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Z:\RPA_PROCESS\ROBOT14_ACCT_CompareManufacturingExpenseReport\Templates\"/>
    </mc:Choice>
  </mc:AlternateContent>
  <bookViews>
    <workbookView xWindow="-15" yWindow="45" windowWidth="15660" windowHeight="10035" tabRatio="861" firstSheet="19" activeTab="25"/>
  </bookViews>
  <sheets>
    <sheet name="Manual" sheetId="32" state="hidden" r:id="rId1"/>
    <sheet name="Amount" sheetId="28" state="hidden" r:id="rId2"/>
    <sheet name="Test" sheetId="29" state="hidden" r:id="rId3"/>
    <sheet name="Grand Total" sheetId="2" r:id="rId4"/>
    <sheet name="42 92" sheetId="9" r:id="rId5"/>
    <sheet name="Total Factory" sheetId="25" r:id="rId6"/>
    <sheet name="Total Convetional" sheetId="4" r:id="rId7"/>
    <sheet name="Other Spring" sheetId="37" state="hidden" r:id="rId8"/>
    <sheet name="Total Spring" sheetId="42" r:id="rId9"/>
    <sheet name="42 61" sheetId="18" r:id="rId10"/>
    <sheet name="42 63" sheetId="20" r:id="rId11"/>
    <sheet name="42 64" sheetId="21" r:id="rId12"/>
    <sheet name="42 65" sheetId="23" r:id="rId13"/>
    <sheet name="42 66" sheetId="22" r:id="rId14"/>
    <sheet name="42 67" sheetId="38" r:id="rId15"/>
    <sheet name="42 69" sheetId="36" r:id="rId16"/>
    <sheet name="Total Chain Tensioner" sheetId="41" r:id="rId17"/>
    <sheet name="42 62" sheetId="16" r:id="rId18"/>
    <sheet name="42 68" sheetId="40" r:id="rId19"/>
    <sheet name="Total HDD" sheetId="12" r:id="rId20"/>
    <sheet name="42 78" sheetId="11" r:id="rId21"/>
    <sheet name="42 79" sheetId="15" r:id="rId22"/>
    <sheet name="42 80" sheetId="19" r:id="rId23"/>
    <sheet name="42 82" sheetId="30" r:id="rId24"/>
    <sheet name="42 83" sheetId="35" r:id="rId25"/>
    <sheet name="42 84" sheetId="34" r:id="rId26"/>
    <sheet name="Proj.9" sheetId="26" state="hidden" r:id="rId27"/>
    <sheet name="P1+P4" sheetId="33" state="hidden" r:id="rId28"/>
    <sheet name="Gasket" sheetId="5" state="hidden" r:id="rId29"/>
    <sheet name="L-lever" sheetId="6" state="hidden" r:id="rId30"/>
    <sheet name="Proj.2" sheetId="8" state="hidden" r:id="rId31"/>
    <sheet name="Proj.3" sheetId="7" state="hidden" r:id="rId32"/>
    <sheet name="Proj.4" sheetId="13" state="hidden" r:id="rId33"/>
    <sheet name="Proj.5" sheetId="10" state="hidden" r:id="rId34"/>
  </sheets>
  <externalReferences>
    <externalReference r:id="rId35"/>
    <externalReference r:id="rId36"/>
  </externalReferences>
  <definedNames>
    <definedName name="_xlnm._FilterDatabase" localSheetId="9" hidden="1">'42 61'!$A$1:$BI$55</definedName>
    <definedName name="_xlnm._FilterDatabase" localSheetId="17" hidden="1">'42 62'!$A$1:$BI$55</definedName>
    <definedName name="_xlnm._FilterDatabase" localSheetId="10" hidden="1">'42 63'!$A$1:$BI$55</definedName>
    <definedName name="_xlnm._FilterDatabase" localSheetId="11" hidden="1">'42 64'!$A$1:$BI$55</definedName>
    <definedName name="_xlnm._FilterDatabase" localSheetId="12" hidden="1">'42 65'!$A$1:$BI$55</definedName>
    <definedName name="_xlnm._FilterDatabase" localSheetId="13" hidden="1">'42 66'!$A$1:$BI$55</definedName>
    <definedName name="_xlnm._FilterDatabase" localSheetId="14" hidden="1">'42 67'!$A$1:$BI$55</definedName>
    <definedName name="_xlnm._FilterDatabase" localSheetId="18" hidden="1">'42 68'!$A$1:$BI$55</definedName>
    <definedName name="_xlnm._FilterDatabase" localSheetId="15" hidden="1">'42 69'!$A$1:$BI$55</definedName>
    <definedName name="_xlnm._FilterDatabase" localSheetId="20" hidden="1">'42 78'!$A$1:$BI$55</definedName>
    <definedName name="_xlnm._FilterDatabase" localSheetId="21" hidden="1">'42 79'!$A$1:$BI$55</definedName>
    <definedName name="_xlnm._FilterDatabase" localSheetId="22" hidden="1">'42 80'!$A$1:$BI$55</definedName>
    <definedName name="_xlnm._FilterDatabase" localSheetId="23" hidden="1">'42 82'!$A$1:$BI$55</definedName>
    <definedName name="_xlnm._FilterDatabase" localSheetId="24" hidden="1">'42 83'!$A$1:$BI$55</definedName>
    <definedName name="_xlnm._FilterDatabase" localSheetId="25" hidden="1">'42 84'!$A$1:$BI$55</definedName>
    <definedName name="_xlnm._FilterDatabase" localSheetId="4" hidden="1">'42 92'!$A$1:$BI$55</definedName>
    <definedName name="_xlnm._FilterDatabase" localSheetId="28" hidden="1">Gasket!$A$1:$BI$54</definedName>
    <definedName name="_xlnm._FilterDatabase" localSheetId="29" hidden="1">'L-lever'!$A$1:$BI$54</definedName>
    <definedName name="_xlnm._FilterDatabase" localSheetId="27" hidden="1">'P1+P4'!$A$1:$BM$54</definedName>
    <definedName name="_xlnm._FilterDatabase" localSheetId="30" hidden="1">Proj.2!$A$1:$BI$54</definedName>
    <definedName name="_xlnm._FilterDatabase" localSheetId="31" hidden="1">Proj.3!$A$1:$BI$54</definedName>
    <definedName name="_xlnm._FilterDatabase" localSheetId="32" hidden="1">Proj.4!$A$1:$BM$54</definedName>
    <definedName name="_xlnm._FilterDatabase" localSheetId="33" hidden="1">Proj.5!$A$1:$BI$54</definedName>
    <definedName name="_xlnm._FilterDatabase" localSheetId="26" hidden="1">Proj.9!$A$1:$BI$54</definedName>
    <definedName name="_xlnm.Print_Area" localSheetId="9">'42 61'!$A$1:$AZ$57</definedName>
    <definedName name="_xlnm.Print_Area" localSheetId="17">'42 62'!$A$1:$AZ$57</definedName>
    <definedName name="_xlnm.Print_Area" localSheetId="10">'42 63'!$A$1:$AZ$57</definedName>
    <definedName name="_xlnm.Print_Area" localSheetId="11">'42 64'!$A$1:$AZ$57</definedName>
    <definedName name="_xlnm.Print_Area" localSheetId="12">'42 65'!$A$1:$AZ$57</definedName>
    <definedName name="_xlnm.Print_Area" localSheetId="13">'42 66'!$A$1:$AZ$57</definedName>
    <definedName name="_xlnm.Print_Area" localSheetId="14">'42 67'!$A$1:$AZ$57</definedName>
    <definedName name="_xlnm.Print_Area" localSheetId="18">'42 68'!$A$1:$AZ$57</definedName>
    <definedName name="_xlnm.Print_Area" localSheetId="15">'42 69'!$A$1:$AZ$57</definedName>
    <definedName name="_xlnm.Print_Area" localSheetId="20">'42 78'!$A$1:$AZ$57</definedName>
    <definedName name="_xlnm.Print_Area" localSheetId="21">'42 79'!$A$1:$AZ$57</definedName>
    <definedName name="_xlnm.Print_Area" localSheetId="22">'42 80'!$A$1:$AZ$57</definedName>
    <definedName name="_xlnm.Print_Area" localSheetId="23">'42 82'!$A$1:$AZ$57</definedName>
    <definedName name="_xlnm.Print_Area" localSheetId="24">'42 83'!$A$1:$AZ$57</definedName>
    <definedName name="_xlnm.Print_Area" localSheetId="25">'42 84'!$A$1:$AZ$57</definedName>
    <definedName name="_xlnm.Print_Area" localSheetId="4">'42 92'!$A$1:$AZ$57</definedName>
    <definedName name="_xlnm.Print_Area" localSheetId="1">Amount!$A$1:$BK$45</definedName>
    <definedName name="_xlnm.Print_Area" localSheetId="28">Gasket!$A$1:$AZ$56</definedName>
    <definedName name="_xlnm.Print_Area" localSheetId="3">'Grand Total'!$A$1:$AZ$57</definedName>
    <definedName name="_xlnm.Print_Area" localSheetId="29">'L-lever'!$A$1:$AZ$56</definedName>
    <definedName name="_xlnm.Print_Area" localSheetId="7">'Other Spring'!$A$1:$AZ$58</definedName>
    <definedName name="_xlnm.Print_Area" localSheetId="27">'P1+P4'!$A$1:$BD$56</definedName>
    <definedName name="_xlnm.Print_Area" localSheetId="30">Proj.2!$A$1:$AZ$56</definedName>
    <definedName name="_xlnm.Print_Area" localSheetId="31">Proj.3!$A$1:$AZ$56</definedName>
    <definedName name="_xlnm.Print_Area" localSheetId="32">Proj.4!$A$1:$BD$56</definedName>
    <definedName name="_xlnm.Print_Area" localSheetId="33">Proj.5!$A$1:$AZ$56</definedName>
    <definedName name="_xlnm.Print_Area" localSheetId="26">Proj.9!$A$1:$AZ$56</definedName>
    <definedName name="_xlnm.Print_Area" localSheetId="16">'Total Chain Tensioner'!$A$1:$AZ$57</definedName>
    <definedName name="_xlnm.Print_Area" localSheetId="6">'Total Convetional'!$A$1:$AZ$57</definedName>
    <definedName name="_xlnm.Print_Area" localSheetId="5">'Total Factory'!$A$1:$AZ$57</definedName>
    <definedName name="_xlnm.Print_Area" localSheetId="19">'Total HDD'!$A$1:$AZ$57</definedName>
    <definedName name="_xlnm.Print_Area" localSheetId="8">'Total Spring'!$A$1:$AZ$57</definedName>
    <definedName name="_xlnm.Print_Titles" localSheetId="9">'42 61'!$A:$C</definedName>
    <definedName name="_xlnm.Print_Titles" localSheetId="17">'42 62'!$A:$C</definedName>
    <definedName name="_xlnm.Print_Titles" localSheetId="10">'42 63'!$A:$C</definedName>
    <definedName name="_xlnm.Print_Titles" localSheetId="11">'42 64'!$A:$C</definedName>
    <definedName name="_xlnm.Print_Titles" localSheetId="12">'42 65'!$A:$C</definedName>
    <definedName name="_xlnm.Print_Titles" localSheetId="13">'42 66'!$A:$C</definedName>
    <definedName name="_xlnm.Print_Titles" localSheetId="14">'42 67'!$A:$C</definedName>
    <definedName name="_xlnm.Print_Titles" localSheetId="18">'42 68'!$A:$C</definedName>
    <definedName name="_xlnm.Print_Titles" localSheetId="15">'42 69'!$A:$C</definedName>
    <definedName name="_xlnm.Print_Titles" localSheetId="20">'42 78'!$A:$C</definedName>
    <definedName name="_xlnm.Print_Titles" localSheetId="21">'42 79'!$A:$C</definedName>
    <definedName name="_xlnm.Print_Titles" localSheetId="22">'42 80'!$A:$C</definedName>
    <definedName name="_xlnm.Print_Titles" localSheetId="23">'42 82'!$A:$C</definedName>
    <definedName name="_xlnm.Print_Titles" localSheetId="24">'42 83'!$A:$C</definedName>
    <definedName name="_xlnm.Print_Titles" localSheetId="25">'42 84'!$A:$C</definedName>
    <definedName name="_xlnm.Print_Titles" localSheetId="4">'42 92'!$A:$C</definedName>
    <definedName name="_xlnm.Print_Titles" localSheetId="28">Gasket!$A:$C</definedName>
    <definedName name="_xlnm.Print_Titles" localSheetId="3">'Grand Total'!$A:$C</definedName>
    <definedName name="_xlnm.Print_Titles" localSheetId="29">'L-lever'!$A:$C</definedName>
    <definedName name="_xlnm.Print_Titles" localSheetId="7">'Other Spring'!$A:$C</definedName>
    <definedName name="_xlnm.Print_Titles" localSheetId="27">'P1+P4'!$A:$C</definedName>
    <definedName name="_xlnm.Print_Titles" localSheetId="30">Proj.2!$A:$C</definedName>
    <definedName name="_xlnm.Print_Titles" localSheetId="31">Proj.3!$A:$C</definedName>
    <definedName name="_xlnm.Print_Titles" localSheetId="32">Proj.4!$A:$C</definedName>
    <definedName name="_xlnm.Print_Titles" localSheetId="33">Proj.5!$A:$C</definedName>
    <definedName name="_xlnm.Print_Titles" localSheetId="26">Proj.9!$A:$C</definedName>
    <definedName name="_xlnm.Print_Titles" localSheetId="16">'Total Chain Tensioner'!$A:$C</definedName>
    <definedName name="_xlnm.Print_Titles" localSheetId="6">'Total Convetional'!$A:$C</definedName>
    <definedName name="_xlnm.Print_Titles" localSheetId="5">'Total Factory'!$A:$C</definedName>
    <definedName name="_xlnm.Print_Titles" localSheetId="19">'Total HDD'!$A:$C</definedName>
    <definedName name="_xlnm.Print_Titles" localSheetId="8">'Total Spring'!$A:$C</definedName>
  </definedNames>
  <calcPr calcId="162913"/>
</workbook>
</file>

<file path=xl/calcChain.xml><?xml version="1.0" encoding="utf-8"?>
<calcChain xmlns="http://schemas.openxmlformats.org/spreadsheetml/2006/main">
  <c r="BE52" i="9" l="1"/>
  <c r="BB52" i="9"/>
  <c r="AX52" i="9"/>
  <c r="AZ52" i="9" s="1"/>
  <c r="AW52" i="9"/>
  <c r="AU52" i="9"/>
  <c r="BA52" i="9" s="1"/>
  <c r="AR52" i="9"/>
  <c r="AT52" i="9" s="1"/>
  <c r="AP52" i="9"/>
  <c r="AL52" i="9"/>
  <c r="AN52" i="9" s="1"/>
  <c r="AI52" i="9"/>
  <c r="AK52" i="9" s="1"/>
  <c r="AF52" i="9"/>
  <c r="AA52" i="9"/>
  <c r="W52" i="9"/>
  <c r="Y52" i="9" s="1"/>
  <c r="T52" i="9"/>
  <c r="V52" i="9" s="1"/>
  <c r="Q52" i="9"/>
  <c r="O52" i="9"/>
  <c r="M52" i="9"/>
  <c r="K52" i="9"/>
  <c r="H52" i="9"/>
  <c r="J52" i="9" s="1"/>
  <c r="E52" i="9"/>
  <c r="G52" i="9" s="1"/>
  <c r="AY52" i="42"/>
  <c r="AV52" i="42"/>
  <c r="AS52" i="42"/>
  <c r="AM52" i="42"/>
  <c r="AJ52" i="42"/>
  <c r="AG52" i="42"/>
  <c r="X52" i="42"/>
  <c r="U52" i="42"/>
  <c r="R52" i="42"/>
  <c r="L52" i="42"/>
  <c r="I52" i="42"/>
  <c r="F52" i="42"/>
  <c r="BE52" i="18"/>
  <c r="BB52" i="18"/>
  <c r="AX52" i="18"/>
  <c r="AZ52" i="18" s="1"/>
  <c r="AU52" i="18"/>
  <c r="AR52" i="18"/>
  <c r="AT52" i="18" s="1"/>
  <c r="AP52" i="18"/>
  <c r="AL52" i="18"/>
  <c r="AI52" i="18"/>
  <c r="AK52" i="18" s="1"/>
  <c r="AF52" i="18"/>
  <c r="AA52" i="18"/>
  <c r="W52" i="18"/>
  <c r="T52" i="18"/>
  <c r="V52" i="18" s="1"/>
  <c r="Q52" i="18"/>
  <c r="O52" i="18"/>
  <c r="K52" i="18"/>
  <c r="J52" i="18"/>
  <c r="H52" i="18"/>
  <c r="E52" i="18"/>
  <c r="BE52" i="20"/>
  <c r="BB52" i="20"/>
  <c r="AX52" i="20"/>
  <c r="AZ52" i="20" s="1"/>
  <c r="AU52" i="20"/>
  <c r="AW52" i="20" s="1"/>
  <c r="AR52" i="20"/>
  <c r="AP52" i="20"/>
  <c r="AL52" i="20"/>
  <c r="AN52" i="20" s="1"/>
  <c r="AI52" i="20"/>
  <c r="AK52" i="20" s="1"/>
  <c r="AF52" i="20"/>
  <c r="AA52" i="20"/>
  <c r="W52" i="20"/>
  <c r="Y52" i="20" s="1"/>
  <c r="T52" i="20"/>
  <c r="V52" i="20" s="1"/>
  <c r="Q52" i="20"/>
  <c r="O52" i="20"/>
  <c r="K52" i="20"/>
  <c r="M52" i="20" s="1"/>
  <c r="H52" i="20"/>
  <c r="J52" i="20" s="1"/>
  <c r="G52" i="20"/>
  <c r="E52" i="20"/>
  <c r="BE52" i="21"/>
  <c r="BB52" i="21"/>
  <c r="AX52" i="21"/>
  <c r="AZ52" i="21" s="1"/>
  <c r="AU52" i="21"/>
  <c r="AW52" i="21" s="1"/>
  <c r="AR52" i="21"/>
  <c r="AP52" i="21"/>
  <c r="AL52" i="21"/>
  <c r="AN52" i="21" s="1"/>
  <c r="AI52" i="21"/>
  <c r="AK52" i="21" s="1"/>
  <c r="AH52" i="21"/>
  <c r="AF52" i="21"/>
  <c r="AA52" i="21"/>
  <c r="W52" i="21"/>
  <c r="Y52" i="21" s="1"/>
  <c r="T52" i="21"/>
  <c r="Q52" i="21"/>
  <c r="S52" i="21" s="1"/>
  <c r="O52" i="21"/>
  <c r="AD52" i="21" s="1"/>
  <c r="K52" i="21"/>
  <c r="M52" i="21" s="1"/>
  <c r="H52" i="21"/>
  <c r="E52" i="21"/>
  <c r="G52" i="21" s="1"/>
  <c r="BE52" i="23"/>
  <c r="BB52" i="23"/>
  <c r="AX52" i="23"/>
  <c r="AZ52" i="23" s="1"/>
  <c r="AU52" i="23"/>
  <c r="AW52" i="23" s="1"/>
  <c r="AR52" i="23"/>
  <c r="BA52" i="23" s="1"/>
  <c r="BC52" i="23" s="1"/>
  <c r="AP52" i="23"/>
  <c r="AL52" i="23"/>
  <c r="AN52" i="23" s="1"/>
  <c r="AI52" i="23"/>
  <c r="AH52" i="23"/>
  <c r="AF52" i="23"/>
  <c r="AA52" i="23"/>
  <c r="W52" i="23"/>
  <c r="Y52" i="23" s="1"/>
  <c r="T52" i="23"/>
  <c r="V52" i="23" s="1"/>
  <c r="Q52" i="23"/>
  <c r="S52" i="23" s="1"/>
  <c r="O52" i="23"/>
  <c r="AD52" i="23" s="1"/>
  <c r="K52" i="23"/>
  <c r="M52" i="23" s="1"/>
  <c r="H52" i="23"/>
  <c r="J52" i="23" s="1"/>
  <c r="E52" i="23"/>
  <c r="BE52" i="22"/>
  <c r="BB52" i="22"/>
  <c r="AX52" i="22"/>
  <c r="AZ52" i="22" s="1"/>
  <c r="AU52" i="22"/>
  <c r="AW52" i="22" s="1"/>
  <c r="AR52" i="22"/>
  <c r="AT52" i="22" s="1"/>
  <c r="AP52" i="22"/>
  <c r="AL52" i="22"/>
  <c r="AN52" i="22" s="1"/>
  <c r="AK52" i="22"/>
  <c r="AI52" i="22"/>
  <c r="AF52" i="22"/>
  <c r="AA52" i="22"/>
  <c r="W52" i="22"/>
  <c r="Y52" i="22" s="1"/>
  <c r="T52" i="22"/>
  <c r="V52" i="22" s="1"/>
  <c r="Q52" i="22"/>
  <c r="O52" i="22"/>
  <c r="K52" i="22"/>
  <c r="M52" i="22" s="1"/>
  <c r="H52" i="22"/>
  <c r="J52" i="22" s="1"/>
  <c r="E52" i="22"/>
  <c r="BE52" i="38"/>
  <c r="BB52" i="38"/>
  <c r="AX52" i="38"/>
  <c r="AZ52" i="38" s="1"/>
  <c r="AU52" i="38"/>
  <c r="AW52" i="38" s="1"/>
  <c r="AR52" i="38"/>
  <c r="AP52" i="38"/>
  <c r="AL52" i="38"/>
  <c r="AN52" i="38" s="1"/>
  <c r="AI52" i="38"/>
  <c r="AK52" i="38" s="1"/>
  <c r="AF52" i="38"/>
  <c r="AA52" i="38"/>
  <c r="W52" i="38"/>
  <c r="Y52" i="38" s="1"/>
  <c r="T52" i="38"/>
  <c r="V52" i="38" s="1"/>
  <c r="Q52" i="38"/>
  <c r="O52" i="38"/>
  <c r="AD52" i="38" s="1"/>
  <c r="BH52" i="38" s="1"/>
  <c r="K52" i="38"/>
  <c r="M52" i="38" s="1"/>
  <c r="H52" i="38"/>
  <c r="J52" i="38" s="1"/>
  <c r="E52" i="38"/>
  <c r="G52" i="38" s="1"/>
  <c r="BE52" i="36"/>
  <c r="BB52" i="36"/>
  <c r="AX52" i="36"/>
  <c r="AZ52" i="36" s="1"/>
  <c r="AU52" i="36"/>
  <c r="AW52" i="36" s="1"/>
  <c r="AR52" i="36"/>
  <c r="AT52" i="36" s="1"/>
  <c r="AP52" i="36"/>
  <c r="AL52" i="36"/>
  <c r="AN52" i="36" s="1"/>
  <c r="AI52" i="36"/>
  <c r="AK52" i="36" s="1"/>
  <c r="AF52" i="36"/>
  <c r="AO52" i="36" s="1"/>
  <c r="AQ52" i="36" s="1"/>
  <c r="AA52" i="36"/>
  <c r="W52" i="36"/>
  <c r="Y52" i="36" s="1"/>
  <c r="T52" i="36"/>
  <c r="V52" i="36" s="1"/>
  <c r="Q52" i="36"/>
  <c r="S52" i="36" s="1"/>
  <c r="O52" i="36"/>
  <c r="AD52" i="36" s="1"/>
  <c r="BH52" i="36" s="1"/>
  <c r="K52" i="36"/>
  <c r="M52" i="36" s="1"/>
  <c r="H52" i="36"/>
  <c r="J52" i="36" s="1"/>
  <c r="E52" i="36"/>
  <c r="G52" i="36" s="1"/>
  <c r="AY52" i="41"/>
  <c r="AV52" i="41"/>
  <c r="AV52" i="4" s="1"/>
  <c r="AS52" i="41"/>
  <c r="AM52" i="41"/>
  <c r="AM52" i="4" s="1"/>
  <c r="AJ52" i="41"/>
  <c r="AG52" i="41"/>
  <c r="X52" i="41"/>
  <c r="U52" i="41"/>
  <c r="R52" i="41"/>
  <c r="L52" i="41"/>
  <c r="I52" i="41"/>
  <c r="F52" i="41"/>
  <c r="O52" i="41" s="1"/>
  <c r="BE52" i="16"/>
  <c r="BB52" i="16"/>
  <c r="AX52" i="16"/>
  <c r="AZ52" i="16" s="1"/>
  <c r="AW52" i="16"/>
  <c r="AU52" i="16"/>
  <c r="AR52" i="16"/>
  <c r="AT52" i="16" s="1"/>
  <c r="AP52" i="16"/>
  <c r="AL52" i="16"/>
  <c r="AI52" i="16"/>
  <c r="AK52" i="16" s="1"/>
  <c r="AF52" i="16"/>
  <c r="AA52" i="16"/>
  <c r="W52" i="16"/>
  <c r="T52" i="16"/>
  <c r="Q52" i="16"/>
  <c r="O52" i="16"/>
  <c r="K52" i="16"/>
  <c r="H52" i="16"/>
  <c r="J52" i="16" s="1"/>
  <c r="E52" i="16"/>
  <c r="G52" i="16" s="1"/>
  <c r="BE52" i="40"/>
  <c r="BB52" i="40"/>
  <c r="AX52" i="40"/>
  <c r="AZ52" i="40" s="1"/>
  <c r="AU52" i="40"/>
  <c r="AW52" i="40" s="1"/>
  <c r="AR52" i="40"/>
  <c r="AP52" i="40"/>
  <c r="AL52" i="40"/>
  <c r="AN52" i="40" s="1"/>
  <c r="AI52" i="40"/>
  <c r="AK52" i="40" s="1"/>
  <c r="AF52" i="40"/>
  <c r="AH52" i="40" s="1"/>
  <c r="AA52" i="40"/>
  <c r="W52" i="40"/>
  <c r="Y52" i="40" s="1"/>
  <c r="T52" i="40"/>
  <c r="V52" i="40" s="1"/>
  <c r="Q52" i="40"/>
  <c r="S52" i="40" s="1"/>
  <c r="O52" i="40"/>
  <c r="AD52" i="40" s="1"/>
  <c r="BH52" i="40" s="1"/>
  <c r="K52" i="40"/>
  <c r="M52" i="40" s="1"/>
  <c r="H52" i="40"/>
  <c r="J52" i="40" s="1"/>
  <c r="E52" i="40"/>
  <c r="AY52" i="12"/>
  <c r="AV52" i="12"/>
  <c r="AS52" i="12"/>
  <c r="AM52" i="12"/>
  <c r="AJ52" i="12"/>
  <c r="AG52" i="12"/>
  <c r="X52" i="12"/>
  <c r="U52" i="12"/>
  <c r="R52" i="12"/>
  <c r="AA52" i="12" s="1"/>
  <c r="L52" i="12"/>
  <c r="I52" i="12"/>
  <c r="F52" i="12"/>
  <c r="BE52" i="11"/>
  <c r="BB52" i="11"/>
  <c r="AX52" i="11"/>
  <c r="AZ52" i="11" s="1"/>
  <c r="AU52" i="11"/>
  <c r="AR52" i="11"/>
  <c r="AT52" i="11" s="1"/>
  <c r="AP52" i="11"/>
  <c r="AL52" i="11"/>
  <c r="AI52" i="11"/>
  <c r="AF52" i="11"/>
  <c r="AD52" i="11"/>
  <c r="AA52" i="11"/>
  <c r="W52" i="11"/>
  <c r="Y52" i="11" s="1"/>
  <c r="T52" i="11"/>
  <c r="V52" i="11" s="1"/>
  <c r="Q52" i="11"/>
  <c r="O52" i="11"/>
  <c r="K52" i="11"/>
  <c r="H52" i="11"/>
  <c r="J52" i="11" s="1"/>
  <c r="E52" i="11"/>
  <c r="BE52" i="15"/>
  <c r="BB52" i="15"/>
  <c r="AX52" i="15"/>
  <c r="AZ52" i="15" s="1"/>
  <c r="AW52" i="15"/>
  <c r="AU52" i="15"/>
  <c r="BA52" i="15" s="1"/>
  <c r="BC52" i="15" s="1"/>
  <c r="AR52" i="15"/>
  <c r="AT52" i="15" s="1"/>
  <c r="AP52" i="15"/>
  <c r="AL52" i="15"/>
  <c r="AN52" i="15" s="1"/>
  <c r="AK52" i="15"/>
  <c r="AI52" i="15"/>
  <c r="AF52" i="15"/>
  <c r="AD52" i="15"/>
  <c r="BH52" i="15" s="1"/>
  <c r="AA52" i="15"/>
  <c r="W52" i="15"/>
  <c r="Y52" i="15" s="1"/>
  <c r="T52" i="15"/>
  <c r="V52" i="15" s="1"/>
  <c r="Q52" i="15"/>
  <c r="O52" i="15"/>
  <c r="K52" i="15"/>
  <c r="M52" i="15" s="1"/>
  <c r="H52" i="15"/>
  <c r="J52" i="15" s="1"/>
  <c r="G52" i="15"/>
  <c r="E52" i="15"/>
  <c r="BE52" i="19"/>
  <c r="BB52" i="19"/>
  <c r="AX52" i="19"/>
  <c r="AZ52" i="19" s="1"/>
  <c r="AU52" i="19"/>
  <c r="AW52" i="19" s="1"/>
  <c r="AR52" i="19"/>
  <c r="AP52" i="19"/>
  <c r="AL52" i="19"/>
  <c r="AN52" i="19" s="1"/>
  <c r="AI52" i="19"/>
  <c r="AK52" i="19" s="1"/>
  <c r="AF52" i="19"/>
  <c r="AH52" i="19" s="1"/>
  <c r="AD52" i="19"/>
  <c r="BH52" i="19" s="1"/>
  <c r="AA52" i="19"/>
  <c r="W52" i="19"/>
  <c r="Y52" i="19" s="1"/>
  <c r="T52" i="19"/>
  <c r="V52" i="19" s="1"/>
  <c r="Q52" i="19"/>
  <c r="S52" i="19" s="1"/>
  <c r="O52" i="19"/>
  <c r="K52" i="19"/>
  <c r="M52" i="19" s="1"/>
  <c r="H52" i="19"/>
  <c r="E52" i="19"/>
  <c r="BE52" i="30"/>
  <c r="BB52" i="30"/>
  <c r="AX52" i="30"/>
  <c r="AZ52" i="30" s="1"/>
  <c r="AU52" i="30"/>
  <c r="AW52" i="30" s="1"/>
  <c r="AR52" i="30"/>
  <c r="AP52" i="30"/>
  <c r="AL52" i="30"/>
  <c r="AN52" i="30" s="1"/>
  <c r="AI52" i="30"/>
  <c r="AF52" i="30"/>
  <c r="AH52" i="30" s="1"/>
  <c r="AD52" i="30"/>
  <c r="BH52" i="30" s="1"/>
  <c r="AA52" i="30"/>
  <c r="Y52" i="30"/>
  <c r="W52" i="30"/>
  <c r="T52" i="30"/>
  <c r="V52" i="30" s="1"/>
  <c r="Q52" i="30"/>
  <c r="S52" i="30" s="1"/>
  <c r="O52" i="30"/>
  <c r="K52" i="30"/>
  <c r="M52" i="30" s="1"/>
  <c r="H52" i="30"/>
  <c r="J52" i="30" s="1"/>
  <c r="E52" i="30"/>
  <c r="G52" i="30" s="1"/>
  <c r="BE52" i="35"/>
  <c r="BB52" i="35"/>
  <c r="AX52" i="35"/>
  <c r="AZ52" i="35" s="1"/>
  <c r="AU52" i="35"/>
  <c r="AR52" i="35"/>
  <c r="AT52" i="35" s="1"/>
  <c r="AP52" i="35"/>
  <c r="AL52" i="35"/>
  <c r="AN52" i="35" s="1"/>
  <c r="AI52" i="35"/>
  <c r="AK52" i="35" s="1"/>
  <c r="AF52" i="35"/>
  <c r="AH52" i="35" s="1"/>
  <c r="AD52" i="35"/>
  <c r="BH52" i="35" s="1"/>
  <c r="AA52" i="35"/>
  <c r="W52" i="35"/>
  <c r="Y52" i="35" s="1"/>
  <c r="T52" i="35"/>
  <c r="Q52" i="35"/>
  <c r="S52" i="35" s="1"/>
  <c r="O52" i="35"/>
  <c r="K52" i="35"/>
  <c r="M52" i="35" s="1"/>
  <c r="H52" i="35"/>
  <c r="J52" i="35" s="1"/>
  <c r="E52" i="35"/>
  <c r="BE52" i="34"/>
  <c r="BB52" i="34"/>
  <c r="AX52" i="34"/>
  <c r="AZ52" i="34" s="1"/>
  <c r="AU52" i="34"/>
  <c r="AR52" i="34"/>
  <c r="AT52" i="34" s="1"/>
  <c r="AP52" i="34"/>
  <c r="AL52" i="34"/>
  <c r="AN52" i="34" s="1"/>
  <c r="AI52" i="34"/>
  <c r="AK52" i="34" s="1"/>
  <c r="AF52" i="34"/>
  <c r="BD52" i="34" s="1"/>
  <c r="BF52" i="34" s="1"/>
  <c r="AD52" i="34"/>
  <c r="BH52" i="34" s="1"/>
  <c r="AA52" i="34"/>
  <c r="W52" i="34"/>
  <c r="Y52" i="34" s="1"/>
  <c r="T52" i="34"/>
  <c r="V52" i="34" s="1"/>
  <c r="Q52" i="34"/>
  <c r="O52" i="34"/>
  <c r="K52" i="34"/>
  <c r="M52" i="34" s="1"/>
  <c r="H52" i="34"/>
  <c r="J52" i="34" s="1"/>
  <c r="E52" i="34"/>
  <c r="G52" i="34" s="1"/>
  <c r="N52" i="19" l="1"/>
  <c r="P52" i="19" s="1"/>
  <c r="N52" i="18"/>
  <c r="P52" i="18" s="1"/>
  <c r="BD52" i="11"/>
  <c r="BF52" i="11" s="1"/>
  <c r="N52" i="40"/>
  <c r="P52" i="40" s="1"/>
  <c r="N52" i="20"/>
  <c r="P52" i="20" s="1"/>
  <c r="AC52" i="11"/>
  <c r="G52" i="19"/>
  <c r="AM52" i="25"/>
  <c r="AH52" i="36"/>
  <c r="BH52" i="21"/>
  <c r="BA52" i="35"/>
  <c r="BA52" i="30"/>
  <c r="BC52" i="30" s="1"/>
  <c r="BH52" i="11"/>
  <c r="T52" i="41"/>
  <c r="V52" i="41" s="1"/>
  <c r="BA52" i="22"/>
  <c r="BC52" i="22" s="1"/>
  <c r="Z52" i="34"/>
  <c r="AB52" i="34" s="1"/>
  <c r="BD52" i="30"/>
  <c r="BF52" i="30" s="1"/>
  <c r="BD52" i="23"/>
  <c r="BF52" i="23" s="1"/>
  <c r="N52" i="21"/>
  <c r="Z52" i="20"/>
  <c r="AB52" i="20" s="1"/>
  <c r="E52" i="41"/>
  <c r="Z52" i="35"/>
  <c r="AB52" i="35" s="1"/>
  <c r="BC52" i="35"/>
  <c r="AT52" i="30"/>
  <c r="H52" i="12"/>
  <c r="J52" i="12" s="1"/>
  <c r="BD52" i="19"/>
  <c r="BF52" i="19" s="1"/>
  <c r="AC52" i="15"/>
  <c r="BD52" i="15"/>
  <c r="BF52" i="15" s="1"/>
  <c r="AK52" i="11"/>
  <c r="G52" i="40"/>
  <c r="AA52" i="41"/>
  <c r="BE52" i="41"/>
  <c r="AO52" i="23"/>
  <c r="AT52" i="23"/>
  <c r="AD52" i="20"/>
  <c r="BH52" i="20" s="1"/>
  <c r="N52" i="9"/>
  <c r="P52" i="9" s="1"/>
  <c r="BA52" i="34"/>
  <c r="BC52" i="34" s="1"/>
  <c r="V52" i="35"/>
  <c r="Z52" i="19"/>
  <c r="AB52" i="19" s="1"/>
  <c r="T52" i="12"/>
  <c r="V52" i="12" s="1"/>
  <c r="AP52" i="12"/>
  <c r="K52" i="41"/>
  <c r="M52" i="41" s="1"/>
  <c r="V52" i="16"/>
  <c r="AI52" i="41"/>
  <c r="AK52" i="41" s="1"/>
  <c r="Z52" i="38"/>
  <c r="AB52" i="38" s="1"/>
  <c r="N52" i="22"/>
  <c r="P52" i="22" s="1"/>
  <c r="BH52" i="23"/>
  <c r="AD52" i="18"/>
  <c r="BH52" i="18" s="1"/>
  <c r="AM52" i="2"/>
  <c r="AW52" i="34"/>
  <c r="AC52" i="35"/>
  <c r="BD52" i="35"/>
  <c r="BF52" i="35" s="1"/>
  <c r="AC52" i="30"/>
  <c r="BG52" i="30" s="1"/>
  <c r="BI52" i="30" s="1"/>
  <c r="BA52" i="19"/>
  <c r="BC52" i="19" s="1"/>
  <c r="Z52" i="15"/>
  <c r="AB52" i="15" s="1"/>
  <c r="K52" i="12"/>
  <c r="M52" i="12" s="1"/>
  <c r="AF52" i="12"/>
  <c r="AH52" i="12" s="1"/>
  <c r="AD52" i="12"/>
  <c r="AD52" i="16"/>
  <c r="AU52" i="41"/>
  <c r="AW52" i="41" s="1"/>
  <c r="AY52" i="4"/>
  <c r="AY52" i="2" s="1"/>
  <c r="N52" i="36"/>
  <c r="P52" i="36" s="1"/>
  <c r="AD52" i="9"/>
  <c r="BH52" i="9" s="1"/>
  <c r="O52" i="12"/>
  <c r="BG52" i="11"/>
  <c r="BI52" i="11" s="1"/>
  <c r="AE52" i="11"/>
  <c r="AV52" i="25"/>
  <c r="AV52" i="2"/>
  <c r="AE52" i="15"/>
  <c r="AE52" i="35"/>
  <c r="AE52" i="30"/>
  <c r="P52" i="21"/>
  <c r="Z52" i="30"/>
  <c r="AB52" i="30" s="1"/>
  <c r="AO52" i="30"/>
  <c r="AQ52" i="30" s="1"/>
  <c r="AC52" i="19"/>
  <c r="W52" i="41"/>
  <c r="Y52" i="41" s="1"/>
  <c r="Y52" i="16"/>
  <c r="BD52" i="16"/>
  <c r="BF52" i="16" s="1"/>
  <c r="AO52" i="16"/>
  <c r="AQ52" i="16" s="1"/>
  <c r="AH52" i="16"/>
  <c r="BD52" i="38"/>
  <c r="BF52" i="38" s="1"/>
  <c r="AO52" i="38"/>
  <c r="AQ52" i="38" s="1"/>
  <c r="BD52" i="20"/>
  <c r="BF52" i="20" s="1"/>
  <c r="AO52" i="20"/>
  <c r="AQ52" i="20" s="1"/>
  <c r="AH52" i="20"/>
  <c r="AU52" i="42"/>
  <c r="AW52" i="18"/>
  <c r="AJ52" i="4"/>
  <c r="N52" i="34"/>
  <c r="P52" i="34" s="1"/>
  <c r="S52" i="34"/>
  <c r="AC52" i="34"/>
  <c r="AH52" i="34"/>
  <c r="G52" i="35"/>
  <c r="AW52" i="35"/>
  <c r="AK52" i="30"/>
  <c r="J52" i="19"/>
  <c r="AO52" i="19"/>
  <c r="AQ52" i="19" s="1"/>
  <c r="AT52" i="19"/>
  <c r="N52" i="15"/>
  <c r="P52" i="15" s="1"/>
  <c r="S52" i="15"/>
  <c r="AH52" i="15"/>
  <c r="G52" i="11"/>
  <c r="M52" i="11"/>
  <c r="Q52" i="12"/>
  <c r="AL52" i="12"/>
  <c r="AN52" i="12" s="1"/>
  <c r="AW52" i="11"/>
  <c r="W52" i="12"/>
  <c r="Y52" i="12" s="1"/>
  <c r="BA52" i="40"/>
  <c r="BC52" i="40" s="1"/>
  <c r="AT52" i="40"/>
  <c r="Z52" i="16"/>
  <c r="AB52" i="16" s="1"/>
  <c r="S52" i="16"/>
  <c r="H52" i="41"/>
  <c r="J52" i="41" s="1"/>
  <c r="AR52" i="41"/>
  <c r="BD52" i="36"/>
  <c r="BF52" i="36" s="1"/>
  <c r="S52" i="38"/>
  <c r="AH52" i="38"/>
  <c r="G52" i="22"/>
  <c r="AQ52" i="23"/>
  <c r="V52" i="21"/>
  <c r="T52" i="42"/>
  <c r="Z52" i="21"/>
  <c r="AB52" i="21" s="1"/>
  <c r="S52" i="20"/>
  <c r="BD52" i="18"/>
  <c r="BF52" i="18" s="1"/>
  <c r="AO52" i="18"/>
  <c r="AQ52" i="18" s="1"/>
  <c r="AH52" i="18"/>
  <c r="L52" i="4"/>
  <c r="X52" i="4"/>
  <c r="BA52" i="11"/>
  <c r="BC52" i="11" s="1"/>
  <c r="E52" i="12"/>
  <c r="O52" i="42"/>
  <c r="I52" i="4"/>
  <c r="AO52" i="34"/>
  <c r="AQ52" i="34" s="1"/>
  <c r="N52" i="35"/>
  <c r="P52" i="35" s="1"/>
  <c r="AO52" i="15"/>
  <c r="AQ52" i="15" s="1"/>
  <c r="N52" i="11"/>
  <c r="P52" i="11" s="1"/>
  <c r="S52" i="11"/>
  <c r="AH52" i="11"/>
  <c r="AN52" i="11"/>
  <c r="BB52" i="12"/>
  <c r="Z52" i="40"/>
  <c r="AB52" i="40" s="1"/>
  <c r="BD52" i="40"/>
  <c r="BF52" i="40" s="1"/>
  <c r="AO52" i="40"/>
  <c r="AQ52" i="40" s="1"/>
  <c r="N52" i="16"/>
  <c r="M52" i="16"/>
  <c r="BA52" i="16"/>
  <c r="BC52" i="16" s="1"/>
  <c r="Q52" i="41"/>
  <c r="AF52" i="41"/>
  <c r="BB52" i="41"/>
  <c r="BA52" i="36"/>
  <c r="BC52" i="36" s="1"/>
  <c r="N52" i="38"/>
  <c r="Z52" i="22"/>
  <c r="AB52" i="22" s="1"/>
  <c r="S52" i="22"/>
  <c r="AK52" i="23"/>
  <c r="BD52" i="21"/>
  <c r="BF52" i="21" s="1"/>
  <c r="BA52" i="20"/>
  <c r="BC52" i="20" s="1"/>
  <c r="AT52" i="20"/>
  <c r="AR52" i="42"/>
  <c r="Q52" i="42"/>
  <c r="AF52" i="42"/>
  <c r="AS52" i="4"/>
  <c r="BB52" i="42"/>
  <c r="BE52" i="42"/>
  <c r="AO52" i="35"/>
  <c r="AQ52" i="35" s="1"/>
  <c r="N52" i="30"/>
  <c r="P52" i="30" s="1"/>
  <c r="Z52" i="11"/>
  <c r="AB52" i="11" s="1"/>
  <c r="AO52" i="11"/>
  <c r="AQ52" i="11" s="1"/>
  <c r="BH52" i="16"/>
  <c r="AL52" i="41"/>
  <c r="AN52" i="41" s="1"/>
  <c r="AN52" i="16"/>
  <c r="G52" i="41"/>
  <c r="N52" i="41"/>
  <c r="P52" i="41" s="1"/>
  <c r="AP52" i="41"/>
  <c r="Z52" i="36"/>
  <c r="AB52" i="36" s="1"/>
  <c r="BA52" i="38"/>
  <c r="BC52" i="38" s="1"/>
  <c r="AT52" i="38"/>
  <c r="H52" i="42"/>
  <c r="J52" i="21"/>
  <c r="AO52" i="21"/>
  <c r="AQ52" i="21" s="1"/>
  <c r="AC52" i="20"/>
  <c r="W52" i="42"/>
  <c r="Y52" i="18"/>
  <c r="BA52" i="18"/>
  <c r="BC52" i="18" s="1"/>
  <c r="BE52" i="12"/>
  <c r="BH52" i="12" s="1"/>
  <c r="AD52" i="41"/>
  <c r="AX52" i="41"/>
  <c r="AZ52" i="41" s="1"/>
  <c r="AD52" i="22"/>
  <c r="BH52" i="22" s="1"/>
  <c r="N52" i="23"/>
  <c r="G52" i="23"/>
  <c r="Z52" i="23"/>
  <c r="AB52" i="23" s="1"/>
  <c r="BA52" i="21"/>
  <c r="BC52" i="21" s="1"/>
  <c r="K52" i="42"/>
  <c r="Z52" i="18"/>
  <c r="AB52" i="18" s="1"/>
  <c r="S52" i="18"/>
  <c r="AI52" i="42"/>
  <c r="E52" i="42"/>
  <c r="R52" i="4"/>
  <c r="AG52" i="4"/>
  <c r="AP52" i="42"/>
  <c r="Z52" i="9"/>
  <c r="AB52" i="9" s="1"/>
  <c r="S52" i="9"/>
  <c r="BD52" i="22"/>
  <c r="BF52" i="22" s="1"/>
  <c r="AO52" i="22"/>
  <c r="AQ52" i="22" s="1"/>
  <c r="AH52" i="22"/>
  <c r="AT52" i="21"/>
  <c r="G52" i="18"/>
  <c r="M52" i="18"/>
  <c r="AX52" i="42"/>
  <c r="F52" i="4"/>
  <c r="AC52" i="9"/>
  <c r="BC52" i="9"/>
  <c r="AL52" i="42"/>
  <c r="AN52" i="18"/>
  <c r="AA52" i="42"/>
  <c r="U52" i="4"/>
  <c r="BD52" i="9"/>
  <c r="BF52" i="9" s="1"/>
  <c r="AO52" i="9"/>
  <c r="AQ52" i="9" s="1"/>
  <c r="AH52" i="9"/>
  <c r="AD52" i="42"/>
  <c r="BH52" i="42" s="1"/>
  <c r="AL54" i="33"/>
  <c r="BG52" i="35" l="1"/>
  <c r="BI52" i="35" s="1"/>
  <c r="AC52" i="18"/>
  <c r="AC52" i="40"/>
  <c r="BG52" i="15"/>
  <c r="BI52" i="15" s="1"/>
  <c r="BH52" i="41"/>
  <c r="AY52" i="25"/>
  <c r="BG52" i="18"/>
  <c r="BI52" i="18" s="1"/>
  <c r="AE52" i="18"/>
  <c r="AE52" i="20"/>
  <c r="BG52" i="20"/>
  <c r="BI52" i="20" s="1"/>
  <c r="AH52" i="42"/>
  <c r="AF52" i="4"/>
  <c r="BD52" i="42"/>
  <c r="BF52" i="42" s="1"/>
  <c r="AO52" i="42"/>
  <c r="AQ52" i="42" s="1"/>
  <c r="AH52" i="41"/>
  <c r="BD52" i="41"/>
  <c r="BF52" i="41" s="1"/>
  <c r="AO52" i="41"/>
  <c r="AQ52" i="41" s="1"/>
  <c r="L52" i="25"/>
  <c r="L52" i="2"/>
  <c r="Z52" i="12"/>
  <c r="AB52" i="12" s="1"/>
  <c r="S52" i="12"/>
  <c r="S52" i="41"/>
  <c r="Z52" i="41"/>
  <c r="AB52" i="41" s="1"/>
  <c r="I52" i="25"/>
  <c r="I52" i="2"/>
  <c r="N52" i="12"/>
  <c r="P52" i="12" s="1"/>
  <c r="AC52" i="12"/>
  <c r="G52" i="12"/>
  <c r="AC52" i="36"/>
  <c r="AE52" i="34"/>
  <c r="BG52" i="34"/>
  <c r="BI52" i="34" s="1"/>
  <c r="AC52" i="21"/>
  <c r="AC52" i="41"/>
  <c r="AC52" i="23"/>
  <c r="P52" i="23"/>
  <c r="AC52" i="16"/>
  <c r="P52" i="16"/>
  <c r="AC52" i="22"/>
  <c r="AE52" i="40"/>
  <c r="BG52" i="40"/>
  <c r="BI52" i="40" s="1"/>
  <c r="AJ52" i="25"/>
  <c r="AJ52" i="2"/>
  <c r="AG52" i="25"/>
  <c r="AP52" i="4"/>
  <c r="BE52" i="4"/>
  <c r="AG52" i="2"/>
  <c r="S52" i="42"/>
  <c r="Q52" i="4"/>
  <c r="Z52" i="42"/>
  <c r="AB52" i="42" s="1"/>
  <c r="P52" i="38"/>
  <c r="AC52" i="38"/>
  <c r="AL52" i="4"/>
  <c r="AN52" i="42"/>
  <c r="F52" i="25"/>
  <c r="AD52" i="4"/>
  <c r="BH52" i="4" s="1"/>
  <c r="O52" i="4"/>
  <c r="F52" i="2"/>
  <c r="R52" i="25"/>
  <c r="R52" i="2"/>
  <c r="AA52" i="2" s="1"/>
  <c r="AA52" i="4"/>
  <c r="AT52" i="42"/>
  <c r="AR52" i="4"/>
  <c r="BA52" i="42"/>
  <c r="BC52" i="42" s="1"/>
  <c r="V52" i="42"/>
  <c r="T52" i="4"/>
  <c r="AT52" i="41"/>
  <c r="BA52" i="41"/>
  <c r="BC52" i="41" s="1"/>
  <c r="AU52" i="4"/>
  <c r="AW52" i="42"/>
  <c r="AE52" i="19"/>
  <c r="BG52" i="19"/>
  <c r="BI52" i="19" s="1"/>
  <c r="AE52" i="9"/>
  <c r="BG52" i="9"/>
  <c r="BI52" i="9" s="1"/>
  <c r="AK52" i="42"/>
  <c r="AI52" i="4"/>
  <c r="U52" i="25"/>
  <c r="U52" i="2"/>
  <c r="AX52" i="4"/>
  <c r="AZ52" i="42"/>
  <c r="G52" i="42"/>
  <c r="E52" i="4"/>
  <c r="N52" i="42"/>
  <c r="P52" i="42" s="1"/>
  <c r="AC52" i="42"/>
  <c r="M52" i="42"/>
  <c r="K52" i="4"/>
  <c r="W52" i="4"/>
  <c r="Y52" i="42"/>
  <c r="J52" i="42"/>
  <c r="H52" i="4"/>
  <c r="AS52" i="25"/>
  <c r="BB52" i="4"/>
  <c r="AS52" i="2"/>
  <c r="BB52" i="2" s="1"/>
  <c r="X52" i="25"/>
  <c r="X52" i="2"/>
  <c r="AX54" i="15"/>
  <c r="AZ54" i="15" s="1"/>
  <c r="AU54" i="15"/>
  <c r="AW54" i="15" s="1"/>
  <c r="AR54" i="15"/>
  <c r="AT54" i="15" s="1"/>
  <c r="AP54" i="15"/>
  <c r="AL54" i="15"/>
  <c r="AN54" i="15" s="1"/>
  <c r="AI54" i="15"/>
  <c r="AK54" i="15" s="1"/>
  <c r="AF54" i="15"/>
  <c r="AD54" i="15"/>
  <c r="AA54" i="15"/>
  <c r="W54" i="15"/>
  <c r="Y54" i="15" s="1"/>
  <c r="T54" i="15"/>
  <c r="V54" i="15" s="1"/>
  <c r="Q54" i="15"/>
  <c r="O54" i="15"/>
  <c r="K54" i="15"/>
  <c r="M54" i="15" s="1"/>
  <c r="H54" i="15"/>
  <c r="J54" i="15" s="1"/>
  <c r="E54" i="15"/>
  <c r="G54" i="15" s="1"/>
  <c r="AX53" i="15"/>
  <c r="AZ53" i="15" s="1"/>
  <c r="AU53" i="15"/>
  <c r="AW53" i="15" s="1"/>
  <c r="AR53" i="15"/>
  <c r="AT53" i="15" s="1"/>
  <c r="AP53" i="15"/>
  <c r="AL53" i="15"/>
  <c r="AN53" i="15" s="1"/>
  <c r="AI53" i="15"/>
  <c r="AK53" i="15" s="1"/>
  <c r="AF53" i="15"/>
  <c r="AA53" i="15"/>
  <c r="W53" i="15"/>
  <c r="Y53" i="15" s="1"/>
  <c r="T53" i="15"/>
  <c r="V53" i="15" s="1"/>
  <c r="Q53" i="15"/>
  <c r="K53" i="15"/>
  <c r="M53" i="15" s="1"/>
  <c r="H53" i="15"/>
  <c r="J53" i="15" s="1"/>
  <c r="AD53" i="15"/>
  <c r="E53" i="15"/>
  <c r="G53" i="15" s="1"/>
  <c r="AX51" i="15"/>
  <c r="AZ51" i="15" s="1"/>
  <c r="AU51" i="15"/>
  <c r="AW51" i="15" s="1"/>
  <c r="AR51" i="15"/>
  <c r="AT51" i="15" s="1"/>
  <c r="AP51" i="15"/>
  <c r="AL51" i="15"/>
  <c r="AN51" i="15" s="1"/>
  <c r="AI51" i="15"/>
  <c r="AK51" i="15" s="1"/>
  <c r="AF51" i="15"/>
  <c r="AA51" i="15"/>
  <c r="W51" i="15"/>
  <c r="Y51" i="15" s="1"/>
  <c r="T51" i="15"/>
  <c r="V51" i="15" s="1"/>
  <c r="Q51" i="15"/>
  <c r="S51" i="15" s="1"/>
  <c r="K51" i="15"/>
  <c r="M51" i="15" s="1"/>
  <c r="H51" i="15"/>
  <c r="AD51" i="15"/>
  <c r="E51" i="15"/>
  <c r="AX50" i="15"/>
  <c r="AZ50" i="15" s="1"/>
  <c r="AU50" i="15"/>
  <c r="AW50" i="15" s="1"/>
  <c r="AR50" i="15"/>
  <c r="AT50" i="15" s="1"/>
  <c r="AP50" i="15"/>
  <c r="AL50" i="15"/>
  <c r="AN50" i="15" s="1"/>
  <c r="AI50" i="15"/>
  <c r="AF50" i="15"/>
  <c r="AH50" i="15" s="1"/>
  <c r="AD50" i="15"/>
  <c r="AA50" i="15"/>
  <c r="W50" i="15"/>
  <c r="Y50" i="15" s="1"/>
  <c r="T50" i="15"/>
  <c r="V50" i="15" s="1"/>
  <c r="Q50" i="15"/>
  <c r="O50" i="15"/>
  <c r="K50" i="15"/>
  <c r="M50" i="15" s="1"/>
  <c r="H50" i="15"/>
  <c r="J50" i="15" s="1"/>
  <c r="E50" i="15"/>
  <c r="AX49" i="15"/>
  <c r="AZ49" i="15" s="1"/>
  <c r="AU49" i="15"/>
  <c r="AW49" i="15" s="1"/>
  <c r="AR49" i="15"/>
  <c r="AT49" i="15" s="1"/>
  <c r="AP49" i="15"/>
  <c r="AL49" i="15"/>
  <c r="AN49" i="15" s="1"/>
  <c r="AI49" i="15"/>
  <c r="AK49" i="15" s="1"/>
  <c r="AF49" i="15"/>
  <c r="AA49" i="15"/>
  <c r="W49" i="15"/>
  <c r="Y49" i="15" s="1"/>
  <c r="T49" i="15"/>
  <c r="V49" i="15" s="1"/>
  <c r="Q49" i="15"/>
  <c r="K49" i="15"/>
  <c r="M49" i="15" s="1"/>
  <c r="H49" i="15"/>
  <c r="E49" i="15"/>
  <c r="AX48" i="15"/>
  <c r="AZ48" i="15" s="1"/>
  <c r="AU48" i="15"/>
  <c r="AW48" i="15" s="1"/>
  <c r="AR48" i="15"/>
  <c r="AT48" i="15" s="1"/>
  <c r="AP48" i="15"/>
  <c r="AL48" i="15"/>
  <c r="AN48" i="15" s="1"/>
  <c r="AI48" i="15"/>
  <c r="AK48" i="15" s="1"/>
  <c r="AF48" i="15"/>
  <c r="AA48" i="15"/>
  <c r="W48" i="15"/>
  <c r="Y48" i="15" s="1"/>
  <c r="T48" i="15"/>
  <c r="V48" i="15" s="1"/>
  <c r="Q48" i="15"/>
  <c r="K48" i="15"/>
  <c r="M48" i="15" s="1"/>
  <c r="H48" i="15"/>
  <c r="J48" i="15" s="1"/>
  <c r="AD48" i="15"/>
  <c r="E48" i="15"/>
  <c r="G48" i="15" s="1"/>
  <c r="AX47" i="15"/>
  <c r="AZ47" i="15" s="1"/>
  <c r="AU47" i="15"/>
  <c r="AW47" i="15" s="1"/>
  <c r="AR47" i="15"/>
  <c r="AT47" i="15" s="1"/>
  <c r="AP47" i="15"/>
  <c r="AL47" i="15"/>
  <c r="AN47" i="15" s="1"/>
  <c r="AI47" i="15"/>
  <c r="AK47" i="15" s="1"/>
  <c r="AF47" i="15"/>
  <c r="AA47" i="15"/>
  <c r="W47" i="15"/>
  <c r="Y47" i="15" s="1"/>
  <c r="T47" i="15"/>
  <c r="Q47" i="15"/>
  <c r="S47" i="15" s="1"/>
  <c r="K47" i="15"/>
  <c r="M47" i="15" s="1"/>
  <c r="H47" i="15"/>
  <c r="AD47" i="15"/>
  <c r="E47" i="15"/>
  <c r="G47" i="15" s="1"/>
  <c r="AX46" i="15"/>
  <c r="AZ46" i="15" s="1"/>
  <c r="AU46" i="15"/>
  <c r="AW46" i="15" s="1"/>
  <c r="AR46" i="15"/>
  <c r="AT46" i="15" s="1"/>
  <c r="AP46" i="15"/>
  <c r="AL46" i="15"/>
  <c r="AN46" i="15" s="1"/>
  <c r="AI46" i="15"/>
  <c r="AF46" i="15"/>
  <c r="AH46" i="15" s="1"/>
  <c r="AD46" i="15"/>
  <c r="AA46" i="15"/>
  <c r="W46" i="15"/>
  <c r="Y46" i="15" s="1"/>
  <c r="T46" i="15"/>
  <c r="V46" i="15" s="1"/>
  <c r="Q46" i="15"/>
  <c r="S46" i="15" s="1"/>
  <c r="O46" i="15"/>
  <c r="K46" i="15"/>
  <c r="M46" i="15" s="1"/>
  <c r="H46" i="15"/>
  <c r="J46" i="15" s="1"/>
  <c r="E46" i="15"/>
  <c r="AX45" i="15"/>
  <c r="AZ45" i="15" s="1"/>
  <c r="AU45" i="15"/>
  <c r="AW45" i="15" s="1"/>
  <c r="AR45" i="15"/>
  <c r="AT45" i="15" s="1"/>
  <c r="AP45" i="15"/>
  <c r="AL45" i="15"/>
  <c r="AN45" i="15" s="1"/>
  <c r="AI45" i="15"/>
  <c r="AK45" i="15" s="1"/>
  <c r="AF45" i="15"/>
  <c r="AA45" i="15"/>
  <c r="W45" i="15"/>
  <c r="Y45" i="15" s="1"/>
  <c r="T45" i="15"/>
  <c r="V45" i="15" s="1"/>
  <c r="Q45" i="15"/>
  <c r="K45" i="15"/>
  <c r="M45" i="15" s="1"/>
  <c r="H45" i="15"/>
  <c r="E45" i="15"/>
  <c r="AX44" i="15"/>
  <c r="AZ44" i="15" s="1"/>
  <c r="AU44" i="15"/>
  <c r="AW44" i="15" s="1"/>
  <c r="AR44" i="15"/>
  <c r="AT44" i="15" s="1"/>
  <c r="AP44" i="15"/>
  <c r="AL44" i="15"/>
  <c r="AN44" i="15" s="1"/>
  <c r="AI44" i="15"/>
  <c r="AK44" i="15" s="1"/>
  <c r="AF44" i="15"/>
  <c r="AD44" i="15"/>
  <c r="AA44" i="15"/>
  <c r="W44" i="15"/>
  <c r="Y44" i="15" s="1"/>
  <c r="T44" i="15"/>
  <c r="V44" i="15" s="1"/>
  <c r="Q44" i="15"/>
  <c r="O44" i="15"/>
  <c r="K44" i="15"/>
  <c r="M44" i="15" s="1"/>
  <c r="H44" i="15"/>
  <c r="J44" i="15" s="1"/>
  <c r="E44" i="15"/>
  <c r="G44" i="15" s="1"/>
  <c r="AX43" i="15"/>
  <c r="AZ43" i="15" s="1"/>
  <c r="AU43" i="15"/>
  <c r="AW43" i="15" s="1"/>
  <c r="AR43" i="15"/>
  <c r="AT43" i="15" s="1"/>
  <c r="AP43" i="15"/>
  <c r="AL43" i="15"/>
  <c r="AN43" i="15" s="1"/>
  <c r="AI43" i="15"/>
  <c r="AK43" i="15" s="1"/>
  <c r="AF43" i="15"/>
  <c r="AH43" i="15" s="1"/>
  <c r="AA43" i="15"/>
  <c r="W43" i="15"/>
  <c r="Y43" i="15" s="1"/>
  <c r="T43" i="15"/>
  <c r="Q43" i="15"/>
  <c r="S43" i="15" s="1"/>
  <c r="K43" i="15"/>
  <c r="M43" i="15" s="1"/>
  <c r="H43" i="15"/>
  <c r="J43" i="15" s="1"/>
  <c r="AD43" i="15"/>
  <c r="E43" i="15"/>
  <c r="G43" i="15" s="1"/>
  <c r="AX42" i="15"/>
  <c r="AZ42" i="15" s="1"/>
  <c r="AU42" i="15"/>
  <c r="AW42" i="15" s="1"/>
  <c r="AR42" i="15"/>
  <c r="AT42" i="15" s="1"/>
  <c r="AP42" i="15"/>
  <c r="AL42" i="15"/>
  <c r="AN42" i="15" s="1"/>
  <c r="AI42" i="15"/>
  <c r="AF42" i="15"/>
  <c r="AH42" i="15" s="1"/>
  <c r="AD42" i="15"/>
  <c r="AA42" i="15"/>
  <c r="W42" i="15"/>
  <c r="Y42" i="15" s="1"/>
  <c r="T42" i="15"/>
  <c r="Q42" i="15"/>
  <c r="S42" i="15" s="1"/>
  <c r="O42" i="15"/>
  <c r="K42" i="15"/>
  <c r="M42" i="15" s="1"/>
  <c r="H42" i="15"/>
  <c r="J42" i="15" s="1"/>
  <c r="E42" i="15"/>
  <c r="AX41" i="15"/>
  <c r="AZ41" i="15" s="1"/>
  <c r="AU41" i="15"/>
  <c r="AW41" i="15" s="1"/>
  <c r="AR41" i="15"/>
  <c r="AT41" i="15" s="1"/>
  <c r="AP41" i="15"/>
  <c r="AL41" i="15"/>
  <c r="AN41" i="15" s="1"/>
  <c r="AI41" i="15"/>
  <c r="AK41" i="15" s="1"/>
  <c r="AF41" i="15"/>
  <c r="AA41" i="15"/>
  <c r="W41" i="15"/>
  <c r="Y41" i="15" s="1"/>
  <c r="T41" i="15"/>
  <c r="V41" i="15" s="1"/>
  <c r="Q41" i="15"/>
  <c r="K41" i="15"/>
  <c r="M41" i="15" s="1"/>
  <c r="H41" i="15"/>
  <c r="E41" i="15"/>
  <c r="AX40" i="15"/>
  <c r="AZ40" i="15" s="1"/>
  <c r="AU40" i="15"/>
  <c r="AW40" i="15" s="1"/>
  <c r="AR40" i="15"/>
  <c r="AT40" i="15" s="1"/>
  <c r="AP40" i="15"/>
  <c r="AL40" i="15"/>
  <c r="AN40" i="15" s="1"/>
  <c r="AI40" i="15"/>
  <c r="AK40" i="15" s="1"/>
  <c r="AF40" i="15"/>
  <c r="AD40" i="15"/>
  <c r="AA40" i="15"/>
  <c r="W40" i="15"/>
  <c r="Y40" i="15" s="1"/>
  <c r="T40" i="15"/>
  <c r="V40" i="15" s="1"/>
  <c r="Q40" i="15"/>
  <c r="S40" i="15" s="1"/>
  <c r="O40" i="15"/>
  <c r="K40" i="15"/>
  <c r="M40" i="15" s="1"/>
  <c r="H40" i="15"/>
  <c r="J40" i="15" s="1"/>
  <c r="E40" i="15"/>
  <c r="AX39" i="15"/>
  <c r="AZ39" i="15" s="1"/>
  <c r="AU39" i="15"/>
  <c r="AW39" i="15" s="1"/>
  <c r="AR39" i="15"/>
  <c r="AT39" i="15" s="1"/>
  <c r="AP39" i="15"/>
  <c r="AL39" i="15"/>
  <c r="AN39" i="15" s="1"/>
  <c r="AI39" i="15"/>
  <c r="AF39" i="15"/>
  <c r="AH39" i="15" s="1"/>
  <c r="AA39" i="15"/>
  <c r="W39" i="15"/>
  <c r="Y39" i="15" s="1"/>
  <c r="T39" i="15"/>
  <c r="Q39" i="15"/>
  <c r="S39" i="15" s="1"/>
  <c r="O39" i="15"/>
  <c r="K39" i="15"/>
  <c r="M39" i="15" s="1"/>
  <c r="H39" i="15"/>
  <c r="J39" i="15" s="1"/>
  <c r="AD39" i="15"/>
  <c r="E39" i="15"/>
  <c r="AX38" i="15"/>
  <c r="AZ38" i="15" s="1"/>
  <c r="AU38" i="15"/>
  <c r="AW38" i="15" s="1"/>
  <c r="AR38" i="15"/>
  <c r="AT38" i="15" s="1"/>
  <c r="AP38" i="15"/>
  <c r="AL38" i="15"/>
  <c r="AN38" i="15" s="1"/>
  <c r="AI38" i="15"/>
  <c r="AK38" i="15" s="1"/>
  <c r="AF38" i="15"/>
  <c r="AH38" i="15" s="1"/>
  <c r="AA38" i="15"/>
  <c r="W38" i="15"/>
  <c r="Y38" i="15" s="1"/>
  <c r="T38" i="15"/>
  <c r="V38" i="15" s="1"/>
  <c r="Q38" i="15"/>
  <c r="S38" i="15" s="1"/>
  <c r="O38" i="15"/>
  <c r="K38" i="15"/>
  <c r="M38" i="15" s="1"/>
  <c r="H38" i="15"/>
  <c r="J38" i="15" s="1"/>
  <c r="AD38" i="15"/>
  <c r="E38" i="15"/>
  <c r="G38" i="15" s="1"/>
  <c r="AX37" i="15"/>
  <c r="AZ37" i="15" s="1"/>
  <c r="AU37" i="15"/>
  <c r="AW37" i="15" s="1"/>
  <c r="AR37" i="15"/>
  <c r="AT37" i="15" s="1"/>
  <c r="AP37" i="15"/>
  <c r="AL37" i="15"/>
  <c r="AN37" i="15" s="1"/>
  <c r="AI37" i="15"/>
  <c r="AK37" i="15" s="1"/>
  <c r="AF37" i="15"/>
  <c r="AA37" i="15"/>
  <c r="W37" i="15"/>
  <c r="Y37" i="15" s="1"/>
  <c r="T37" i="15"/>
  <c r="V37" i="15" s="1"/>
  <c r="Q37" i="15"/>
  <c r="S37" i="15" s="1"/>
  <c r="K37" i="15"/>
  <c r="M37" i="15" s="1"/>
  <c r="H37" i="15"/>
  <c r="J37" i="15" s="1"/>
  <c r="AD37" i="15"/>
  <c r="E37" i="15"/>
  <c r="AX36" i="15"/>
  <c r="AZ36" i="15" s="1"/>
  <c r="AU36" i="15"/>
  <c r="AW36" i="15" s="1"/>
  <c r="AR36" i="15"/>
  <c r="AT36" i="15" s="1"/>
  <c r="AP36" i="15"/>
  <c r="AL36" i="15"/>
  <c r="AN36" i="15" s="1"/>
  <c r="AI36" i="15"/>
  <c r="AK36" i="15" s="1"/>
  <c r="AF36" i="15"/>
  <c r="AH36" i="15" s="1"/>
  <c r="AD36" i="15"/>
  <c r="AA36" i="15"/>
  <c r="W36" i="15"/>
  <c r="Y36" i="15" s="1"/>
  <c r="T36" i="15"/>
  <c r="V36" i="15" s="1"/>
  <c r="Q36" i="15"/>
  <c r="S36" i="15" s="1"/>
  <c r="O36" i="15"/>
  <c r="K36" i="15"/>
  <c r="M36" i="15" s="1"/>
  <c r="H36" i="15"/>
  <c r="J36" i="15" s="1"/>
  <c r="E36" i="15"/>
  <c r="AX35" i="15"/>
  <c r="AZ35" i="15" s="1"/>
  <c r="AU35" i="15"/>
  <c r="AW35" i="15" s="1"/>
  <c r="AR35" i="15"/>
  <c r="AT35" i="15" s="1"/>
  <c r="AP35" i="15"/>
  <c r="AL35" i="15"/>
  <c r="AN35" i="15" s="1"/>
  <c r="AI35" i="15"/>
  <c r="AK35" i="15" s="1"/>
  <c r="AF35" i="15"/>
  <c r="AA35" i="15"/>
  <c r="W35" i="15"/>
  <c r="Y35" i="15" s="1"/>
  <c r="T35" i="15"/>
  <c r="V35" i="15" s="1"/>
  <c r="Q35" i="15"/>
  <c r="K35" i="15"/>
  <c r="M35" i="15" s="1"/>
  <c r="H35" i="15"/>
  <c r="E35" i="15"/>
  <c r="AX34" i="15"/>
  <c r="AZ34" i="15" s="1"/>
  <c r="AU34" i="15"/>
  <c r="AW34" i="15" s="1"/>
  <c r="AR34" i="15"/>
  <c r="AT34" i="15" s="1"/>
  <c r="AP34" i="15"/>
  <c r="AL34" i="15"/>
  <c r="AN34" i="15" s="1"/>
  <c r="AI34" i="15"/>
  <c r="AK34" i="15" s="1"/>
  <c r="AF34" i="15"/>
  <c r="AD34" i="15"/>
  <c r="AA34" i="15"/>
  <c r="W34" i="15"/>
  <c r="Y34" i="15" s="1"/>
  <c r="T34" i="15"/>
  <c r="V34" i="15" s="1"/>
  <c r="Q34" i="15"/>
  <c r="O34" i="15"/>
  <c r="K34" i="15"/>
  <c r="M34" i="15" s="1"/>
  <c r="H34" i="15"/>
  <c r="J34" i="15" s="1"/>
  <c r="E34" i="15"/>
  <c r="AX33" i="15"/>
  <c r="AZ33" i="15" s="1"/>
  <c r="AU33" i="15"/>
  <c r="AW33" i="15" s="1"/>
  <c r="AR33" i="15"/>
  <c r="AT33" i="15" s="1"/>
  <c r="AP33" i="15"/>
  <c r="AL33" i="15"/>
  <c r="AN33" i="15" s="1"/>
  <c r="AI33" i="15"/>
  <c r="AF33" i="15"/>
  <c r="AH33" i="15" s="1"/>
  <c r="AA33" i="15"/>
  <c r="W33" i="15"/>
  <c r="Y33" i="15" s="1"/>
  <c r="T33" i="15"/>
  <c r="V33" i="15" s="1"/>
  <c r="Q33" i="15"/>
  <c r="S33" i="15" s="1"/>
  <c r="K33" i="15"/>
  <c r="M33" i="15" s="1"/>
  <c r="H33" i="15"/>
  <c r="AD33" i="15"/>
  <c r="E33" i="15"/>
  <c r="G33" i="15" s="1"/>
  <c r="AX32" i="15"/>
  <c r="AZ32" i="15" s="1"/>
  <c r="AU32" i="15"/>
  <c r="AW32" i="15" s="1"/>
  <c r="AR32" i="15"/>
  <c r="AT32" i="15" s="1"/>
  <c r="AP32" i="15"/>
  <c r="AL32" i="15"/>
  <c r="AN32" i="15" s="1"/>
  <c r="AI32" i="15"/>
  <c r="AF32" i="15"/>
  <c r="AH32" i="15" s="1"/>
  <c r="AD32" i="15"/>
  <c r="AA32" i="15"/>
  <c r="W32" i="15"/>
  <c r="Y32" i="15" s="1"/>
  <c r="T32" i="15"/>
  <c r="V32" i="15" s="1"/>
  <c r="Q32" i="15"/>
  <c r="O32" i="15"/>
  <c r="K32" i="15"/>
  <c r="M32" i="15" s="1"/>
  <c r="H32" i="15"/>
  <c r="J32" i="15" s="1"/>
  <c r="E32" i="15"/>
  <c r="AX31" i="15"/>
  <c r="AZ31" i="15" s="1"/>
  <c r="AU31" i="15"/>
  <c r="AW31" i="15" s="1"/>
  <c r="AR31" i="15"/>
  <c r="AT31" i="15" s="1"/>
  <c r="AP31" i="15"/>
  <c r="AL31" i="15"/>
  <c r="AN31" i="15" s="1"/>
  <c r="AI31" i="15"/>
  <c r="AK31" i="15" s="1"/>
  <c r="AF31" i="15"/>
  <c r="AA31" i="15"/>
  <c r="W31" i="15"/>
  <c r="Y31" i="15" s="1"/>
  <c r="T31" i="15"/>
  <c r="V31" i="15" s="1"/>
  <c r="Q31" i="15"/>
  <c r="K31" i="15"/>
  <c r="M31" i="15" s="1"/>
  <c r="H31" i="15"/>
  <c r="E31" i="15"/>
  <c r="AX30" i="15"/>
  <c r="AZ30" i="15" s="1"/>
  <c r="AU30" i="15"/>
  <c r="AW30" i="15" s="1"/>
  <c r="AR30" i="15"/>
  <c r="AT30" i="15" s="1"/>
  <c r="AP30" i="15"/>
  <c r="AL30" i="15"/>
  <c r="AN30" i="15" s="1"/>
  <c r="AI30" i="15"/>
  <c r="AK30" i="15" s="1"/>
  <c r="AF30" i="15"/>
  <c r="AD30" i="15"/>
  <c r="AA30" i="15"/>
  <c r="W30" i="15"/>
  <c r="Y30" i="15" s="1"/>
  <c r="T30" i="15"/>
  <c r="V30" i="15" s="1"/>
  <c r="Q30" i="15"/>
  <c r="O30" i="15"/>
  <c r="K30" i="15"/>
  <c r="M30" i="15" s="1"/>
  <c r="H30" i="15"/>
  <c r="J30" i="15" s="1"/>
  <c r="E30" i="15"/>
  <c r="G30" i="15" s="1"/>
  <c r="AX29" i="15"/>
  <c r="AZ29" i="15" s="1"/>
  <c r="AU29" i="15"/>
  <c r="AW29" i="15" s="1"/>
  <c r="AR29" i="15"/>
  <c r="AT29" i="15" s="1"/>
  <c r="AP29" i="15"/>
  <c r="AL29" i="15"/>
  <c r="AN29" i="15" s="1"/>
  <c r="AI29" i="15"/>
  <c r="AF29" i="15"/>
  <c r="AH29" i="15" s="1"/>
  <c r="AA29" i="15"/>
  <c r="W29" i="15"/>
  <c r="Y29" i="15" s="1"/>
  <c r="T29" i="15"/>
  <c r="Q29" i="15"/>
  <c r="S29" i="15" s="1"/>
  <c r="K29" i="15"/>
  <c r="M29" i="15" s="1"/>
  <c r="H29" i="15"/>
  <c r="J29" i="15" s="1"/>
  <c r="AD29" i="15"/>
  <c r="E29" i="15"/>
  <c r="G29" i="15" s="1"/>
  <c r="AX28" i="15"/>
  <c r="AZ28" i="15" s="1"/>
  <c r="AU28" i="15"/>
  <c r="AW28" i="15" s="1"/>
  <c r="AR28" i="15"/>
  <c r="AT28" i="15" s="1"/>
  <c r="AP28" i="15"/>
  <c r="AL28" i="15"/>
  <c r="AN28" i="15" s="1"/>
  <c r="AI28" i="15"/>
  <c r="AK28" i="15" s="1"/>
  <c r="AF28" i="15"/>
  <c r="AH28" i="15" s="1"/>
  <c r="AD28" i="15"/>
  <c r="AA28" i="15"/>
  <c r="W28" i="15"/>
  <c r="Y28" i="15" s="1"/>
  <c r="T28" i="15"/>
  <c r="V28" i="15" s="1"/>
  <c r="Q28" i="15"/>
  <c r="S28" i="15" s="1"/>
  <c r="O28" i="15"/>
  <c r="K28" i="15"/>
  <c r="M28" i="15" s="1"/>
  <c r="H28" i="15"/>
  <c r="J28" i="15" s="1"/>
  <c r="E28" i="15"/>
  <c r="AX27" i="15"/>
  <c r="AZ27" i="15" s="1"/>
  <c r="AU27" i="15"/>
  <c r="AW27" i="15" s="1"/>
  <c r="AR27" i="15"/>
  <c r="AT27" i="15" s="1"/>
  <c r="AP27" i="15"/>
  <c r="AL27" i="15"/>
  <c r="AN27" i="15" s="1"/>
  <c r="AI27" i="15"/>
  <c r="AK27" i="15" s="1"/>
  <c r="AF27" i="15"/>
  <c r="AH27" i="15" s="1"/>
  <c r="AA27" i="15"/>
  <c r="W27" i="15"/>
  <c r="Y27" i="15" s="1"/>
  <c r="T27" i="15"/>
  <c r="V27" i="15" s="1"/>
  <c r="Q27" i="15"/>
  <c r="K27" i="15"/>
  <c r="M27" i="15" s="1"/>
  <c r="H27" i="15"/>
  <c r="E27" i="15"/>
  <c r="AX26" i="15"/>
  <c r="AZ26" i="15" s="1"/>
  <c r="AU26" i="15"/>
  <c r="AW26" i="15" s="1"/>
  <c r="AR26" i="15"/>
  <c r="AT26" i="15" s="1"/>
  <c r="AP26" i="15"/>
  <c r="AL26" i="15"/>
  <c r="AN26" i="15" s="1"/>
  <c r="AI26" i="15"/>
  <c r="AK26" i="15" s="1"/>
  <c r="AF26" i="15"/>
  <c r="AD26" i="15"/>
  <c r="AA26" i="15"/>
  <c r="W26" i="15"/>
  <c r="T26" i="15"/>
  <c r="V26" i="15" s="1"/>
  <c r="Q26" i="15"/>
  <c r="S26" i="15" s="1"/>
  <c r="O26" i="15"/>
  <c r="K26" i="15"/>
  <c r="M26" i="15" s="1"/>
  <c r="H26" i="15"/>
  <c r="J26" i="15" s="1"/>
  <c r="E26" i="15"/>
  <c r="G26" i="15" s="1"/>
  <c r="AX25" i="15"/>
  <c r="AZ25" i="15" s="1"/>
  <c r="AU25" i="15"/>
  <c r="AW25" i="15" s="1"/>
  <c r="AR25" i="15"/>
  <c r="AT25" i="15" s="1"/>
  <c r="AP25" i="15"/>
  <c r="AL25" i="15"/>
  <c r="AN25" i="15" s="1"/>
  <c r="AI25" i="15"/>
  <c r="AK25" i="15" s="1"/>
  <c r="AF25" i="15"/>
  <c r="AH25" i="15" s="1"/>
  <c r="AA25" i="15"/>
  <c r="W25" i="15"/>
  <c r="Y25" i="15" s="1"/>
  <c r="T25" i="15"/>
  <c r="Q25" i="15"/>
  <c r="S25" i="15" s="1"/>
  <c r="K25" i="15"/>
  <c r="H25" i="15"/>
  <c r="J25" i="15" s="1"/>
  <c r="E25" i="15"/>
  <c r="G25" i="15" s="1"/>
  <c r="AX24" i="15"/>
  <c r="AZ24" i="15" s="1"/>
  <c r="AU24" i="15"/>
  <c r="AW24" i="15" s="1"/>
  <c r="AR24" i="15"/>
  <c r="AT24" i="15" s="1"/>
  <c r="AP24" i="15"/>
  <c r="AL24" i="15"/>
  <c r="AN24" i="15" s="1"/>
  <c r="AI24" i="15"/>
  <c r="AK24" i="15" s="1"/>
  <c r="AF24" i="15"/>
  <c r="AD24" i="15"/>
  <c r="AA24" i="15"/>
  <c r="W24" i="15"/>
  <c r="Y24" i="15" s="1"/>
  <c r="T24" i="15"/>
  <c r="V24" i="15" s="1"/>
  <c r="Q24" i="15"/>
  <c r="S24" i="15" s="1"/>
  <c r="K24" i="15"/>
  <c r="M24" i="15" s="1"/>
  <c r="H24" i="15"/>
  <c r="J24" i="15" s="1"/>
  <c r="O24" i="15"/>
  <c r="E24" i="15"/>
  <c r="AX23" i="15"/>
  <c r="AZ23" i="15" s="1"/>
  <c r="AU23" i="15"/>
  <c r="AW23" i="15" s="1"/>
  <c r="AR23" i="15"/>
  <c r="AT23" i="15" s="1"/>
  <c r="AP23" i="15"/>
  <c r="AL23" i="15"/>
  <c r="AN23" i="15" s="1"/>
  <c r="AI23" i="15"/>
  <c r="AK23" i="15" s="1"/>
  <c r="AF23" i="15"/>
  <c r="AA23" i="15"/>
  <c r="W23" i="15"/>
  <c r="Y23" i="15" s="1"/>
  <c r="T23" i="15"/>
  <c r="V23" i="15" s="1"/>
  <c r="Q23" i="15"/>
  <c r="K23" i="15"/>
  <c r="H23" i="15"/>
  <c r="J23" i="15" s="1"/>
  <c r="E23" i="15"/>
  <c r="G23" i="15" s="1"/>
  <c r="AX22" i="15"/>
  <c r="AZ22" i="15" s="1"/>
  <c r="AU22" i="15"/>
  <c r="AW22" i="15" s="1"/>
  <c r="AR22" i="15"/>
  <c r="AT22" i="15" s="1"/>
  <c r="AP22" i="15"/>
  <c r="AL22" i="15"/>
  <c r="AN22" i="15" s="1"/>
  <c r="AI22" i="15"/>
  <c r="AK22" i="15" s="1"/>
  <c r="AF22" i="15"/>
  <c r="AD22" i="15"/>
  <c r="AA22" i="15"/>
  <c r="W22" i="15"/>
  <c r="Y22" i="15" s="1"/>
  <c r="T22" i="15"/>
  <c r="V22" i="15" s="1"/>
  <c r="Q22" i="15"/>
  <c r="O22" i="15"/>
  <c r="K22" i="15"/>
  <c r="M22" i="15" s="1"/>
  <c r="H22" i="15"/>
  <c r="E22" i="15"/>
  <c r="AX21" i="15"/>
  <c r="AZ21" i="15" s="1"/>
  <c r="AU21" i="15"/>
  <c r="AW21" i="15" s="1"/>
  <c r="AR21" i="15"/>
  <c r="AT21" i="15" s="1"/>
  <c r="AP21" i="15"/>
  <c r="AL21" i="15"/>
  <c r="AN21" i="15" s="1"/>
  <c r="AI21" i="15"/>
  <c r="AK21" i="15" s="1"/>
  <c r="AF21" i="15"/>
  <c r="AD21" i="15"/>
  <c r="AA21" i="15"/>
  <c r="W21" i="15"/>
  <c r="Y21" i="15" s="1"/>
  <c r="T21" i="15"/>
  <c r="V21" i="15" s="1"/>
  <c r="Q21" i="15"/>
  <c r="O21" i="15"/>
  <c r="K21" i="15"/>
  <c r="M21" i="15" s="1"/>
  <c r="H21" i="15"/>
  <c r="J21" i="15" s="1"/>
  <c r="E21" i="15"/>
  <c r="G21" i="15" s="1"/>
  <c r="AX20" i="15"/>
  <c r="AZ20" i="15" s="1"/>
  <c r="AU20" i="15"/>
  <c r="AW20" i="15" s="1"/>
  <c r="AR20" i="15"/>
  <c r="AT20" i="15" s="1"/>
  <c r="AP20" i="15"/>
  <c r="AL20" i="15"/>
  <c r="AN20" i="15" s="1"/>
  <c r="AI20" i="15"/>
  <c r="AK20" i="15" s="1"/>
  <c r="AF20" i="15"/>
  <c r="AH20" i="15" s="1"/>
  <c r="AD20" i="15"/>
  <c r="AA20" i="15"/>
  <c r="W20" i="15"/>
  <c r="Y20" i="15" s="1"/>
  <c r="T20" i="15"/>
  <c r="Q20" i="15"/>
  <c r="S20" i="15" s="1"/>
  <c r="O20" i="15"/>
  <c r="K20" i="15"/>
  <c r="M20" i="15" s="1"/>
  <c r="H20" i="15"/>
  <c r="J20" i="15" s="1"/>
  <c r="E20" i="15"/>
  <c r="AX19" i="15"/>
  <c r="AZ19" i="15" s="1"/>
  <c r="AU19" i="15"/>
  <c r="AW19" i="15" s="1"/>
  <c r="AR19" i="15"/>
  <c r="AT19" i="15" s="1"/>
  <c r="AP19" i="15"/>
  <c r="AL19" i="15"/>
  <c r="AN19" i="15" s="1"/>
  <c r="AI19" i="15"/>
  <c r="AK19" i="15" s="1"/>
  <c r="AF19" i="15"/>
  <c r="AH19" i="15" s="1"/>
  <c r="AA19" i="15"/>
  <c r="W19" i="15"/>
  <c r="Y19" i="15" s="1"/>
  <c r="T19" i="15"/>
  <c r="V19" i="15" s="1"/>
  <c r="Q19" i="15"/>
  <c r="S19" i="15" s="1"/>
  <c r="K19" i="15"/>
  <c r="M19" i="15" s="1"/>
  <c r="H19" i="15"/>
  <c r="J19" i="15" s="1"/>
  <c r="AD19" i="15"/>
  <c r="E19" i="15"/>
  <c r="AX18" i="15"/>
  <c r="AZ18" i="15" s="1"/>
  <c r="AU18" i="15"/>
  <c r="AW18" i="15" s="1"/>
  <c r="AR18" i="15"/>
  <c r="AT18" i="15" s="1"/>
  <c r="AP18" i="15"/>
  <c r="AL18" i="15"/>
  <c r="AN18" i="15" s="1"/>
  <c r="AI18" i="15"/>
  <c r="AK18" i="15" s="1"/>
  <c r="AF18" i="15"/>
  <c r="AA18" i="15"/>
  <c r="W18" i="15"/>
  <c r="Y18" i="15" s="1"/>
  <c r="T18" i="15"/>
  <c r="V18" i="15" s="1"/>
  <c r="Q18" i="15"/>
  <c r="K18" i="15"/>
  <c r="M18" i="15" s="1"/>
  <c r="H18" i="15"/>
  <c r="E18" i="15"/>
  <c r="G18" i="15" s="1"/>
  <c r="AX17" i="15"/>
  <c r="AZ17" i="15" s="1"/>
  <c r="AU17" i="15"/>
  <c r="AW17" i="15" s="1"/>
  <c r="AR17" i="15"/>
  <c r="AT17" i="15" s="1"/>
  <c r="AP17" i="15"/>
  <c r="AL17" i="15"/>
  <c r="AN17" i="15" s="1"/>
  <c r="AI17" i="15"/>
  <c r="AK17" i="15" s="1"/>
  <c r="AF17" i="15"/>
  <c r="AH17" i="15" s="1"/>
  <c r="AD17" i="15"/>
  <c r="AA17" i="15"/>
  <c r="W17" i="15"/>
  <c r="Y17" i="15" s="1"/>
  <c r="T17" i="15"/>
  <c r="V17" i="15" s="1"/>
  <c r="Q17" i="15"/>
  <c r="S17" i="15" s="1"/>
  <c r="O17" i="15"/>
  <c r="K17" i="15"/>
  <c r="M17" i="15" s="1"/>
  <c r="H17" i="15"/>
  <c r="J17" i="15" s="1"/>
  <c r="E17" i="15"/>
  <c r="AX16" i="15"/>
  <c r="AZ16" i="15" s="1"/>
  <c r="AU16" i="15"/>
  <c r="AW16" i="15" s="1"/>
  <c r="AR16" i="15"/>
  <c r="AT16" i="15" s="1"/>
  <c r="AP16" i="15"/>
  <c r="AL16" i="15"/>
  <c r="AN16" i="15" s="1"/>
  <c r="AI16" i="15"/>
  <c r="AF16" i="15"/>
  <c r="AH16" i="15" s="1"/>
  <c r="AD16" i="15"/>
  <c r="AA16" i="15"/>
  <c r="W16" i="15"/>
  <c r="Y16" i="15" s="1"/>
  <c r="T16" i="15"/>
  <c r="V16" i="15" s="1"/>
  <c r="Q16" i="15"/>
  <c r="O16" i="15"/>
  <c r="K16" i="15"/>
  <c r="M16" i="15" s="1"/>
  <c r="H16" i="15"/>
  <c r="E16" i="15"/>
  <c r="G16" i="15" s="1"/>
  <c r="AX15" i="15"/>
  <c r="AZ15" i="15" s="1"/>
  <c r="AU15" i="15"/>
  <c r="AW15" i="15" s="1"/>
  <c r="AR15" i="15"/>
  <c r="AT15" i="15" s="1"/>
  <c r="AP15" i="15"/>
  <c r="AL15" i="15"/>
  <c r="AN15" i="15" s="1"/>
  <c r="AI15" i="15"/>
  <c r="AF15" i="15"/>
  <c r="AH15" i="15" s="1"/>
  <c r="AA15" i="15"/>
  <c r="W15" i="15"/>
  <c r="Y15" i="15" s="1"/>
  <c r="T15" i="15"/>
  <c r="Q15" i="15"/>
  <c r="S15" i="15" s="1"/>
  <c r="K15" i="15"/>
  <c r="M15" i="15" s="1"/>
  <c r="H15" i="15"/>
  <c r="J15" i="15" s="1"/>
  <c r="AD15" i="15"/>
  <c r="E15" i="15"/>
  <c r="AX14" i="15"/>
  <c r="AZ14" i="15" s="1"/>
  <c r="AU14" i="15"/>
  <c r="AW14" i="15" s="1"/>
  <c r="AR14" i="15"/>
  <c r="AT14" i="15" s="1"/>
  <c r="AP14" i="15"/>
  <c r="AL14" i="15"/>
  <c r="AN14" i="15" s="1"/>
  <c r="AI14" i="15"/>
  <c r="AK14" i="15" s="1"/>
  <c r="AF14" i="15"/>
  <c r="AA14" i="15"/>
  <c r="W14" i="15"/>
  <c r="Y14" i="15" s="1"/>
  <c r="T14" i="15"/>
  <c r="V14" i="15" s="1"/>
  <c r="Q14" i="15"/>
  <c r="K14" i="15"/>
  <c r="M14" i="15" s="1"/>
  <c r="H14" i="15"/>
  <c r="E14" i="15"/>
  <c r="AX13" i="15"/>
  <c r="AZ13" i="15" s="1"/>
  <c r="AU13" i="15"/>
  <c r="AW13" i="15" s="1"/>
  <c r="AR13" i="15"/>
  <c r="AT13" i="15" s="1"/>
  <c r="AP13" i="15"/>
  <c r="AL13" i="15"/>
  <c r="AN13" i="15" s="1"/>
  <c r="AI13" i="15"/>
  <c r="AK13" i="15" s="1"/>
  <c r="AF13" i="15"/>
  <c r="AA13" i="15"/>
  <c r="W13" i="15"/>
  <c r="Y13" i="15" s="1"/>
  <c r="T13" i="15"/>
  <c r="V13" i="15" s="1"/>
  <c r="Q13" i="15"/>
  <c r="O13" i="15"/>
  <c r="K13" i="15"/>
  <c r="M13" i="15" s="1"/>
  <c r="H13" i="15"/>
  <c r="AD13" i="15"/>
  <c r="E13" i="15"/>
  <c r="G13" i="15" s="1"/>
  <c r="AX12" i="15"/>
  <c r="AZ12" i="15" s="1"/>
  <c r="AU12" i="15"/>
  <c r="AW12" i="15" s="1"/>
  <c r="AR12" i="15"/>
  <c r="AT12" i="15" s="1"/>
  <c r="AP12" i="15"/>
  <c r="AL12" i="15"/>
  <c r="AN12" i="15" s="1"/>
  <c r="AI12" i="15"/>
  <c r="AK12" i="15" s="1"/>
  <c r="AF12" i="15"/>
  <c r="AD12" i="15"/>
  <c r="AA12" i="15"/>
  <c r="W12" i="15"/>
  <c r="Y12" i="15" s="1"/>
  <c r="T12" i="15"/>
  <c r="V12" i="15" s="1"/>
  <c r="Q12" i="15"/>
  <c r="O12" i="15"/>
  <c r="K12" i="15"/>
  <c r="M12" i="15" s="1"/>
  <c r="H12" i="15"/>
  <c r="J12" i="15" s="1"/>
  <c r="E12" i="15"/>
  <c r="G12" i="15" s="1"/>
  <c r="AX11" i="15"/>
  <c r="AZ11" i="15" s="1"/>
  <c r="AU11" i="15"/>
  <c r="AW11" i="15" s="1"/>
  <c r="AR11" i="15"/>
  <c r="AT11" i="15" s="1"/>
  <c r="AP11" i="15"/>
  <c r="AL11" i="15"/>
  <c r="AN11" i="15" s="1"/>
  <c r="AI11" i="15"/>
  <c r="AK11" i="15" s="1"/>
  <c r="AF11" i="15"/>
  <c r="AH11" i="15" s="1"/>
  <c r="AD11" i="15"/>
  <c r="AA11" i="15"/>
  <c r="W11" i="15"/>
  <c r="Y11" i="15" s="1"/>
  <c r="T11" i="15"/>
  <c r="V11" i="15" s="1"/>
  <c r="Q11" i="15"/>
  <c r="S11" i="15" s="1"/>
  <c r="K11" i="15"/>
  <c r="M11" i="15" s="1"/>
  <c r="H11" i="15"/>
  <c r="J11" i="15" s="1"/>
  <c r="O11" i="15"/>
  <c r="E11" i="15"/>
  <c r="AX10" i="15"/>
  <c r="AZ10" i="15" s="1"/>
  <c r="AU10" i="15"/>
  <c r="AW10" i="15" s="1"/>
  <c r="AR10" i="15"/>
  <c r="AT10" i="15" s="1"/>
  <c r="AP10" i="15"/>
  <c r="AL10" i="15"/>
  <c r="AN10" i="15" s="1"/>
  <c r="AI10" i="15"/>
  <c r="AK10" i="15" s="1"/>
  <c r="AF10" i="15"/>
  <c r="AA10" i="15"/>
  <c r="W10" i="15"/>
  <c r="Y10" i="15" s="1"/>
  <c r="T10" i="15"/>
  <c r="V10" i="15" s="1"/>
  <c r="Q10" i="15"/>
  <c r="K10" i="15"/>
  <c r="M10" i="15" s="1"/>
  <c r="H10" i="15"/>
  <c r="E10" i="15"/>
  <c r="AX9" i="15"/>
  <c r="AZ9" i="15" s="1"/>
  <c r="AU9" i="15"/>
  <c r="AW9" i="15" s="1"/>
  <c r="AR9" i="15"/>
  <c r="AT9" i="15" s="1"/>
  <c r="AP9" i="15"/>
  <c r="AL9" i="15"/>
  <c r="AN9" i="15" s="1"/>
  <c r="AI9" i="15"/>
  <c r="AK9" i="15" s="1"/>
  <c r="AF9" i="15"/>
  <c r="AD9" i="15"/>
  <c r="AA9" i="15"/>
  <c r="W9" i="15"/>
  <c r="Y9" i="15" s="1"/>
  <c r="T9" i="15"/>
  <c r="V9" i="15" s="1"/>
  <c r="Q9" i="15"/>
  <c r="S9" i="15" s="1"/>
  <c r="O9" i="15"/>
  <c r="K9" i="15"/>
  <c r="M9" i="15" s="1"/>
  <c r="H9" i="15"/>
  <c r="J9" i="15" s="1"/>
  <c r="E9" i="15"/>
  <c r="AX8" i="15"/>
  <c r="AZ8" i="15" s="1"/>
  <c r="AU8" i="15"/>
  <c r="AW8" i="15" s="1"/>
  <c r="AR8" i="15"/>
  <c r="AT8" i="15" s="1"/>
  <c r="AP8" i="15"/>
  <c r="AL8" i="15"/>
  <c r="AN8" i="15" s="1"/>
  <c r="AI8" i="15"/>
  <c r="AK8" i="15" s="1"/>
  <c r="AF8" i="15"/>
  <c r="AA8" i="15"/>
  <c r="W8" i="15"/>
  <c r="Y8" i="15" s="1"/>
  <c r="T8" i="15"/>
  <c r="V8" i="15" s="1"/>
  <c r="Q8" i="15"/>
  <c r="S8" i="15" s="1"/>
  <c r="K8" i="15"/>
  <c r="M8" i="15" s="1"/>
  <c r="H8" i="15"/>
  <c r="J8" i="15" s="1"/>
  <c r="AD8" i="15"/>
  <c r="E8" i="15"/>
  <c r="G8" i="15" s="1"/>
  <c r="AX7" i="15"/>
  <c r="AZ7" i="15" s="1"/>
  <c r="AU7" i="15"/>
  <c r="AW7" i="15" s="1"/>
  <c r="AR7" i="15"/>
  <c r="AT7" i="15" s="1"/>
  <c r="AP7" i="15"/>
  <c r="AL7" i="15"/>
  <c r="AN7" i="15" s="1"/>
  <c r="AI7" i="15"/>
  <c r="AK7" i="15" s="1"/>
  <c r="AF7" i="15"/>
  <c r="AH7" i="15" s="1"/>
  <c r="AD7" i="15"/>
  <c r="AA7" i="15"/>
  <c r="W7" i="15"/>
  <c r="Y7" i="15" s="1"/>
  <c r="T7" i="15"/>
  <c r="V7" i="15" s="1"/>
  <c r="Q7" i="15"/>
  <c r="S7" i="15" s="1"/>
  <c r="O7" i="15"/>
  <c r="K7" i="15"/>
  <c r="M7" i="15" s="1"/>
  <c r="H7" i="15"/>
  <c r="J7" i="15" s="1"/>
  <c r="E7" i="15"/>
  <c r="G7" i="15" s="1"/>
  <c r="AX54" i="19"/>
  <c r="AZ54" i="19" s="1"/>
  <c r="AU54" i="19"/>
  <c r="AW54" i="19" s="1"/>
  <c r="AR54" i="19"/>
  <c r="AT54" i="19" s="1"/>
  <c r="AP54" i="19"/>
  <c r="AL54" i="19"/>
  <c r="AN54" i="19" s="1"/>
  <c r="AI54" i="19"/>
  <c r="AK54" i="19" s="1"/>
  <c r="AF54" i="19"/>
  <c r="AH54" i="19" s="1"/>
  <c r="AD54" i="19"/>
  <c r="AA54" i="19"/>
  <c r="W54" i="19"/>
  <c r="Y54" i="19" s="1"/>
  <c r="T54" i="19"/>
  <c r="V54" i="19" s="1"/>
  <c r="Q54" i="19"/>
  <c r="S54" i="19" s="1"/>
  <c r="O54" i="19"/>
  <c r="K54" i="19"/>
  <c r="M54" i="19" s="1"/>
  <c r="H54" i="19"/>
  <c r="E54" i="19"/>
  <c r="G54" i="19" s="1"/>
  <c r="AX53" i="19"/>
  <c r="AZ53" i="19" s="1"/>
  <c r="AU53" i="19"/>
  <c r="AW53" i="19" s="1"/>
  <c r="AR53" i="19"/>
  <c r="AT53" i="19" s="1"/>
  <c r="AP53" i="19"/>
  <c r="AL53" i="19"/>
  <c r="AN53" i="19" s="1"/>
  <c r="AI53" i="19"/>
  <c r="AK53" i="19" s="1"/>
  <c r="AF53" i="19"/>
  <c r="AH53" i="19" s="1"/>
  <c r="AD53" i="19"/>
  <c r="AA53" i="19"/>
  <c r="W53" i="19"/>
  <c r="Y53" i="19" s="1"/>
  <c r="T53" i="19"/>
  <c r="V53" i="19" s="1"/>
  <c r="Q53" i="19"/>
  <c r="S53" i="19" s="1"/>
  <c r="O53" i="19"/>
  <c r="K53" i="19"/>
  <c r="M53" i="19" s="1"/>
  <c r="H53" i="19"/>
  <c r="J53" i="19" s="1"/>
  <c r="E53" i="19"/>
  <c r="AX51" i="19"/>
  <c r="AZ51" i="19" s="1"/>
  <c r="AU51" i="19"/>
  <c r="AW51" i="19" s="1"/>
  <c r="AR51" i="19"/>
  <c r="AT51" i="19" s="1"/>
  <c r="AP51" i="19"/>
  <c r="AL51" i="19"/>
  <c r="AN51" i="19" s="1"/>
  <c r="AI51" i="19"/>
  <c r="AK51" i="19" s="1"/>
  <c r="AF51" i="19"/>
  <c r="AH51" i="19" s="1"/>
  <c r="AD51" i="19"/>
  <c r="AA51" i="19"/>
  <c r="W51" i="19"/>
  <c r="Y51" i="19" s="1"/>
  <c r="T51" i="19"/>
  <c r="V51" i="19" s="1"/>
  <c r="Q51" i="19"/>
  <c r="S51" i="19" s="1"/>
  <c r="O51" i="19"/>
  <c r="K51" i="19"/>
  <c r="M51" i="19" s="1"/>
  <c r="H51" i="19"/>
  <c r="J51" i="19" s="1"/>
  <c r="E51" i="19"/>
  <c r="AX50" i="19"/>
  <c r="AZ50" i="19" s="1"/>
  <c r="AU50" i="19"/>
  <c r="AW50" i="19" s="1"/>
  <c r="AR50" i="19"/>
  <c r="AT50" i="19" s="1"/>
  <c r="AP50" i="19"/>
  <c r="AL50" i="19"/>
  <c r="AN50" i="19" s="1"/>
  <c r="AI50" i="19"/>
  <c r="AK50" i="19" s="1"/>
  <c r="AF50" i="19"/>
  <c r="AH50" i="19" s="1"/>
  <c r="AA50" i="19"/>
  <c r="W50" i="19"/>
  <c r="Y50" i="19" s="1"/>
  <c r="T50" i="19"/>
  <c r="V50" i="19" s="1"/>
  <c r="Q50" i="19"/>
  <c r="S50" i="19" s="1"/>
  <c r="K50" i="19"/>
  <c r="M50" i="19" s="1"/>
  <c r="H50" i="19"/>
  <c r="E50" i="19"/>
  <c r="AX49" i="19"/>
  <c r="AZ49" i="19" s="1"/>
  <c r="AU49" i="19"/>
  <c r="AW49" i="19" s="1"/>
  <c r="AR49" i="19"/>
  <c r="AT49" i="19" s="1"/>
  <c r="AP49" i="19"/>
  <c r="AL49" i="19"/>
  <c r="AN49" i="19" s="1"/>
  <c r="AI49" i="19"/>
  <c r="AK49" i="19" s="1"/>
  <c r="AF49" i="19"/>
  <c r="AA49" i="19"/>
  <c r="W49" i="19"/>
  <c r="Y49" i="19" s="1"/>
  <c r="T49" i="19"/>
  <c r="V49" i="19" s="1"/>
  <c r="Q49" i="19"/>
  <c r="O49" i="19"/>
  <c r="K49" i="19"/>
  <c r="M49" i="19" s="1"/>
  <c r="H49" i="19"/>
  <c r="J49" i="19" s="1"/>
  <c r="AD49" i="19"/>
  <c r="E49" i="19"/>
  <c r="G49" i="19" s="1"/>
  <c r="AX48" i="19"/>
  <c r="AZ48" i="19" s="1"/>
  <c r="AU48" i="19"/>
  <c r="AW48" i="19" s="1"/>
  <c r="AR48" i="19"/>
  <c r="AT48" i="19" s="1"/>
  <c r="AP48" i="19"/>
  <c r="AL48" i="19"/>
  <c r="AN48" i="19" s="1"/>
  <c r="AI48" i="19"/>
  <c r="AK48" i="19" s="1"/>
  <c r="AF48" i="19"/>
  <c r="AH48" i="19" s="1"/>
  <c r="AD48" i="19"/>
  <c r="AA48" i="19"/>
  <c r="W48" i="19"/>
  <c r="Y48" i="19" s="1"/>
  <c r="T48" i="19"/>
  <c r="V48" i="19" s="1"/>
  <c r="Q48" i="19"/>
  <c r="S48" i="19" s="1"/>
  <c r="O48" i="19"/>
  <c r="K48" i="19"/>
  <c r="M48" i="19" s="1"/>
  <c r="H48" i="19"/>
  <c r="J48" i="19" s="1"/>
  <c r="E48" i="19"/>
  <c r="G48" i="19" s="1"/>
  <c r="AX47" i="19"/>
  <c r="AZ47" i="19" s="1"/>
  <c r="AU47" i="19"/>
  <c r="AW47" i="19" s="1"/>
  <c r="AR47" i="19"/>
  <c r="AT47" i="19" s="1"/>
  <c r="AP47" i="19"/>
  <c r="AL47" i="19"/>
  <c r="AN47" i="19" s="1"/>
  <c r="AI47" i="19"/>
  <c r="AK47" i="19" s="1"/>
  <c r="AF47" i="19"/>
  <c r="AH47" i="19" s="1"/>
  <c r="AD47" i="19"/>
  <c r="AA47" i="19"/>
  <c r="W47" i="19"/>
  <c r="Y47" i="19" s="1"/>
  <c r="T47" i="19"/>
  <c r="Q47" i="19"/>
  <c r="S47" i="19" s="1"/>
  <c r="O47" i="19"/>
  <c r="K47" i="19"/>
  <c r="M47" i="19" s="1"/>
  <c r="H47" i="19"/>
  <c r="J47" i="19" s="1"/>
  <c r="E47" i="19"/>
  <c r="AX46" i="19"/>
  <c r="AZ46" i="19" s="1"/>
  <c r="AU46" i="19"/>
  <c r="AW46" i="19" s="1"/>
  <c r="AR46" i="19"/>
  <c r="AT46" i="19" s="1"/>
  <c r="AP46" i="19"/>
  <c r="AL46" i="19"/>
  <c r="AN46" i="19" s="1"/>
  <c r="AI46" i="19"/>
  <c r="AK46" i="19" s="1"/>
  <c r="AF46" i="19"/>
  <c r="AH46" i="19" s="1"/>
  <c r="AA46" i="19"/>
  <c r="W46" i="19"/>
  <c r="Y46" i="19" s="1"/>
  <c r="T46" i="19"/>
  <c r="V46" i="19" s="1"/>
  <c r="Q46" i="19"/>
  <c r="S46" i="19" s="1"/>
  <c r="K46" i="19"/>
  <c r="M46" i="19" s="1"/>
  <c r="H46" i="19"/>
  <c r="E46" i="19"/>
  <c r="AX45" i="19"/>
  <c r="AZ45" i="19" s="1"/>
  <c r="AU45" i="19"/>
  <c r="AW45" i="19" s="1"/>
  <c r="AR45" i="19"/>
  <c r="AT45" i="19" s="1"/>
  <c r="AP45" i="19"/>
  <c r="AL45" i="19"/>
  <c r="AN45" i="19" s="1"/>
  <c r="AI45" i="19"/>
  <c r="AK45" i="19" s="1"/>
  <c r="AF45" i="19"/>
  <c r="AA45" i="19"/>
  <c r="W45" i="19"/>
  <c r="Y45" i="19" s="1"/>
  <c r="T45" i="19"/>
  <c r="V45" i="19" s="1"/>
  <c r="Q45" i="19"/>
  <c r="K45" i="19"/>
  <c r="M45" i="19" s="1"/>
  <c r="H45" i="19"/>
  <c r="J45" i="19" s="1"/>
  <c r="AD45" i="19"/>
  <c r="E45" i="19"/>
  <c r="G45" i="19" s="1"/>
  <c r="AX44" i="19"/>
  <c r="AZ44" i="19" s="1"/>
  <c r="AU44" i="19"/>
  <c r="AW44" i="19" s="1"/>
  <c r="AR44" i="19"/>
  <c r="AT44" i="19" s="1"/>
  <c r="AP44" i="19"/>
  <c r="AL44" i="19"/>
  <c r="AN44" i="19" s="1"/>
  <c r="AI44" i="19"/>
  <c r="AK44" i="19" s="1"/>
  <c r="AF44" i="19"/>
  <c r="AH44" i="19" s="1"/>
  <c r="AD44" i="19"/>
  <c r="AA44" i="19"/>
  <c r="W44" i="19"/>
  <c r="Y44" i="19" s="1"/>
  <c r="T44" i="19"/>
  <c r="V44" i="19" s="1"/>
  <c r="Q44" i="19"/>
  <c r="S44" i="19" s="1"/>
  <c r="O44" i="19"/>
  <c r="K44" i="19"/>
  <c r="M44" i="19" s="1"/>
  <c r="H44" i="19"/>
  <c r="J44" i="19" s="1"/>
  <c r="E44" i="19"/>
  <c r="G44" i="19" s="1"/>
  <c r="AX43" i="19"/>
  <c r="AZ43" i="19" s="1"/>
  <c r="AU43" i="19"/>
  <c r="AW43" i="19" s="1"/>
  <c r="AR43" i="19"/>
  <c r="AT43" i="19" s="1"/>
  <c r="AP43" i="19"/>
  <c r="AL43" i="19"/>
  <c r="AN43" i="19" s="1"/>
  <c r="AI43" i="19"/>
  <c r="AK43" i="19" s="1"/>
  <c r="AF43" i="19"/>
  <c r="AD43" i="19"/>
  <c r="AA43" i="19"/>
  <c r="W43" i="19"/>
  <c r="Y43" i="19" s="1"/>
  <c r="T43" i="19"/>
  <c r="Q43" i="19"/>
  <c r="S43" i="19" s="1"/>
  <c r="O43" i="19"/>
  <c r="K43" i="19"/>
  <c r="M43" i="19" s="1"/>
  <c r="H43" i="19"/>
  <c r="J43" i="19" s="1"/>
  <c r="E43" i="19"/>
  <c r="AX42" i="19"/>
  <c r="AZ42" i="19" s="1"/>
  <c r="AU42" i="19"/>
  <c r="AW42" i="19" s="1"/>
  <c r="AR42" i="19"/>
  <c r="AT42" i="19" s="1"/>
  <c r="AP42" i="19"/>
  <c r="AL42" i="19"/>
  <c r="AN42" i="19" s="1"/>
  <c r="AI42" i="19"/>
  <c r="AK42" i="19" s="1"/>
  <c r="AF42" i="19"/>
  <c r="AH42" i="19" s="1"/>
  <c r="AA42" i="19"/>
  <c r="W42" i="19"/>
  <c r="Y42" i="19" s="1"/>
  <c r="T42" i="19"/>
  <c r="V42" i="19" s="1"/>
  <c r="Q42" i="19"/>
  <c r="S42" i="19" s="1"/>
  <c r="K42" i="19"/>
  <c r="M42" i="19" s="1"/>
  <c r="H42" i="19"/>
  <c r="E42" i="19"/>
  <c r="AX41" i="19"/>
  <c r="AZ41" i="19" s="1"/>
  <c r="AU41" i="19"/>
  <c r="AW41" i="19" s="1"/>
  <c r="AR41" i="19"/>
  <c r="AT41" i="19" s="1"/>
  <c r="AP41" i="19"/>
  <c r="AL41" i="19"/>
  <c r="AN41" i="19" s="1"/>
  <c r="AI41" i="19"/>
  <c r="AK41" i="19" s="1"/>
  <c r="AF41" i="19"/>
  <c r="AA41" i="19"/>
  <c r="W41" i="19"/>
  <c r="Y41" i="19" s="1"/>
  <c r="T41" i="19"/>
  <c r="V41" i="19" s="1"/>
  <c r="Q41" i="19"/>
  <c r="O41" i="19"/>
  <c r="K41" i="19"/>
  <c r="M41" i="19" s="1"/>
  <c r="H41" i="19"/>
  <c r="J41" i="19" s="1"/>
  <c r="AD41" i="19"/>
  <c r="E41" i="19"/>
  <c r="G41" i="19" s="1"/>
  <c r="AX40" i="19"/>
  <c r="AZ40" i="19" s="1"/>
  <c r="AU40" i="19"/>
  <c r="AW40" i="19" s="1"/>
  <c r="AR40" i="19"/>
  <c r="AT40" i="19" s="1"/>
  <c r="AP40" i="19"/>
  <c r="AL40" i="19"/>
  <c r="AN40" i="19" s="1"/>
  <c r="AI40" i="19"/>
  <c r="AK40" i="19" s="1"/>
  <c r="AF40" i="19"/>
  <c r="AH40" i="19" s="1"/>
  <c r="AD40" i="19"/>
  <c r="AA40" i="19"/>
  <c r="W40" i="19"/>
  <c r="Y40" i="19" s="1"/>
  <c r="T40" i="19"/>
  <c r="V40" i="19" s="1"/>
  <c r="Q40" i="19"/>
  <c r="S40" i="19" s="1"/>
  <c r="O40" i="19"/>
  <c r="K40" i="19"/>
  <c r="M40" i="19" s="1"/>
  <c r="H40" i="19"/>
  <c r="E40" i="19"/>
  <c r="G40" i="19" s="1"/>
  <c r="AX39" i="19"/>
  <c r="AZ39" i="19" s="1"/>
  <c r="AU39" i="19"/>
  <c r="AW39" i="19" s="1"/>
  <c r="AR39" i="19"/>
  <c r="AT39" i="19" s="1"/>
  <c r="AP39" i="19"/>
  <c r="AL39" i="19"/>
  <c r="AN39" i="19" s="1"/>
  <c r="AI39" i="19"/>
  <c r="AK39" i="19" s="1"/>
  <c r="AF39" i="19"/>
  <c r="AH39" i="19" s="1"/>
  <c r="AD39" i="19"/>
  <c r="AA39" i="19"/>
  <c r="W39" i="19"/>
  <c r="Y39" i="19" s="1"/>
  <c r="T39" i="19"/>
  <c r="V39" i="19" s="1"/>
  <c r="Q39" i="19"/>
  <c r="S39" i="19" s="1"/>
  <c r="O39" i="19"/>
  <c r="K39" i="19"/>
  <c r="M39" i="19" s="1"/>
  <c r="H39" i="19"/>
  <c r="J39" i="19" s="1"/>
  <c r="E39" i="19"/>
  <c r="AX38" i="19"/>
  <c r="AZ38" i="19" s="1"/>
  <c r="AU38" i="19"/>
  <c r="AW38" i="19" s="1"/>
  <c r="AR38" i="19"/>
  <c r="AT38" i="19" s="1"/>
  <c r="AP38" i="19"/>
  <c r="AL38" i="19"/>
  <c r="AN38" i="19" s="1"/>
  <c r="AI38" i="19"/>
  <c r="AK38" i="19" s="1"/>
  <c r="AF38" i="19"/>
  <c r="AH38" i="19" s="1"/>
  <c r="AA38" i="19"/>
  <c r="W38" i="19"/>
  <c r="Y38" i="19" s="1"/>
  <c r="T38" i="19"/>
  <c r="V38" i="19" s="1"/>
  <c r="Q38" i="19"/>
  <c r="S38" i="19" s="1"/>
  <c r="K38" i="19"/>
  <c r="M38" i="19" s="1"/>
  <c r="H38" i="19"/>
  <c r="J38" i="19" s="1"/>
  <c r="E38" i="19"/>
  <c r="AX37" i="19"/>
  <c r="AZ37" i="19" s="1"/>
  <c r="AU37" i="19"/>
  <c r="AW37" i="19" s="1"/>
  <c r="AR37" i="19"/>
  <c r="AT37" i="19" s="1"/>
  <c r="AP37" i="19"/>
  <c r="AL37" i="19"/>
  <c r="AN37" i="19" s="1"/>
  <c r="AI37" i="19"/>
  <c r="AK37" i="19" s="1"/>
  <c r="AF37" i="19"/>
  <c r="AA37" i="19"/>
  <c r="W37" i="19"/>
  <c r="Y37" i="19" s="1"/>
  <c r="T37" i="19"/>
  <c r="V37" i="19" s="1"/>
  <c r="Q37" i="19"/>
  <c r="O37" i="19"/>
  <c r="K37" i="19"/>
  <c r="M37" i="19" s="1"/>
  <c r="H37" i="19"/>
  <c r="J37" i="19" s="1"/>
  <c r="AD37" i="19"/>
  <c r="E37" i="19"/>
  <c r="G37" i="19" s="1"/>
  <c r="AX36" i="19"/>
  <c r="AZ36" i="19" s="1"/>
  <c r="AU36" i="19"/>
  <c r="AW36" i="19" s="1"/>
  <c r="AR36" i="19"/>
  <c r="AT36" i="19" s="1"/>
  <c r="AP36" i="19"/>
  <c r="AL36" i="19"/>
  <c r="AI36" i="19"/>
  <c r="AK36" i="19" s="1"/>
  <c r="AF36" i="19"/>
  <c r="AH36" i="19" s="1"/>
  <c r="AD36" i="19"/>
  <c r="AA36" i="19"/>
  <c r="W36" i="19"/>
  <c r="Y36" i="19" s="1"/>
  <c r="T36" i="19"/>
  <c r="V36" i="19" s="1"/>
  <c r="Q36" i="19"/>
  <c r="O36" i="19"/>
  <c r="K36" i="19"/>
  <c r="M36" i="19" s="1"/>
  <c r="H36" i="19"/>
  <c r="J36" i="19" s="1"/>
  <c r="E36" i="19"/>
  <c r="AX35" i="19"/>
  <c r="AZ35" i="19" s="1"/>
  <c r="AU35" i="19"/>
  <c r="AW35" i="19" s="1"/>
  <c r="AR35" i="19"/>
  <c r="AT35" i="19" s="1"/>
  <c r="AP35" i="19"/>
  <c r="AL35" i="19"/>
  <c r="AN35" i="19" s="1"/>
  <c r="AI35" i="19"/>
  <c r="AK35" i="19" s="1"/>
  <c r="AF35" i="19"/>
  <c r="AA35" i="19"/>
  <c r="W35" i="19"/>
  <c r="Y35" i="19" s="1"/>
  <c r="T35" i="19"/>
  <c r="V35" i="19" s="1"/>
  <c r="Q35" i="19"/>
  <c r="K35" i="19"/>
  <c r="M35" i="19" s="1"/>
  <c r="H35" i="19"/>
  <c r="J35" i="19" s="1"/>
  <c r="AD35" i="19"/>
  <c r="E35" i="19"/>
  <c r="AX34" i="19"/>
  <c r="AZ34" i="19" s="1"/>
  <c r="AU34" i="19"/>
  <c r="AW34" i="19" s="1"/>
  <c r="AR34" i="19"/>
  <c r="AT34" i="19" s="1"/>
  <c r="AP34" i="19"/>
  <c r="AL34" i="19"/>
  <c r="AN34" i="19" s="1"/>
  <c r="AI34" i="19"/>
  <c r="AK34" i="19" s="1"/>
  <c r="AF34" i="19"/>
  <c r="AA34" i="19"/>
  <c r="W34" i="19"/>
  <c r="Y34" i="19" s="1"/>
  <c r="T34" i="19"/>
  <c r="V34" i="19" s="1"/>
  <c r="Q34" i="19"/>
  <c r="K34" i="19"/>
  <c r="M34" i="19" s="1"/>
  <c r="H34" i="19"/>
  <c r="E34" i="19"/>
  <c r="G34" i="19" s="1"/>
  <c r="AX33" i="19"/>
  <c r="AZ33" i="19" s="1"/>
  <c r="AU33" i="19"/>
  <c r="AW33" i="19" s="1"/>
  <c r="AR33" i="19"/>
  <c r="AT33" i="19" s="1"/>
  <c r="AP33" i="19"/>
  <c r="AL33" i="19"/>
  <c r="AN33" i="19" s="1"/>
  <c r="AI33" i="19"/>
  <c r="AK33" i="19" s="1"/>
  <c r="AF33" i="19"/>
  <c r="AH33" i="19" s="1"/>
  <c r="AA33" i="19"/>
  <c r="W33" i="19"/>
  <c r="Y33" i="19" s="1"/>
  <c r="T33" i="19"/>
  <c r="V33" i="19" s="1"/>
  <c r="Q33" i="19"/>
  <c r="S33" i="19" s="1"/>
  <c r="O33" i="19"/>
  <c r="K33" i="19"/>
  <c r="M33" i="19" s="1"/>
  <c r="H33" i="19"/>
  <c r="J33" i="19" s="1"/>
  <c r="AD33" i="19"/>
  <c r="E33" i="19"/>
  <c r="G33" i="19" s="1"/>
  <c r="AX32" i="19"/>
  <c r="AZ32" i="19" s="1"/>
  <c r="AU32" i="19"/>
  <c r="AW32" i="19" s="1"/>
  <c r="AR32" i="19"/>
  <c r="AT32" i="19" s="1"/>
  <c r="AP32" i="19"/>
  <c r="AL32" i="19"/>
  <c r="AN32" i="19" s="1"/>
  <c r="AI32" i="19"/>
  <c r="AK32" i="19" s="1"/>
  <c r="AF32" i="19"/>
  <c r="AD32" i="19"/>
  <c r="AA32" i="19"/>
  <c r="W32" i="19"/>
  <c r="Y32" i="19" s="1"/>
  <c r="T32" i="19"/>
  <c r="Q32" i="19"/>
  <c r="S32" i="19" s="1"/>
  <c r="O32" i="19"/>
  <c r="K32" i="19"/>
  <c r="M32" i="19" s="1"/>
  <c r="H32" i="19"/>
  <c r="J32" i="19" s="1"/>
  <c r="E32" i="19"/>
  <c r="AX31" i="19"/>
  <c r="AZ31" i="19" s="1"/>
  <c r="AU31" i="19"/>
  <c r="AW31" i="19" s="1"/>
  <c r="AR31" i="19"/>
  <c r="AT31" i="19" s="1"/>
  <c r="AP31" i="19"/>
  <c r="AL31" i="19"/>
  <c r="AN31" i="19" s="1"/>
  <c r="AI31" i="19"/>
  <c r="AK31" i="19" s="1"/>
  <c r="AF31" i="19"/>
  <c r="AH31" i="19" s="1"/>
  <c r="AA31" i="19"/>
  <c r="W31" i="19"/>
  <c r="Y31" i="19" s="1"/>
  <c r="T31" i="19"/>
  <c r="V31" i="19" s="1"/>
  <c r="Q31" i="19"/>
  <c r="S31" i="19" s="1"/>
  <c r="K31" i="19"/>
  <c r="M31" i="19" s="1"/>
  <c r="H31" i="19"/>
  <c r="J31" i="19" s="1"/>
  <c r="AD31" i="19"/>
  <c r="E31" i="19"/>
  <c r="AX30" i="19"/>
  <c r="AZ30" i="19" s="1"/>
  <c r="AU30" i="19"/>
  <c r="AW30" i="19" s="1"/>
  <c r="AR30" i="19"/>
  <c r="AT30" i="19" s="1"/>
  <c r="AP30" i="19"/>
  <c r="AL30" i="19"/>
  <c r="AN30" i="19" s="1"/>
  <c r="AI30" i="19"/>
  <c r="AK30" i="19" s="1"/>
  <c r="AF30" i="19"/>
  <c r="AA30" i="19"/>
  <c r="W30" i="19"/>
  <c r="Y30" i="19" s="1"/>
  <c r="T30" i="19"/>
  <c r="V30" i="19" s="1"/>
  <c r="Q30" i="19"/>
  <c r="K30" i="19"/>
  <c r="M30" i="19" s="1"/>
  <c r="H30" i="19"/>
  <c r="E30" i="19"/>
  <c r="G30" i="19" s="1"/>
  <c r="AX29" i="19"/>
  <c r="AZ29" i="19" s="1"/>
  <c r="AU29" i="19"/>
  <c r="AW29" i="19" s="1"/>
  <c r="AR29" i="19"/>
  <c r="AT29" i="19" s="1"/>
  <c r="AP29" i="19"/>
  <c r="AL29" i="19"/>
  <c r="AN29" i="19" s="1"/>
  <c r="AI29" i="19"/>
  <c r="AK29" i="19" s="1"/>
  <c r="AF29" i="19"/>
  <c r="AH29" i="19" s="1"/>
  <c r="AA29" i="19"/>
  <c r="W29" i="19"/>
  <c r="Y29" i="19" s="1"/>
  <c r="T29" i="19"/>
  <c r="V29" i="19" s="1"/>
  <c r="Q29" i="19"/>
  <c r="S29" i="19" s="1"/>
  <c r="O29" i="19"/>
  <c r="K29" i="19"/>
  <c r="M29" i="19" s="1"/>
  <c r="H29" i="19"/>
  <c r="J29" i="19" s="1"/>
  <c r="AD29" i="19"/>
  <c r="E29" i="19"/>
  <c r="AX28" i="19"/>
  <c r="AZ28" i="19" s="1"/>
  <c r="AU28" i="19"/>
  <c r="AW28" i="19" s="1"/>
  <c r="AR28" i="19"/>
  <c r="AT28" i="19" s="1"/>
  <c r="AP28" i="19"/>
  <c r="AL28" i="19"/>
  <c r="AN28" i="19" s="1"/>
  <c r="AI28" i="19"/>
  <c r="AK28" i="19" s="1"/>
  <c r="AF28" i="19"/>
  <c r="AD28" i="19"/>
  <c r="AA28" i="19"/>
  <c r="W28" i="19"/>
  <c r="Y28" i="19" s="1"/>
  <c r="T28" i="19"/>
  <c r="Q28" i="19"/>
  <c r="S28" i="19" s="1"/>
  <c r="O28" i="19"/>
  <c r="K28" i="19"/>
  <c r="M28" i="19" s="1"/>
  <c r="H28" i="19"/>
  <c r="J28" i="19" s="1"/>
  <c r="E28" i="19"/>
  <c r="AX27" i="19"/>
  <c r="AZ27" i="19" s="1"/>
  <c r="AU27" i="19"/>
  <c r="AW27" i="19" s="1"/>
  <c r="AR27" i="19"/>
  <c r="AT27" i="19" s="1"/>
  <c r="AP27" i="19"/>
  <c r="AL27" i="19"/>
  <c r="AN27" i="19" s="1"/>
  <c r="AI27" i="19"/>
  <c r="AK27" i="19" s="1"/>
  <c r="AF27" i="19"/>
  <c r="AH27" i="19" s="1"/>
  <c r="AA27" i="19"/>
  <c r="W27" i="19"/>
  <c r="Y27" i="19" s="1"/>
  <c r="T27" i="19"/>
  <c r="V27" i="19" s="1"/>
  <c r="Q27" i="19"/>
  <c r="S27" i="19" s="1"/>
  <c r="K27" i="19"/>
  <c r="M27" i="19" s="1"/>
  <c r="H27" i="19"/>
  <c r="E27" i="19"/>
  <c r="AX26" i="19"/>
  <c r="AZ26" i="19" s="1"/>
  <c r="AU26" i="19"/>
  <c r="AW26" i="19" s="1"/>
  <c r="AR26" i="19"/>
  <c r="AT26" i="19" s="1"/>
  <c r="AP26" i="19"/>
  <c r="AL26" i="19"/>
  <c r="AN26" i="19" s="1"/>
  <c r="AI26" i="19"/>
  <c r="AK26" i="19" s="1"/>
  <c r="AF26" i="19"/>
  <c r="AD26" i="19"/>
  <c r="AA26" i="19"/>
  <c r="W26" i="19"/>
  <c r="Y26" i="19" s="1"/>
  <c r="T26" i="19"/>
  <c r="V26" i="19" s="1"/>
  <c r="Q26" i="19"/>
  <c r="O26" i="19"/>
  <c r="K26" i="19"/>
  <c r="M26" i="19" s="1"/>
  <c r="H26" i="19"/>
  <c r="J26" i="19" s="1"/>
  <c r="E26" i="19"/>
  <c r="G26" i="19" s="1"/>
  <c r="AX25" i="19"/>
  <c r="AZ25" i="19" s="1"/>
  <c r="AU25" i="19"/>
  <c r="AW25" i="19" s="1"/>
  <c r="AR25" i="19"/>
  <c r="AT25" i="19" s="1"/>
  <c r="AP25" i="19"/>
  <c r="AL25" i="19"/>
  <c r="AN25" i="19" s="1"/>
  <c r="AI25" i="19"/>
  <c r="AK25" i="19" s="1"/>
  <c r="AF25" i="19"/>
  <c r="AH25" i="19" s="1"/>
  <c r="AA25" i="19"/>
  <c r="W25" i="19"/>
  <c r="Y25" i="19" s="1"/>
  <c r="T25" i="19"/>
  <c r="V25" i="19" s="1"/>
  <c r="Q25" i="19"/>
  <c r="S25" i="19" s="1"/>
  <c r="K25" i="19"/>
  <c r="M25" i="19" s="1"/>
  <c r="H25" i="19"/>
  <c r="J25" i="19" s="1"/>
  <c r="AD25" i="19"/>
  <c r="E25" i="19"/>
  <c r="G25" i="19" s="1"/>
  <c r="AX24" i="19"/>
  <c r="AZ24" i="19" s="1"/>
  <c r="AU24" i="19"/>
  <c r="AW24" i="19" s="1"/>
  <c r="AR24" i="19"/>
  <c r="AT24" i="19" s="1"/>
  <c r="AP24" i="19"/>
  <c r="AL24" i="19"/>
  <c r="AN24" i="19" s="1"/>
  <c r="AI24" i="19"/>
  <c r="AK24" i="19" s="1"/>
  <c r="AF24" i="19"/>
  <c r="AH24" i="19" s="1"/>
  <c r="AD24" i="19"/>
  <c r="AA24" i="19"/>
  <c r="W24" i="19"/>
  <c r="Y24" i="19" s="1"/>
  <c r="T24" i="19"/>
  <c r="Q24" i="19"/>
  <c r="S24" i="19" s="1"/>
  <c r="O24" i="19"/>
  <c r="K24" i="19"/>
  <c r="M24" i="19" s="1"/>
  <c r="H24" i="19"/>
  <c r="J24" i="19" s="1"/>
  <c r="E24" i="19"/>
  <c r="AX23" i="19"/>
  <c r="AZ23" i="19" s="1"/>
  <c r="AU23" i="19"/>
  <c r="AW23" i="19" s="1"/>
  <c r="AR23" i="19"/>
  <c r="AT23" i="19" s="1"/>
  <c r="AP23" i="19"/>
  <c r="AL23" i="19"/>
  <c r="AN23" i="19" s="1"/>
  <c r="AI23" i="19"/>
  <c r="AK23" i="19" s="1"/>
  <c r="AF23" i="19"/>
  <c r="AA23" i="19"/>
  <c r="W23" i="19"/>
  <c r="Y23" i="19" s="1"/>
  <c r="T23" i="19"/>
  <c r="V23" i="19" s="1"/>
  <c r="Q23" i="19"/>
  <c r="K23" i="19"/>
  <c r="M23" i="19" s="1"/>
  <c r="H23" i="19"/>
  <c r="E23" i="19"/>
  <c r="AX22" i="19"/>
  <c r="AZ22" i="19" s="1"/>
  <c r="AU22" i="19"/>
  <c r="AW22" i="19" s="1"/>
  <c r="AR22" i="19"/>
  <c r="AT22" i="19" s="1"/>
  <c r="AP22" i="19"/>
  <c r="AL22" i="19"/>
  <c r="AN22" i="19" s="1"/>
  <c r="AI22" i="19"/>
  <c r="AK22" i="19" s="1"/>
  <c r="AF22" i="19"/>
  <c r="AD22" i="19"/>
  <c r="AA22" i="19"/>
  <c r="W22" i="19"/>
  <c r="Y22" i="19" s="1"/>
  <c r="T22" i="19"/>
  <c r="V22" i="19" s="1"/>
  <c r="Q22" i="19"/>
  <c r="O22" i="19"/>
  <c r="K22" i="19"/>
  <c r="M22" i="19" s="1"/>
  <c r="H22" i="19"/>
  <c r="J22" i="19" s="1"/>
  <c r="E22" i="19"/>
  <c r="AX21" i="19"/>
  <c r="AZ21" i="19" s="1"/>
  <c r="AU21" i="19"/>
  <c r="AW21" i="19" s="1"/>
  <c r="AR21" i="19"/>
  <c r="AT21" i="19" s="1"/>
  <c r="AP21" i="19"/>
  <c r="AL21" i="19"/>
  <c r="AN21" i="19" s="1"/>
  <c r="AI21" i="19"/>
  <c r="AF21" i="19"/>
  <c r="AH21" i="19" s="1"/>
  <c r="AA21" i="19"/>
  <c r="W21" i="19"/>
  <c r="Y21" i="19" s="1"/>
  <c r="T21" i="19"/>
  <c r="Q21" i="19"/>
  <c r="S21" i="19" s="1"/>
  <c r="K21" i="19"/>
  <c r="M21" i="19" s="1"/>
  <c r="H21" i="19"/>
  <c r="J21" i="19" s="1"/>
  <c r="AD21" i="19"/>
  <c r="E21" i="19"/>
  <c r="G21" i="19" s="1"/>
  <c r="AX20" i="19"/>
  <c r="AZ20" i="19" s="1"/>
  <c r="AU20" i="19"/>
  <c r="AW20" i="19" s="1"/>
  <c r="AR20" i="19"/>
  <c r="AT20" i="19" s="1"/>
  <c r="AP20" i="19"/>
  <c r="AL20" i="19"/>
  <c r="AN20" i="19" s="1"/>
  <c r="AI20" i="19"/>
  <c r="AK20" i="19" s="1"/>
  <c r="AF20" i="19"/>
  <c r="AH20" i="19" s="1"/>
  <c r="AD20" i="19"/>
  <c r="AA20" i="19"/>
  <c r="W20" i="19"/>
  <c r="Y20" i="19" s="1"/>
  <c r="T20" i="19"/>
  <c r="V20" i="19" s="1"/>
  <c r="Q20" i="19"/>
  <c r="S20" i="19" s="1"/>
  <c r="O20" i="19"/>
  <c r="K20" i="19"/>
  <c r="M20" i="19" s="1"/>
  <c r="H20" i="19"/>
  <c r="J20" i="19" s="1"/>
  <c r="E20" i="19"/>
  <c r="AX19" i="19"/>
  <c r="AZ19" i="19" s="1"/>
  <c r="AU19" i="19"/>
  <c r="AW19" i="19" s="1"/>
  <c r="AR19" i="19"/>
  <c r="AT19" i="19" s="1"/>
  <c r="AP19" i="19"/>
  <c r="AL19" i="19"/>
  <c r="AN19" i="19" s="1"/>
  <c r="AI19" i="19"/>
  <c r="AK19" i="19" s="1"/>
  <c r="AF19" i="19"/>
  <c r="AA19" i="19"/>
  <c r="W19" i="19"/>
  <c r="Y19" i="19" s="1"/>
  <c r="T19" i="19"/>
  <c r="V19" i="19" s="1"/>
  <c r="Q19" i="19"/>
  <c r="S19" i="19" s="1"/>
  <c r="K19" i="19"/>
  <c r="M19" i="19" s="1"/>
  <c r="H19" i="19"/>
  <c r="E19" i="19"/>
  <c r="AX18" i="19"/>
  <c r="AZ18" i="19" s="1"/>
  <c r="AU18" i="19"/>
  <c r="AW18" i="19" s="1"/>
  <c r="AR18" i="19"/>
  <c r="AT18" i="19" s="1"/>
  <c r="AP18" i="19"/>
  <c r="AL18" i="19"/>
  <c r="AN18" i="19" s="1"/>
  <c r="AI18" i="19"/>
  <c r="AK18" i="19" s="1"/>
  <c r="AF18" i="19"/>
  <c r="AD18" i="19"/>
  <c r="AA18" i="19"/>
  <c r="W18" i="19"/>
  <c r="Y18" i="19" s="1"/>
  <c r="T18" i="19"/>
  <c r="V18" i="19" s="1"/>
  <c r="Q18" i="19"/>
  <c r="O18" i="19"/>
  <c r="K18" i="19"/>
  <c r="M18" i="19" s="1"/>
  <c r="H18" i="19"/>
  <c r="J18" i="19" s="1"/>
  <c r="E18" i="19"/>
  <c r="AX17" i="19"/>
  <c r="AZ17" i="19" s="1"/>
  <c r="AU17" i="19"/>
  <c r="AW17" i="19" s="1"/>
  <c r="AR17" i="19"/>
  <c r="AT17" i="19" s="1"/>
  <c r="AP17" i="19"/>
  <c r="AL17" i="19"/>
  <c r="AN17" i="19" s="1"/>
  <c r="AI17" i="19"/>
  <c r="AF17" i="19"/>
  <c r="AH17" i="19" s="1"/>
  <c r="AA17" i="19"/>
  <c r="W17" i="19"/>
  <c r="Y17" i="19" s="1"/>
  <c r="T17" i="19"/>
  <c r="V17" i="19" s="1"/>
  <c r="Q17" i="19"/>
  <c r="S17" i="19" s="1"/>
  <c r="K17" i="19"/>
  <c r="M17" i="19" s="1"/>
  <c r="H17" i="19"/>
  <c r="AD17" i="19"/>
  <c r="E17" i="19"/>
  <c r="G17" i="19" s="1"/>
  <c r="AX16" i="19"/>
  <c r="AZ16" i="19" s="1"/>
  <c r="AU16" i="19"/>
  <c r="AW16" i="19" s="1"/>
  <c r="AR16" i="19"/>
  <c r="AT16" i="19" s="1"/>
  <c r="AP16" i="19"/>
  <c r="AL16" i="19"/>
  <c r="AN16" i="19" s="1"/>
  <c r="AI16" i="19"/>
  <c r="AF16" i="19"/>
  <c r="AH16" i="19" s="1"/>
  <c r="AD16" i="19"/>
  <c r="AA16" i="19"/>
  <c r="W16" i="19"/>
  <c r="Y16" i="19" s="1"/>
  <c r="T16" i="19"/>
  <c r="V16" i="19" s="1"/>
  <c r="Q16" i="19"/>
  <c r="O16" i="19"/>
  <c r="K16" i="19"/>
  <c r="M16" i="19" s="1"/>
  <c r="H16" i="19"/>
  <c r="J16" i="19" s="1"/>
  <c r="E16" i="19"/>
  <c r="AX15" i="19"/>
  <c r="AZ15" i="19" s="1"/>
  <c r="AU15" i="19"/>
  <c r="AW15" i="19" s="1"/>
  <c r="AR15" i="19"/>
  <c r="AT15" i="19" s="1"/>
  <c r="AP15" i="19"/>
  <c r="AL15" i="19"/>
  <c r="AN15" i="19" s="1"/>
  <c r="AI15" i="19"/>
  <c r="AK15" i="19" s="1"/>
  <c r="AF15" i="19"/>
  <c r="AA15" i="19"/>
  <c r="W15" i="19"/>
  <c r="Y15" i="19" s="1"/>
  <c r="T15" i="19"/>
  <c r="V15" i="19" s="1"/>
  <c r="Q15" i="19"/>
  <c r="K15" i="19"/>
  <c r="M15" i="19" s="1"/>
  <c r="H15" i="19"/>
  <c r="E15" i="19"/>
  <c r="AX14" i="19"/>
  <c r="AZ14" i="19" s="1"/>
  <c r="AU14" i="19"/>
  <c r="AW14" i="19" s="1"/>
  <c r="AR14" i="19"/>
  <c r="AT14" i="19" s="1"/>
  <c r="AP14" i="19"/>
  <c r="AL14" i="19"/>
  <c r="AN14" i="19" s="1"/>
  <c r="AI14" i="19"/>
  <c r="AK14" i="19" s="1"/>
  <c r="AF14" i="19"/>
  <c r="AD14" i="19"/>
  <c r="AA14" i="19"/>
  <c r="W14" i="19"/>
  <c r="Y14" i="19" s="1"/>
  <c r="T14" i="19"/>
  <c r="V14" i="19" s="1"/>
  <c r="Q14" i="19"/>
  <c r="O14" i="19"/>
  <c r="K14" i="19"/>
  <c r="M14" i="19" s="1"/>
  <c r="H14" i="19"/>
  <c r="J14" i="19" s="1"/>
  <c r="E14" i="19"/>
  <c r="G14" i="19" s="1"/>
  <c r="AX13" i="19"/>
  <c r="AZ13" i="19" s="1"/>
  <c r="AU13" i="19"/>
  <c r="AW13" i="19" s="1"/>
  <c r="AR13" i="19"/>
  <c r="AT13" i="19" s="1"/>
  <c r="AP13" i="19"/>
  <c r="AL13" i="19"/>
  <c r="AN13" i="19" s="1"/>
  <c r="AI13" i="19"/>
  <c r="AF13" i="19"/>
  <c r="AH13" i="19" s="1"/>
  <c r="AA13" i="19"/>
  <c r="W13" i="19"/>
  <c r="Y13" i="19" s="1"/>
  <c r="T13" i="19"/>
  <c r="Q13" i="19"/>
  <c r="S13" i="19" s="1"/>
  <c r="K13" i="19"/>
  <c r="M13" i="19" s="1"/>
  <c r="H13" i="19"/>
  <c r="J13" i="19" s="1"/>
  <c r="AD13" i="19"/>
  <c r="E13" i="19"/>
  <c r="G13" i="19" s="1"/>
  <c r="AX12" i="19"/>
  <c r="AZ12" i="19" s="1"/>
  <c r="AU12" i="19"/>
  <c r="AW12" i="19" s="1"/>
  <c r="AR12" i="19"/>
  <c r="AT12" i="19" s="1"/>
  <c r="AP12" i="19"/>
  <c r="AL12" i="19"/>
  <c r="AN12" i="19" s="1"/>
  <c r="AI12" i="19"/>
  <c r="AK12" i="19" s="1"/>
  <c r="AF12" i="19"/>
  <c r="AH12" i="19" s="1"/>
  <c r="AD12" i="19"/>
  <c r="AA12" i="19"/>
  <c r="W12" i="19"/>
  <c r="Y12" i="19" s="1"/>
  <c r="T12" i="19"/>
  <c r="V12" i="19" s="1"/>
  <c r="Q12" i="19"/>
  <c r="S12" i="19" s="1"/>
  <c r="O12" i="19"/>
  <c r="K12" i="19"/>
  <c r="M12" i="19" s="1"/>
  <c r="H12" i="19"/>
  <c r="J12" i="19" s="1"/>
  <c r="E12" i="19"/>
  <c r="AX11" i="19"/>
  <c r="AZ11" i="19" s="1"/>
  <c r="AU11" i="19"/>
  <c r="AW11" i="19" s="1"/>
  <c r="AR11" i="19"/>
  <c r="AT11" i="19" s="1"/>
  <c r="AP11" i="19"/>
  <c r="AL11" i="19"/>
  <c r="AN11" i="19" s="1"/>
  <c r="AI11" i="19"/>
  <c r="AK11" i="19" s="1"/>
  <c r="AF11" i="19"/>
  <c r="AH11" i="19" s="1"/>
  <c r="AA11" i="19"/>
  <c r="W11" i="19"/>
  <c r="Y11" i="19" s="1"/>
  <c r="T11" i="19"/>
  <c r="V11" i="19" s="1"/>
  <c r="Q11" i="19"/>
  <c r="K11" i="19"/>
  <c r="M11" i="19" s="1"/>
  <c r="H11" i="19"/>
  <c r="E11" i="19"/>
  <c r="AX10" i="19"/>
  <c r="AZ10" i="19" s="1"/>
  <c r="AU10" i="19"/>
  <c r="AW10" i="19" s="1"/>
  <c r="AR10" i="19"/>
  <c r="AT10" i="19" s="1"/>
  <c r="AP10" i="19"/>
  <c r="AL10" i="19"/>
  <c r="AN10" i="19" s="1"/>
  <c r="AI10" i="19"/>
  <c r="AK10" i="19" s="1"/>
  <c r="AF10" i="19"/>
  <c r="AD10" i="19"/>
  <c r="AA10" i="19"/>
  <c r="W10" i="19"/>
  <c r="Y10" i="19" s="1"/>
  <c r="T10" i="19"/>
  <c r="V10" i="19" s="1"/>
  <c r="Q10" i="19"/>
  <c r="O10" i="19"/>
  <c r="K10" i="19"/>
  <c r="M10" i="19" s="1"/>
  <c r="H10" i="19"/>
  <c r="J10" i="19" s="1"/>
  <c r="E10" i="19"/>
  <c r="G10" i="19" s="1"/>
  <c r="AX9" i="19"/>
  <c r="AZ9" i="19" s="1"/>
  <c r="AU9" i="19"/>
  <c r="AW9" i="19" s="1"/>
  <c r="AR9" i="19"/>
  <c r="AT9" i="19" s="1"/>
  <c r="AP9" i="19"/>
  <c r="AL9" i="19"/>
  <c r="AN9" i="19" s="1"/>
  <c r="AI9" i="19"/>
  <c r="AK9" i="19" s="1"/>
  <c r="AF9" i="19"/>
  <c r="AH9" i="19" s="1"/>
  <c r="AA9" i="19"/>
  <c r="W9" i="19"/>
  <c r="Y9" i="19" s="1"/>
  <c r="T9" i="19"/>
  <c r="V9" i="19" s="1"/>
  <c r="Q9" i="19"/>
  <c r="S9" i="19" s="1"/>
  <c r="K9" i="19"/>
  <c r="M9" i="19" s="1"/>
  <c r="H9" i="19"/>
  <c r="J9" i="19" s="1"/>
  <c r="AD9" i="19"/>
  <c r="E9" i="19"/>
  <c r="AX8" i="19"/>
  <c r="AZ8" i="19" s="1"/>
  <c r="AU8" i="19"/>
  <c r="AW8" i="19" s="1"/>
  <c r="AR8" i="19"/>
  <c r="AT8" i="19" s="1"/>
  <c r="AP8" i="19"/>
  <c r="AL8" i="19"/>
  <c r="AN8" i="19" s="1"/>
  <c r="AI8" i="19"/>
  <c r="AK8" i="19" s="1"/>
  <c r="AF8" i="19"/>
  <c r="AH8" i="19" s="1"/>
  <c r="AD8" i="19"/>
  <c r="AA8" i="19"/>
  <c r="W8" i="19"/>
  <c r="Y8" i="19" s="1"/>
  <c r="T8" i="19"/>
  <c r="Q8" i="19"/>
  <c r="S8" i="19" s="1"/>
  <c r="O8" i="19"/>
  <c r="K8" i="19"/>
  <c r="M8" i="19" s="1"/>
  <c r="H8" i="19"/>
  <c r="J8" i="19" s="1"/>
  <c r="E8" i="19"/>
  <c r="AX7" i="19"/>
  <c r="AZ7" i="19" s="1"/>
  <c r="AU7" i="19"/>
  <c r="AW7" i="19" s="1"/>
  <c r="AR7" i="19"/>
  <c r="AT7" i="19" s="1"/>
  <c r="AP7" i="19"/>
  <c r="AL7" i="19"/>
  <c r="AN7" i="19" s="1"/>
  <c r="AI7" i="19"/>
  <c r="AK7" i="19" s="1"/>
  <c r="AF7" i="19"/>
  <c r="AA7" i="19"/>
  <c r="W7" i="19"/>
  <c r="Y7" i="19" s="1"/>
  <c r="T7" i="19"/>
  <c r="V7" i="19" s="1"/>
  <c r="Q7" i="19"/>
  <c r="K7" i="19"/>
  <c r="M7" i="19" s="1"/>
  <c r="H7" i="19"/>
  <c r="E7" i="19"/>
  <c r="AX54" i="30"/>
  <c r="AZ54" i="30" s="1"/>
  <c r="AU54" i="30"/>
  <c r="AW54" i="30" s="1"/>
  <c r="AR54" i="30"/>
  <c r="AT54" i="30" s="1"/>
  <c r="AP54" i="30"/>
  <c r="AL54" i="30"/>
  <c r="AN54" i="30" s="1"/>
  <c r="AI54" i="30"/>
  <c r="AK54" i="30" s="1"/>
  <c r="AF54" i="30"/>
  <c r="AH54" i="30" s="1"/>
  <c r="AD54" i="30"/>
  <c r="AA54" i="30"/>
  <c r="W54" i="30"/>
  <c r="Y54" i="30" s="1"/>
  <c r="T54" i="30"/>
  <c r="V54" i="30" s="1"/>
  <c r="Q54" i="30"/>
  <c r="S54" i="30" s="1"/>
  <c r="O54" i="30"/>
  <c r="K54" i="30"/>
  <c r="M54" i="30" s="1"/>
  <c r="H54" i="30"/>
  <c r="J54" i="30" s="1"/>
  <c r="E54" i="30"/>
  <c r="G54" i="30" s="1"/>
  <c r="AX53" i="30"/>
  <c r="AZ53" i="30" s="1"/>
  <c r="AU53" i="30"/>
  <c r="AW53" i="30" s="1"/>
  <c r="AR53" i="30"/>
  <c r="AT53" i="30" s="1"/>
  <c r="AP53" i="30"/>
  <c r="AL53" i="30"/>
  <c r="AN53" i="30" s="1"/>
  <c r="AI53" i="30"/>
  <c r="AF53" i="30"/>
  <c r="AH53" i="30" s="1"/>
  <c r="AD53" i="30"/>
  <c r="AA53" i="30"/>
  <c r="W53" i="30"/>
  <c r="Y53" i="30" s="1"/>
  <c r="T53" i="30"/>
  <c r="V53" i="30" s="1"/>
  <c r="Q53" i="30"/>
  <c r="O53" i="30"/>
  <c r="K53" i="30"/>
  <c r="M53" i="30" s="1"/>
  <c r="H53" i="30"/>
  <c r="J53" i="30" s="1"/>
  <c r="E53" i="30"/>
  <c r="AX51" i="30"/>
  <c r="AZ51" i="30" s="1"/>
  <c r="AU51" i="30"/>
  <c r="AW51" i="30" s="1"/>
  <c r="AR51" i="30"/>
  <c r="AT51" i="30" s="1"/>
  <c r="AP51" i="30"/>
  <c r="AL51" i="30"/>
  <c r="AN51" i="30" s="1"/>
  <c r="AI51" i="30"/>
  <c r="AK51" i="30" s="1"/>
  <c r="AF51" i="30"/>
  <c r="AH51" i="30" s="1"/>
  <c r="AA51" i="30"/>
  <c r="W51" i="30"/>
  <c r="Y51" i="30" s="1"/>
  <c r="T51" i="30"/>
  <c r="V51" i="30" s="1"/>
  <c r="Q51" i="30"/>
  <c r="S51" i="30" s="1"/>
  <c r="K51" i="30"/>
  <c r="M51" i="30" s="1"/>
  <c r="H51" i="30"/>
  <c r="J51" i="30" s="1"/>
  <c r="E51" i="30"/>
  <c r="AX50" i="30"/>
  <c r="AZ50" i="30" s="1"/>
  <c r="AU50" i="30"/>
  <c r="AW50" i="30" s="1"/>
  <c r="AR50" i="30"/>
  <c r="AT50" i="30" s="1"/>
  <c r="AP50" i="30"/>
  <c r="AL50" i="30"/>
  <c r="AN50" i="30" s="1"/>
  <c r="AI50" i="30"/>
  <c r="AF50" i="30"/>
  <c r="AH50" i="30" s="1"/>
  <c r="AD50" i="30"/>
  <c r="AA50" i="30"/>
  <c r="W50" i="30"/>
  <c r="Y50" i="30" s="1"/>
  <c r="T50" i="30"/>
  <c r="V50" i="30" s="1"/>
  <c r="Q50" i="30"/>
  <c r="O50" i="30"/>
  <c r="K50" i="30"/>
  <c r="M50" i="30" s="1"/>
  <c r="H50" i="30"/>
  <c r="J50" i="30" s="1"/>
  <c r="E50" i="30"/>
  <c r="AX49" i="30"/>
  <c r="AZ49" i="30" s="1"/>
  <c r="AU49" i="30"/>
  <c r="AW49" i="30" s="1"/>
  <c r="AR49" i="30"/>
  <c r="AT49" i="30" s="1"/>
  <c r="AP49" i="30"/>
  <c r="AL49" i="30"/>
  <c r="AN49" i="30" s="1"/>
  <c r="AI49" i="30"/>
  <c r="AK49" i="30" s="1"/>
  <c r="AF49" i="30"/>
  <c r="AH49" i="30" s="1"/>
  <c r="AA49" i="30"/>
  <c r="W49" i="30"/>
  <c r="Y49" i="30" s="1"/>
  <c r="T49" i="30"/>
  <c r="V49" i="30" s="1"/>
  <c r="Q49" i="30"/>
  <c r="S49" i="30" s="1"/>
  <c r="K49" i="30"/>
  <c r="M49" i="30" s="1"/>
  <c r="H49" i="30"/>
  <c r="E49" i="30"/>
  <c r="G49" i="30" s="1"/>
  <c r="AX48" i="30"/>
  <c r="AZ48" i="30" s="1"/>
  <c r="AU48" i="30"/>
  <c r="AW48" i="30" s="1"/>
  <c r="AR48" i="30"/>
  <c r="AT48" i="30" s="1"/>
  <c r="AP48" i="30"/>
  <c r="AL48" i="30"/>
  <c r="AN48" i="30" s="1"/>
  <c r="AI48" i="30"/>
  <c r="AK48" i="30" s="1"/>
  <c r="AF48" i="30"/>
  <c r="AH48" i="30" s="1"/>
  <c r="AD48" i="30"/>
  <c r="AA48" i="30"/>
  <c r="W48" i="30"/>
  <c r="T48" i="30"/>
  <c r="V48" i="30" s="1"/>
  <c r="Q48" i="30"/>
  <c r="S48" i="30" s="1"/>
  <c r="O48" i="30"/>
  <c r="K48" i="30"/>
  <c r="M48" i="30" s="1"/>
  <c r="H48" i="30"/>
  <c r="J48" i="30" s="1"/>
  <c r="E48" i="30"/>
  <c r="AX47" i="30"/>
  <c r="AZ47" i="30" s="1"/>
  <c r="AU47" i="30"/>
  <c r="AW47" i="30" s="1"/>
  <c r="AR47" i="30"/>
  <c r="AT47" i="30" s="1"/>
  <c r="AP47" i="30"/>
  <c r="AL47" i="30"/>
  <c r="AN47" i="30" s="1"/>
  <c r="AI47" i="30"/>
  <c r="AF47" i="30"/>
  <c r="AH47" i="30" s="1"/>
  <c r="AA47" i="30"/>
  <c r="W47" i="30"/>
  <c r="Y47" i="30" s="1"/>
  <c r="T47" i="30"/>
  <c r="Q47" i="30"/>
  <c r="S47" i="30" s="1"/>
  <c r="O47" i="30"/>
  <c r="K47" i="30"/>
  <c r="M47" i="30" s="1"/>
  <c r="H47" i="30"/>
  <c r="J47" i="30" s="1"/>
  <c r="AD47" i="30"/>
  <c r="E47" i="30"/>
  <c r="AX46" i="30"/>
  <c r="AZ46" i="30" s="1"/>
  <c r="AU46" i="30"/>
  <c r="AW46" i="30" s="1"/>
  <c r="AR46" i="30"/>
  <c r="AT46" i="30" s="1"/>
  <c r="AP46" i="30"/>
  <c r="AL46" i="30"/>
  <c r="AN46" i="30" s="1"/>
  <c r="AI46" i="30"/>
  <c r="AK46" i="30" s="1"/>
  <c r="AF46" i="30"/>
  <c r="AH46" i="30" s="1"/>
  <c r="AA46" i="30"/>
  <c r="W46" i="30"/>
  <c r="Y46" i="30" s="1"/>
  <c r="T46" i="30"/>
  <c r="V46" i="30" s="1"/>
  <c r="Q46" i="30"/>
  <c r="S46" i="30" s="1"/>
  <c r="O46" i="30"/>
  <c r="K46" i="30"/>
  <c r="M46" i="30" s="1"/>
  <c r="H46" i="30"/>
  <c r="J46" i="30" s="1"/>
  <c r="AD46" i="30"/>
  <c r="E46" i="30"/>
  <c r="G46" i="30" s="1"/>
  <c r="AX45" i="30"/>
  <c r="AZ45" i="30" s="1"/>
  <c r="AU45" i="30"/>
  <c r="AW45" i="30" s="1"/>
  <c r="AR45" i="30"/>
  <c r="AT45" i="30" s="1"/>
  <c r="AP45" i="30"/>
  <c r="AL45" i="30"/>
  <c r="AN45" i="30" s="1"/>
  <c r="AI45" i="30"/>
  <c r="AK45" i="30" s="1"/>
  <c r="AF45" i="30"/>
  <c r="AA45" i="30"/>
  <c r="W45" i="30"/>
  <c r="Y45" i="30" s="1"/>
  <c r="T45" i="30"/>
  <c r="V45" i="30" s="1"/>
  <c r="Q45" i="30"/>
  <c r="K45" i="30"/>
  <c r="M45" i="30" s="1"/>
  <c r="H45" i="30"/>
  <c r="J45" i="30" s="1"/>
  <c r="E45" i="30"/>
  <c r="AX44" i="30"/>
  <c r="AZ44" i="30" s="1"/>
  <c r="AU44" i="30"/>
  <c r="AW44" i="30" s="1"/>
  <c r="AR44" i="30"/>
  <c r="AT44" i="30" s="1"/>
  <c r="AP44" i="30"/>
  <c r="AL44" i="30"/>
  <c r="AN44" i="30" s="1"/>
  <c r="AI44" i="30"/>
  <c r="AK44" i="30" s="1"/>
  <c r="AF44" i="30"/>
  <c r="AD44" i="30"/>
  <c r="AA44" i="30"/>
  <c r="W44" i="30"/>
  <c r="Y44" i="30" s="1"/>
  <c r="T44" i="30"/>
  <c r="V44" i="30" s="1"/>
  <c r="Q44" i="30"/>
  <c r="O44" i="30"/>
  <c r="K44" i="30"/>
  <c r="M44" i="30" s="1"/>
  <c r="H44" i="30"/>
  <c r="J44" i="30" s="1"/>
  <c r="E44" i="30"/>
  <c r="G44" i="30" s="1"/>
  <c r="AX43" i="30"/>
  <c r="AZ43" i="30" s="1"/>
  <c r="AU43" i="30"/>
  <c r="AW43" i="30" s="1"/>
  <c r="AR43" i="30"/>
  <c r="AT43" i="30" s="1"/>
  <c r="AP43" i="30"/>
  <c r="AL43" i="30"/>
  <c r="AN43" i="30" s="1"/>
  <c r="AI43" i="30"/>
  <c r="AK43" i="30" s="1"/>
  <c r="AF43" i="30"/>
  <c r="AH43" i="30" s="1"/>
  <c r="AA43" i="30"/>
  <c r="W43" i="30"/>
  <c r="Y43" i="30" s="1"/>
  <c r="T43" i="30"/>
  <c r="V43" i="30" s="1"/>
  <c r="Q43" i="30"/>
  <c r="S43" i="30" s="1"/>
  <c r="K43" i="30"/>
  <c r="M43" i="30" s="1"/>
  <c r="H43" i="30"/>
  <c r="J43" i="30" s="1"/>
  <c r="AD43" i="30"/>
  <c r="E43" i="30"/>
  <c r="G43" i="30" s="1"/>
  <c r="AX42" i="30"/>
  <c r="AZ42" i="30" s="1"/>
  <c r="AU42" i="30"/>
  <c r="AW42" i="30" s="1"/>
  <c r="AR42" i="30"/>
  <c r="AT42" i="30" s="1"/>
  <c r="AP42" i="30"/>
  <c r="AL42" i="30"/>
  <c r="AN42" i="30" s="1"/>
  <c r="AI42" i="30"/>
  <c r="AK42" i="30" s="1"/>
  <c r="AF42" i="30"/>
  <c r="AD42" i="30"/>
  <c r="AA42" i="30"/>
  <c r="W42" i="30"/>
  <c r="Y42" i="30" s="1"/>
  <c r="T42" i="30"/>
  <c r="Q42" i="30"/>
  <c r="S42" i="30" s="1"/>
  <c r="O42" i="30"/>
  <c r="K42" i="30"/>
  <c r="M42" i="30" s="1"/>
  <c r="H42" i="30"/>
  <c r="J42" i="30" s="1"/>
  <c r="E42" i="30"/>
  <c r="AX41" i="30"/>
  <c r="AZ41" i="30" s="1"/>
  <c r="AU41" i="30"/>
  <c r="AW41" i="30" s="1"/>
  <c r="AR41" i="30"/>
  <c r="AT41" i="30" s="1"/>
  <c r="AP41" i="30"/>
  <c r="AL41" i="30"/>
  <c r="AN41" i="30" s="1"/>
  <c r="AI41" i="30"/>
  <c r="AK41" i="30" s="1"/>
  <c r="AF41" i="30"/>
  <c r="AA41" i="30"/>
  <c r="W41" i="30"/>
  <c r="Y41" i="30" s="1"/>
  <c r="T41" i="30"/>
  <c r="V41" i="30" s="1"/>
  <c r="Q41" i="30"/>
  <c r="K41" i="30"/>
  <c r="M41" i="30" s="1"/>
  <c r="H41" i="30"/>
  <c r="E41" i="30"/>
  <c r="AX40" i="30"/>
  <c r="AZ40" i="30" s="1"/>
  <c r="AU40" i="30"/>
  <c r="AW40" i="30" s="1"/>
  <c r="AR40" i="30"/>
  <c r="AT40" i="30" s="1"/>
  <c r="AP40" i="30"/>
  <c r="AL40" i="30"/>
  <c r="AN40" i="30" s="1"/>
  <c r="AI40" i="30"/>
  <c r="AK40" i="30" s="1"/>
  <c r="AF40" i="30"/>
  <c r="AD40" i="30"/>
  <c r="AA40" i="30"/>
  <c r="W40" i="30"/>
  <c r="Y40" i="30" s="1"/>
  <c r="T40" i="30"/>
  <c r="V40" i="30" s="1"/>
  <c r="Q40" i="30"/>
  <c r="O40" i="30"/>
  <c r="K40" i="30"/>
  <c r="M40" i="30" s="1"/>
  <c r="H40" i="30"/>
  <c r="J40" i="30" s="1"/>
  <c r="E40" i="30"/>
  <c r="G40" i="30" s="1"/>
  <c r="AX39" i="30"/>
  <c r="AZ39" i="30" s="1"/>
  <c r="AU39" i="30"/>
  <c r="AW39" i="30" s="1"/>
  <c r="AR39" i="30"/>
  <c r="AT39" i="30" s="1"/>
  <c r="AP39" i="30"/>
  <c r="AL39" i="30"/>
  <c r="AN39" i="30" s="1"/>
  <c r="AI39" i="30"/>
  <c r="AK39" i="30" s="1"/>
  <c r="AF39" i="30"/>
  <c r="AH39" i="30" s="1"/>
  <c r="AA39" i="30"/>
  <c r="W39" i="30"/>
  <c r="Y39" i="30" s="1"/>
  <c r="T39" i="30"/>
  <c r="Q39" i="30"/>
  <c r="S39" i="30" s="1"/>
  <c r="K39" i="30"/>
  <c r="M39" i="30" s="1"/>
  <c r="H39" i="30"/>
  <c r="J39" i="30" s="1"/>
  <c r="AD39" i="30"/>
  <c r="E39" i="30"/>
  <c r="G39" i="30" s="1"/>
  <c r="AX38" i="30"/>
  <c r="AZ38" i="30" s="1"/>
  <c r="AU38" i="30"/>
  <c r="AW38" i="30" s="1"/>
  <c r="AR38" i="30"/>
  <c r="AT38" i="30" s="1"/>
  <c r="AP38" i="30"/>
  <c r="AL38" i="30"/>
  <c r="AN38" i="30" s="1"/>
  <c r="AI38" i="30"/>
  <c r="AK38" i="30" s="1"/>
  <c r="AF38" i="30"/>
  <c r="AH38" i="30" s="1"/>
  <c r="AD38" i="30"/>
  <c r="AA38" i="30"/>
  <c r="W38" i="30"/>
  <c r="Y38" i="30" s="1"/>
  <c r="T38" i="30"/>
  <c r="V38" i="30" s="1"/>
  <c r="Q38" i="30"/>
  <c r="S38" i="30" s="1"/>
  <c r="O38" i="30"/>
  <c r="K38" i="30"/>
  <c r="M38" i="30" s="1"/>
  <c r="H38" i="30"/>
  <c r="J38" i="30" s="1"/>
  <c r="E38" i="30"/>
  <c r="AX37" i="30"/>
  <c r="AZ37" i="30" s="1"/>
  <c r="AU37" i="30"/>
  <c r="AW37" i="30" s="1"/>
  <c r="AR37" i="30"/>
  <c r="AT37" i="30" s="1"/>
  <c r="AP37" i="30"/>
  <c r="AL37" i="30"/>
  <c r="AN37" i="30" s="1"/>
  <c r="AI37" i="30"/>
  <c r="AK37" i="30" s="1"/>
  <c r="AF37" i="30"/>
  <c r="AH37" i="30" s="1"/>
  <c r="AA37" i="30"/>
  <c r="W37" i="30"/>
  <c r="Y37" i="30" s="1"/>
  <c r="T37" i="30"/>
  <c r="V37" i="30" s="1"/>
  <c r="Q37" i="30"/>
  <c r="K37" i="30"/>
  <c r="M37" i="30" s="1"/>
  <c r="H37" i="30"/>
  <c r="E37" i="30"/>
  <c r="AX36" i="30"/>
  <c r="AZ36" i="30" s="1"/>
  <c r="AU36" i="30"/>
  <c r="AW36" i="30" s="1"/>
  <c r="AR36" i="30"/>
  <c r="AT36" i="30" s="1"/>
  <c r="AP36" i="30"/>
  <c r="AL36" i="30"/>
  <c r="AN36" i="30" s="1"/>
  <c r="AI36" i="30"/>
  <c r="AK36" i="30" s="1"/>
  <c r="AF36" i="30"/>
  <c r="AD36" i="30"/>
  <c r="AA36" i="30"/>
  <c r="W36" i="30"/>
  <c r="Y36" i="30" s="1"/>
  <c r="T36" i="30"/>
  <c r="V36" i="30" s="1"/>
  <c r="Q36" i="30"/>
  <c r="O36" i="30"/>
  <c r="K36" i="30"/>
  <c r="M36" i="30" s="1"/>
  <c r="H36" i="30"/>
  <c r="J36" i="30" s="1"/>
  <c r="E36" i="30"/>
  <c r="G36" i="30" s="1"/>
  <c r="AX35" i="30"/>
  <c r="AZ35" i="30" s="1"/>
  <c r="AU35" i="30"/>
  <c r="AW35" i="30" s="1"/>
  <c r="AR35" i="30"/>
  <c r="AT35" i="30" s="1"/>
  <c r="AP35" i="30"/>
  <c r="AL35" i="30"/>
  <c r="AN35" i="30" s="1"/>
  <c r="AI35" i="30"/>
  <c r="AK35" i="30" s="1"/>
  <c r="AF35" i="30"/>
  <c r="AH35" i="30" s="1"/>
  <c r="AA35" i="30"/>
  <c r="W35" i="30"/>
  <c r="Y35" i="30" s="1"/>
  <c r="T35" i="30"/>
  <c r="Q35" i="30"/>
  <c r="S35" i="30" s="1"/>
  <c r="K35" i="30"/>
  <c r="M35" i="30" s="1"/>
  <c r="H35" i="30"/>
  <c r="AD35" i="30"/>
  <c r="E35" i="30"/>
  <c r="G35" i="30" s="1"/>
  <c r="AX34" i="30"/>
  <c r="AZ34" i="30" s="1"/>
  <c r="AU34" i="30"/>
  <c r="AW34" i="30" s="1"/>
  <c r="AR34" i="30"/>
  <c r="AT34" i="30" s="1"/>
  <c r="AP34" i="30"/>
  <c r="AL34" i="30"/>
  <c r="AN34" i="30" s="1"/>
  <c r="AI34" i="30"/>
  <c r="AF34" i="30"/>
  <c r="AH34" i="30" s="1"/>
  <c r="AD34" i="30"/>
  <c r="AA34" i="30"/>
  <c r="W34" i="30"/>
  <c r="Y34" i="30" s="1"/>
  <c r="T34" i="30"/>
  <c r="Q34" i="30"/>
  <c r="S34" i="30" s="1"/>
  <c r="O34" i="30"/>
  <c r="K34" i="30"/>
  <c r="M34" i="30" s="1"/>
  <c r="H34" i="30"/>
  <c r="J34" i="30" s="1"/>
  <c r="E34" i="30"/>
  <c r="AX33" i="30"/>
  <c r="AZ33" i="30" s="1"/>
  <c r="AU33" i="30"/>
  <c r="AW33" i="30" s="1"/>
  <c r="AR33" i="30"/>
  <c r="AT33" i="30" s="1"/>
  <c r="AP33" i="30"/>
  <c r="AL33" i="30"/>
  <c r="AN33" i="30" s="1"/>
  <c r="AI33" i="30"/>
  <c r="AK33" i="30" s="1"/>
  <c r="AF33" i="30"/>
  <c r="AH33" i="30" s="1"/>
  <c r="AA33" i="30"/>
  <c r="W33" i="30"/>
  <c r="Y33" i="30" s="1"/>
  <c r="T33" i="30"/>
  <c r="V33" i="30" s="1"/>
  <c r="Q33" i="30"/>
  <c r="K33" i="30"/>
  <c r="M33" i="30" s="1"/>
  <c r="H33" i="30"/>
  <c r="E33" i="30"/>
  <c r="AX32" i="30"/>
  <c r="AZ32" i="30" s="1"/>
  <c r="AU32" i="30"/>
  <c r="AW32" i="30" s="1"/>
  <c r="AR32" i="30"/>
  <c r="AT32" i="30" s="1"/>
  <c r="AP32" i="30"/>
  <c r="AL32" i="30"/>
  <c r="AN32" i="30" s="1"/>
  <c r="AI32" i="30"/>
  <c r="AK32" i="30" s="1"/>
  <c r="AF32" i="30"/>
  <c r="AD32" i="30"/>
  <c r="AA32" i="30"/>
  <c r="W32" i="30"/>
  <c r="Y32" i="30" s="1"/>
  <c r="T32" i="30"/>
  <c r="V32" i="30" s="1"/>
  <c r="Q32" i="30"/>
  <c r="O32" i="30"/>
  <c r="K32" i="30"/>
  <c r="M32" i="30" s="1"/>
  <c r="H32" i="30"/>
  <c r="J32" i="30" s="1"/>
  <c r="E32" i="30"/>
  <c r="G32" i="30" s="1"/>
  <c r="AX31" i="30"/>
  <c r="AZ31" i="30" s="1"/>
  <c r="AU31" i="30"/>
  <c r="AW31" i="30" s="1"/>
  <c r="AR31" i="30"/>
  <c r="AT31" i="30" s="1"/>
  <c r="AP31" i="30"/>
  <c r="AL31" i="30"/>
  <c r="AN31" i="30" s="1"/>
  <c r="AI31" i="30"/>
  <c r="AF31" i="30"/>
  <c r="AH31" i="30" s="1"/>
  <c r="AA31" i="30"/>
  <c r="W31" i="30"/>
  <c r="Y31" i="30" s="1"/>
  <c r="T31" i="30"/>
  <c r="Q31" i="30"/>
  <c r="S31" i="30" s="1"/>
  <c r="K31" i="30"/>
  <c r="M31" i="30" s="1"/>
  <c r="H31" i="30"/>
  <c r="J31" i="30" s="1"/>
  <c r="AD31" i="30"/>
  <c r="E31" i="30"/>
  <c r="G31" i="30" s="1"/>
  <c r="AX30" i="30"/>
  <c r="AZ30" i="30" s="1"/>
  <c r="AU30" i="30"/>
  <c r="AW30" i="30" s="1"/>
  <c r="AR30" i="30"/>
  <c r="AT30" i="30" s="1"/>
  <c r="AP30" i="30"/>
  <c r="AL30" i="30"/>
  <c r="AN30" i="30" s="1"/>
  <c r="AI30" i="30"/>
  <c r="AK30" i="30" s="1"/>
  <c r="AF30" i="30"/>
  <c r="AH30" i="30" s="1"/>
  <c r="AD30" i="30"/>
  <c r="AA30" i="30"/>
  <c r="W30" i="30"/>
  <c r="Y30" i="30" s="1"/>
  <c r="T30" i="30"/>
  <c r="V30" i="30" s="1"/>
  <c r="Q30" i="30"/>
  <c r="S30" i="30" s="1"/>
  <c r="O30" i="30"/>
  <c r="K30" i="30"/>
  <c r="M30" i="30" s="1"/>
  <c r="H30" i="30"/>
  <c r="J30" i="30" s="1"/>
  <c r="E30" i="30"/>
  <c r="AX29" i="30"/>
  <c r="AZ29" i="30" s="1"/>
  <c r="AU29" i="30"/>
  <c r="AW29" i="30" s="1"/>
  <c r="AR29" i="30"/>
  <c r="AT29" i="30" s="1"/>
  <c r="AP29" i="30"/>
  <c r="AL29" i="30"/>
  <c r="AN29" i="30" s="1"/>
  <c r="AI29" i="30"/>
  <c r="AK29" i="30" s="1"/>
  <c r="AF29" i="30"/>
  <c r="AA29" i="30"/>
  <c r="W29" i="30"/>
  <c r="Y29" i="30" s="1"/>
  <c r="T29" i="30"/>
  <c r="V29" i="30" s="1"/>
  <c r="Q29" i="30"/>
  <c r="S29" i="30" s="1"/>
  <c r="K29" i="30"/>
  <c r="M29" i="30" s="1"/>
  <c r="H29" i="30"/>
  <c r="E29" i="30"/>
  <c r="AX28" i="30"/>
  <c r="AZ28" i="30" s="1"/>
  <c r="AU28" i="30"/>
  <c r="AW28" i="30" s="1"/>
  <c r="AR28" i="30"/>
  <c r="AT28" i="30" s="1"/>
  <c r="AP28" i="30"/>
  <c r="AL28" i="30"/>
  <c r="AN28" i="30" s="1"/>
  <c r="AI28" i="30"/>
  <c r="AK28" i="30" s="1"/>
  <c r="AF28" i="30"/>
  <c r="AD28" i="30"/>
  <c r="AA28" i="30"/>
  <c r="W28" i="30"/>
  <c r="Y28" i="30" s="1"/>
  <c r="T28" i="30"/>
  <c r="V28" i="30" s="1"/>
  <c r="Q28" i="30"/>
  <c r="O28" i="30"/>
  <c r="K28" i="30"/>
  <c r="M28" i="30" s="1"/>
  <c r="H28" i="30"/>
  <c r="J28" i="30" s="1"/>
  <c r="E28" i="30"/>
  <c r="AX27" i="30"/>
  <c r="AZ27" i="30" s="1"/>
  <c r="AU27" i="30"/>
  <c r="AW27" i="30" s="1"/>
  <c r="AR27" i="30"/>
  <c r="AT27" i="30" s="1"/>
  <c r="AP27" i="30"/>
  <c r="AL27" i="30"/>
  <c r="AN27" i="30" s="1"/>
  <c r="AI27" i="30"/>
  <c r="AF27" i="30"/>
  <c r="AH27" i="30" s="1"/>
  <c r="AA27" i="30"/>
  <c r="W27" i="30"/>
  <c r="Y27" i="30" s="1"/>
  <c r="T27" i="30"/>
  <c r="Q27" i="30"/>
  <c r="S27" i="30" s="1"/>
  <c r="K27" i="30"/>
  <c r="M27" i="30" s="1"/>
  <c r="H27" i="30"/>
  <c r="J27" i="30" s="1"/>
  <c r="AD27" i="30"/>
  <c r="E27" i="30"/>
  <c r="G27" i="30" s="1"/>
  <c r="AX26" i="30"/>
  <c r="AZ26" i="30" s="1"/>
  <c r="AU26" i="30"/>
  <c r="AW26" i="30" s="1"/>
  <c r="AR26" i="30"/>
  <c r="AT26" i="30" s="1"/>
  <c r="AP26" i="30"/>
  <c r="AL26" i="30"/>
  <c r="AN26" i="30" s="1"/>
  <c r="AI26" i="30"/>
  <c r="AK26" i="30" s="1"/>
  <c r="AF26" i="30"/>
  <c r="AH26" i="30" s="1"/>
  <c r="AD26" i="30"/>
  <c r="AA26" i="30"/>
  <c r="W26" i="30"/>
  <c r="Y26" i="30" s="1"/>
  <c r="T26" i="30"/>
  <c r="Q26" i="30"/>
  <c r="S26" i="30" s="1"/>
  <c r="O26" i="30"/>
  <c r="K26" i="30"/>
  <c r="M26" i="30" s="1"/>
  <c r="H26" i="30"/>
  <c r="J26" i="30" s="1"/>
  <c r="E26" i="30"/>
  <c r="AX25" i="30"/>
  <c r="AZ25" i="30" s="1"/>
  <c r="AU25" i="30"/>
  <c r="AW25" i="30" s="1"/>
  <c r="AR25" i="30"/>
  <c r="AT25" i="30" s="1"/>
  <c r="AP25" i="30"/>
  <c r="AL25" i="30"/>
  <c r="AN25" i="30" s="1"/>
  <c r="AI25" i="30"/>
  <c r="AK25" i="30" s="1"/>
  <c r="AF25" i="30"/>
  <c r="AH25" i="30" s="1"/>
  <c r="AA25" i="30"/>
  <c r="W25" i="30"/>
  <c r="Y25" i="30" s="1"/>
  <c r="T25" i="30"/>
  <c r="V25" i="30" s="1"/>
  <c r="Q25" i="30"/>
  <c r="K25" i="30"/>
  <c r="M25" i="30" s="1"/>
  <c r="H25" i="30"/>
  <c r="E25" i="30"/>
  <c r="AX24" i="30"/>
  <c r="AZ24" i="30" s="1"/>
  <c r="AU24" i="30"/>
  <c r="AW24" i="30" s="1"/>
  <c r="AR24" i="30"/>
  <c r="AT24" i="30" s="1"/>
  <c r="AP24" i="30"/>
  <c r="AL24" i="30"/>
  <c r="AN24" i="30" s="1"/>
  <c r="AI24" i="30"/>
  <c r="AK24" i="30" s="1"/>
  <c r="AF24" i="30"/>
  <c r="AD24" i="30"/>
  <c r="AA24" i="30"/>
  <c r="W24" i="30"/>
  <c r="Y24" i="30" s="1"/>
  <c r="T24" i="30"/>
  <c r="V24" i="30" s="1"/>
  <c r="Q24" i="30"/>
  <c r="O24" i="30"/>
  <c r="K24" i="30"/>
  <c r="M24" i="30" s="1"/>
  <c r="H24" i="30"/>
  <c r="J24" i="30" s="1"/>
  <c r="E24" i="30"/>
  <c r="AX23" i="30"/>
  <c r="AZ23" i="30" s="1"/>
  <c r="AU23" i="30"/>
  <c r="AW23" i="30" s="1"/>
  <c r="AR23" i="30"/>
  <c r="AT23" i="30" s="1"/>
  <c r="AP23" i="30"/>
  <c r="AL23" i="30"/>
  <c r="AN23" i="30" s="1"/>
  <c r="AI23" i="30"/>
  <c r="AF23" i="30"/>
  <c r="AH23" i="30" s="1"/>
  <c r="AA23" i="30"/>
  <c r="W23" i="30"/>
  <c r="Y23" i="30" s="1"/>
  <c r="T23" i="30"/>
  <c r="Q23" i="30"/>
  <c r="S23" i="30" s="1"/>
  <c r="K23" i="30"/>
  <c r="M23" i="30" s="1"/>
  <c r="H23" i="30"/>
  <c r="J23" i="30" s="1"/>
  <c r="E23" i="30"/>
  <c r="AX22" i="30"/>
  <c r="AZ22" i="30" s="1"/>
  <c r="AU22" i="30"/>
  <c r="AW22" i="30" s="1"/>
  <c r="AR22" i="30"/>
  <c r="AT22" i="30" s="1"/>
  <c r="AP22" i="30"/>
  <c r="AL22" i="30"/>
  <c r="AN22" i="30" s="1"/>
  <c r="AI22" i="30"/>
  <c r="AF22" i="30"/>
  <c r="AH22" i="30" s="1"/>
  <c r="AD22" i="30"/>
  <c r="AA22" i="30"/>
  <c r="W22" i="30"/>
  <c r="Y22" i="30" s="1"/>
  <c r="T22" i="30"/>
  <c r="V22" i="30" s="1"/>
  <c r="Q22" i="30"/>
  <c r="O22" i="30"/>
  <c r="K22" i="30"/>
  <c r="M22" i="30" s="1"/>
  <c r="H22" i="30"/>
  <c r="J22" i="30" s="1"/>
  <c r="E22" i="30"/>
  <c r="AX21" i="30"/>
  <c r="AZ21" i="30" s="1"/>
  <c r="AU21" i="30"/>
  <c r="AW21" i="30" s="1"/>
  <c r="AR21" i="30"/>
  <c r="AT21" i="30" s="1"/>
  <c r="AP21" i="30"/>
  <c r="AL21" i="30"/>
  <c r="AN21" i="30" s="1"/>
  <c r="AI21" i="30"/>
  <c r="AK21" i="30" s="1"/>
  <c r="AF21" i="30"/>
  <c r="AA21" i="30"/>
  <c r="W21" i="30"/>
  <c r="Y21" i="30" s="1"/>
  <c r="T21" i="30"/>
  <c r="V21" i="30" s="1"/>
  <c r="Q21" i="30"/>
  <c r="K21" i="30"/>
  <c r="M21" i="30" s="1"/>
  <c r="H21" i="30"/>
  <c r="J21" i="30" s="1"/>
  <c r="E21" i="30"/>
  <c r="AX20" i="30"/>
  <c r="AZ20" i="30" s="1"/>
  <c r="AU20" i="30"/>
  <c r="AW20" i="30" s="1"/>
  <c r="AR20" i="30"/>
  <c r="AT20" i="30" s="1"/>
  <c r="AP20" i="30"/>
  <c r="AL20" i="30"/>
  <c r="AN20" i="30" s="1"/>
  <c r="AI20" i="30"/>
  <c r="AF20" i="30"/>
  <c r="AH20" i="30" s="1"/>
  <c r="AD20" i="30"/>
  <c r="AA20" i="30"/>
  <c r="W20" i="30"/>
  <c r="Y20" i="30" s="1"/>
  <c r="T20" i="30"/>
  <c r="V20" i="30" s="1"/>
  <c r="Q20" i="30"/>
  <c r="O20" i="30"/>
  <c r="K20" i="30"/>
  <c r="M20" i="30" s="1"/>
  <c r="H20" i="30"/>
  <c r="J20" i="30" s="1"/>
  <c r="E20" i="30"/>
  <c r="AX19" i="30"/>
  <c r="AZ19" i="30" s="1"/>
  <c r="AU19" i="30"/>
  <c r="AW19" i="30" s="1"/>
  <c r="AR19" i="30"/>
  <c r="AT19" i="30" s="1"/>
  <c r="AP19" i="30"/>
  <c r="AL19" i="30"/>
  <c r="AN19" i="30" s="1"/>
  <c r="AI19" i="30"/>
  <c r="AF19" i="30"/>
  <c r="AH19" i="30" s="1"/>
  <c r="AA19" i="30"/>
  <c r="W19" i="30"/>
  <c r="Y19" i="30" s="1"/>
  <c r="T19" i="30"/>
  <c r="Q19" i="30"/>
  <c r="S19" i="30" s="1"/>
  <c r="K19" i="30"/>
  <c r="M19" i="30" s="1"/>
  <c r="H19" i="30"/>
  <c r="J19" i="30" s="1"/>
  <c r="E19" i="30"/>
  <c r="AX18" i="30"/>
  <c r="AZ18" i="30" s="1"/>
  <c r="AU18" i="30"/>
  <c r="AW18" i="30" s="1"/>
  <c r="AR18" i="30"/>
  <c r="AT18" i="30" s="1"/>
  <c r="AP18" i="30"/>
  <c r="AL18" i="30"/>
  <c r="AN18" i="30" s="1"/>
  <c r="AI18" i="30"/>
  <c r="AF18" i="30"/>
  <c r="AH18" i="30" s="1"/>
  <c r="AD18" i="30"/>
  <c r="AA18" i="30"/>
  <c r="W18" i="30"/>
  <c r="Y18" i="30" s="1"/>
  <c r="T18" i="30"/>
  <c r="V18" i="30" s="1"/>
  <c r="Q18" i="30"/>
  <c r="O18" i="30"/>
  <c r="K18" i="30"/>
  <c r="M18" i="30" s="1"/>
  <c r="H18" i="30"/>
  <c r="J18" i="30" s="1"/>
  <c r="E18" i="30"/>
  <c r="AX17" i="30"/>
  <c r="AZ17" i="30" s="1"/>
  <c r="AU17" i="30"/>
  <c r="AW17" i="30" s="1"/>
  <c r="AR17" i="30"/>
  <c r="AT17" i="30" s="1"/>
  <c r="AP17" i="30"/>
  <c r="AL17" i="30"/>
  <c r="AN17" i="30" s="1"/>
  <c r="AI17" i="30"/>
  <c r="AK17" i="30" s="1"/>
  <c r="AF17" i="30"/>
  <c r="AA17" i="30"/>
  <c r="W17" i="30"/>
  <c r="Y17" i="30" s="1"/>
  <c r="T17" i="30"/>
  <c r="V17" i="30" s="1"/>
  <c r="Q17" i="30"/>
  <c r="K17" i="30"/>
  <c r="M17" i="30" s="1"/>
  <c r="H17" i="30"/>
  <c r="J17" i="30" s="1"/>
  <c r="E17" i="30"/>
  <c r="AX16" i="30"/>
  <c r="AZ16" i="30" s="1"/>
  <c r="AU16" i="30"/>
  <c r="AW16" i="30" s="1"/>
  <c r="AR16" i="30"/>
  <c r="AT16" i="30" s="1"/>
  <c r="AP16" i="30"/>
  <c r="AL16" i="30"/>
  <c r="AN16" i="30" s="1"/>
  <c r="AI16" i="30"/>
  <c r="AF16" i="30"/>
  <c r="AH16" i="30" s="1"/>
  <c r="AD16" i="30"/>
  <c r="AA16" i="30"/>
  <c r="W16" i="30"/>
  <c r="Y16" i="30" s="1"/>
  <c r="T16" i="30"/>
  <c r="V16" i="30" s="1"/>
  <c r="Q16" i="30"/>
  <c r="O16" i="30"/>
  <c r="K16" i="30"/>
  <c r="M16" i="30" s="1"/>
  <c r="H16" i="30"/>
  <c r="J16" i="30" s="1"/>
  <c r="E16" i="30"/>
  <c r="AX15" i="30"/>
  <c r="AZ15" i="30" s="1"/>
  <c r="AU15" i="30"/>
  <c r="AW15" i="30" s="1"/>
  <c r="AR15" i="30"/>
  <c r="AT15" i="30" s="1"/>
  <c r="AP15" i="30"/>
  <c r="AL15" i="30"/>
  <c r="AN15" i="30" s="1"/>
  <c r="AI15" i="30"/>
  <c r="AF15" i="30"/>
  <c r="AH15" i="30" s="1"/>
  <c r="AA15" i="30"/>
  <c r="W15" i="30"/>
  <c r="Y15" i="30" s="1"/>
  <c r="T15" i="30"/>
  <c r="Q15" i="30"/>
  <c r="S15" i="30" s="1"/>
  <c r="K15" i="30"/>
  <c r="M15" i="30" s="1"/>
  <c r="H15" i="30"/>
  <c r="J15" i="30" s="1"/>
  <c r="E15" i="30"/>
  <c r="AX14" i="30"/>
  <c r="AZ14" i="30" s="1"/>
  <c r="AU14" i="30"/>
  <c r="AW14" i="30" s="1"/>
  <c r="AR14" i="30"/>
  <c r="AT14" i="30" s="1"/>
  <c r="AP14" i="30"/>
  <c r="AL14" i="30"/>
  <c r="AN14" i="30" s="1"/>
  <c r="AI14" i="30"/>
  <c r="AF14" i="30"/>
  <c r="AH14" i="30" s="1"/>
  <c r="AD14" i="30"/>
  <c r="AA14" i="30"/>
  <c r="W14" i="30"/>
  <c r="Y14" i="30" s="1"/>
  <c r="T14" i="30"/>
  <c r="V14" i="30" s="1"/>
  <c r="Q14" i="30"/>
  <c r="O14" i="30"/>
  <c r="K14" i="30"/>
  <c r="M14" i="30" s="1"/>
  <c r="H14" i="30"/>
  <c r="J14" i="30" s="1"/>
  <c r="E14" i="30"/>
  <c r="AX13" i="30"/>
  <c r="AZ13" i="30" s="1"/>
  <c r="AU13" i="30"/>
  <c r="AW13" i="30" s="1"/>
  <c r="AR13" i="30"/>
  <c r="AT13" i="30" s="1"/>
  <c r="AP13" i="30"/>
  <c r="AL13" i="30"/>
  <c r="AN13" i="30" s="1"/>
  <c r="AI13" i="30"/>
  <c r="AK13" i="30" s="1"/>
  <c r="AF13" i="30"/>
  <c r="AA13" i="30"/>
  <c r="W13" i="30"/>
  <c r="Y13" i="30" s="1"/>
  <c r="T13" i="30"/>
  <c r="V13" i="30" s="1"/>
  <c r="Q13" i="30"/>
  <c r="K13" i="30"/>
  <c r="M13" i="30" s="1"/>
  <c r="H13" i="30"/>
  <c r="J13" i="30" s="1"/>
  <c r="E13" i="30"/>
  <c r="AX12" i="30"/>
  <c r="AZ12" i="30" s="1"/>
  <c r="AU12" i="30"/>
  <c r="AW12" i="30" s="1"/>
  <c r="AR12" i="30"/>
  <c r="AT12" i="30" s="1"/>
  <c r="AP12" i="30"/>
  <c r="AL12" i="30"/>
  <c r="AN12" i="30" s="1"/>
  <c r="AI12" i="30"/>
  <c r="AF12" i="30"/>
  <c r="AH12" i="30" s="1"/>
  <c r="AD12" i="30"/>
  <c r="AA12" i="30"/>
  <c r="W12" i="30"/>
  <c r="Y12" i="30" s="1"/>
  <c r="T12" i="30"/>
  <c r="V12" i="30" s="1"/>
  <c r="Q12" i="30"/>
  <c r="S12" i="30" s="1"/>
  <c r="O12" i="30"/>
  <c r="K12" i="30"/>
  <c r="M12" i="30" s="1"/>
  <c r="H12" i="30"/>
  <c r="J12" i="30" s="1"/>
  <c r="E12" i="30"/>
  <c r="AX11" i="30"/>
  <c r="AZ11" i="30" s="1"/>
  <c r="AU11" i="30"/>
  <c r="AW11" i="30" s="1"/>
  <c r="AR11" i="30"/>
  <c r="AT11" i="30" s="1"/>
  <c r="AP11" i="30"/>
  <c r="AL11" i="30"/>
  <c r="AN11" i="30" s="1"/>
  <c r="AI11" i="30"/>
  <c r="AF11" i="30"/>
  <c r="AH11" i="30" s="1"/>
  <c r="AA11" i="30"/>
  <c r="W11" i="30"/>
  <c r="Y11" i="30" s="1"/>
  <c r="T11" i="30"/>
  <c r="V11" i="30" s="1"/>
  <c r="Q11" i="30"/>
  <c r="O11" i="30"/>
  <c r="K11" i="30"/>
  <c r="M11" i="30" s="1"/>
  <c r="H11" i="30"/>
  <c r="J11" i="30" s="1"/>
  <c r="AD11" i="30"/>
  <c r="E11" i="30"/>
  <c r="G11" i="30" s="1"/>
  <c r="AX10" i="30"/>
  <c r="AZ10" i="30" s="1"/>
  <c r="AU10" i="30"/>
  <c r="AW10" i="30" s="1"/>
  <c r="AR10" i="30"/>
  <c r="AT10" i="30" s="1"/>
  <c r="AP10" i="30"/>
  <c r="AL10" i="30"/>
  <c r="AN10" i="30" s="1"/>
  <c r="AI10" i="30"/>
  <c r="AK10" i="30" s="1"/>
  <c r="AF10" i="30"/>
  <c r="AH10" i="30" s="1"/>
  <c r="AA10" i="30"/>
  <c r="W10" i="30"/>
  <c r="Y10" i="30" s="1"/>
  <c r="T10" i="30"/>
  <c r="V10" i="30" s="1"/>
  <c r="Q10" i="30"/>
  <c r="S10" i="30" s="1"/>
  <c r="K10" i="30"/>
  <c r="M10" i="30" s="1"/>
  <c r="H10" i="30"/>
  <c r="J10" i="30" s="1"/>
  <c r="E10" i="30"/>
  <c r="AX9" i="30"/>
  <c r="AZ9" i="30" s="1"/>
  <c r="AU9" i="30"/>
  <c r="AW9" i="30" s="1"/>
  <c r="AR9" i="30"/>
  <c r="AT9" i="30" s="1"/>
  <c r="AP9" i="30"/>
  <c r="AL9" i="30"/>
  <c r="AN9" i="30" s="1"/>
  <c r="AI9" i="30"/>
  <c r="AK9" i="30" s="1"/>
  <c r="AF9" i="30"/>
  <c r="AA9" i="30"/>
  <c r="W9" i="30"/>
  <c r="Y9" i="30" s="1"/>
  <c r="T9" i="30"/>
  <c r="V9" i="30" s="1"/>
  <c r="Q9" i="30"/>
  <c r="K9" i="30"/>
  <c r="M9" i="30" s="1"/>
  <c r="H9" i="30"/>
  <c r="E9" i="30"/>
  <c r="G9" i="30" s="1"/>
  <c r="AX8" i="30"/>
  <c r="AZ8" i="30" s="1"/>
  <c r="AU8" i="30"/>
  <c r="AW8" i="30" s="1"/>
  <c r="AR8" i="30"/>
  <c r="AT8" i="30" s="1"/>
  <c r="AP8" i="30"/>
  <c r="AL8" i="30"/>
  <c r="AN8" i="30" s="1"/>
  <c r="AI8" i="30"/>
  <c r="AK8" i="30" s="1"/>
  <c r="AF8" i="30"/>
  <c r="AD8" i="30"/>
  <c r="AA8" i="30"/>
  <c r="W8" i="30"/>
  <c r="T8" i="30"/>
  <c r="V8" i="30" s="1"/>
  <c r="Q8" i="30"/>
  <c r="S8" i="30" s="1"/>
  <c r="O8" i="30"/>
  <c r="K8" i="30"/>
  <c r="M8" i="30" s="1"/>
  <c r="H8" i="30"/>
  <c r="J8" i="30" s="1"/>
  <c r="E8" i="30"/>
  <c r="AX7" i="30"/>
  <c r="AZ7" i="30" s="1"/>
  <c r="AU7" i="30"/>
  <c r="AW7" i="30" s="1"/>
  <c r="AR7" i="30"/>
  <c r="AT7" i="30" s="1"/>
  <c r="AP7" i="30"/>
  <c r="AL7" i="30"/>
  <c r="AN7" i="30" s="1"/>
  <c r="AI7" i="30"/>
  <c r="AF7" i="30"/>
  <c r="AH7" i="30" s="1"/>
  <c r="AA7" i="30"/>
  <c r="W7" i="30"/>
  <c r="Y7" i="30" s="1"/>
  <c r="T7" i="30"/>
  <c r="Q7" i="30"/>
  <c r="S7" i="30" s="1"/>
  <c r="O7" i="30"/>
  <c r="K7" i="30"/>
  <c r="M7" i="30" s="1"/>
  <c r="H7" i="30"/>
  <c r="J7" i="30" s="1"/>
  <c r="AD7" i="30"/>
  <c r="E7" i="30"/>
  <c r="AX54" i="35"/>
  <c r="AZ54" i="35" s="1"/>
  <c r="AU54" i="35"/>
  <c r="AW54" i="35" s="1"/>
  <c r="AR54" i="35"/>
  <c r="AT54" i="35" s="1"/>
  <c r="AP54" i="35"/>
  <c r="AL54" i="35"/>
  <c r="AN54" i="35" s="1"/>
  <c r="AI54" i="35"/>
  <c r="AK54" i="35" s="1"/>
  <c r="AF54" i="35"/>
  <c r="AH54" i="35" s="1"/>
  <c r="AD54" i="35"/>
  <c r="AA54" i="35"/>
  <c r="W54" i="35"/>
  <c r="Y54" i="35" s="1"/>
  <c r="T54" i="35"/>
  <c r="V54" i="35" s="1"/>
  <c r="Q54" i="35"/>
  <c r="S54" i="35" s="1"/>
  <c r="O54" i="35"/>
  <c r="K54" i="35"/>
  <c r="M54" i="35" s="1"/>
  <c r="H54" i="35"/>
  <c r="J54" i="35" s="1"/>
  <c r="E54" i="35"/>
  <c r="G54" i="35" s="1"/>
  <c r="AX53" i="35"/>
  <c r="AZ53" i="35" s="1"/>
  <c r="AU53" i="35"/>
  <c r="AW53" i="35" s="1"/>
  <c r="AR53" i="35"/>
  <c r="AT53" i="35" s="1"/>
  <c r="AP53" i="35"/>
  <c r="AL53" i="35"/>
  <c r="AN53" i="35" s="1"/>
  <c r="AI53" i="35"/>
  <c r="AK53" i="35" s="1"/>
  <c r="AF53" i="35"/>
  <c r="AH53" i="35" s="1"/>
  <c r="AA53" i="35"/>
  <c r="W53" i="35"/>
  <c r="Y53" i="35" s="1"/>
  <c r="T53" i="35"/>
  <c r="V53" i="35" s="1"/>
  <c r="Q53" i="35"/>
  <c r="S53" i="35" s="1"/>
  <c r="K53" i="35"/>
  <c r="M53" i="35" s="1"/>
  <c r="H53" i="35"/>
  <c r="J53" i="35" s="1"/>
  <c r="E53" i="35"/>
  <c r="AX51" i="35"/>
  <c r="AZ51" i="35" s="1"/>
  <c r="AU51" i="35"/>
  <c r="AW51" i="35" s="1"/>
  <c r="AR51" i="35"/>
  <c r="AT51" i="35" s="1"/>
  <c r="AP51" i="35"/>
  <c r="AL51" i="35"/>
  <c r="AN51" i="35" s="1"/>
  <c r="AI51" i="35"/>
  <c r="AK51" i="35" s="1"/>
  <c r="AF51" i="35"/>
  <c r="AA51" i="35"/>
  <c r="W51" i="35"/>
  <c r="Y51" i="35" s="1"/>
  <c r="T51" i="35"/>
  <c r="V51" i="35" s="1"/>
  <c r="Q51" i="35"/>
  <c r="K51" i="35"/>
  <c r="M51" i="35" s="1"/>
  <c r="H51" i="35"/>
  <c r="E51" i="35"/>
  <c r="G51" i="35" s="1"/>
  <c r="AX50" i="35"/>
  <c r="AZ50" i="35" s="1"/>
  <c r="AU50" i="35"/>
  <c r="AW50" i="35" s="1"/>
  <c r="AR50" i="35"/>
  <c r="AT50" i="35" s="1"/>
  <c r="AP50" i="35"/>
  <c r="AL50" i="35"/>
  <c r="AN50" i="35" s="1"/>
  <c r="AI50" i="35"/>
  <c r="AK50" i="35" s="1"/>
  <c r="AF50" i="35"/>
  <c r="AD50" i="35"/>
  <c r="AA50" i="35"/>
  <c r="W50" i="35"/>
  <c r="T50" i="35"/>
  <c r="V50" i="35" s="1"/>
  <c r="Q50" i="35"/>
  <c r="S50" i="35" s="1"/>
  <c r="O50" i="35"/>
  <c r="K50" i="35"/>
  <c r="M50" i="35" s="1"/>
  <c r="H50" i="35"/>
  <c r="J50" i="35" s="1"/>
  <c r="E50" i="35"/>
  <c r="AX49" i="35"/>
  <c r="AZ49" i="35" s="1"/>
  <c r="AU49" i="35"/>
  <c r="AW49" i="35" s="1"/>
  <c r="AR49" i="35"/>
  <c r="AT49" i="35" s="1"/>
  <c r="AP49" i="35"/>
  <c r="AL49" i="35"/>
  <c r="AN49" i="35" s="1"/>
  <c r="AI49" i="35"/>
  <c r="AF49" i="35"/>
  <c r="AH49" i="35" s="1"/>
  <c r="AA49" i="35"/>
  <c r="W49" i="35"/>
  <c r="Y49" i="35" s="1"/>
  <c r="T49" i="35"/>
  <c r="Q49" i="35"/>
  <c r="S49" i="35" s="1"/>
  <c r="O49" i="35"/>
  <c r="K49" i="35"/>
  <c r="M49" i="35" s="1"/>
  <c r="H49" i="35"/>
  <c r="J49" i="35" s="1"/>
  <c r="AD49" i="35"/>
  <c r="E49" i="35"/>
  <c r="AX48" i="35"/>
  <c r="AZ48" i="35" s="1"/>
  <c r="AU48" i="35"/>
  <c r="AW48" i="35" s="1"/>
  <c r="AR48" i="35"/>
  <c r="AT48" i="35" s="1"/>
  <c r="AP48" i="35"/>
  <c r="AL48" i="35"/>
  <c r="AN48" i="35" s="1"/>
  <c r="AI48" i="35"/>
  <c r="AK48" i="35" s="1"/>
  <c r="AF48" i="35"/>
  <c r="AH48" i="35" s="1"/>
  <c r="AA48" i="35"/>
  <c r="W48" i="35"/>
  <c r="Y48" i="35" s="1"/>
  <c r="T48" i="35"/>
  <c r="V48" i="35" s="1"/>
  <c r="Q48" i="35"/>
  <c r="S48" i="35" s="1"/>
  <c r="O48" i="35"/>
  <c r="K48" i="35"/>
  <c r="M48" i="35" s="1"/>
  <c r="H48" i="35"/>
  <c r="J48" i="35" s="1"/>
  <c r="AD48" i="35"/>
  <c r="E48" i="35"/>
  <c r="G48" i="35" s="1"/>
  <c r="AX47" i="35"/>
  <c r="AZ47" i="35" s="1"/>
  <c r="AU47" i="35"/>
  <c r="AW47" i="35" s="1"/>
  <c r="AR47" i="35"/>
  <c r="AT47" i="35" s="1"/>
  <c r="AP47" i="35"/>
  <c r="AL47" i="35"/>
  <c r="AN47" i="35" s="1"/>
  <c r="AI47" i="35"/>
  <c r="AK47" i="35" s="1"/>
  <c r="AF47" i="35"/>
  <c r="AA47" i="35"/>
  <c r="W47" i="35"/>
  <c r="Y47" i="35" s="1"/>
  <c r="T47" i="35"/>
  <c r="V47" i="35" s="1"/>
  <c r="Q47" i="35"/>
  <c r="K47" i="35"/>
  <c r="M47" i="35" s="1"/>
  <c r="H47" i="35"/>
  <c r="J47" i="35" s="1"/>
  <c r="E47" i="35"/>
  <c r="AX46" i="35"/>
  <c r="AZ46" i="35" s="1"/>
  <c r="AU46" i="35"/>
  <c r="AW46" i="35" s="1"/>
  <c r="AR46" i="35"/>
  <c r="AT46" i="35" s="1"/>
  <c r="AP46" i="35"/>
  <c r="AL46" i="35"/>
  <c r="AI46" i="35"/>
  <c r="AK46" i="35" s="1"/>
  <c r="AF46" i="35"/>
  <c r="AH46" i="35" s="1"/>
  <c r="AD46" i="35"/>
  <c r="AA46" i="35"/>
  <c r="W46" i="35"/>
  <c r="Y46" i="35" s="1"/>
  <c r="T46" i="35"/>
  <c r="V46" i="35" s="1"/>
  <c r="Q46" i="35"/>
  <c r="O46" i="35"/>
  <c r="K46" i="35"/>
  <c r="M46" i="35" s="1"/>
  <c r="H46" i="35"/>
  <c r="J46" i="35" s="1"/>
  <c r="E46" i="35"/>
  <c r="G46" i="35" s="1"/>
  <c r="AX45" i="35"/>
  <c r="AZ45" i="35" s="1"/>
  <c r="AU45" i="35"/>
  <c r="AW45" i="35" s="1"/>
  <c r="AR45" i="35"/>
  <c r="AT45" i="35" s="1"/>
  <c r="AP45" i="35"/>
  <c r="AL45" i="35"/>
  <c r="AN45" i="35" s="1"/>
  <c r="AI45" i="35"/>
  <c r="AF45" i="35"/>
  <c r="AH45" i="35" s="1"/>
  <c r="AA45" i="35"/>
  <c r="W45" i="35"/>
  <c r="Y45" i="35" s="1"/>
  <c r="T45" i="35"/>
  <c r="V45" i="35" s="1"/>
  <c r="Q45" i="35"/>
  <c r="O45" i="35"/>
  <c r="K45" i="35"/>
  <c r="M45" i="35" s="1"/>
  <c r="H45" i="35"/>
  <c r="J45" i="35" s="1"/>
  <c r="AD45" i="35"/>
  <c r="E45" i="35"/>
  <c r="G45" i="35" s="1"/>
  <c r="AX44" i="35"/>
  <c r="AZ44" i="35" s="1"/>
  <c r="AU44" i="35"/>
  <c r="AW44" i="35" s="1"/>
  <c r="AR44" i="35"/>
  <c r="AT44" i="35" s="1"/>
  <c r="AP44" i="35"/>
  <c r="AL44" i="35"/>
  <c r="AN44" i="35" s="1"/>
  <c r="AI44" i="35"/>
  <c r="AK44" i="35" s="1"/>
  <c r="AF44" i="35"/>
  <c r="AH44" i="35" s="1"/>
  <c r="AA44" i="35"/>
  <c r="W44" i="35"/>
  <c r="Y44" i="35" s="1"/>
  <c r="T44" i="35"/>
  <c r="V44" i="35" s="1"/>
  <c r="Q44" i="35"/>
  <c r="S44" i="35" s="1"/>
  <c r="K44" i="35"/>
  <c r="M44" i="35" s="1"/>
  <c r="H44" i="35"/>
  <c r="J44" i="35" s="1"/>
  <c r="E44" i="35"/>
  <c r="AX43" i="35"/>
  <c r="AZ43" i="35" s="1"/>
  <c r="AU43" i="35"/>
  <c r="AW43" i="35" s="1"/>
  <c r="AR43" i="35"/>
  <c r="AT43" i="35" s="1"/>
  <c r="AP43" i="35"/>
  <c r="AL43" i="35"/>
  <c r="AN43" i="35" s="1"/>
  <c r="AI43" i="35"/>
  <c r="AK43" i="35" s="1"/>
  <c r="AF43" i="35"/>
  <c r="AA43" i="35"/>
  <c r="W43" i="35"/>
  <c r="Y43" i="35" s="1"/>
  <c r="T43" i="35"/>
  <c r="V43" i="35" s="1"/>
  <c r="Q43" i="35"/>
  <c r="K43" i="35"/>
  <c r="M43" i="35" s="1"/>
  <c r="H43" i="35"/>
  <c r="E43" i="35"/>
  <c r="G43" i="35" s="1"/>
  <c r="AX42" i="35"/>
  <c r="AZ42" i="35" s="1"/>
  <c r="AU42" i="35"/>
  <c r="AW42" i="35" s="1"/>
  <c r="AR42" i="35"/>
  <c r="AT42" i="35" s="1"/>
  <c r="AP42" i="35"/>
  <c r="AL42" i="35"/>
  <c r="AN42" i="35" s="1"/>
  <c r="AI42" i="35"/>
  <c r="AK42" i="35" s="1"/>
  <c r="AF42" i="35"/>
  <c r="AH42" i="35" s="1"/>
  <c r="AD42" i="35"/>
  <c r="AA42" i="35"/>
  <c r="W42" i="35"/>
  <c r="T42" i="35"/>
  <c r="V42" i="35" s="1"/>
  <c r="Q42" i="35"/>
  <c r="S42" i="35" s="1"/>
  <c r="O42" i="35"/>
  <c r="K42" i="35"/>
  <c r="M42" i="35" s="1"/>
  <c r="H42" i="35"/>
  <c r="J42" i="35" s="1"/>
  <c r="E42" i="35"/>
  <c r="AX41" i="35"/>
  <c r="AZ41" i="35" s="1"/>
  <c r="AU41" i="35"/>
  <c r="AW41" i="35" s="1"/>
  <c r="AR41" i="35"/>
  <c r="AT41" i="35" s="1"/>
  <c r="AP41" i="35"/>
  <c r="AL41" i="35"/>
  <c r="AN41" i="35" s="1"/>
  <c r="AI41" i="35"/>
  <c r="AF41" i="35"/>
  <c r="AH41" i="35" s="1"/>
  <c r="AA41" i="35"/>
  <c r="W41" i="35"/>
  <c r="Y41" i="35" s="1"/>
  <c r="T41" i="35"/>
  <c r="Q41" i="35"/>
  <c r="S41" i="35" s="1"/>
  <c r="O41" i="35"/>
  <c r="K41" i="35"/>
  <c r="M41" i="35" s="1"/>
  <c r="H41" i="35"/>
  <c r="J41" i="35" s="1"/>
  <c r="AD41" i="35"/>
  <c r="E41" i="35"/>
  <c r="AX40" i="35"/>
  <c r="AZ40" i="35" s="1"/>
  <c r="AU40" i="35"/>
  <c r="AW40" i="35" s="1"/>
  <c r="AR40" i="35"/>
  <c r="AT40" i="35" s="1"/>
  <c r="AP40" i="35"/>
  <c r="AL40" i="35"/>
  <c r="AN40" i="35" s="1"/>
  <c r="AI40" i="35"/>
  <c r="AK40" i="35" s="1"/>
  <c r="AF40" i="35"/>
  <c r="AH40" i="35" s="1"/>
  <c r="AA40" i="35"/>
  <c r="W40" i="35"/>
  <c r="Y40" i="35" s="1"/>
  <c r="T40" i="35"/>
  <c r="V40" i="35" s="1"/>
  <c r="Q40" i="35"/>
  <c r="S40" i="35" s="1"/>
  <c r="O40" i="35"/>
  <c r="K40" i="35"/>
  <c r="M40" i="35" s="1"/>
  <c r="H40" i="35"/>
  <c r="J40" i="35" s="1"/>
  <c r="AD40" i="35"/>
  <c r="E40" i="35"/>
  <c r="G40" i="35" s="1"/>
  <c r="AX39" i="35"/>
  <c r="AZ39" i="35" s="1"/>
  <c r="AU39" i="35"/>
  <c r="AW39" i="35" s="1"/>
  <c r="AR39" i="35"/>
  <c r="AT39" i="35" s="1"/>
  <c r="AP39" i="35"/>
  <c r="AL39" i="35"/>
  <c r="AN39" i="35" s="1"/>
  <c r="AI39" i="35"/>
  <c r="AK39" i="35" s="1"/>
  <c r="AF39" i="35"/>
  <c r="AH39" i="35" s="1"/>
  <c r="AA39" i="35"/>
  <c r="W39" i="35"/>
  <c r="Y39" i="35" s="1"/>
  <c r="T39" i="35"/>
  <c r="V39" i="35" s="1"/>
  <c r="Q39" i="35"/>
  <c r="K39" i="35"/>
  <c r="M39" i="35" s="1"/>
  <c r="H39" i="35"/>
  <c r="J39" i="35" s="1"/>
  <c r="E39" i="35"/>
  <c r="AX38" i="35"/>
  <c r="AZ38" i="35" s="1"/>
  <c r="AU38" i="35"/>
  <c r="AW38" i="35" s="1"/>
  <c r="AR38" i="35"/>
  <c r="AT38" i="35" s="1"/>
  <c r="AP38" i="35"/>
  <c r="AL38" i="35"/>
  <c r="AI38" i="35"/>
  <c r="AK38" i="35" s="1"/>
  <c r="AF38" i="35"/>
  <c r="AH38" i="35" s="1"/>
  <c r="AD38" i="35"/>
  <c r="AA38" i="35"/>
  <c r="W38" i="35"/>
  <c r="Y38" i="35" s="1"/>
  <c r="T38" i="35"/>
  <c r="V38" i="35" s="1"/>
  <c r="Q38" i="35"/>
  <c r="S38" i="35" s="1"/>
  <c r="O38" i="35"/>
  <c r="K38" i="35"/>
  <c r="M38" i="35" s="1"/>
  <c r="H38" i="35"/>
  <c r="J38" i="35" s="1"/>
  <c r="E38" i="35"/>
  <c r="G38" i="35" s="1"/>
  <c r="AX37" i="35"/>
  <c r="AZ37" i="35" s="1"/>
  <c r="AU37" i="35"/>
  <c r="AW37" i="35" s="1"/>
  <c r="AR37" i="35"/>
  <c r="AT37" i="35" s="1"/>
  <c r="AP37" i="35"/>
  <c r="AL37" i="35"/>
  <c r="AN37" i="35" s="1"/>
  <c r="AI37" i="35"/>
  <c r="AF37" i="35"/>
  <c r="AH37" i="35" s="1"/>
  <c r="AA37" i="35"/>
  <c r="W37" i="35"/>
  <c r="Y37" i="35" s="1"/>
  <c r="T37" i="35"/>
  <c r="Q37" i="35"/>
  <c r="S37" i="35" s="1"/>
  <c r="O37" i="35"/>
  <c r="K37" i="35"/>
  <c r="M37" i="35" s="1"/>
  <c r="H37" i="35"/>
  <c r="J37" i="35" s="1"/>
  <c r="AD37" i="35"/>
  <c r="E37" i="35"/>
  <c r="AX36" i="35"/>
  <c r="AZ36" i="35" s="1"/>
  <c r="AU36" i="35"/>
  <c r="AW36" i="35" s="1"/>
  <c r="AR36" i="35"/>
  <c r="AT36" i="35" s="1"/>
  <c r="AP36" i="35"/>
  <c r="AL36" i="35"/>
  <c r="AN36" i="35" s="1"/>
  <c r="AI36" i="35"/>
  <c r="AK36" i="35" s="1"/>
  <c r="AF36" i="35"/>
  <c r="AH36" i="35" s="1"/>
  <c r="AA36" i="35"/>
  <c r="W36" i="35"/>
  <c r="Y36" i="35" s="1"/>
  <c r="T36" i="35"/>
  <c r="V36" i="35" s="1"/>
  <c r="Q36" i="35"/>
  <c r="K36" i="35"/>
  <c r="M36" i="35" s="1"/>
  <c r="H36" i="35"/>
  <c r="E36" i="35"/>
  <c r="AX35" i="35"/>
  <c r="AZ35" i="35" s="1"/>
  <c r="AU35" i="35"/>
  <c r="AW35" i="35" s="1"/>
  <c r="AR35" i="35"/>
  <c r="AT35" i="35" s="1"/>
  <c r="AP35" i="35"/>
  <c r="AL35" i="35"/>
  <c r="AN35" i="35" s="1"/>
  <c r="AI35" i="35"/>
  <c r="AK35" i="35" s="1"/>
  <c r="AF35" i="35"/>
  <c r="AD35" i="35"/>
  <c r="AA35" i="35"/>
  <c r="W35" i="35"/>
  <c r="Y35" i="35" s="1"/>
  <c r="T35" i="35"/>
  <c r="V35" i="35" s="1"/>
  <c r="Q35" i="35"/>
  <c r="O35" i="35"/>
  <c r="K35" i="35"/>
  <c r="M35" i="35" s="1"/>
  <c r="H35" i="35"/>
  <c r="J35" i="35" s="1"/>
  <c r="E35" i="35"/>
  <c r="G35" i="35" s="1"/>
  <c r="AX34" i="35"/>
  <c r="AZ34" i="35" s="1"/>
  <c r="AU34" i="35"/>
  <c r="AW34" i="35" s="1"/>
  <c r="AR34" i="35"/>
  <c r="AT34" i="35" s="1"/>
  <c r="AP34" i="35"/>
  <c r="AL34" i="35"/>
  <c r="AN34" i="35" s="1"/>
  <c r="AI34" i="35"/>
  <c r="AK34" i="35" s="1"/>
  <c r="AF34" i="35"/>
  <c r="AH34" i="35" s="1"/>
  <c r="AA34" i="35"/>
  <c r="W34" i="35"/>
  <c r="Y34" i="35" s="1"/>
  <c r="T34" i="35"/>
  <c r="V34" i="35" s="1"/>
  <c r="Q34" i="35"/>
  <c r="S34" i="35" s="1"/>
  <c r="K34" i="35"/>
  <c r="M34" i="35" s="1"/>
  <c r="H34" i="35"/>
  <c r="J34" i="35" s="1"/>
  <c r="AD34" i="35"/>
  <c r="E34" i="35"/>
  <c r="G34" i="35" s="1"/>
  <c r="AX33" i="35"/>
  <c r="AZ33" i="35" s="1"/>
  <c r="AU33" i="35"/>
  <c r="AW33" i="35" s="1"/>
  <c r="AR33" i="35"/>
  <c r="AT33" i="35" s="1"/>
  <c r="AP33" i="35"/>
  <c r="AL33" i="35"/>
  <c r="AN33" i="35" s="1"/>
  <c r="AI33" i="35"/>
  <c r="AK33" i="35" s="1"/>
  <c r="AF33" i="35"/>
  <c r="AD33" i="35"/>
  <c r="AA33" i="35"/>
  <c r="W33" i="35"/>
  <c r="Y33" i="35" s="1"/>
  <c r="T33" i="35"/>
  <c r="V33" i="35" s="1"/>
  <c r="Q33" i="35"/>
  <c r="S33" i="35" s="1"/>
  <c r="O33" i="35"/>
  <c r="K33" i="35"/>
  <c r="M33" i="35" s="1"/>
  <c r="H33" i="35"/>
  <c r="J33" i="35" s="1"/>
  <c r="E33" i="35"/>
  <c r="AX32" i="35"/>
  <c r="AZ32" i="35" s="1"/>
  <c r="AU32" i="35"/>
  <c r="AW32" i="35" s="1"/>
  <c r="AR32" i="35"/>
  <c r="AT32" i="35" s="1"/>
  <c r="AP32" i="35"/>
  <c r="AL32" i="35"/>
  <c r="AN32" i="35" s="1"/>
  <c r="AI32" i="35"/>
  <c r="AK32" i="35" s="1"/>
  <c r="AF32" i="35"/>
  <c r="AA32" i="35"/>
  <c r="W32" i="35"/>
  <c r="Y32" i="35" s="1"/>
  <c r="T32" i="35"/>
  <c r="V32" i="35" s="1"/>
  <c r="Q32" i="35"/>
  <c r="K32" i="35"/>
  <c r="M32" i="35" s="1"/>
  <c r="H32" i="35"/>
  <c r="E32" i="35"/>
  <c r="AX31" i="35"/>
  <c r="AZ31" i="35" s="1"/>
  <c r="AU31" i="35"/>
  <c r="AW31" i="35" s="1"/>
  <c r="AR31" i="35"/>
  <c r="AT31" i="35" s="1"/>
  <c r="AP31" i="35"/>
  <c r="AL31" i="35"/>
  <c r="AN31" i="35" s="1"/>
  <c r="AI31" i="35"/>
  <c r="AK31" i="35" s="1"/>
  <c r="AF31" i="35"/>
  <c r="AD31" i="35"/>
  <c r="AA31" i="35"/>
  <c r="W31" i="35"/>
  <c r="Y31" i="35" s="1"/>
  <c r="T31" i="35"/>
  <c r="V31" i="35" s="1"/>
  <c r="Q31" i="35"/>
  <c r="O31" i="35"/>
  <c r="K31" i="35"/>
  <c r="M31" i="35" s="1"/>
  <c r="H31" i="35"/>
  <c r="J31" i="35" s="1"/>
  <c r="E31" i="35"/>
  <c r="G31" i="35" s="1"/>
  <c r="AX30" i="35"/>
  <c r="AZ30" i="35" s="1"/>
  <c r="AU30" i="35"/>
  <c r="AW30" i="35" s="1"/>
  <c r="AR30" i="35"/>
  <c r="AT30" i="35" s="1"/>
  <c r="AP30" i="35"/>
  <c r="AL30" i="35"/>
  <c r="AN30" i="35" s="1"/>
  <c r="AI30" i="35"/>
  <c r="AK30" i="35" s="1"/>
  <c r="AF30" i="35"/>
  <c r="AH30" i="35" s="1"/>
  <c r="AA30" i="35"/>
  <c r="W30" i="35"/>
  <c r="Y30" i="35" s="1"/>
  <c r="T30" i="35"/>
  <c r="Q30" i="35"/>
  <c r="S30" i="35" s="1"/>
  <c r="K30" i="35"/>
  <c r="M30" i="35" s="1"/>
  <c r="H30" i="35"/>
  <c r="AD30" i="35"/>
  <c r="E30" i="35"/>
  <c r="G30" i="35" s="1"/>
  <c r="AX29" i="35"/>
  <c r="AZ29" i="35" s="1"/>
  <c r="AU29" i="35"/>
  <c r="AW29" i="35" s="1"/>
  <c r="AR29" i="35"/>
  <c r="AT29" i="35" s="1"/>
  <c r="AP29" i="35"/>
  <c r="AL29" i="35"/>
  <c r="AN29" i="35" s="1"/>
  <c r="AI29" i="35"/>
  <c r="AF29" i="35"/>
  <c r="AH29" i="35" s="1"/>
  <c r="AD29" i="35"/>
  <c r="AA29" i="35"/>
  <c r="W29" i="35"/>
  <c r="Y29" i="35" s="1"/>
  <c r="T29" i="35"/>
  <c r="V29" i="35" s="1"/>
  <c r="Q29" i="35"/>
  <c r="S29" i="35" s="1"/>
  <c r="O29" i="35"/>
  <c r="K29" i="35"/>
  <c r="M29" i="35" s="1"/>
  <c r="H29" i="35"/>
  <c r="J29" i="35" s="1"/>
  <c r="E29" i="35"/>
  <c r="AX28" i="35"/>
  <c r="AZ28" i="35" s="1"/>
  <c r="AU28" i="35"/>
  <c r="AW28" i="35" s="1"/>
  <c r="AR28" i="35"/>
  <c r="AT28" i="35" s="1"/>
  <c r="AP28" i="35"/>
  <c r="AL28" i="35"/>
  <c r="AN28" i="35" s="1"/>
  <c r="AI28" i="35"/>
  <c r="AK28" i="35" s="1"/>
  <c r="AF28" i="35"/>
  <c r="AH28" i="35" s="1"/>
  <c r="AA28" i="35"/>
  <c r="W28" i="35"/>
  <c r="Y28" i="35" s="1"/>
  <c r="T28" i="35"/>
  <c r="V28" i="35" s="1"/>
  <c r="Q28" i="35"/>
  <c r="K28" i="35"/>
  <c r="M28" i="35" s="1"/>
  <c r="H28" i="35"/>
  <c r="E28" i="35"/>
  <c r="AX27" i="35"/>
  <c r="AZ27" i="35" s="1"/>
  <c r="AU27" i="35"/>
  <c r="AW27" i="35" s="1"/>
  <c r="AR27" i="35"/>
  <c r="AT27" i="35" s="1"/>
  <c r="AP27" i="35"/>
  <c r="AL27" i="35"/>
  <c r="AN27" i="35" s="1"/>
  <c r="AI27" i="35"/>
  <c r="AK27" i="35" s="1"/>
  <c r="AF27" i="35"/>
  <c r="AD27" i="35"/>
  <c r="AA27" i="35"/>
  <c r="W27" i="35"/>
  <c r="Y27" i="35" s="1"/>
  <c r="T27" i="35"/>
  <c r="V27" i="35" s="1"/>
  <c r="Q27" i="35"/>
  <c r="O27" i="35"/>
  <c r="K27" i="35"/>
  <c r="M27" i="35" s="1"/>
  <c r="H27" i="35"/>
  <c r="J27" i="35" s="1"/>
  <c r="E27" i="35"/>
  <c r="G27" i="35" s="1"/>
  <c r="AX26" i="35"/>
  <c r="AZ26" i="35" s="1"/>
  <c r="AU26" i="35"/>
  <c r="AW26" i="35" s="1"/>
  <c r="AR26" i="35"/>
  <c r="AT26" i="35" s="1"/>
  <c r="AP26" i="35"/>
  <c r="AL26" i="35"/>
  <c r="AN26" i="35" s="1"/>
  <c r="AI26" i="35"/>
  <c r="AK26" i="35" s="1"/>
  <c r="AF26" i="35"/>
  <c r="AH26" i="35" s="1"/>
  <c r="AA26" i="35"/>
  <c r="W26" i="35"/>
  <c r="Y26" i="35" s="1"/>
  <c r="T26" i="35"/>
  <c r="V26" i="35" s="1"/>
  <c r="Q26" i="35"/>
  <c r="S26" i="35" s="1"/>
  <c r="K26" i="35"/>
  <c r="M26" i="35" s="1"/>
  <c r="H26" i="35"/>
  <c r="J26" i="35" s="1"/>
  <c r="AD26" i="35"/>
  <c r="E26" i="35"/>
  <c r="G26" i="35" s="1"/>
  <c r="AX25" i="35"/>
  <c r="AZ25" i="35" s="1"/>
  <c r="AU25" i="35"/>
  <c r="AW25" i="35" s="1"/>
  <c r="AR25" i="35"/>
  <c r="AT25" i="35" s="1"/>
  <c r="AP25" i="35"/>
  <c r="AL25" i="35"/>
  <c r="AN25" i="35" s="1"/>
  <c r="AI25" i="35"/>
  <c r="AK25" i="35" s="1"/>
  <c r="AF25" i="35"/>
  <c r="AH25" i="35" s="1"/>
  <c r="AD25" i="35"/>
  <c r="AA25" i="35"/>
  <c r="W25" i="35"/>
  <c r="Y25" i="35" s="1"/>
  <c r="T25" i="35"/>
  <c r="V25" i="35" s="1"/>
  <c r="Q25" i="35"/>
  <c r="S25" i="35" s="1"/>
  <c r="O25" i="35"/>
  <c r="K25" i="35"/>
  <c r="M25" i="35" s="1"/>
  <c r="H25" i="35"/>
  <c r="J25" i="35" s="1"/>
  <c r="E25" i="35"/>
  <c r="AX24" i="35"/>
  <c r="AZ24" i="35" s="1"/>
  <c r="AU24" i="35"/>
  <c r="AW24" i="35" s="1"/>
  <c r="AR24" i="35"/>
  <c r="AT24" i="35" s="1"/>
  <c r="AP24" i="35"/>
  <c r="AL24" i="35"/>
  <c r="AN24" i="35" s="1"/>
  <c r="AI24" i="35"/>
  <c r="AK24" i="35" s="1"/>
  <c r="AF24" i="35"/>
  <c r="AA24" i="35"/>
  <c r="W24" i="35"/>
  <c r="Y24" i="35" s="1"/>
  <c r="T24" i="35"/>
  <c r="V24" i="35" s="1"/>
  <c r="Q24" i="35"/>
  <c r="S24" i="35" s="1"/>
  <c r="K24" i="35"/>
  <c r="M24" i="35" s="1"/>
  <c r="H24" i="35"/>
  <c r="E24" i="35"/>
  <c r="AX23" i="35"/>
  <c r="AZ23" i="35" s="1"/>
  <c r="AU23" i="35"/>
  <c r="AW23" i="35" s="1"/>
  <c r="AR23" i="35"/>
  <c r="AT23" i="35" s="1"/>
  <c r="AP23" i="35"/>
  <c r="AL23" i="35"/>
  <c r="AN23" i="35" s="1"/>
  <c r="AI23" i="35"/>
  <c r="AK23" i="35" s="1"/>
  <c r="AF23" i="35"/>
  <c r="AD23" i="35"/>
  <c r="AA23" i="35"/>
  <c r="W23" i="35"/>
  <c r="Y23" i="35" s="1"/>
  <c r="T23" i="35"/>
  <c r="V23" i="35" s="1"/>
  <c r="Q23" i="35"/>
  <c r="O23" i="35"/>
  <c r="K23" i="35"/>
  <c r="M23" i="35" s="1"/>
  <c r="H23" i="35"/>
  <c r="J23" i="35" s="1"/>
  <c r="E23" i="35"/>
  <c r="G23" i="35" s="1"/>
  <c r="AX22" i="35"/>
  <c r="AZ22" i="35" s="1"/>
  <c r="AU22" i="35"/>
  <c r="AW22" i="35" s="1"/>
  <c r="AR22" i="35"/>
  <c r="AT22" i="35" s="1"/>
  <c r="AP22" i="35"/>
  <c r="AL22" i="35"/>
  <c r="AN22" i="35" s="1"/>
  <c r="AI22" i="35"/>
  <c r="AF22" i="35"/>
  <c r="AH22" i="35" s="1"/>
  <c r="AA22" i="35"/>
  <c r="W22" i="35"/>
  <c r="Y22" i="35" s="1"/>
  <c r="T22" i="35"/>
  <c r="Q22" i="35"/>
  <c r="S22" i="35" s="1"/>
  <c r="K22" i="35"/>
  <c r="M22" i="35" s="1"/>
  <c r="H22" i="35"/>
  <c r="J22" i="35" s="1"/>
  <c r="AD22" i="35"/>
  <c r="E22" i="35"/>
  <c r="G22" i="35" s="1"/>
  <c r="AX21" i="35"/>
  <c r="AZ21" i="35" s="1"/>
  <c r="AU21" i="35"/>
  <c r="AW21" i="35" s="1"/>
  <c r="AR21" i="35"/>
  <c r="AT21" i="35" s="1"/>
  <c r="AP21" i="35"/>
  <c r="AL21" i="35"/>
  <c r="AN21" i="35" s="1"/>
  <c r="AI21" i="35"/>
  <c r="AK21" i="35" s="1"/>
  <c r="AF21" i="35"/>
  <c r="AH21" i="35" s="1"/>
  <c r="AD21" i="35"/>
  <c r="AA21" i="35"/>
  <c r="W21" i="35"/>
  <c r="Y21" i="35" s="1"/>
  <c r="T21" i="35"/>
  <c r="Q21" i="35"/>
  <c r="S21" i="35" s="1"/>
  <c r="O21" i="35"/>
  <c r="K21" i="35"/>
  <c r="M21" i="35" s="1"/>
  <c r="H21" i="35"/>
  <c r="J21" i="35" s="1"/>
  <c r="E21" i="35"/>
  <c r="AX20" i="35"/>
  <c r="AZ20" i="35" s="1"/>
  <c r="AU20" i="35"/>
  <c r="AW20" i="35" s="1"/>
  <c r="AR20" i="35"/>
  <c r="AT20" i="35" s="1"/>
  <c r="AP20" i="35"/>
  <c r="AL20" i="35"/>
  <c r="AN20" i="35" s="1"/>
  <c r="AI20" i="35"/>
  <c r="AK20" i="35" s="1"/>
  <c r="AF20" i="35"/>
  <c r="AH20" i="35" s="1"/>
  <c r="AA20" i="35"/>
  <c r="W20" i="35"/>
  <c r="Y20" i="35" s="1"/>
  <c r="T20" i="35"/>
  <c r="V20" i="35" s="1"/>
  <c r="Q20" i="35"/>
  <c r="S20" i="35" s="1"/>
  <c r="K20" i="35"/>
  <c r="M20" i="35" s="1"/>
  <c r="H20" i="35"/>
  <c r="E20" i="35"/>
  <c r="AX19" i="35"/>
  <c r="AZ19" i="35" s="1"/>
  <c r="AU19" i="35"/>
  <c r="AW19" i="35" s="1"/>
  <c r="AR19" i="35"/>
  <c r="AT19" i="35" s="1"/>
  <c r="AP19" i="35"/>
  <c r="AL19" i="35"/>
  <c r="AN19" i="35" s="1"/>
  <c r="AI19" i="35"/>
  <c r="AK19" i="35" s="1"/>
  <c r="AF19" i="35"/>
  <c r="AD19" i="35"/>
  <c r="AA19" i="35"/>
  <c r="W19" i="35"/>
  <c r="Y19" i="35" s="1"/>
  <c r="T19" i="35"/>
  <c r="V19" i="35" s="1"/>
  <c r="Q19" i="35"/>
  <c r="O19" i="35"/>
  <c r="K19" i="35"/>
  <c r="M19" i="35" s="1"/>
  <c r="H19" i="35"/>
  <c r="J19" i="35" s="1"/>
  <c r="E19" i="35"/>
  <c r="G19" i="35" s="1"/>
  <c r="AX18" i="35"/>
  <c r="AZ18" i="35" s="1"/>
  <c r="AU18" i="35"/>
  <c r="AW18" i="35" s="1"/>
  <c r="AR18" i="35"/>
  <c r="AT18" i="35" s="1"/>
  <c r="AP18" i="35"/>
  <c r="AL18" i="35"/>
  <c r="AN18" i="35" s="1"/>
  <c r="AI18" i="35"/>
  <c r="AK18" i="35" s="1"/>
  <c r="AF18" i="35"/>
  <c r="AH18" i="35" s="1"/>
  <c r="AA18" i="35"/>
  <c r="W18" i="35"/>
  <c r="Y18" i="35" s="1"/>
  <c r="T18" i="35"/>
  <c r="V18" i="35" s="1"/>
  <c r="Q18" i="35"/>
  <c r="S18" i="35" s="1"/>
  <c r="K18" i="35"/>
  <c r="M18" i="35" s="1"/>
  <c r="H18" i="35"/>
  <c r="J18" i="35" s="1"/>
  <c r="AD18" i="35"/>
  <c r="E18" i="35"/>
  <c r="G18" i="35" s="1"/>
  <c r="AX17" i="35"/>
  <c r="AZ17" i="35" s="1"/>
  <c r="AU17" i="35"/>
  <c r="AW17" i="35" s="1"/>
  <c r="AR17" i="35"/>
  <c r="AT17" i="35" s="1"/>
  <c r="AP17" i="35"/>
  <c r="AL17" i="35"/>
  <c r="AN17" i="35" s="1"/>
  <c r="AI17" i="35"/>
  <c r="AK17" i="35" s="1"/>
  <c r="AF17" i="35"/>
  <c r="AD17" i="35"/>
  <c r="AA17" i="35"/>
  <c r="W17" i="35"/>
  <c r="Y17" i="35" s="1"/>
  <c r="T17" i="35"/>
  <c r="V17" i="35" s="1"/>
  <c r="Q17" i="35"/>
  <c r="S17" i="35" s="1"/>
  <c r="O17" i="35"/>
  <c r="K17" i="35"/>
  <c r="M17" i="35" s="1"/>
  <c r="H17" i="35"/>
  <c r="J17" i="35" s="1"/>
  <c r="E17" i="35"/>
  <c r="AX16" i="35"/>
  <c r="AZ16" i="35" s="1"/>
  <c r="AU16" i="35"/>
  <c r="AW16" i="35" s="1"/>
  <c r="AR16" i="35"/>
  <c r="AT16" i="35" s="1"/>
  <c r="AP16" i="35"/>
  <c r="AL16" i="35"/>
  <c r="AN16" i="35" s="1"/>
  <c r="AI16" i="35"/>
  <c r="AK16" i="35" s="1"/>
  <c r="AF16" i="35"/>
  <c r="AH16" i="35" s="1"/>
  <c r="AA16" i="35"/>
  <c r="W16" i="35"/>
  <c r="Y16" i="35" s="1"/>
  <c r="T16" i="35"/>
  <c r="V16" i="35" s="1"/>
  <c r="Q16" i="35"/>
  <c r="K16" i="35"/>
  <c r="M16" i="35" s="1"/>
  <c r="H16" i="35"/>
  <c r="E16" i="35"/>
  <c r="AX15" i="35"/>
  <c r="AZ15" i="35" s="1"/>
  <c r="AU15" i="35"/>
  <c r="AW15" i="35" s="1"/>
  <c r="AR15" i="35"/>
  <c r="AT15" i="35" s="1"/>
  <c r="AP15" i="35"/>
  <c r="AL15" i="35"/>
  <c r="AN15" i="35" s="1"/>
  <c r="AI15" i="35"/>
  <c r="AK15" i="35" s="1"/>
  <c r="AF15" i="35"/>
  <c r="AD15" i="35"/>
  <c r="AA15" i="35"/>
  <c r="W15" i="35"/>
  <c r="Y15" i="35" s="1"/>
  <c r="T15" i="35"/>
  <c r="V15" i="35" s="1"/>
  <c r="Q15" i="35"/>
  <c r="O15" i="35"/>
  <c r="K15" i="35"/>
  <c r="M15" i="35" s="1"/>
  <c r="H15" i="35"/>
  <c r="J15" i="35" s="1"/>
  <c r="E15" i="35"/>
  <c r="G15" i="35" s="1"/>
  <c r="AX14" i="35"/>
  <c r="AZ14" i="35" s="1"/>
  <c r="AU14" i="35"/>
  <c r="AW14" i="35" s="1"/>
  <c r="AR14" i="35"/>
  <c r="AT14" i="35" s="1"/>
  <c r="AP14" i="35"/>
  <c r="AL14" i="35"/>
  <c r="AN14" i="35" s="1"/>
  <c r="AI14" i="35"/>
  <c r="AF14" i="35"/>
  <c r="AH14" i="35" s="1"/>
  <c r="AA14" i="35"/>
  <c r="W14" i="35"/>
  <c r="Y14" i="35" s="1"/>
  <c r="T14" i="35"/>
  <c r="Q14" i="35"/>
  <c r="S14" i="35" s="1"/>
  <c r="K14" i="35"/>
  <c r="M14" i="35" s="1"/>
  <c r="H14" i="35"/>
  <c r="AD14" i="35"/>
  <c r="E14" i="35"/>
  <c r="G14" i="35" s="1"/>
  <c r="AX13" i="35"/>
  <c r="AZ13" i="35" s="1"/>
  <c r="AU13" i="35"/>
  <c r="AW13" i="35" s="1"/>
  <c r="AR13" i="35"/>
  <c r="AT13" i="35" s="1"/>
  <c r="AP13" i="35"/>
  <c r="AL13" i="35"/>
  <c r="AN13" i="35" s="1"/>
  <c r="AI13" i="35"/>
  <c r="AF13" i="35"/>
  <c r="AH13" i="35" s="1"/>
  <c r="AD13" i="35"/>
  <c r="AA13" i="35"/>
  <c r="W13" i="35"/>
  <c r="Y13" i="35" s="1"/>
  <c r="T13" i="35"/>
  <c r="V13" i="35" s="1"/>
  <c r="Q13" i="35"/>
  <c r="S13" i="35" s="1"/>
  <c r="O13" i="35"/>
  <c r="K13" i="35"/>
  <c r="M13" i="35" s="1"/>
  <c r="H13" i="35"/>
  <c r="J13" i="35" s="1"/>
  <c r="E13" i="35"/>
  <c r="AX12" i="35"/>
  <c r="AZ12" i="35" s="1"/>
  <c r="AU12" i="35"/>
  <c r="AW12" i="35" s="1"/>
  <c r="AR12" i="35"/>
  <c r="AT12" i="35" s="1"/>
  <c r="AP12" i="35"/>
  <c r="AL12" i="35"/>
  <c r="AN12" i="35" s="1"/>
  <c r="AI12" i="35"/>
  <c r="AK12" i="35" s="1"/>
  <c r="AF12" i="35"/>
  <c r="AH12" i="35" s="1"/>
  <c r="AA12" i="35"/>
  <c r="W12" i="35"/>
  <c r="Y12" i="35" s="1"/>
  <c r="T12" i="35"/>
  <c r="V12" i="35" s="1"/>
  <c r="Q12" i="35"/>
  <c r="K12" i="35"/>
  <c r="M12" i="35" s="1"/>
  <c r="H12" i="35"/>
  <c r="E12" i="35"/>
  <c r="AX11" i="35"/>
  <c r="AZ11" i="35" s="1"/>
  <c r="AU11" i="35"/>
  <c r="AW11" i="35" s="1"/>
  <c r="AR11" i="35"/>
  <c r="AT11" i="35" s="1"/>
  <c r="AP11" i="35"/>
  <c r="AL11" i="35"/>
  <c r="AN11" i="35" s="1"/>
  <c r="AI11" i="35"/>
  <c r="AK11" i="35" s="1"/>
  <c r="AF11" i="35"/>
  <c r="AD11" i="35"/>
  <c r="AA11" i="35"/>
  <c r="W11" i="35"/>
  <c r="Y11" i="35" s="1"/>
  <c r="T11" i="35"/>
  <c r="V11" i="35" s="1"/>
  <c r="Q11" i="35"/>
  <c r="O11" i="35"/>
  <c r="K11" i="35"/>
  <c r="M11" i="35" s="1"/>
  <c r="H11" i="35"/>
  <c r="J11" i="35" s="1"/>
  <c r="E11" i="35"/>
  <c r="G11" i="35" s="1"/>
  <c r="AX10" i="35"/>
  <c r="AZ10" i="35" s="1"/>
  <c r="AU10" i="35"/>
  <c r="AW10" i="35" s="1"/>
  <c r="AR10" i="35"/>
  <c r="AT10" i="35" s="1"/>
  <c r="AP10" i="35"/>
  <c r="AL10" i="35"/>
  <c r="AN10" i="35" s="1"/>
  <c r="AI10" i="35"/>
  <c r="AK10" i="35" s="1"/>
  <c r="AF10" i="35"/>
  <c r="AH10" i="35" s="1"/>
  <c r="AA10" i="35"/>
  <c r="W10" i="35"/>
  <c r="Y10" i="35" s="1"/>
  <c r="T10" i="35"/>
  <c r="Q10" i="35"/>
  <c r="S10" i="35" s="1"/>
  <c r="K10" i="35"/>
  <c r="M10" i="35" s="1"/>
  <c r="H10" i="35"/>
  <c r="J10" i="35" s="1"/>
  <c r="AD10" i="35"/>
  <c r="E10" i="35"/>
  <c r="G10" i="35" s="1"/>
  <c r="AX9" i="35"/>
  <c r="AZ9" i="35" s="1"/>
  <c r="AU9" i="35"/>
  <c r="AW9" i="35" s="1"/>
  <c r="AR9" i="35"/>
  <c r="AT9" i="35" s="1"/>
  <c r="AP9" i="35"/>
  <c r="AL9" i="35"/>
  <c r="AN9" i="35" s="1"/>
  <c r="AI9" i="35"/>
  <c r="AK9" i="35" s="1"/>
  <c r="AF9" i="35"/>
  <c r="AH9" i="35" s="1"/>
  <c r="AD9" i="35"/>
  <c r="AA9" i="35"/>
  <c r="W9" i="35"/>
  <c r="Y9" i="35" s="1"/>
  <c r="T9" i="35"/>
  <c r="V9" i="35" s="1"/>
  <c r="Q9" i="35"/>
  <c r="S9" i="35" s="1"/>
  <c r="O9" i="35"/>
  <c r="K9" i="35"/>
  <c r="M9" i="35" s="1"/>
  <c r="H9" i="35"/>
  <c r="J9" i="35" s="1"/>
  <c r="E9" i="35"/>
  <c r="AX8" i="35"/>
  <c r="AZ8" i="35" s="1"/>
  <c r="AU8" i="35"/>
  <c r="AW8" i="35" s="1"/>
  <c r="AR8" i="35"/>
  <c r="AT8" i="35" s="1"/>
  <c r="AP8" i="35"/>
  <c r="AL8" i="35"/>
  <c r="AN8" i="35" s="1"/>
  <c r="AI8" i="35"/>
  <c r="AK8" i="35" s="1"/>
  <c r="AF8" i="35"/>
  <c r="AA8" i="35"/>
  <c r="W8" i="35"/>
  <c r="Y8" i="35" s="1"/>
  <c r="T8" i="35"/>
  <c r="V8" i="35" s="1"/>
  <c r="Q8" i="35"/>
  <c r="S8" i="35" s="1"/>
  <c r="K8" i="35"/>
  <c r="M8" i="35" s="1"/>
  <c r="H8" i="35"/>
  <c r="E8" i="35"/>
  <c r="AX7" i="35"/>
  <c r="AZ7" i="35" s="1"/>
  <c r="AU7" i="35"/>
  <c r="AW7" i="35" s="1"/>
  <c r="AR7" i="35"/>
  <c r="AT7" i="35" s="1"/>
  <c r="AP7" i="35"/>
  <c r="AL7" i="35"/>
  <c r="AN7" i="35" s="1"/>
  <c r="AI7" i="35"/>
  <c r="AK7" i="35" s="1"/>
  <c r="AF7" i="35"/>
  <c r="AD7" i="35"/>
  <c r="AA7" i="35"/>
  <c r="W7" i="35"/>
  <c r="Y7" i="35" s="1"/>
  <c r="T7" i="35"/>
  <c r="V7" i="35" s="1"/>
  <c r="Q7" i="35"/>
  <c r="O7" i="35"/>
  <c r="K7" i="35"/>
  <c r="M7" i="35" s="1"/>
  <c r="H7" i="35"/>
  <c r="J7" i="35" s="1"/>
  <c r="E7" i="35"/>
  <c r="G7" i="35" s="1"/>
  <c r="AX54" i="34"/>
  <c r="AZ54" i="34" s="1"/>
  <c r="AU54" i="34"/>
  <c r="AW54" i="34" s="1"/>
  <c r="AR54" i="34"/>
  <c r="AT54" i="34" s="1"/>
  <c r="AP54" i="34"/>
  <c r="AL54" i="34"/>
  <c r="AN54" i="34" s="1"/>
  <c r="AI54" i="34"/>
  <c r="AK54" i="34" s="1"/>
  <c r="AF54" i="34"/>
  <c r="AH54" i="34" s="1"/>
  <c r="AD54" i="34"/>
  <c r="AA54" i="34"/>
  <c r="W54" i="34"/>
  <c r="Y54" i="34" s="1"/>
  <c r="T54" i="34"/>
  <c r="Q54" i="34"/>
  <c r="S54" i="34" s="1"/>
  <c r="O54" i="34"/>
  <c r="K54" i="34"/>
  <c r="M54" i="34" s="1"/>
  <c r="H54" i="34"/>
  <c r="E54" i="34"/>
  <c r="G54" i="34" s="1"/>
  <c r="AX53" i="34"/>
  <c r="AZ53" i="34" s="1"/>
  <c r="AU53" i="34"/>
  <c r="AW53" i="34" s="1"/>
  <c r="AR53" i="34"/>
  <c r="AT53" i="34" s="1"/>
  <c r="AP53" i="34"/>
  <c r="AL53" i="34"/>
  <c r="AN53" i="34" s="1"/>
  <c r="AI53" i="34"/>
  <c r="AK53" i="34" s="1"/>
  <c r="AF53" i="34"/>
  <c r="AH53" i="34" s="1"/>
  <c r="AA53" i="34"/>
  <c r="W53" i="34"/>
  <c r="Y53" i="34" s="1"/>
  <c r="T53" i="34"/>
  <c r="Q53" i="34"/>
  <c r="S53" i="34" s="1"/>
  <c r="K53" i="34"/>
  <c r="M53" i="34" s="1"/>
  <c r="H53" i="34"/>
  <c r="E53" i="34"/>
  <c r="G53" i="34" s="1"/>
  <c r="AX51" i="34"/>
  <c r="AZ51" i="34" s="1"/>
  <c r="AU51" i="34"/>
  <c r="AW51" i="34" s="1"/>
  <c r="AR51" i="34"/>
  <c r="AT51" i="34" s="1"/>
  <c r="AP51" i="34"/>
  <c r="AL51" i="34"/>
  <c r="AI51" i="34"/>
  <c r="AK51" i="34" s="1"/>
  <c r="AF51" i="34"/>
  <c r="AH51" i="34" s="1"/>
  <c r="AD51" i="34"/>
  <c r="AA51" i="34"/>
  <c r="W51" i="34"/>
  <c r="Y51" i="34" s="1"/>
  <c r="T51" i="34"/>
  <c r="Q51" i="34"/>
  <c r="S51" i="34" s="1"/>
  <c r="O51" i="34"/>
  <c r="K51" i="34"/>
  <c r="M51" i="34" s="1"/>
  <c r="H51" i="34"/>
  <c r="J51" i="34" s="1"/>
  <c r="E51" i="34"/>
  <c r="G51" i="34" s="1"/>
  <c r="AX50" i="34"/>
  <c r="AZ50" i="34" s="1"/>
  <c r="AU50" i="34"/>
  <c r="AW50" i="34" s="1"/>
  <c r="AR50" i="34"/>
  <c r="AT50" i="34" s="1"/>
  <c r="AP50" i="34"/>
  <c r="AL50" i="34"/>
  <c r="AN50" i="34" s="1"/>
  <c r="AI50" i="34"/>
  <c r="AK50" i="34" s="1"/>
  <c r="AF50" i="34"/>
  <c r="AA50" i="34"/>
  <c r="W50" i="34"/>
  <c r="Y50" i="34" s="1"/>
  <c r="T50" i="34"/>
  <c r="V50" i="34" s="1"/>
  <c r="Q50" i="34"/>
  <c r="K50" i="34"/>
  <c r="M50" i="34" s="1"/>
  <c r="H50" i="34"/>
  <c r="E50" i="34"/>
  <c r="AX49" i="34"/>
  <c r="AZ49" i="34" s="1"/>
  <c r="AU49" i="34"/>
  <c r="AW49" i="34" s="1"/>
  <c r="AR49" i="34"/>
  <c r="AT49" i="34" s="1"/>
  <c r="AP49" i="34"/>
  <c r="AL49" i="34"/>
  <c r="AI49" i="34"/>
  <c r="AK49" i="34" s="1"/>
  <c r="AF49" i="34"/>
  <c r="AH49" i="34" s="1"/>
  <c r="AD49" i="34"/>
  <c r="AA49" i="34"/>
  <c r="W49" i="34"/>
  <c r="Y49" i="34" s="1"/>
  <c r="T49" i="34"/>
  <c r="Q49" i="34"/>
  <c r="S49" i="34" s="1"/>
  <c r="O49" i="34"/>
  <c r="K49" i="34"/>
  <c r="M49" i="34" s="1"/>
  <c r="H49" i="34"/>
  <c r="J49" i="34" s="1"/>
  <c r="E49" i="34"/>
  <c r="G49" i="34" s="1"/>
  <c r="AX48" i="34"/>
  <c r="AZ48" i="34" s="1"/>
  <c r="AU48" i="34"/>
  <c r="AW48" i="34" s="1"/>
  <c r="AR48" i="34"/>
  <c r="AT48" i="34" s="1"/>
  <c r="AP48" i="34"/>
  <c r="AL48" i="34"/>
  <c r="AN48" i="34" s="1"/>
  <c r="AI48" i="34"/>
  <c r="AF48" i="34"/>
  <c r="AH48" i="34" s="1"/>
  <c r="AA48" i="34"/>
  <c r="W48" i="34"/>
  <c r="Y48" i="34" s="1"/>
  <c r="T48" i="34"/>
  <c r="Q48" i="34"/>
  <c r="S48" i="34" s="1"/>
  <c r="K48" i="34"/>
  <c r="M48" i="34" s="1"/>
  <c r="H48" i="34"/>
  <c r="E48" i="34"/>
  <c r="G48" i="34" s="1"/>
  <c r="AX47" i="34"/>
  <c r="AZ47" i="34" s="1"/>
  <c r="AU47" i="34"/>
  <c r="AW47" i="34" s="1"/>
  <c r="AR47" i="34"/>
  <c r="AT47" i="34" s="1"/>
  <c r="AP47" i="34"/>
  <c r="AL47" i="34"/>
  <c r="AI47" i="34"/>
  <c r="AK47" i="34" s="1"/>
  <c r="AF47" i="34"/>
  <c r="AH47" i="34" s="1"/>
  <c r="AD47" i="34"/>
  <c r="AA47" i="34"/>
  <c r="W47" i="34"/>
  <c r="Y47" i="34" s="1"/>
  <c r="T47" i="34"/>
  <c r="Q47" i="34"/>
  <c r="S47" i="34" s="1"/>
  <c r="O47" i="34"/>
  <c r="K47" i="34"/>
  <c r="M47" i="34" s="1"/>
  <c r="H47" i="34"/>
  <c r="J47" i="34" s="1"/>
  <c r="E47" i="34"/>
  <c r="G47" i="34" s="1"/>
  <c r="AX46" i="34"/>
  <c r="AZ46" i="34" s="1"/>
  <c r="AU46" i="34"/>
  <c r="AW46" i="34" s="1"/>
  <c r="AR46" i="34"/>
  <c r="AT46" i="34" s="1"/>
  <c r="AP46" i="34"/>
  <c r="AL46" i="34"/>
  <c r="AN46" i="34" s="1"/>
  <c r="AI46" i="34"/>
  <c r="AK46" i="34" s="1"/>
  <c r="AF46" i="34"/>
  <c r="AA46" i="34"/>
  <c r="W46" i="34"/>
  <c r="Y46" i="34" s="1"/>
  <c r="T46" i="34"/>
  <c r="V46" i="34" s="1"/>
  <c r="Q46" i="34"/>
  <c r="K46" i="34"/>
  <c r="M46" i="34" s="1"/>
  <c r="H46" i="34"/>
  <c r="E46" i="34"/>
  <c r="AX45" i="34"/>
  <c r="AZ45" i="34" s="1"/>
  <c r="AU45" i="34"/>
  <c r="AW45" i="34" s="1"/>
  <c r="AR45" i="34"/>
  <c r="AT45" i="34" s="1"/>
  <c r="AP45" i="34"/>
  <c r="AL45" i="34"/>
  <c r="AI45" i="34"/>
  <c r="AK45" i="34" s="1"/>
  <c r="AF45" i="34"/>
  <c r="AH45" i="34" s="1"/>
  <c r="AD45" i="34"/>
  <c r="AA45" i="34"/>
  <c r="W45" i="34"/>
  <c r="Y45" i="34" s="1"/>
  <c r="T45" i="34"/>
  <c r="Q45" i="34"/>
  <c r="S45" i="34" s="1"/>
  <c r="O45" i="34"/>
  <c r="K45" i="34"/>
  <c r="M45" i="34" s="1"/>
  <c r="H45" i="34"/>
  <c r="J45" i="34" s="1"/>
  <c r="E45" i="34"/>
  <c r="G45" i="34" s="1"/>
  <c r="AX44" i="34"/>
  <c r="AZ44" i="34" s="1"/>
  <c r="AU44" i="34"/>
  <c r="AW44" i="34" s="1"/>
  <c r="AR44" i="34"/>
  <c r="AT44" i="34" s="1"/>
  <c r="AP44" i="34"/>
  <c r="AL44" i="34"/>
  <c r="AN44" i="34" s="1"/>
  <c r="AI44" i="34"/>
  <c r="AK44" i="34" s="1"/>
  <c r="AF44" i="34"/>
  <c r="AH44" i="34" s="1"/>
  <c r="AA44" i="34"/>
  <c r="W44" i="34"/>
  <c r="Y44" i="34" s="1"/>
  <c r="T44" i="34"/>
  <c r="Q44" i="34"/>
  <c r="S44" i="34" s="1"/>
  <c r="K44" i="34"/>
  <c r="M44" i="34" s="1"/>
  <c r="H44" i="34"/>
  <c r="E44" i="34"/>
  <c r="G44" i="34" s="1"/>
  <c r="AX43" i="34"/>
  <c r="AZ43" i="34" s="1"/>
  <c r="AU43" i="34"/>
  <c r="AW43" i="34" s="1"/>
  <c r="AR43" i="34"/>
  <c r="AT43" i="34" s="1"/>
  <c r="AP43" i="34"/>
  <c r="AL43" i="34"/>
  <c r="AI43" i="34"/>
  <c r="AK43" i="34" s="1"/>
  <c r="AF43" i="34"/>
  <c r="AH43" i="34" s="1"/>
  <c r="AD43" i="34"/>
  <c r="AA43" i="34"/>
  <c r="W43" i="34"/>
  <c r="Y43" i="34" s="1"/>
  <c r="T43" i="34"/>
  <c r="Q43" i="34"/>
  <c r="S43" i="34" s="1"/>
  <c r="O43" i="34"/>
  <c r="K43" i="34"/>
  <c r="M43" i="34" s="1"/>
  <c r="H43" i="34"/>
  <c r="J43" i="34" s="1"/>
  <c r="E43" i="34"/>
  <c r="G43" i="34" s="1"/>
  <c r="AX42" i="34"/>
  <c r="AZ42" i="34" s="1"/>
  <c r="AU42" i="34"/>
  <c r="AW42" i="34" s="1"/>
  <c r="AR42" i="34"/>
  <c r="AT42" i="34" s="1"/>
  <c r="AP42" i="34"/>
  <c r="AL42" i="34"/>
  <c r="AN42" i="34" s="1"/>
  <c r="AI42" i="34"/>
  <c r="AK42" i="34" s="1"/>
  <c r="AF42" i="34"/>
  <c r="AA42" i="34"/>
  <c r="W42" i="34"/>
  <c r="Y42" i="34" s="1"/>
  <c r="T42" i="34"/>
  <c r="V42" i="34" s="1"/>
  <c r="Q42" i="34"/>
  <c r="K42" i="34"/>
  <c r="M42" i="34" s="1"/>
  <c r="H42" i="34"/>
  <c r="E42" i="34"/>
  <c r="AX41" i="34"/>
  <c r="AZ41" i="34" s="1"/>
  <c r="AU41" i="34"/>
  <c r="AW41" i="34" s="1"/>
  <c r="AR41" i="34"/>
  <c r="AT41" i="34" s="1"/>
  <c r="AP41" i="34"/>
  <c r="AL41" i="34"/>
  <c r="AI41" i="34"/>
  <c r="AK41" i="34" s="1"/>
  <c r="AF41" i="34"/>
  <c r="AH41" i="34" s="1"/>
  <c r="AD41" i="34"/>
  <c r="AA41" i="34"/>
  <c r="W41" i="34"/>
  <c r="Y41" i="34" s="1"/>
  <c r="T41" i="34"/>
  <c r="Q41" i="34"/>
  <c r="S41" i="34" s="1"/>
  <c r="O41" i="34"/>
  <c r="K41" i="34"/>
  <c r="M41" i="34" s="1"/>
  <c r="H41" i="34"/>
  <c r="J41" i="34" s="1"/>
  <c r="E41" i="34"/>
  <c r="G41" i="34" s="1"/>
  <c r="AX40" i="34"/>
  <c r="AZ40" i="34" s="1"/>
  <c r="AU40" i="34"/>
  <c r="AW40" i="34" s="1"/>
  <c r="AR40" i="34"/>
  <c r="AT40" i="34" s="1"/>
  <c r="AP40" i="34"/>
  <c r="AL40" i="34"/>
  <c r="AN40" i="34" s="1"/>
  <c r="AI40" i="34"/>
  <c r="AF40" i="34"/>
  <c r="AH40" i="34" s="1"/>
  <c r="AA40" i="34"/>
  <c r="W40" i="34"/>
  <c r="Y40" i="34" s="1"/>
  <c r="T40" i="34"/>
  <c r="V40" i="34" s="1"/>
  <c r="Q40" i="34"/>
  <c r="S40" i="34" s="1"/>
  <c r="O40" i="34"/>
  <c r="K40" i="34"/>
  <c r="M40" i="34" s="1"/>
  <c r="H40" i="34"/>
  <c r="J40" i="34" s="1"/>
  <c r="AD40" i="34"/>
  <c r="E40" i="34"/>
  <c r="G40" i="34" s="1"/>
  <c r="AX39" i="34"/>
  <c r="AZ39" i="34" s="1"/>
  <c r="AU39" i="34"/>
  <c r="AW39" i="34" s="1"/>
  <c r="AR39" i="34"/>
  <c r="AT39" i="34" s="1"/>
  <c r="AP39" i="34"/>
  <c r="AL39" i="34"/>
  <c r="AN39" i="34" s="1"/>
  <c r="AI39" i="34"/>
  <c r="AK39" i="34" s="1"/>
  <c r="AF39" i="34"/>
  <c r="AH39" i="34" s="1"/>
  <c r="AA39" i="34"/>
  <c r="W39" i="34"/>
  <c r="Y39" i="34" s="1"/>
  <c r="T39" i="34"/>
  <c r="V39" i="34" s="1"/>
  <c r="Q39" i="34"/>
  <c r="S39" i="34" s="1"/>
  <c r="K39" i="34"/>
  <c r="M39" i="34" s="1"/>
  <c r="H39" i="34"/>
  <c r="J39" i="34" s="1"/>
  <c r="E39" i="34"/>
  <c r="AX38" i="34"/>
  <c r="AZ38" i="34" s="1"/>
  <c r="AU38" i="34"/>
  <c r="AW38" i="34" s="1"/>
  <c r="AR38" i="34"/>
  <c r="AT38" i="34" s="1"/>
  <c r="AP38" i="34"/>
  <c r="AL38" i="34"/>
  <c r="AN38" i="34" s="1"/>
  <c r="AI38" i="34"/>
  <c r="AK38" i="34" s="1"/>
  <c r="AF38" i="34"/>
  <c r="AH38" i="34" s="1"/>
  <c r="AA38" i="34"/>
  <c r="W38" i="34"/>
  <c r="Y38" i="34" s="1"/>
  <c r="T38" i="34"/>
  <c r="V38" i="34" s="1"/>
  <c r="Q38" i="34"/>
  <c r="K38" i="34"/>
  <c r="M38" i="34" s="1"/>
  <c r="H38" i="34"/>
  <c r="E38" i="34"/>
  <c r="G38" i="34" s="1"/>
  <c r="AX37" i="34"/>
  <c r="AZ37" i="34" s="1"/>
  <c r="AU37" i="34"/>
  <c r="AW37" i="34" s="1"/>
  <c r="AR37" i="34"/>
  <c r="AT37" i="34" s="1"/>
  <c r="AP37" i="34"/>
  <c r="AL37" i="34"/>
  <c r="AN37" i="34" s="1"/>
  <c r="AI37" i="34"/>
  <c r="AK37" i="34" s="1"/>
  <c r="AF37" i="34"/>
  <c r="AH37" i="34" s="1"/>
  <c r="AD37" i="34"/>
  <c r="AA37" i="34"/>
  <c r="W37" i="34"/>
  <c r="Y37" i="34" s="1"/>
  <c r="T37" i="34"/>
  <c r="V37" i="34" s="1"/>
  <c r="Q37" i="34"/>
  <c r="O37" i="34"/>
  <c r="K37" i="34"/>
  <c r="M37" i="34" s="1"/>
  <c r="H37" i="34"/>
  <c r="J37" i="34" s="1"/>
  <c r="E37" i="34"/>
  <c r="AX36" i="34"/>
  <c r="AZ36" i="34" s="1"/>
  <c r="AU36" i="34"/>
  <c r="AW36" i="34" s="1"/>
  <c r="AR36" i="34"/>
  <c r="AT36" i="34" s="1"/>
  <c r="AP36" i="34"/>
  <c r="AL36" i="34"/>
  <c r="AN36" i="34" s="1"/>
  <c r="AI36" i="34"/>
  <c r="AK36" i="34" s="1"/>
  <c r="AF36" i="34"/>
  <c r="AH36" i="34" s="1"/>
  <c r="AA36" i="34"/>
  <c r="W36" i="34"/>
  <c r="Y36" i="34" s="1"/>
  <c r="T36" i="34"/>
  <c r="Q36" i="34"/>
  <c r="S36" i="34" s="1"/>
  <c r="K36" i="34"/>
  <c r="M36" i="34" s="1"/>
  <c r="H36" i="34"/>
  <c r="J36" i="34" s="1"/>
  <c r="O36" i="34"/>
  <c r="E36" i="34"/>
  <c r="AX35" i="34"/>
  <c r="AZ35" i="34" s="1"/>
  <c r="AU35" i="34"/>
  <c r="AW35" i="34" s="1"/>
  <c r="AR35" i="34"/>
  <c r="AT35" i="34" s="1"/>
  <c r="AP35" i="34"/>
  <c r="AL35" i="34"/>
  <c r="AN35" i="34" s="1"/>
  <c r="AI35" i="34"/>
  <c r="AK35" i="34" s="1"/>
  <c r="AF35" i="34"/>
  <c r="AH35" i="34" s="1"/>
  <c r="AD35" i="34"/>
  <c r="AA35" i="34"/>
  <c r="W35" i="34"/>
  <c r="Y35" i="34" s="1"/>
  <c r="T35" i="34"/>
  <c r="V35" i="34" s="1"/>
  <c r="Q35" i="34"/>
  <c r="S35" i="34" s="1"/>
  <c r="O35" i="34"/>
  <c r="K35" i="34"/>
  <c r="M35" i="34" s="1"/>
  <c r="H35" i="34"/>
  <c r="J35" i="34" s="1"/>
  <c r="E35" i="34"/>
  <c r="G35" i="34" s="1"/>
  <c r="AX34" i="34"/>
  <c r="AZ34" i="34" s="1"/>
  <c r="AU34" i="34"/>
  <c r="AW34" i="34" s="1"/>
  <c r="AR34" i="34"/>
  <c r="AT34" i="34" s="1"/>
  <c r="AP34" i="34"/>
  <c r="AL34" i="34"/>
  <c r="AN34" i="34" s="1"/>
  <c r="AI34" i="34"/>
  <c r="AK34" i="34" s="1"/>
  <c r="AF34" i="34"/>
  <c r="AA34" i="34"/>
  <c r="W34" i="34"/>
  <c r="Y34" i="34" s="1"/>
  <c r="T34" i="34"/>
  <c r="V34" i="34" s="1"/>
  <c r="Q34" i="34"/>
  <c r="K34" i="34"/>
  <c r="M34" i="34" s="1"/>
  <c r="H34" i="34"/>
  <c r="J34" i="34" s="1"/>
  <c r="E34" i="34"/>
  <c r="AX33" i="34"/>
  <c r="AZ33" i="34" s="1"/>
  <c r="AU33" i="34"/>
  <c r="AW33" i="34" s="1"/>
  <c r="AR33" i="34"/>
  <c r="AT33" i="34" s="1"/>
  <c r="AP33" i="34"/>
  <c r="AL33" i="34"/>
  <c r="AN33" i="34" s="1"/>
  <c r="AI33" i="34"/>
  <c r="AK33" i="34" s="1"/>
  <c r="AF33" i="34"/>
  <c r="AD33" i="34"/>
  <c r="AA33" i="34"/>
  <c r="W33" i="34"/>
  <c r="Y33" i="34" s="1"/>
  <c r="T33" i="34"/>
  <c r="V33" i="34" s="1"/>
  <c r="Q33" i="34"/>
  <c r="S33" i="34" s="1"/>
  <c r="O33" i="34"/>
  <c r="K33" i="34"/>
  <c r="M33" i="34" s="1"/>
  <c r="H33" i="34"/>
  <c r="J33" i="34" s="1"/>
  <c r="E33" i="34"/>
  <c r="AX32" i="34"/>
  <c r="AZ32" i="34" s="1"/>
  <c r="AU32" i="34"/>
  <c r="AW32" i="34" s="1"/>
  <c r="AR32" i="34"/>
  <c r="AT32" i="34" s="1"/>
  <c r="AP32" i="34"/>
  <c r="AL32" i="34"/>
  <c r="AN32" i="34" s="1"/>
  <c r="AI32" i="34"/>
  <c r="AF32" i="34"/>
  <c r="AH32" i="34" s="1"/>
  <c r="AA32" i="34"/>
  <c r="W32" i="34"/>
  <c r="Y32" i="34" s="1"/>
  <c r="T32" i="34"/>
  <c r="V32" i="34" s="1"/>
  <c r="Q32" i="34"/>
  <c r="S32" i="34" s="1"/>
  <c r="O32" i="34"/>
  <c r="K32" i="34"/>
  <c r="M32" i="34" s="1"/>
  <c r="H32" i="34"/>
  <c r="J32" i="34" s="1"/>
  <c r="AD32" i="34"/>
  <c r="E32" i="34"/>
  <c r="G32" i="34" s="1"/>
  <c r="AX31" i="34"/>
  <c r="AZ31" i="34" s="1"/>
  <c r="AU31" i="34"/>
  <c r="AW31" i="34" s="1"/>
  <c r="AR31" i="34"/>
  <c r="AT31" i="34" s="1"/>
  <c r="AP31" i="34"/>
  <c r="AL31" i="34"/>
  <c r="AN31" i="34" s="1"/>
  <c r="AI31" i="34"/>
  <c r="AK31" i="34" s="1"/>
  <c r="AF31" i="34"/>
  <c r="AH31" i="34" s="1"/>
  <c r="AA31" i="34"/>
  <c r="W31" i="34"/>
  <c r="Y31" i="34" s="1"/>
  <c r="T31" i="34"/>
  <c r="V31" i="34" s="1"/>
  <c r="Q31" i="34"/>
  <c r="S31" i="34" s="1"/>
  <c r="K31" i="34"/>
  <c r="M31" i="34" s="1"/>
  <c r="H31" i="34"/>
  <c r="J31" i="34" s="1"/>
  <c r="E31" i="34"/>
  <c r="AX30" i="34"/>
  <c r="AZ30" i="34" s="1"/>
  <c r="AU30" i="34"/>
  <c r="AW30" i="34" s="1"/>
  <c r="AR30" i="34"/>
  <c r="AT30" i="34" s="1"/>
  <c r="AP30" i="34"/>
  <c r="AL30" i="34"/>
  <c r="AN30" i="34" s="1"/>
  <c r="AI30" i="34"/>
  <c r="AK30" i="34" s="1"/>
  <c r="AF30" i="34"/>
  <c r="AA30" i="34"/>
  <c r="W30" i="34"/>
  <c r="Y30" i="34" s="1"/>
  <c r="T30" i="34"/>
  <c r="V30" i="34" s="1"/>
  <c r="Q30" i="34"/>
  <c r="K30" i="34"/>
  <c r="M30" i="34" s="1"/>
  <c r="H30" i="34"/>
  <c r="E30" i="34"/>
  <c r="G30" i="34" s="1"/>
  <c r="AX29" i="34"/>
  <c r="AZ29" i="34" s="1"/>
  <c r="AU29" i="34"/>
  <c r="AW29" i="34" s="1"/>
  <c r="AR29" i="34"/>
  <c r="AT29" i="34" s="1"/>
  <c r="AP29" i="34"/>
  <c r="AL29" i="34"/>
  <c r="AN29" i="34" s="1"/>
  <c r="AI29" i="34"/>
  <c r="AK29" i="34" s="1"/>
  <c r="AF29" i="34"/>
  <c r="AH29" i="34" s="1"/>
  <c r="AD29" i="34"/>
  <c r="AA29" i="34"/>
  <c r="W29" i="34"/>
  <c r="Y29" i="34" s="1"/>
  <c r="T29" i="34"/>
  <c r="V29" i="34" s="1"/>
  <c r="Q29" i="34"/>
  <c r="O29" i="34"/>
  <c r="K29" i="34"/>
  <c r="M29" i="34" s="1"/>
  <c r="H29" i="34"/>
  <c r="J29" i="34" s="1"/>
  <c r="E29" i="34"/>
  <c r="AX28" i="34"/>
  <c r="AZ28" i="34" s="1"/>
  <c r="AU28" i="34"/>
  <c r="AW28" i="34" s="1"/>
  <c r="AR28" i="34"/>
  <c r="AT28" i="34" s="1"/>
  <c r="AP28" i="34"/>
  <c r="AL28" i="34"/>
  <c r="AN28" i="34" s="1"/>
  <c r="AI28" i="34"/>
  <c r="AK28" i="34" s="1"/>
  <c r="AF28" i="34"/>
  <c r="AH28" i="34" s="1"/>
  <c r="AA28" i="34"/>
  <c r="W28" i="34"/>
  <c r="Y28" i="34" s="1"/>
  <c r="T28" i="34"/>
  <c r="Q28" i="34"/>
  <c r="S28" i="34" s="1"/>
  <c r="K28" i="34"/>
  <c r="M28" i="34" s="1"/>
  <c r="H28" i="34"/>
  <c r="J28" i="34" s="1"/>
  <c r="O28" i="34"/>
  <c r="E28" i="34"/>
  <c r="AX27" i="34"/>
  <c r="AZ27" i="34" s="1"/>
  <c r="AU27" i="34"/>
  <c r="AW27" i="34" s="1"/>
  <c r="AR27" i="34"/>
  <c r="AT27" i="34" s="1"/>
  <c r="AP27" i="34"/>
  <c r="AL27" i="34"/>
  <c r="AN27" i="34" s="1"/>
  <c r="AI27" i="34"/>
  <c r="AK27" i="34" s="1"/>
  <c r="AF27" i="34"/>
  <c r="AH27" i="34" s="1"/>
  <c r="AD27" i="34"/>
  <c r="AA27" i="34"/>
  <c r="W27" i="34"/>
  <c r="Y27" i="34" s="1"/>
  <c r="T27" i="34"/>
  <c r="V27" i="34" s="1"/>
  <c r="Q27" i="34"/>
  <c r="S27" i="34" s="1"/>
  <c r="O27" i="34"/>
  <c r="K27" i="34"/>
  <c r="M27" i="34" s="1"/>
  <c r="H27" i="34"/>
  <c r="J27" i="34" s="1"/>
  <c r="E27" i="34"/>
  <c r="G27" i="34" s="1"/>
  <c r="AX26" i="34"/>
  <c r="AZ26" i="34" s="1"/>
  <c r="AU26" i="34"/>
  <c r="AW26" i="34" s="1"/>
  <c r="AR26" i="34"/>
  <c r="AT26" i="34" s="1"/>
  <c r="AP26" i="34"/>
  <c r="AL26" i="34"/>
  <c r="AN26" i="34" s="1"/>
  <c r="AI26" i="34"/>
  <c r="AK26" i="34" s="1"/>
  <c r="AF26" i="34"/>
  <c r="AA26" i="34"/>
  <c r="W26" i="34"/>
  <c r="Y26" i="34" s="1"/>
  <c r="T26" i="34"/>
  <c r="V26" i="34" s="1"/>
  <c r="Q26" i="34"/>
  <c r="S26" i="34" s="1"/>
  <c r="K26" i="34"/>
  <c r="M26" i="34" s="1"/>
  <c r="H26" i="34"/>
  <c r="J26" i="34" s="1"/>
  <c r="E26" i="34"/>
  <c r="AX25" i="34"/>
  <c r="AZ25" i="34" s="1"/>
  <c r="AU25" i="34"/>
  <c r="AW25" i="34" s="1"/>
  <c r="AR25" i="34"/>
  <c r="AT25" i="34" s="1"/>
  <c r="AP25" i="34"/>
  <c r="AL25" i="34"/>
  <c r="AN25" i="34" s="1"/>
  <c r="AI25" i="34"/>
  <c r="AK25" i="34" s="1"/>
  <c r="AF25" i="34"/>
  <c r="AD25" i="34"/>
  <c r="AA25" i="34"/>
  <c r="W25" i="34"/>
  <c r="Y25" i="34" s="1"/>
  <c r="T25" i="34"/>
  <c r="V25" i="34" s="1"/>
  <c r="Q25" i="34"/>
  <c r="S25" i="34" s="1"/>
  <c r="O25" i="34"/>
  <c r="K25" i="34"/>
  <c r="M25" i="34" s="1"/>
  <c r="H25" i="34"/>
  <c r="J25" i="34" s="1"/>
  <c r="E25" i="34"/>
  <c r="G25" i="34" s="1"/>
  <c r="AX24" i="34"/>
  <c r="AZ24" i="34" s="1"/>
  <c r="AU24" i="34"/>
  <c r="AW24" i="34" s="1"/>
  <c r="AR24" i="34"/>
  <c r="AT24" i="34" s="1"/>
  <c r="AP24" i="34"/>
  <c r="AL24" i="34"/>
  <c r="AN24" i="34" s="1"/>
  <c r="AI24" i="34"/>
  <c r="AK24" i="34" s="1"/>
  <c r="AF24" i="34"/>
  <c r="AH24" i="34" s="1"/>
  <c r="AA24" i="34"/>
  <c r="W24" i="34"/>
  <c r="Y24" i="34" s="1"/>
  <c r="T24" i="34"/>
  <c r="V24" i="34" s="1"/>
  <c r="Q24" i="34"/>
  <c r="S24" i="34" s="1"/>
  <c r="O24" i="34"/>
  <c r="K24" i="34"/>
  <c r="M24" i="34" s="1"/>
  <c r="H24" i="34"/>
  <c r="J24" i="34" s="1"/>
  <c r="AD24" i="34"/>
  <c r="E24" i="34"/>
  <c r="G24" i="34" s="1"/>
  <c r="AX23" i="34"/>
  <c r="AZ23" i="34" s="1"/>
  <c r="AU23" i="34"/>
  <c r="AW23" i="34" s="1"/>
  <c r="AR23" i="34"/>
  <c r="AT23" i="34" s="1"/>
  <c r="AP23" i="34"/>
  <c r="AL23" i="34"/>
  <c r="AN23" i="34" s="1"/>
  <c r="AI23" i="34"/>
  <c r="AK23" i="34" s="1"/>
  <c r="AF23" i="34"/>
  <c r="AH23" i="34" s="1"/>
  <c r="AA23" i="34"/>
  <c r="W23" i="34"/>
  <c r="Y23" i="34" s="1"/>
  <c r="T23" i="34"/>
  <c r="V23" i="34" s="1"/>
  <c r="Q23" i="34"/>
  <c r="S23" i="34" s="1"/>
  <c r="K23" i="34"/>
  <c r="M23" i="34" s="1"/>
  <c r="H23" i="34"/>
  <c r="J23" i="34" s="1"/>
  <c r="E23" i="34"/>
  <c r="AX22" i="34"/>
  <c r="AZ22" i="34" s="1"/>
  <c r="AU22" i="34"/>
  <c r="AW22" i="34" s="1"/>
  <c r="AR22" i="34"/>
  <c r="AT22" i="34" s="1"/>
  <c r="AP22" i="34"/>
  <c r="AL22" i="34"/>
  <c r="AN22" i="34" s="1"/>
  <c r="AI22" i="34"/>
  <c r="AK22" i="34" s="1"/>
  <c r="AF22" i="34"/>
  <c r="AA22" i="34"/>
  <c r="W22" i="34"/>
  <c r="Y22" i="34" s="1"/>
  <c r="T22" i="34"/>
  <c r="V22" i="34" s="1"/>
  <c r="Q22" i="34"/>
  <c r="K22" i="34"/>
  <c r="M22" i="34" s="1"/>
  <c r="H22" i="34"/>
  <c r="E22" i="34"/>
  <c r="G22" i="34" s="1"/>
  <c r="AX21" i="34"/>
  <c r="AZ21" i="34" s="1"/>
  <c r="AU21" i="34"/>
  <c r="AW21" i="34" s="1"/>
  <c r="AR21" i="34"/>
  <c r="AT21" i="34" s="1"/>
  <c r="AP21" i="34"/>
  <c r="AL21" i="34"/>
  <c r="AN21" i="34" s="1"/>
  <c r="AI21" i="34"/>
  <c r="AK21" i="34" s="1"/>
  <c r="AF21" i="34"/>
  <c r="AH21" i="34" s="1"/>
  <c r="AD21" i="34"/>
  <c r="AA21" i="34"/>
  <c r="W21" i="34"/>
  <c r="Y21" i="34" s="1"/>
  <c r="T21" i="34"/>
  <c r="V21" i="34" s="1"/>
  <c r="Q21" i="34"/>
  <c r="O21" i="34"/>
  <c r="K21" i="34"/>
  <c r="M21" i="34" s="1"/>
  <c r="H21" i="34"/>
  <c r="J21" i="34" s="1"/>
  <c r="E21" i="34"/>
  <c r="AX20" i="34"/>
  <c r="AZ20" i="34" s="1"/>
  <c r="AU20" i="34"/>
  <c r="AW20" i="34" s="1"/>
  <c r="AR20" i="34"/>
  <c r="AT20" i="34" s="1"/>
  <c r="AP20" i="34"/>
  <c r="AL20" i="34"/>
  <c r="AN20" i="34" s="1"/>
  <c r="AI20" i="34"/>
  <c r="AK20" i="34" s="1"/>
  <c r="AF20" i="34"/>
  <c r="AH20" i="34" s="1"/>
  <c r="AA20" i="34"/>
  <c r="W20" i="34"/>
  <c r="Y20" i="34" s="1"/>
  <c r="T20" i="34"/>
  <c r="Q20" i="34"/>
  <c r="S20" i="34" s="1"/>
  <c r="K20" i="34"/>
  <c r="M20" i="34" s="1"/>
  <c r="H20" i="34"/>
  <c r="J20" i="34" s="1"/>
  <c r="O20" i="34"/>
  <c r="E20" i="34"/>
  <c r="AX19" i="34"/>
  <c r="AZ19" i="34" s="1"/>
  <c r="AU19" i="34"/>
  <c r="AW19" i="34" s="1"/>
  <c r="AR19" i="34"/>
  <c r="AT19" i="34" s="1"/>
  <c r="AP19" i="34"/>
  <c r="AL19" i="34"/>
  <c r="AN19" i="34" s="1"/>
  <c r="AI19" i="34"/>
  <c r="AK19" i="34" s="1"/>
  <c r="AF19" i="34"/>
  <c r="AH19" i="34" s="1"/>
  <c r="AD19" i="34"/>
  <c r="AA19" i="34"/>
  <c r="W19" i="34"/>
  <c r="Y19" i="34" s="1"/>
  <c r="T19" i="34"/>
  <c r="V19" i="34" s="1"/>
  <c r="Q19" i="34"/>
  <c r="S19" i="34" s="1"/>
  <c r="O19" i="34"/>
  <c r="K19" i="34"/>
  <c r="M19" i="34" s="1"/>
  <c r="H19" i="34"/>
  <c r="J19" i="34" s="1"/>
  <c r="E19" i="34"/>
  <c r="G19" i="34" s="1"/>
  <c r="AX18" i="34"/>
  <c r="AZ18" i="34" s="1"/>
  <c r="AU18" i="34"/>
  <c r="AW18" i="34" s="1"/>
  <c r="AR18" i="34"/>
  <c r="AT18" i="34" s="1"/>
  <c r="AP18" i="34"/>
  <c r="AL18" i="34"/>
  <c r="AN18" i="34" s="1"/>
  <c r="AI18" i="34"/>
  <c r="AK18" i="34" s="1"/>
  <c r="AF18" i="34"/>
  <c r="AA18" i="34"/>
  <c r="W18" i="34"/>
  <c r="Y18" i="34" s="1"/>
  <c r="T18" i="34"/>
  <c r="V18" i="34" s="1"/>
  <c r="Q18" i="34"/>
  <c r="S18" i="34" s="1"/>
  <c r="K18" i="34"/>
  <c r="M18" i="34" s="1"/>
  <c r="H18" i="34"/>
  <c r="J18" i="34" s="1"/>
  <c r="E18" i="34"/>
  <c r="AX17" i="34"/>
  <c r="AZ17" i="34" s="1"/>
  <c r="AU17" i="34"/>
  <c r="AW17" i="34" s="1"/>
  <c r="AR17" i="34"/>
  <c r="AT17" i="34" s="1"/>
  <c r="AP17" i="34"/>
  <c r="AL17" i="34"/>
  <c r="AN17" i="34" s="1"/>
  <c r="AI17" i="34"/>
  <c r="AK17" i="34" s="1"/>
  <c r="AF17" i="34"/>
  <c r="AD17" i="34"/>
  <c r="AA17" i="34"/>
  <c r="W17" i="34"/>
  <c r="Y17" i="34" s="1"/>
  <c r="T17" i="34"/>
  <c r="V17" i="34" s="1"/>
  <c r="Q17" i="34"/>
  <c r="S17" i="34" s="1"/>
  <c r="O17" i="34"/>
  <c r="K17" i="34"/>
  <c r="M17" i="34" s="1"/>
  <c r="H17" i="34"/>
  <c r="J17" i="34" s="1"/>
  <c r="E17" i="34"/>
  <c r="AX16" i="34"/>
  <c r="AZ16" i="34" s="1"/>
  <c r="AU16" i="34"/>
  <c r="AW16" i="34" s="1"/>
  <c r="AR16" i="34"/>
  <c r="AT16" i="34" s="1"/>
  <c r="AP16" i="34"/>
  <c r="AL16" i="34"/>
  <c r="AN16" i="34" s="1"/>
  <c r="AI16" i="34"/>
  <c r="AF16" i="34"/>
  <c r="AH16" i="34" s="1"/>
  <c r="AA16" i="34"/>
  <c r="W16" i="34"/>
  <c r="Y16" i="34" s="1"/>
  <c r="T16" i="34"/>
  <c r="Q16" i="34"/>
  <c r="S16" i="34" s="1"/>
  <c r="O16" i="34"/>
  <c r="K16" i="34"/>
  <c r="M16" i="34" s="1"/>
  <c r="H16" i="34"/>
  <c r="J16" i="34" s="1"/>
  <c r="AD16" i="34"/>
  <c r="E16" i="34"/>
  <c r="G16" i="34" s="1"/>
  <c r="AX15" i="34"/>
  <c r="AZ15" i="34" s="1"/>
  <c r="AU15" i="34"/>
  <c r="AW15" i="34" s="1"/>
  <c r="AR15" i="34"/>
  <c r="AT15" i="34" s="1"/>
  <c r="AP15" i="34"/>
  <c r="AL15" i="34"/>
  <c r="AN15" i="34" s="1"/>
  <c r="AI15" i="34"/>
  <c r="AK15" i="34" s="1"/>
  <c r="AF15" i="34"/>
  <c r="AH15" i="34" s="1"/>
  <c r="AA15" i="34"/>
  <c r="W15" i="34"/>
  <c r="Y15" i="34" s="1"/>
  <c r="T15" i="34"/>
  <c r="V15" i="34" s="1"/>
  <c r="Q15" i="34"/>
  <c r="S15" i="34" s="1"/>
  <c r="K15" i="34"/>
  <c r="M15" i="34" s="1"/>
  <c r="H15" i="34"/>
  <c r="J15" i="34" s="1"/>
  <c r="E15" i="34"/>
  <c r="AX14" i="34"/>
  <c r="AZ14" i="34" s="1"/>
  <c r="AU14" i="34"/>
  <c r="AW14" i="34" s="1"/>
  <c r="AR14" i="34"/>
  <c r="AT14" i="34" s="1"/>
  <c r="AP14" i="34"/>
  <c r="AL14" i="34"/>
  <c r="AN14" i="34" s="1"/>
  <c r="AI14" i="34"/>
  <c r="AK14" i="34" s="1"/>
  <c r="AF14" i="34"/>
  <c r="AA14" i="34"/>
  <c r="W14" i="34"/>
  <c r="Y14" i="34" s="1"/>
  <c r="T14" i="34"/>
  <c r="V14" i="34" s="1"/>
  <c r="Q14" i="34"/>
  <c r="K14" i="34"/>
  <c r="M14" i="34" s="1"/>
  <c r="H14" i="34"/>
  <c r="E14" i="34"/>
  <c r="G14" i="34" s="1"/>
  <c r="AX13" i="34"/>
  <c r="AZ13" i="34" s="1"/>
  <c r="AU13" i="34"/>
  <c r="AW13" i="34" s="1"/>
  <c r="AR13" i="34"/>
  <c r="AT13" i="34" s="1"/>
  <c r="AP13" i="34"/>
  <c r="AL13" i="34"/>
  <c r="AN13" i="34" s="1"/>
  <c r="AI13" i="34"/>
  <c r="AK13" i="34" s="1"/>
  <c r="AF13" i="34"/>
  <c r="AD13" i="34"/>
  <c r="AA13" i="34"/>
  <c r="W13" i="34"/>
  <c r="Y13" i="34" s="1"/>
  <c r="T13" i="34"/>
  <c r="V13" i="34" s="1"/>
  <c r="Q13" i="34"/>
  <c r="O13" i="34"/>
  <c r="K13" i="34"/>
  <c r="M13" i="34" s="1"/>
  <c r="H13" i="34"/>
  <c r="J13" i="34" s="1"/>
  <c r="E13" i="34"/>
  <c r="AX12" i="34"/>
  <c r="AZ12" i="34" s="1"/>
  <c r="AU12" i="34"/>
  <c r="AW12" i="34" s="1"/>
  <c r="AR12" i="34"/>
  <c r="AT12" i="34" s="1"/>
  <c r="AP12" i="34"/>
  <c r="AL12" i="34"/>
  <c r="AN12" i="34" s="1"/>
  <c r="AI12" i="34"/>
  <c r="AK12" i="34" s="1"/>
  <c r="AF12" i="34"/>
  <c r="AH12" i="34" s="1"/>
  <c r="AA12" i="34"/>
  <c r="W12" i="34"/>
  <c r="Y12" i="34" s="1"/>
  <c r="T12" i="34"/>
  <c r="Q12" i="34"/>
  <c r="S12" i="34" s="1"/>
  <c r="K12" i="34"/>
  <c r="M12" i="34" s="1"/>
  <c r="H12" i="34"/>
  <c r="J12" i="34" s="1"/>
  <c r="O12" i="34"/>
  <c r="E12" i="34"/>
  <c r="AX11" i="34"/>
  <c r="AZ11" i="34" s="1"/>
  <c r="AU11" i="34"/>
  <c r="AW11" i="34" s="1"/>
  <c r="AR11" i="34"/>
  <c r="AT11" i="34" s="1"/>
  <c r="AP11" i="34"/>
  <c r="AL11" i="34"/>
  <c r="AN11" i="34" s="1"/>
  <c r="AI11" i="34"/>
  <c r="AK11" i="34" s="1"/>
  <c r="AF11" i="34"/>
  <c r="AA11" i="34"/>
  <c r="W11" i="34"/>
  <c r="Y11" i="34" s="1"/>
  <c r="T11" i="34"/>
  <c r="V11" i="34" s="1"/>
  <c r="Q11" i="34"/>
  <c r="K11" i="34"/>
  <c r="M11" i="34" s="1"/>
  <c r="H11" i="34"/>
  <c r="E11" i="34"/>
  <c r="AX10" i="34"/>
  <c r="AZ10" i="34" s="1"/>
  <c r="AU10" i="34"/>
  <c r="AW10" i="34" s="1"/>
  <c r="AR10" i="34"/>
  <c r="AT10" i="34" s="1"/>
  <c r="AP10" i="34"/>
  <c r="AL10" i="34"/>
  <c r="AN10" i="34" s="1"/>
  <c r="AI10" i="34"/>
  <c r="AK10" i="34" s="1"/>
  <c r="AF10" i="34"/>
  <c r="AD10" i="34"/>
  <c r="AA10" i="34"/>
  <c r="W10" i="34"/>
  <c r="Y10" i="34" s="1"/>
  <c r="T10" i="34"/>
  <c r="V10" i="34" s="1"/>
  <c r="Q10" i="34"/>
  <c r="S10" i="34" s="1"/>
  <c r="O10" i="34"/>
  <c r="K10" i="34"/>
  <c r="M10" i="34" s="1"/>
  <c r="H10" i="34"/>
  <c r="J10" i="34" s="1"/>
  <c r="E10" i="34"/>
  <c r="AX9" i="34"/>
  <c r="AZ9" i="34" s="1"/>
  <c r="AU9" i="34"/>
  <c r="AW9" i="34" s="1"/>
  <c r="AR9" i="34"/>
  <c r="AT9" i="34" s="1"/>
  <c r="AP9" i="34"/>
  <c r="AL9" i="34"/>
  <c r="AN9" i="34" s="1"/>
  <c r="AI9" i="34"/>
  <c r="AF9" i="34"/>
  <c r="AH9" i="34" s="1"/>
  <c r="AA9" i="34"/>
  <c r="W9" i="34"/>
  <c r="Y9" i="34" s="1"/>
  <c r="T9" i="34"/>
  <c r="V9" i="34" s="1"/>
  <c r="Q9" i="34"/>
  <c r="S9" i="34" s="1"/>
  <c r="O9" i="34"/>
  <c r="K9" i="34"/>
  <c r="M9" i="34" s="1"/>
  <c r="H9" i="34"/>
  <c r="J9" i="34" s="1"/>
  <c r="AD9" i="34"/>
  <c r="E9" i="34"/>
  <c r="G9" i="34" s="1"/>
  <c r="AX8" i="34"/>
  <c r="AZ8" i="34" s="1"/>
  <c r="AU8" i="34"/>
  <c r="AW8" i="34" s="1"/>
  <c r="AR8" i="34"/>
  <c r="AT8" i="34" s="1"/>
  <c r="AP8" i="34"/>
  <c r="AL8" i="34"/>
  <c r="AN8" i="34" s="1"/>
  <c r="AI8" i="34"/>
  <c r="AK8" i="34" s="1"/>
  <c r="AF8" i="34"/>
  <c r="AH8" i="34" s="1"/>
  <c r="AA8" i="34"/>
  <c r="W8" i="34"/>
  <c r="Y8" i="34" s="1"/>
  <c r="T8" i="34"/>
  <c r="V8" i="34" s="1"/>
  <c r="Q8" i="34"/>
  <c r="S8" i="34" s="1"/>
  <c r="K8" i="34"/>
  <c r="M8" i="34" s="1"/>
  <c r="H8" i="34"/>
  <c r="J8" i="34" s="1"/>
  <c r="O8" i="34"/>
  <c r="E8" i="34"/>
  <c r="AX7" i="34"/>
  <c r="AZ7" i="34" s="1"/>
  <c r="AU7" i="34"/>
  <c r="AW7" i="34" s="1"/>
  <c r="AR7" i="34"/>
  <c r="AT7" i="34" s="1"/>
  <c r="AP7" i="34"/>
  <c r="AL7" i="34"/>
  <c r="AN7" i="34" s="1"/>
  <c r="AI7" i="34"/>
  <c r="AK7" i="34" s="1"/>
  <c r="AF7" i="34"/>
  <c r="AA7" i="34"/>
  <c r="W7" i="34"/>
  <c r="Y7" i="34" s="1"/>
  <c r="T7" i="34"/>
  <c r="V7" i="34" s="1"/>
  <c r="Q7" i="34"/>
  <c r="K7" i="34"/>
  <c r="M7" i="34" s="1"/>
  <c r="H7" i="34"/>
  <c r="J7" i="34" s="1"/>
  <c r="E7" i="34"/>
  <c r="G7" i="34" s="1"/>
  <c r="AX54" i="11"/>
  <c r="AZ54" i="11" s="1"/>
  <c r="AU54" i="11"/>
  <c r="AW54" i="11" s="1"/>
  <c r="AR54" i="11"/>
  <c r="AT54" i="11" s="1"/>
  <c r="AP54" i="11"/>
  <c r="AL54" i="11"/>
  <c r="AN54" i="11" s="1"/>
  <c r="AI54" i="11"/>
  <c r="AK54" i="11" s="1"/>
  <c r="AF54" i="11"/>
  <c r="AH54" i="11" s="1"/>
  <c r="AD54" i="11"/>
  <c r="AA54" i="11"/>
  <c r="W54" i="11"/>
  <c r="T54" i="11"/>
  <c r="V54" i="11" s="1"/>
  <c r="Q54" i="11"/>
  <c r="S54" i="11" s="1"/>
  <c r="O54" i="11"/>
  <c r="K54" i="11"/>
  <c r="M54" i="11" s="1"/>
  <c r="H54" i="11"/>
  <c r="E54" i="11"/>
  <c r="G54" i="11" s="1"/>
  <c r="AX53" i="11"/>
  <c r="AZ53" i="11" s="1"/>
  <c r="AU53" i="11"/>
  <c r="AW53" i="11" s="1"/>
  <c r="AR53" i="11"/>
  <c r="AT53" i="11" s="1"/>
  <c r="AP53" i="11"/>
  <c r="AL53" i="11"/>
  <c r="AN53" i="11" s="1"/>
  <c r="AI53" i="11"/>
  <c r="AK53" i="11" s="1"/>
  <c r="AF53" i="11"/>
  <c r="AH53" i="11" s="1"/>
  <c r="AD53" i="11"/>
  <c r="AA53" i="11"/>
  <c r="W53" i="11"/>
  <c r="T53" i="11"/>
  <c r="V53" i="11" s="1"/>
  <c r="Q53" i="11"/>
  <c r="S53" i="11" s="1"/>
  <c r="O53" i="11"/>
  <c r="K53" i="11"/>
  <c r="M53" i="11" s="1"/>
  <c r="H53" i="11"/>
  <c r="J53" i="11" s="1"/>
  <c r="E53" i="11"/>
  <c r="G53" i="11" s="1"/>
  <c r="AX51" i="11"/>
  <c r="AZ51" i="11" s="1"/>
  <c r="AU51" i="11"/>
  <c r="AW51" i="11" s="1"/>
  <c r="AR51" i="11"/>
  <c r="AT51" i="11" s="1"/>
  <c r="AP51" i="11"/>
  <c r="AL51" i="11"/>
  <c r="AN51" i="11" s="1"/>
  <c r="AI51" i="11"/>
  <c r="AK51" i="11" s="1"/>
  <c r="AF51" i="11"/>
  <c r="AH51" i="11" s="1"/>
  <c r="AA51" i="11"/>
  <c r="W51" i="11"/>
  <c r="Y51" i="11" s="1"/>
  <c r="T51" i="11"/>
  <c r="Q51" i="11"/>
  <c r="S51" i="11" s="1"/>
  <c r="O51" i="11"/>
  <c r="K51" i="11"/>
  <c r="M51" i="11" s="1"/>
  <c r="H51" i="11"/>
  <c r="J51" i="11" s="1"/>
  <c r="AD51" i="11"/>
  <c r="E51" i="11"/>
  <c r="G51" i="11" s="1"/>
  <c r="AX50" i="11"/>
  <c r="AZ50" i="11" s="1"/>
  <c r="AU50" i="11"/>
  <c r="AW50" i="11" s="1"/>
  <c r="AR50" i="11"/>
  <c r="AT50" i="11" s="1"/>
  <c r="AP50" i="11"/>
  <c r="AL50" i="11"/>
  <c r="AN50" i="11" s="1"/>
  <c r="AI50" i="11"/>
  <c r="AK50" i="11" s="1"/>
  <c r="AF50" i="11"/>
  <c r="AH50" i="11" s="1"/>
  <c r="AA50" i="11"/>
  <c r="W50" i="11"/>
  <c r="Y50" i="11" s="1"/>
  <c r="T50" i="11"/>
  <c r="V50" i="11" s="1"/>
  <c r="Q50" i="11"/>
  <c r="S50" i="11" s="1"/>
  <c r="O50" i="11"/>
  <c r="K50" i="11"/>
  <c r="M50" i="11" s="1"/>
  <c r="H50" i="11"/>
  <c r="J50" i="11" s="1"/>
  <c r="AD50" i="11"/>
  <c r="E50" i="11"/>
  <c r="G50" i="11" s="1"/>
  <c r="AX49" i="11"/>
  <c r="AZ49" i="11" s="1"/>
  <c r="AU49" i="11"/>
  <c r="AW49" i="11" s="1"/>
  <c r="AR49" i="11"/>
  <c r="AT49" i="11" s="1"/>
  <c r="AP49" i="11"/>
  <c r="AL49" i="11"/>
  <c r="AN49" i="11" s="1"/>
  <c r="AI49" i="11"/>
  <c r="AK49" i="11" s="1"/>
  <c r="AF49" i="11"/>
  <c r="AH49" i="11" s="1"/>
  <c r="AA49" i="11"/>
  <c r="W49" i="11"/>
  <c r="Y49" i="11" s="1"/>
  <c r="T49" i="11"/>
  <c r="V49" i="11" s="1"/>
  <c r="Q49" i="11"/>
  <c r="S49" i="11" s="1"/>
  <c r="K49" i="11"/>
  <c r="M49" i="11" s="1"/>
  <c r="H49" i="11"/>
  <c r="J49" i="11" s="1"/>
  <c r="E49" i="11"/>
  <c r="AX48" i="11"/>
  <c r="AZ48" i="11" s="1"/>
  <c r="AU48" i="11"/>
  <c r="AW48" i="11" s="1"/>
  <c r="AR48" i="11"/>
  <c r="AT48" i="11" s="1"/>
  <c r="AP48" i="11"/>
  <c r="AL48" i="11"/>
  <c r="AI48" i="11"/>
  <c r="AK48" i="11" s="1"/>
  <c r="AF48" i="11"/>
  <c r="AH48" i="11" s="1"/>
  <c r="AD48" i="11"/>
  <c r="AA48" i="11"/>
  <c r="W48" i="11"/>
  <c r="Y48" i="11" s="1"/>
  <c r="T48" i="11"/>
  <c r="V48" i="11" s="1"/>
  <c r="Q48" i="11"/>
  <c r="S48" i="11" s="1"/>
  <c r="O48" i="11"/>
  <c r="K48" i="11"/>
  <c r="M48" i="11" s="1"/>
  <c r="H48" i="11"/>
  <c r="J48" i="11" s="1"/>
  <c r="E48" i="11"/>
  <c r="G48" i="11" s="1"/>
  <c r="AX47" i="11"/>
  <c r="AZ47" i="11" s="1"/>
  <c r="AU47" i="11"/>
  <c r="AW47" i="11" s="1"/>
  <c r="AR47" i="11"/>
  <c r="AT47" i="11" s="1"/>
  <c r="AP47" i="11"/>
  <c r="AL47" i="11"/>
  <c r="AN47" i="11" s="1"/>
  <c r="AI47" i="11"/>
  <c r="AF47" i="11"/>
  <c r="AH47" i="11" s="1"/>
  <c r="AA47" i="11"/>
  <c r="W47" i="11"/>
  <c r="Y47" i="11" s="1"/>
  <c r="T47" i="11"/>
  <c r="V47" i="11" s="1"/>
  <c r="Q47" i="11"/>
  <c r="S47" i="11" s="1"/>
  <c r="O47" i="11"/>
  <c r="K47" i="11"/>
  <c r="M47" i="11" s="1"/>
  <c r="H47" i="11"/>
  <c r="J47" i="11" s="1"/>
  <c r="AD47" i="11"/>
  <c r="E47" i="11"/>
  <c r="G47" i="11" s="1"/>
  <c r="AX46" i="11"/>
  <c r="AZ46" i="11" s="1"/>
  <c r="AU46" i="11"/>
  <c r="AW46" i="11" s="1"/>
  <c r="AR46" i="11"/>
  <c r="AT46" i="11" s="1"/>
  <c r="AP46" i="11"/>
  <c r="AL46" i="11"/>
  <c r="AN46" i="11" s="1"/>
  <c r="AI46" i="11"/>
  <c r="AK46" i="11" s="1"/>
  <c r="AF46" i="11"/>
  <c r="AH46" i="11" s="1"/>
  <c r="AA46" i="11"/>
  <c r="W46" i="11"/>
  <c r="Y46" i="11" s="1"/>
  <c r="T46" i="11"/>
  <c r="V46" i="11" s="1"/>
  <c r="Q46" i="11"/>
  <c r="S46" i="11" s="1"/>
  <c r="K46" i="11"/>
  <c r="M46" i="11" s="1"/>
  <c r="H46" i="11"/>
  <c r="J46" i="11" s="1"/>
  <c r="O46" i="11"/>
  <c r="E46" i="11"/>
  <c r="AX45" i="11"/>
  <c r="AZ45" i="11" s="1"/>
  <c r="AU45" i="11"/>
  <c r="AW45" i="11" s="1"/>
  <c r="AR45" i="11"/>
  <c r="AT45" i="11" s="1"/>
  <c r="AP45" i="11"/>
  <c r="AL45" i="11"/>
  <c r="AN45" i="11" s="1"/>
  <c r="AI45" i="11"/>
  <c r="AK45" i="11" s="1"/>
  <c r="AF45" i="11"/>
  <c r="AA45" i="11"/>
  <c r="W45" i="11"/>
  <c r="Y45" i="11" s="1"/>
  <c r="T45" i="11"/>
  <c r="V45" i="11" s="1"/>
  <c r="Q45" i="11"/>
  <c r="K45" i="11"/>
  <c r="M45" i="11" s="1"/>
  <c r="H45" i="11"/>
  <c r="J45" i="11" s="1"/>
  <c r="E45" i="11"/>
  <c r="G45" i="11" s="1"/>
  <c r="AX44" i="11"/>
  <c r="AZ44" i="11" s="1"/>
  <c r="AU44" i="11"/>
  <c r="AW44" i="11" s="1"/>
  <c r="AR44" i="11"/>
  <c r="AT44" i="11" s="1"/>
  <c r="AP44" i="11"/>
  <c r="AL44" i="11"/>
  <c r="AN44" i="11" s="1"/>
  <c r="AI44" i="11"/>
  <c r="AK44" i="11" s="1"/>
  <c r="AF44" i="11"/>
  <c r="AH44" i="11" s="1"/>
  <c r="AD44" i="11"/>
  <c r="AA44" i="11"/>
  <c r="W44" i="11"/>
  <c r="T44" i="11"/>
  <c r="V44" i="11" s="1"/>
  <c r="Q44" i="11"/>
  <c r="S44" i="11" s="1"/>
  <c r="O44" i="11"/>
  <c r="K44" i="11"/>
  <c r="M44" i="11" s="1"/>
  <c r="H44" i="11"/>
  <c r="J44" i="11" s="1"/>
  <c r="E44" i="11"/>
  <c r="G44" i="11" s="1"/>
  <c r="AX43" i="11"/>
  <c r="AZ43" i="11" s="1"/>
  <c r="AU43" i="11"/>
  <c r="AW43" i="11" s="1"/>
  <c r="AR43" i="11"/>
  <c r="AT43" i="11" s="1"/>
  <c r="AP43" i="11"/>
  <c r="AL43" i="11"/>
  <c r="AN43" i="11" s="1"/>
  <c r="AI43" i="11"/>
  <c r="AF43" i="11"/>
  <c r="AH43" i="11" s="1"/>
  <c r="AA43" i="11"/>
  <c r="W43" i="11"/>
  <c r="Y43" i="11" s="1"/>
  <c r="T43" i="11"/>
  <c r="Q43" i="11"/>
  <c r="S43" i="11" s="1"/>
  <c r="O43" i="11"/>
  <c r="K43" i="11"/>
  <c r="M43" i="11" s="1"/>
  <c r="H43" i="11"/>
  <c r="J43" i="11" s="1"/>
  <c r="AD43" i="11"/>
  <c r="E43" i="11"/>
  <c r="G43" i="11" s="1"/>
  <c r="AX42" i="11"/>
  <c r="AZ42" i="11" s="1"/>
  <c r="AU42" i="11"/>
  <c r="AW42" i="11" s="1"/>
  <c r="AR42" i="11"/>
  <c r="AT42" i="11" s="1"/>
  <c r="AP42" i="11"/>
  <c r="AL42" i="11"/>
  <c r="AN42" i="11" s="1"/>
  <c r="AI42" i="11"/>
  <c r="AK42" i="11" s="1"/>
  <c r="AF42" i="11"/>
  <c r="AH42" i="11" s="1"/>
  <c r="AA42" i="11"/>
  <c r="W42" i="11"/>
  <c r="Y42" i="11" s="1"/>
  <c r="T42" i="11"/>
  <c r="V42" i="11" s="1"/>
  <c r="Q42" i="11"/>
  <c r="S42" i="11" s="1"/>
  <c r="O42" i="11"/>
  <c r="K42" i="11"/>
  <c r="M42" i="11" s="1"/>
  <c r="H42" i="11"/>
  <c r="J42" i="11" s="1"/>
  <c r="AD42" i="11"/>
  <c r="E42" i="11"/>
  <c r="G42" i="11" s="1"/>
  <c r="AX41" i="11"/>
  <c r="AZ41" i="11" s="1"/>
  <c r="AU41" i="11"/>
  <c r="AW41" i="11" s="1"/>
  <c r="AR41" i="11"/>
  <c r="AT41" i="11" s="1"/>
  <c r="AP41" i="11"/>
  <c r="AL41" i="11"/>
  <c r="AN41" i="11" s="1"/>
  <c r="AI41" i="11"/>
  <c r="AK41" i="11" s="1"/>
  <c r="AF41" i="11"/>
  <c r="AA41" i="11"/>
  <c r="W41" i="11"/>
  <c r="Y41" i="11" s="1"/>
  <c r="T41" i="11"/>
  <c r="V41" i="11" s="1"/>
  <c r="Q41" i="11"/>
  <c r="K41" i="11"/>
  <c r="M41" i="11" s="1"/>
  <c r="H41" i="11"/>
  <c r="J41" i="11" s="1"/>
  <c r="E41" i="11"/>
  <c r="G41" i="11" s="1"/>
  <c r="AX40" i="11"/>
  <c r="AZ40" i="11" s="1"/>
  <c r="AU40" i="11"/>
  <c r="AW40" i="11" s="1"/>
  <c r="AR40" i="11"/>
  <c r="AT40" i="11" s="1"/>
  <c r="AP40" i="11"/>
  <c r="AL40" i="11"/>
  <c r="AI40" i="11"/>
  <c r="AK40" i="11" s="1"/>
  <c r="AF40" i="11"/>
  <c r="AH40" i="11" s="1"/>
  <c r="AD40" i="11"/>
  <c r="AA40" i="11"/>
  <c r="W40" i="11"/>
  <c r="Y40" i="11" s="1"/>
  <c r="T40" i="11"/>
  <c r="V40" i="11" s="1"/>
  <c r="Q40" i="11"/>
  <c r="S40" i="11" s="1"/>
  <c r="O40" i="11"/>
  <c r="K40" i="11"/>
  <c r="M40" i="11" s="1"/>
  <c r="H40" i="11"/>
  <c r="J40" i="11" s="1"/>
  <c r="E40" i="11"/>
  <c r="AX39" i="11"/>
  <c r="AZ39" i="11" s="1"/>
  <c r="AU39" i="11"/>
  <c r="AW39" i="11" s="1"/>
  <c r="AR39" i="11"/>
  <c r="AT39" i="11" s="1"/>
  <c r="AP39" i="11"/>
  <c r="AL39" i="11"/>
  <c r="AN39" i="11" s="1"/>
  <c r="AI39" i="11"/>
  <c r="AF39" i="11"/>
  <c r="AH39" i="11" s="1"/>
  <c r="AA39" i="11"/>
  <c r="W39" i="11"/>
  <c r="Y39" i="11" s="1"/>
  <c r="T39" i="11"/>
  <c r="V39" i="11" s="1"/>
  <c r="Q39" i="11"/>
  <c r="S39" i="11" s="1"/>
  <c r="O39" i="11"/>
  <c r="K39" i="11"/>
  <c r="M39" i="11" s="1"/>
  <c r="H39" i="11"/>
  <c r="J39" i="11" s="1"/>
  <c r="AD39" i="11"/>
  <c r="E39" i="11"/>
  <c r="G39" i="11" s="1"/>
  <c r="AX38" i="11"/>
  <c r="AZ38" i="11" s="1"/>
  <c r="AU38" i="11"/>
  <c r="AW38" i="11" s="1"/>
  <c r="AR38" i="11"/>
  <c r="AT38" i="11" s="1"/>
  <c r="AP38" i="11"/>
  <c r="AL38" i="11"/>
  <c r="AN38" i="11" s="1"/>
  <c r="AI38" i="11"/>
  <c r="AK38" i="11" s="1"/>
  <c r="AF38" i="11"/>
  <c r="AH38" i="11" s="1"/>
  <c r="AA38" i="11"/>
  <c r="W38" i="11"/>
  <c r="Y38" i="11" s="1"/>
  <c r="T38" i="11"/>
  <c r="V38" i="11" s="1"/>
  <c r="Q38" i="11"/>
  <c r="S38" i="11" s="1"/>
  <c r="K38" i="11"/>
  <c r="M38" i="11" s="1"/>
  <c r="H38" i="11"/>
  <c r="J38" i="11" s="1"/>
  <c r="O38" i="11"/>
  <c r="E38" i="11"/>
  <c r="AX37" i="11"/>
  <c r="AZ37" i="11" s="1"/>
  <c r="AU37" i="11"/>
  <c r="AW37" i="11" s="1"/>
  <c r="AR37" i="11"/>
  <c r="AT37" i="11" s="1"/>
  <c r="AP37" i="11"/>
  <c r="AL37" i="11"/>
  <c r="AN37" i="11" s="1"/>
  <c r="AI37" i="11"/>
  <c r="AK37" i="11" s="1"/>
  <c r="AF37" i="11"/>
  <c r="AA37" i="11"/>
  <c r="W37" i="11"/>
  <c r="Y37" i="11" s="1"/>
  <c r="T37" i="11"/>
  <c r="V37" i="11" s="1"/>
  <c r="Q37" i="11"/>
  <c r="K37" i="11"/>
  <c r="M37" i="11" s="1"/>
  <c r="H37" i="11"/>
  <c r="J37" i="11" s="1"/>
  <c r="E37" i="11"/>
  <c r="G37" i="11" s="1"/>
  <c r="AX36" i="11"/>
  <c r="AZ36" i="11" s="1"/>
  <c r="AU36" i="11"/>
  <c r="AW36" i="11" s="1"/>
  <c r="AR36" i="11"/>
  <c r="AT36" i="11" s="1"/>
  <c r="AP36" i="11"/>
  <c r="AL36" i="11"/>
  <c r="AN36" i="11" s="1"/>
  <c r="AI36" i="11"/>
  <c r="AK36" i="11" s="1"/>
  <c r="AF36" i="11"/>
  <c r="AH36" i="11" s="1"/>
  <c r="AD36" i="11"/>
  <c r="AA36" i="11"/>
  <c r="W36" i="11"/>
  <c r="T36" i="11"/>
  <c r="V36" i="11" s="1"/>
  <c r="Q36" i="11"/>
  <c r="S36" i="11" s="1"/>
  <c r="O36" i="11"/>
  <c r="K36" i="11"/>
  <c r="M36" i="11" s="1"/>
  <c r="H36" i="11"/>
  <c r="J36" i="11" s="1"/>
  <c r="E36" i="11"/>
  <c r="G36" i="11" s="1"/>
  <c r="AX35" i="11"/>
  <c r="AZ35" i="11" s="1"/>
  <c r="AU35" i="11"/>
  <c r="AW35" i="11" s="1"/>
  <c r="AR35" i="11"/>
  <c r="AT35" i="11" s="1"/>
  <c r="AP35" i="11"/>
  <c r="AL35" i="11"/>
  <c r="AN35" i="11" s="1"/>
  <c r="AI35" i="11"/>
  <c r="AF35" i="11"/>
  <c r="AH35" i="11" s="1"/>
  <c r="AA35" i="11"/>
  <c r="W35" i="11"/>
  <c r="Y35" i="11" s="1"/>
  <c r="T35" i="11"/>
  <c r="Q35" i="11"/>
  <c r="S35" i="11" s="1"/>
  <c r="O35" i="11"/>
  <c r="K35" i="11"/>
  <c r="M35" i="11" s="1"/>
  <c r="H35" i="11"/>
  <c r="J35" i="11" s="1"/>
  <c r="AD35" i="11"/>
  <c r="E35" i="11"/>
  <c r="G35" i="11" s="1"/>
  <c r="AX34" i="11"/>
  <c r="AZ34" i="11" s="1"/>
  <c r="AU34" i="11"/>
  <c r="AW34" i="11" s="1"/>
  <c r="AR34" i="11"/>
  <c r="AT34" i="11" s="1"/>
  <c r="AP34" i="11"/>
  <c r="AL34" i="11"/>
  <c r="AN34" i="11" s="1"/>
  <c r="AI34" i="11"/>
  <c r="AK34" i="11" s="1"/>
  <c r="AF34" i="11"/>
  <c r="AH34" i="11" s="1"/>
  <c r="AA34" i="11"/>
  <c r="W34" i="11"/>
  <c r="Y34" i="11" s="1"/>
  <c r="T34" i="11"/>
  <c r="V34" i="11" s="1"/>
  <c r="Q34" i="11"/>
  <c r="S34" i="11" s="1"/>
  <c r="O34" i="11"/>
  <c r="K34" i="11"/>
  <c r="M34" i="11" s="1"/>
  <c r="H34" i="11"/>
  <c r="J34" i="11" s="1"/>
  <c r="AD34" i="11"/>
  <c r="E34" i="11"/>
  <c r="G34" i="11" s="1"/>
  <c r="AX33" i="11"/>
  <c r="AZ33" i="11" s="1"/>
  <c r="AU33" i="11"/>
  <c r="AW33" i="11" s="1"/>
  <c r="AR33" i="11"/>
  <c r="AT33" i="11" s="1"/>
  <c r="AP33" i="11"/>
  <c r="AL33" i="11"/>
  <c r="AN33" i="11" s="1"/>
  <c r="AI33" i="11"/>
  <c r="AK33" i="11" s="1"/>
  <c r="AF33" i="11"/>
  <c r="AA33" i="11"/>
  <c r="W33" i="11"/>
  <c r="Y33" i="11" s="1"/>
  <c r="T33" i="11"/>
  <c r="V33" i="11" s="1"/>
  <c r="Q33" i="11"/>
  <c r="S33" i="11" s="1"/>
  <c r="K33" i="11"/>
  <c r="M33" i="11" s="1"/>
  <c r="H33" i="11"/>
  <c r="J33" i="11" s="1"/>
  <c r="E33" i="11"/>
  <c r="AX32" i="11"/>
  <c r="AZ32" i="11" s="1"/>
  <c r="AU32" i="11"/>
  <c r="AW32" i="11" s="1"/>
  <c r="AR32" i="11"/>
  <c r="AT32" i="11" s="1"/>
  <c r="AP32" i="11"/>
  <c r="AL32" i="11"/>
  <c r="AI32" i="11"/>
  <c r="AK32" i="11" s="1"/>
  <c r="AF32" i="11"/>
  <c r="AH32" i="11" s="1"/>
  <c r="AD32" i="11"/>
  <c r="AA32" i="11"/>
  <c r="W32" i="11"/>
  <c r="Y32" i="11" s="1"/>
  <c r="T32" i="11"/>
  <c r="V32" i="11" s="1"/>
  <c r="Q32" i="11"/>
  <c r="S32" i="11" s="1"/>
  <c r="O32" i="11"/>
  <c r="K32" i="11"/>
  <c r="M32" i="11" s="1"/>
  <c r="H32" i="11"/>
  <c r="J32" i="11" s="1"/>
  <c r="E32" i="11"/>
  <c r="G32" i="11" s="1"/>
  <c r="AX31" i="11"/>
  <c r="AZ31" i="11" s="1"/>
  <c r="AU31" i="11"/>
  <c r="AW31" i="11" s="1"/>
  <c r="AR31" i="11"/>
  <c r="AT31" i="11" s="1"/>
  <c r="AP31" i="11"/>
  <c r="AL31" i="11"/>
  <c r="AN31" i="11" s="1"/>
  <c r="AI31" i="11"/>
  <c r="AF31" i="11"/>
  <c r="AH31" i="11" s="1"/>
  <c r="AA31" i="11"/>
  <c r="W31" i="11"/>
  <c r="Y31" i="11" s="1"/>
  <c r="T31" i="11"/>
  <c r="V31" i="11" s="1"/>
  <c r="Q31" i="11"/>
  <c r="S31" i="11" s="1"/>
  <c r="O31" i="11"/>
  <c r="K31" i="11"/>
  <c r="M31" i="11" s="1"/>
  <c r="H31" i="11"/>
  <c r="J31" i="11" s="1"/>
  <c r="AD31" i="11"/>
  <c r="E31" i="11"/>
  <c r="G31" i="11" s="1"/>
  <c r="AX30" i="11"/>
  <c r="AZ30" i="11" s="1"/>
  <c r="AU30" i="11"/>
  <c r="AW30" i="11" s="1"/>
  <c r="AR30" i="11"/>
  <c r="AT30" i="11" s="1"/>
  <c r="AP30" i="11"/>
  <c r="AL30" i="11"/>
  <c r="AN30" i="11" s="1"/>
  <c r="AI30" i="11"/>
  <c r="AK30" i="11" s="1"/>
  <c r="AF30" i="11"/>
  <c r="AH30" i="11" s="1"/>
  <c r="AA30" i="11"/>
  <c r="W30" i="11"/>
  <c r="Y30" i="11" s="1"/>
  <c r="T30" i="11"/>
  <c r="V30" i="11" s="1"/>
  <c r="Q30" i="11"/>
  <c r="S30" i="11" s="1"/>
  <c r="K30" i="11"/>
  <c r="M30" i="11" s="1"/>
  <c r="H30" i="11"/>
  <c r="J30" i="11" s="1"/>
  <c r="O30" i="11"/>
  <c r="E30" i="11"/>
  <c r="AX29" i="11"/>
  <c r="AZ29" i="11" s="1"/>
  <c r="AU29" i="11"/>
  <c r="AW29" i="11" s="1"/>
  <c r="AR29" i="11"/>
  <c r="AT29" i="11" s="1"/>
  <c r="AP29" i="11"/>
  <c r="AL29" i="11"/>
  <c r="AN29" i="11" s="1"/>
  <c r="AI29" i="11"/>
  <c r="AK29" i="11" s="1"/>
  <c r="AF29" i="11"/>
  <c r="AH29" i="11" s="1"/>
  <c r="AA29" i="11"/>
  <c r="W29" i="11"/>
  <c r="Y29" i="11" s="1"/>
  <c r="T29" i="11"/>
  <c r="V29" i="11" s="1"/>
  <c r="Q29" i="11"/>
  <c r="S29" i="11" s="1"/>
  <c r="K29" i="11"/>
  <c r="M29" i="11" s="1"/>
  <c r="H29" i="11"/>
  <c r="J29" i="11" s="1"/>
  <c r="E29" i="11"/>
  <c r="G29" i="11" s="1"/>
  <c r="AX28" i="11"/>
  <c r="AZ28" i="11" s="1"/>
  <c r="AU28" i="11"/>
  <c r="AW28" i="11" s="1"/>
  <c r="AR28" i="11"/>
  <c r="AT28" i="11" s="1"/>
  <c r="AP28" i="11"/>
  <c r="AL28" i="11"/>
  <c r="AN28" i="11" s="1"/>
  <c r="AI28" i="11"/>
  <c r="AK28" i="11" s="1"/>
  <c r="AF28" i="11"/>
  <c r="AD28" i="11"/>
  <c r="AA28" i="11"/>
  <c r="W28" i="11"/>
  <c r="T28" i="11"/>
  <c r="V28" i="11" s="1"/>
  <c r="Q28" i="11"/>
  <c r="S28" i="11" s="1"/>
  <c r="O28" i="11"/>
  <c r="K28" i="11"/>
  <c r="M28" i="11" s="1"/>
  <c r="H28" i="11"/>
  <c r="J28" i="11" s="1"/>
  <c r="E28" i="11"/>
  <c r="G28" i="11" s="1"/>
  <c r="AX27" i="11"/>
  <c r="AZ27" i="11" s="1"/>
  <c r="AU27" i="11"/>
  <c r="AW27" i="11" s="1"/>
  <c r="AR27" i="11"/>
  <c r="AT27" i="11" s="1"/>
  <c r="AP27" i="11"/>
  <c r="AL27" i="11"/>
  <c r="AN27" i="11" s="1"/>
  <c r="AI27" i="11"/>
  <c r="AF27" i="11"/>
  <c r="AH27" i="11" s="1"/>
  <c r="AA27" i="11"/>
  <c r="W27" i="11"/>
  <c r="Y27" i="11" s="1"/>
  <c r="T27" i="11"/>
  <c r="Q27" i="11"/>
  <c r="S27" i="11" s="1"/>
  <c r="O27" i="11"/>
  <c r="K27" i="11"/>
  <c r="M27" i="11" s="1"/>
  <c r="H27" i="11"/>
  <c r="J27" i="11" s="1"/>
  <c r="AD27" i="11"/>
  <c r="E27" i="11"/>
  <c r="G27" i="11" s="1"/>
  <c r="AX26" i="11"/>
  <c r="AZ26" i="11" s="1"/>
  <c r="AU26" i="11"/>
  <c r="AW26" i="11" s="1"/>
  <c r="AR26" i="11"/>
  <c r="AT26" i="11" s="1"/>
  <c r="AP26" i="11"/>
  <c r="AL26" i="11"/>
  <c r="AN26" i="11" s="1"/>
  <c r="AI26" i="11"/>
  <c r="AK26" i="11" s="1"/>
  <c r="AF26" i="11"/>
  <c r="AH26" i="11" s="1"/>
  <c r="AA26" i="11"/>
  <c r="W26" i="11"/>
  <c r="Y26" i="11" s="1"/>
  <c r="T26" i="11"/>
  <c r="V26" i="11" s="1"/>
  <c r="Q26" i="11"/>
  <c r="S26" i="11" s="1"/>
  <c r="O26" i="11"/>
  <c r="K26" i="11"/>
  <c r="M26" i="11" s="1"/>
  <c r="H26" i="11"/>
  <c r="J26" i="11" s="1"/>
  <c r="AD26" i="11"/>
  <c r="E26" i="11"/>
  <c r="G26" i="11" s="1"/>
  <c r="AX25" i="11"/>
  <c r="AZ25" i="11" s="1"/>
  <c r="AU25" i="11"/>
  <c r="AW25" i="11" s="1"/>
  <c r="AR25" i="11"/>
  <c r="AT25" i="11" s="1"/>
  <c r="AP25" i="11"/>
  <c r="AL25" i="11"/>
  <c r="AN25" i="11" s="1"/>
  <c r="AI25" i="11"/>
  <c r="AK25" i="11" s="1"/>
  <c r="AF25" i="11"/>
  <c r="AA25" i="11"/>
  <c r="W25" i="11"/>
  <c r="Y25" i="11" s="1"/>
  <c r="T25" i="11"/>
  <c r="V25" i="11" s="1"/>
  <c r="Q25" i="11"/>
  <c r="K25" i="11"/>
  <c r="M25" i="11" s="1"/>
  <c r="H25" i="11"/>
  <c r="J25" i="11" s="1"/>
  <c r="E25" i="11"/>
  <c r="AX24" i="11"/>
  <c r="AZ24" i="11" s="1"/>
  <c r="AU24" i="11"/>
  <c r="AW24" i="11" s="1"/>
  <c r="AR24" i="11"/>
  <c r="AT24" i="11" s="1"/>
  <c r="AP24" i="11"/>
  <c r="AL24" i="11"/>
  <c r="AI24" i="11"/>
  <c r="AK24" i="11" s="1"/>
  <c r="AF24" i="11"/>
  <c r="AH24" i="11" s="1"/>
  <c r="AD24" i="11"/>
  <c r="AA24" i="11"/>
  <c r="W24" i="11"/>
  <c r="Y24" i="11" s="1"/>
  <c r="T24" i="11"/>
  <c r="V24" i="11" s="1"/>
  <c r="Q24" i="11"/>
  <c r="O24" i="11"/>
  <c r="K24" i="11"/>
  <c r="M24" i="11" s="1"/>
  <c r="H24" i="11"/>
  <c r="J24" i="11" s="1"/>
  <c r="E24" i="11"/>
  <c r="G24" i="11" s="1"/>
  <c r="AX23" i="11"/>
  <c r="AZ23" i="11" s="1"/>
  <c r="AU23" i="11"/>
  <c r="AW23" i="11" s="1"/>
  <c r="AR23" i="11"/>
  <c r="AT23" i="11" s="1"/>
  <c r="AP23" i="11"/>
  <c r="AL23" i="11"/>
  <c r="AN23" i="11" s="1"/>
  <c r="AI23" i="11"/>
  <c r="AK23" i="11" s="1"/>
  <c r="AF23" i="11"/>
  <c r="AH23" i="11" s="1"/>
  <c r="AA23" i="11"/>
  <c r="W23" i="11"/>
  <c r="Y23" i="11" s="1"/>
  <c r="T23" i="11"/>
  <c r="V23" i="11" s="1"/>
  <c r="Q23" i="11"/>
  <c r="S23" i="11" s="1"/>
  <c r="O23" i="11"/>
  <c r="K23" i="11"/>
  <c r="M23" i="11" s="1"/>
  <c r="H23" i="11"/>
  <c r="J23" i="11" s="1"/>
  <c r="AD23" i="11"/>
  <c r="E23" i="11"/>
  <c r="G23" i="11" s="1"/>
  <c r="AX22" i="11"/>
  <c r="AZ22" i="11" s="1"/>
  <c r="AU22" i="11"/>
  <c r="AW22" i="11" s="1"/>
  <c r="AR22" i="11"/>
  <c r="AT22" i="11" s="1"/>
  <c r="AP22" i="11"/>
  <c r="AL22" i="11"/>
  <c r="AN22" i="11" s="1"/>
  <c r="AI22" i="11"/>
  <c r="AK22" i="11" s="1"/>
  <c r="AF22" i="11"/>
  <c r="AD22" i="11"/>
  <c r="AA22" i="11"/>
  <c r="W22" i="11"/>
  <c r="Y22" i="11" s="1"/>
  <c r="T22" i="11"/>
  <c r="V22" i="11" s="1"/>
  <c r="Q22" i="11"/>
  <c r="O22" i="11"/>
  <c r="K22" i="11"/>
  <c r="M22" i="11" s="1"/>
  <c r="H22" i="11"/>
  <c r="J22" i="11" s="1"/>
  <c r="E22" i="11"/>
  <c r="AX21" i="11"/>
  <c r="AZ21" i="11" s="1"/>
  <c r="AU21" i="11"/>
  <c r="AW21" i="11" s="1"/>
  <c r="AR21" i="11"/>
  <c r="AT21" i="11" s="1"/>
  <c r="AP21" i="11"/>
  <c r="AL21" i="11"/>
  <c r="AN21" i="11" s="1"/>
  <c r="AI21" i="11"/>
  <c r="AF21" i="11"/>
  <c r="AH21" i="11" s="1"/>
  <c r="AA21" i="11"/>
  <c r="W21" i="11"/>
  <c r="Y21" i="11" s="1"/>
  <c r="T21" i="11"/>
  <c r="Q21" i="11"/>
  <c r="S21" i="11" s="1"/>
  <c r="K21" i="11"/>
  <c r="M21" i="11" s="1"/>
  <c r="H21" i="11"/>
  <c r="AD21" i="11"/>
  <c r="E21" i="11"/>
  <c r="G21" i="11" s="1"/>
  <c r="AX20" i="11"/>
  <c r="AZ20" i="11" s="1"/>
  <c r="AU20" i="11"/>
  <c r="AW20" i="11" s="1"/>
  <c r="AR20" i="11"/>
  <c r="AT20" i="11" s="1"/>
  <c r="AP20" i="11"/>
  <c r="AL20" i="11"/>
  <c r="AN20" i="11" s="1"/>
  <c r="AI20" i="11"/>
  <c r="AK20" i="11" s="1"/>
  <c r="AF20" i="11"/>
  <c r="AH20" i="11" s="1"/>
  <c r="AD20" i="11"/>
  <c r="AA20" i="11"/>
  <c r="W20" i="11"/>
  <c r="Y20" i="11" s="1"/>
  <c r="T20" i="11"/>
  <c r="V20" i="11" s="1"/>
  <c r="Q20" i="11"/>
  <c r="S20" i="11" s="1"/>
  <c r="O20" i="11"/>
  <c r="K20" i="11"/>
  <c r="M20" i="11" s="1"/>
  <c r="H20" i="11"/>
  <c r="J20" i="11" s="1"/>
  <c r="E20" i="11"/>
  <c r="G20" i="11" s="1"/>
  <c r="AX19" i="11"/>
  <c r="AZ19" i="11" s="1"/>
  <c r="AU19" i="11"/>
  <c r="AW19" i="11" s="1"/>
  <c r="AR19" i="11"/>
  <c r="AT19" i="11" s="1"/>
  <c r="AP19" i="11"/>
  <c r="AL19" i="11"/>
  <c r="AN19" i="11" s="1"/>
  <c r="AI19" i="11"/>
  <c r="AK19" i="11" s="1"/>
  <c r="AF19" i="11"/>
  <c r="AA19" i="11"/>
  <c r="W19" i="11"/>
  <c r="Y19" i="11" s="1"/>
  <c r="T19" i="11"/>
  <c r="V19" i="11" s="1"/>
  <c r="Q19" i="11"/>
  <c r="K19" i="11"/>
  <c r="M19" i="11" s="1"/>
  <c r="H19" i="11"/>
  <c r="E19" i="11"/>
  <c r="G19" i="11" s="1"/>
  <c r="AX18" i="11"/>
  <c r="AZ18" i="11" s="1"/>
  <c r="AU18" i="11"/>
  <c r="AW18" i="11" s="1"/>
  <c r="AR18" i="11"/>
  <c r="AT18" i="11" s="1"/>
  <c r="AP18" i="11"/>
  <c r="AL18" i="11"/>
  <c r="AN18" i="11" s="1"/>
  <c r="AI18" i="11"/>
  <c r="AK18" i="11" s="1"/>
  <c r="AF18" i="11"/>
  <c r="AD18" i="11"/>
  <c r="AA18" i="11"/>
  <c r="W18" i="11"/>
  <c r="Y18" i="11" s="1"/>
  <c r="T18" i="11"/>
  <c r="V18" i="11" s="1"/>
  <c r="Q18" i="11"/>
  <c r="O18" i="11"/>
  <c r="K18" i="11"/>
  <c r="M18" i="11" s="1"/>
  <c r="H18" i="11"/>
  <c r="J18" i="11" s="1"/>
  <c r="E18" i="11"/>
  <c r="G18" i="11" s="1"/>
  <c r="AX17" i="11"/>
  <c r="AZ17" i="11" s="1"/>
  <c r="AU17" i="11"/>
  <c r="AW17" i="11" s="1"/>
  <c r="AR17" i="11"/>
  <c r="AT17" i="11" s="1"/>
  <c r="AP17" i="11"/>
  <c r="AL17" i="11"/>
  <c r="AN17" i="11" s="1"/>
  <c r="AI17" i="11"/>
  <c r="AF17" i="11"/>
  <c r="AH17" i="11" s="1"/>
  <c r="AA17" i="11"/>
  <c r="W17" i="11"/>
  <c r="Y17" i="11" s="1"/>
  <c r="T17" i="11"/>
  <c r="Q17" i="11"/>
  <c r="S17" i="11" s="1"/>
  <c r="K17" i="11"/>
  <c r="M17" i="11" s="1"/>
  <c r="H17" i="11"/>
  <c r="J17" i="11" s="1"/>
  <c r="AD17" i="11"/>
  <c r="E17" i="11"/>
  <c r="G17" i="11" s="1"/>
  <c r="AX16" i="11"/>
  <c r="AZ16" i="11" s="1"/>
  <c r="AU16" i="11"/>
  <c r="AW16" i="11" s="1"/>
  <c r="AR16" i="11"/>
  <c r="AT16" i="11" s="1"/>
  <c r="AP16" i="11"/>
  <c r="AL16" i="11"/>
  <c r="AN16" i="11" s="1"/>
  <c r="AI16" i="11"/>
  <c r="AK16" i="11" s="1"/>
  <c r="AF16" i="11"/>
  <c r="AH16" i="11" s="1"/>
  <c r="AD16" i="11"/>
  <c r="AA16" i="11"/>
  <c r="W16" i="11"/>
  <c r="Y16" i="11" s="1"/>
  <c r="T16" i="11"/>
  <c r="V16" i="11" s="1"/>
  <c r="Q16" i="11"/>
  <c r="S16" i="11" s="1"/>
  <c r="O16" i="11"/>
  <c r="K16" i="11"/>
  <c r="M16" i="11" s="1"/>
  <c r="H16" i="11"/>
  <c r="J16" i="11" s="1"/>
  <c r="E16" i="11"/>
  <c r="G16" i="11" s="1"/>
  <c r="AX15" i="11"/>
  <c r="AZ15" i="11" s="1"/>
  <c r="AU15" i="11"/>
  <c r="AW15" i="11" s="1"/>
  <c r="AR15" i="11"/>
  <c r="AT15" i="11" s="1"/>
  <c r="AP15" i="11"/>
  <c r="AL15" i="11"/>
  <c r="AN15" i="11" s="1"/>
  <c r="AI15" i="11"/>
  <c r="AK15" i="11" s="1"/>
  <c r="AF15" i="11"/>
  <c r="AA15" i="11"/>
  <c r="W15" i="11"/>
  <c r="Y15" i="11" s="1"/>
  <c r="T15" i="11"/>
  <c r="V15" i="11" s="1"/>
  <c r="Q15" i="11"/>
  <c r="K15" i="11"/>
  <c r="M15" i="11" s="1"/>
  <c r="H15" i="11"/>
  <c r="E15" i="11"/>
  <c r="G15" i="11" s="1"/>
  <c r="AX14" i="11"/>
  <c r="AZ14" i="11" s="1"/>
  <c r="AU14" i="11"/>
  <c r="AW14" i="11" s="1"/>
  <c r="AR14" i="11"/>
  <c r="AT14" i="11" s="1"/>
  <c r="AP14" i="11"/>
  <c r="AL14" i="11"/>
  <c r="AN14" i="11" s="1"/>
  <c r="AI14" i="11"/>
  <c r="AK14" i="11" s="1"/>
  <c r="AF14" i="11"/>
  <c r="AD14" i="11"/>
  <c r="AA14" i="11"/>
  <c r="W14" i="11"/>
  <c r="Y14" i="11" s="1"/>
  <c r="T14" i="11"/>
  <c r="V14" i="11" s="1"/>
  <c r="Q14" i="11"/>
  <c r="O14" i="11"/>
  <c r="K14" i="11"/>
  <c r="M14" i="11" s="1"/>
  <c r="H14" i="11"/>
  <c r="J14" i="11" s="1"/>
  <c r="E14" i="11"/>
  <c r="G14" i="11" s="1"/>
  <c r="AX13" i="11"/>
  <c r="AZ13" i="11" s="1"/>
  <c r="AU13" i="11"/>
  <c r="AW13" i="11" s="1"/>
  <c r="AR13" i="11"/>
  <c r="AT13" i="11" s="1"/>
  <c r="AP13" i="11"/>
  <c r="AL13" i="11"/>
  <c r="AN13" i="11" s="1"/>
  <c r="AI13" i="11"/>
  <c r="AK13" i="11" s="1"/>
  <c r="AF13" i="11"/>
  <c r="AH13" i="11" s="1"/>
  <c r="AA13" i="11"/>
  <c r="W13" i="11"/>
  <c r="Y13" i="11" s="1"/>
  <c r="T13" i="11"/>
  <c r="Q13" i="11"/>
  <c r="S13" i="11" s="1"/>
  <c r="K13" i="11"/>
  <c r="M13" i="11" s="1"/>
  <c r="H13" i="11"/>
  <c r="AD13" i="11"/>
  <c r="E13" i="11"/>
  <c r="G13" i="11" s="1"/>
  <c r="AX12" i="11"/>
  <c r="AZ12" i="11" s="1"/>
  <c r="AU12" i="11"/>
  <c r="AW12" i="11" s="1"/>
  <c r="AR12" i="11"/>
  <c r="AT12" i="11" s="1"/>
  <c r="AP12" i="11"/>
  <c r="AL12" i="11"/>
  <c r="AN12" i="11" s="1"/>
  <c r="AI12" i="11"/>
  <c r="AF12" i="11"/>
  <c r="AH12" i="11" s="1"/>
  <c r="AD12" i="11"/>
  <c r="AA12" i="11"/>
  <c r="W12" i="11"/>
  <c r="Y12" i="11" s="1"/>
  <c r="T12" i="11"/>
  <c r="Q12" i="11"/>
  <c r="S12" i="11" s="1"/>
  <c r="O12" i="11"/>
  <c r="K12" i="11"/>
  <c r="M12" i="11" s="1"/>
  <c r="H12" i="11"/>
  <c r="J12" i="11" s="1"/>
  <c r="E12" i="11"/>
  <c r="G12" i="11" s="1"/>
  <c r="AX11" i="11"/>
  <c r="AZ11" i="11" s="1"/>
  <c r="AU11" i="11"/>
  <c r="AW11" i="11" s="1"/>
  <c r="AR11" i="11"/>
  <c r="AT11" i="11" s="1"/>
  <c r="AP11" i="11"/>
  <c r="AL11" i="11"/>
  <c r="AN11" i="11" s="1"/>
  <c r="AI11" i="11"/>
  <c r="AK11" i="11" s="1"/>
  <c r="AF11" i="11"/>
  <c r="AH11" i="11" s="1"/>
  <c r="AA11" i="11"/>
  <c r="W11" i="11"/>
  <c r="Y11" i="11" s="1"/>
  <c r="T11" i="11"/>
  <c r="V11" i="11" s="1"/>
  <c r="Q11" i="11"/>
  <c r="K11" i="11"/>
  <c r="M11" i="11" s="1"/>
  <c r="H11" i="11"/>
  <c r="E11" i="11"/>
  <c r="G11" i="11" s="1"/>
  <c r="AX10" i="11"/>
  <c r="AZ10" i="11" s="1"/>
  <c r="AU10" i="11"/>
  <c r="AW10" i="11" s="1"/>
  <c r="AR10" i="11"/>
  <c r="AT10" i="11" s="1"/>
  <c r="AP10" i="11"/>
  <c r="AL10" i="11"/>
  <c r="AN10" i="11" s="1"/>
  <c r="AI10" i="11"/>
  <c r="AK10" i="11" s="1"/>
  <c r="AF10" i="11"/>
  <c r="AD10" i="11"/>
  <c r="AA10" i="11"/>
  <c r="W10" i="11"/>
  <c r="Y10" i="11" s="1"/>
  <c r="T10" i="11"/>
  <c r="V10" i="11" s="1"/>
  <c r="Q10" i="11"/>
  <c r="O10" i="11"/>
  <c r="K10" i="11"/>
  <c r="M10" i="11" s="1"/>
  <c r="H10" i="11"/>
  <c r="J10" i="11" s="1"/>
  <c r="E10" i="11"/>
  <c r="AX9" i="11"/>
  <c r="AZ9" i="11" s="1"/>
  <c r="AU9" i="11"/>
  <c r="AW9" i="11" s="1"/>
  <c r="AR9" i="11"/>
  <c r="AT9" i="11" s="1"/>
  <c r="AP9" i="11"/>
  <c r="AL9" i="11"/>
  <c r="AN9" i="11" s="1"/>
  <c r="AI9" i="11"/>
  <c r="AF9" i="11"/>
  <c r="AH9" i="11" s="1"/>
  <c r="AA9" i="11"/>
  <c r="W9" i="11"/>
  <c r="Y9" i="11" s="1"/>
  <c r="T9" i="11"/>
  <c r="V9" i="11" s="1"/>
  <c r="Q9" i="11"/>
  <c r="S9" i="11" s="1"/>
  <c r="K9" i="11"/>
  <c r="M9" i="11" s="1"/>
  <c r="H9" i="11"/>
  <c r="J9" i="11" s="1"/>
  <c r="AD9" i="11"/>
  <c r="E9" i="11"/>
  <c r="G9" i="11" s="1"/>
  <c r="AX8" i="11"/>
  <c r="AZ8" i="11" s="1"/>
  <c r="AU8" i="11"/>
  <c r="AW8" i="11" s="1"/>
  <c r="AR8" i="11"/>
  <c r="AT8" i="11" s="1"/>
  <c r="AP8" i="11"/>
  <c r="AL8" i="11"/>
  <c r="AN8" i="11" s="1"/>
  <c r="AI8" i="11"/>
  <c r="AK8" i="11" s="1"/>
  <c r="AF8" i="11"/>
  <c r="AH8" i="11" s="1"/>
  <c r="AD8" i="11"/>
  <c r="AA8" i="11"/>
  <c r="W8" i="11"/>
  <c r="Y8" i="11" s="1"/>
  <c r="T8" i="11"/>
  <c r="V8" i="11" s="1"/>
  <c r="Q8" i="11"/>
  <c r="S8" i="11" s="1"/>
  <c r="O8" i="11"/>
  <c r="K8" i="11"/>
  <c r="M8" i="11" s="1"/>
  <c r="H8" i="11"/>
  <c r="J8" i="11" s="1"/>
  <c r="E8" i="11"/>
  <c r="G8" i="11" s="1"/>
  <c r="AX7" i="11"/>
  <c r="AZ7" i="11" s="1"/>
  <c r="AU7" i="11"/>
  <c r="AW7" i="11" s="1"/>
  <c r="AR7" i="11"/>
  <c r="AT7" i="11" s="1"/>
  <c r="AP7" i="11"/>
  <c r="AL7" i="11"/>
  <c r="AN7" i="11" s="1"/>
  <c r="AI7" i="11"/>
  <c r="AK7" i="11" s="1"/>
  <c r="AF7" i="11"/>
  <c r="AA7" i="11"/>
  <c r="W7" i="11"/>
  <c r="Y7" i="11" s="1"/>
  <c r="T7" i="11"/>
  <c r="V7" i="11" s="1"/>
  <c r="Q7" i="11"/>
  <c r="S7" i="11" s="1"/>
  <c r="K7" i="11"/>
  <c r="M7" i="11" s="1"/>
  <c r="H7" i="11"/>
  <c r="E7" i="11"/>
  <c r="G7" i="11" s="1"/>
  <c r="AX54" i="18"/>
  <c r="AZ54" i="18" s="1"/>
  <c r="AU54" i="18"/>
  <c r="AW54" i="18" s="1"/>
  <c r="AR54" i="18"/>
  <c r="AT54" i="18" s="1"/>
  <c r="AP54" i="18"/>
  <c r="AL54" i="18"/>
  <c r="AN54" i="18" s="1"/>
  <c r="AI54" i="18"/>
  <c r="AK54" i="18" s="1"/>
  <c r="AF54" i="18"/>
  <c r="AA54" i="18"/>
  <c r="W54" i="18"/>
  <c r="Y54" i="18" s="1"/>
  <c r="T54" i="18"/>
  <c r="V54" i="18" s="1"/>
  <c r="Q54" i="18"/>
  <c r="O54" i="18"/>
  <c r="AD54" i="18" s="1"/>
  <c r="K54" i="18"/>
  <c r="M54" i="18" s="1"/>
  <c r="H54" i="18"/>
  <c r="J54" i="18" s="1"/>
  <c r="E54" i="18"/>
  <c r="AX53" i="18"/>
  <c r="AZ53" i="18" s="1"/>
  <c r="AU53" i="18"/>
  <c r="AW53" i="18" s="1"/>
  <c r="AR53" i="18"/>
  <c r="AT53" i="18" s="1"/>
  <c r="AP53" i="18"/>
  <c r="AL53" i="18"/>
  <c r="AN53" i="18" s="1"/>
  <c r="AI53" i="18"/>
  <c r="AF53" i="18"/>
  <c r="AH53" i="18" s="1"/>
  <c r="AA53" i="18"/>
  <c r="W53" i="18"/>
  <c r="Y53" i="18" s="1"/>
  <c r="T53" i="18"/>
  <c r="V53" i="18" s="1"/>
  <c r="Q53" i="18"/>
  <c r="S53" i="18" s="1"/>
  <c r="K53" i="18"/>
  <c r="M53" i="18" s="1"/>
  <c r="H53" i="18"/>
  <c r="J53" i="18" s="1"/>
  <c r="O53" i="18"/>
  <c r="E53" i="18"/>
  <c r="G53" i="18" s="1"/>
  <c r="AX51" i="18"/>
  <c r="AZ51" i="18" s="1"/>
  <c r="AU51" i="18"/>
  <c r="AW51" i="18" s="1"/>
  <c r="AR51" i="18"/>
  <c r="AT51" i="18" s="1"/>
  <c r="AP51" i="18"/>
  <c r="AL51" i="18"/>
  <c r="AN51" i="18" s="1"/>
  <c r="AI51" i="18"/>
  <c r="AK51" i="18" s="1"/>
  <c r="AF51" i="18"/>
  <c r="AA51" i="18"/>
  <c r="W51" i="18"/>
  <c r="Y51" i="18" s="1"/>
  <c r="T51" i="18"/>
  <c r="V51" i="18" s="1"/>
  <c r="Q51" i="18"/>
  <c r="O51" i="18"/>
  <c r="AD51" i="18" s="1"/>
  <c r="K51" i="18"/>
  <c r="M51" i="18" s="1"/>
  <c r="H51" i="18"/>
  <c r="J51" i="18" s="1"/>
  <c r="E51" i="18"/>
  <c r="AX50" i="18"/>
  <c r="AZ50" i="18" s="1"/>
  <c r="AU50" i="18"/>
  <c r="AW50" i="18" s="1"/>
  <c r="AR50" i="18"/>
  <c r="AT50" i="18" s="1"/>
  <c r="AP50" i="18"/>
  <c r="AL50" i="18"/>
  <c r="AN50" i="18" s="1"/>
  <c r="AI50" i="18"/>
  <c r="AK50" i="18" s="1"/>
  <c r="AF50" i="18"/>
  <c r="AA50" i="18"/>
  <c r="W50" i="18"/>
  <c r="Y50" i="18" s="1"/>
  <c r="T50" i="18"/>
  <c r="V50" i="18" s="1"/>
  <c r="Q50" i="18"/>
  <c r="S50" i="18" s="1"/>
  <c r="K50" i="18"/>
  <c r="M50" i="18" s="1"/>
  <c r="H50" i="18"/>
  <c r="O50" i="18"/>
  <c r="E50" i="18"/>
  <c r="G50" i="18" s="1"/>
  <c r="AX49" i="18"/>
  <c r="AZ49" i="18" s="1"/>
  <c r="AU49" i="18"/>
  <c r="AW49" i="18" s="1"/>
  <c r="AR49" i="18"/>
  <c r="AT49" i="18" s="1"/>
  <c r="AP49" i="18"/>
  <c r="AL49" i="18"/>
  <c r="AN49" i="18" s="1"/>
  <c r="AI49" i="18"/>
  <c r="AF49" i="18"/>
  <c r="AH49" i="18" s="1"/>
  <c r="AA49" i="18"/>
  <c r="W49" i="18"/>
  <c r="Y49" i="18" s="1"/>
  <c r="T49" i="18"/>
  <c r="V49" i="18" s="1"/>
  <c r="Q49" i="18"/>
  <c r="S49" i="18" s="1"/>
  <c r="O49" i="18"/>
  <c r="K49" i="18"/>
  <c r="M49" i="18" s="1"/>
  <c r="H49" i="18"/>
  <c r="J49" i="18" s="1"/>
  <c r="E49" i="18"/>
  <c r="AX48" i="18"/>
  <c r="AZ48" i="18" s="1"/>
  <c r="AU48" i="18"/>
  <c r="AW48" i="18" s="1"/>
  <c r="AR48" i="18"/>
  <c r="AT48" i="18" s="1"/>
  <c r="AP48" i="18"/>
  <c r="AL48" i="18"/>
  <c r="AN48" i="18" s="1"/>
  <c r="AI48" i="18"/>
  <c r="AK48" i="18" s="1"/>
  <c r="AF48" i="18"/>
  <c r="AH48" i="18" s="1"/>
  <c r="AA48" i="18"/>
  <c r="W48" i="18"/>
  <c r="Y48" i="18" s="1"/>
  <c r="T48" i="18"/>
  <c r="V48" i="18" s="1"/>
  <c r="Q48" i="18"/>
  <c r="K48" i="18"/>
  <c r="M48" i="18" s="1"/>
  <c r="H48" i="18"/>
  <c r="J48" i="18" s="1"/>
  <c r="E48" i="18"/>
  <c r="AX47" i="18"/>
  <c r="AZ47" i="18" s="1"/>
  <c r="AU47" i="18"/>
  <c r="AW47" i="18" s="1"/>
  <c r="AR47" i="18"/>
  <c r="AT47" i="18" s="1"/>
  <c r="AP47" i="18"/>
  <c r="AL47" i="18"/>
  <c r="AN47" i="18" s="1"/>
  <c r="AI47" i="18"/>
  <c r="AK47" i="18" s="1"/>
  <c r="AF47" i="18"/>
  <c r="AA47" i="18"/>
  <c r="W47" i="18"/>
  <c r="Y47" i="18" s="1"/>
  <c r="T47" i="18"/>
  <c r="V47" i="18" s="1"/>
  <c r="Q47" i="18"/>
  <c r="O47" i="18"/>
  <c r="K47" i="18"/>
  <c r="M47" i="18" s="1"/>
  <c r="H47" i="18"/>
  <c r="J47" i="18" s="1"/>
  <c r="E47" i="18"/>
  <c r="AX46" i="18"/>
  <c r="AZ46" i="18" s="1"/>
  <c r="AU46" i="18"/>
  <c r="AW46" i="18" s="1"/>
  <c r="AR46" i="18"/>
  <c r="AT46" i="18" s="1"/>
  <c r="AP46" i="18"/>
  <c r="AL46" i="18"/>
  <c r="AN46" i="18" s="1"/>
  <c r="AI46" i="18"/>
  <c r="AF46" i="18"/>
  <c r="AH46" i="18" s="1"/>
  <c r="AA46" i="18"/>
  <c r="W46" i="18"/>
  <c r="Y46" i="18" s="1"/>
  <c r="T46" i="18"/>
  <c r="V46" i="18" s="1"/>
  <c r="Q46" i="18"/>
  <c r="S46" i="18" s="1"/>
  <c r="K46" i="18"/>
  <c r="H46" i="18"/>
  <c r="J46" i="18" s="1"/>
  <c r="O46" i="18"/>
  <c r="E46" i="18"/>
  <c r="G46" i="18" s="1"/>
  <c r="AX45" i="18"/>
  <c r="AZ45" i="18" s="1"/>
  <c r="AU45" i="18"/>
  <c r="AW45" i="18" s="1"/>
  <c r="AR45" i="18"/>
  <c r="AT45" i="18" s="1"/>
  <c r="AP45" i="18"/>
  <c r="AL45" i="18"/>
  <c r="AN45" i="18" s="1"/>
  <c r="AI45" i="18"/>
  <c r="AK45" i="18" s="1"/>
  <c r="AF45" i="18"/>
  <c r="AH45" i="18" s="1"/>
  <c r="AA45" i="18"/>
  <c r="W45" i="18"/>
  <c r="Y45" i="18" s="1"/>
  <c r="T45" i="18"/>
  <c r="V45" i="18" s="1"/>
  <c r="Q45" i="18"/>
  <c r="S45" i="18" s="1"/>
  <c r="O45" i="18"/>
  <c r="K45" i="18"/>
  <c r="M45" i="18" s="1"/>
  <c r="H45" i="18"/>
  <c r="J45" i="18" s="1"/>
  <c r="E45" i="18"/>
  <c r="G45" i="18" s="1"/>
  <c r="AX44" i="18"/>
  <c r="AZ44" i="18" s="1"/>
  <c r="AU44" i="18"/>
  <c r="AW44" i="18" s="1"/>
  <c r="AR44" i="18"/>
  <c r="AT44" i="18" s="1"/>
  <c r="AP44" i="18"/>
  <c r="AL44" i="18"/>
  <c r="AN44" i="18" s="1"/>
  <c r="AI44" i="18"/>
  <c r="AK44" i="18" s="1"/>
  <c r="AF44" i="18"/>
  <c r="AA44" i="18"/>
  <c r="W44" i="18"/>
  <c r="Y44" i="18" s="1"/>
  <c r="T44" i="18"/>
  <c r="V44" i="18" s="1"/>
  <c r="Q44" i="18"/>
  <c r="K44" i="18"/>
  <c r="M44" i="18" s="1"/>
  <c r="H44" i="18"/>
  <c r="J44" i="18" s="1"/>
  <c r="E44" i="18"/>
  <c r="AX43" i="18"/>
  <c r="AZ43" i="18" s="1"/>
  <c r="AU43" i="18"/>
  <c r="AW43" i="18" s="1"/>
  <c r="AR43" i="18"/>
  <c r="AT43" i="18" s="1"/>
  <c r="AP43" i="18"/>
  <c r="AL43" i="18"/>
  <c r="AN43" i="18" s="1"/>
  <c r="AI43" i="18"/>
  <c r="AK43" i="18" s="1"/>
  <c r="AF43" i="18"/>
  <c r="AA43" i="18"/>
  <c r="W43" i="18"/>
  <c r="Y43" i="18" s="1"/>
  <c r="T43" i="18"/>
  <c r="V43" i="18" s="1"/>
  <c r="Q43" i="18"/>
  <c r="S43" i="18" s="1"/>
  <c r="O43" i="18"/>
  <c r="AD43" i="18" s="1"/>
  <c r="K43" i="18"/>
  <c r="M43" i="18" s="1"/>
  <c r="H43" i="18"/>
  <c r="J43" i="18" s="1"/>
  <c r="E43" i="18"/>
  <c r="AX42" i="18"/>
  <c r="AZ42" i="18" s="1"/>
  <c r="AU42" i="18"/>
  <c r="AW42" i="18" s="1"/>
  <c r="AR42" i="18"/>
  <c r="AT42" i="18" s="1"/>
  <c r="AP42" i="18"/>
  <c r="AL42" i="18"/>
  <c r="AN42" i="18" s="1"/>
  <c r="AI42" i="18"/>
  <c r="AF42" i="18"/>
  <c r="AH42" i="18" s="1"/>
  <c r="AA42" i="18"/>
  <c r="W42" i="18"/>
  <c r="Y42" i="18" s="1"/>
  <c r="T42" i="18"/>
  <c r="Q42" i="18"/>
  <c r="S42" i="18" s="1"/>
  <c r="K42" i="18"/>
  <c r="M42" i="18" s="1"/>
  <c r="H42" i="18"/>
  <c r="J42" i="18" s="1"/>
  <c r="O42" i="18"/>
  <c r="E42" i="18"/>
  <c r="G42" i="18" s="1"/>
  <c r="AX41" i="18"/>
  <c r="AZ41" i="18" s="1"/>
  <c r="AU41" i="18"/>
  <c r="AW41" i="18" s="1"/>
  <c r="AR41" i="18"/>
  <c r="AT41" i="18" s="1"/>
  <c r="AP41" i="18"/>
  <c r="AL41" i="18"/>
  <c r="AN41" i="18" s="1"/>
  <c r="AI41" i="18"/>
  <c r="AK41" i="18" s="1"/>
  <c r="AF41" i="18"/>
  <c r="AA41" i="18"/>
  <c r="W41" i="18"/>
  <c r="T41" i="18"/>
  <c r="V41" i="18" s="1"/>
  <c r="Q41" i="18"/>
  <c r="S41" i="18" s="1"/>
  <c r="O41" i="18"/>
  <c r="AD41" i="18" s="1"/>
  <c r="K41" i="18"/>
  <c r="M41" i="18" s="1"/>
  <c r="H41" i="18"/>
  <c r="J41" i="18" s="1"/>
  <c r="E41" i="18"/>
  <c r="AX40" i="18"/>
  <c r="AZ40" i="18" s="1"/>
  <c r="AU40" i="18"/>
  <c r="AW40" i="18" s="1"/>
  <c r="AR40" i="18"/>
  <c r="AT40" i="18" s="1"/>
  <c r="AP40" i="18"/>
  <c r="AL40" i="18"/>
  <c r="AN40" i="18" s="1"/>
  <c r="AI40" i="18"/>
  <c r="AK40" i="18" s="1"/>
  <c r="AF40" i="18"/>
  <c r="AH40" i="18" s="1"/>
  <c r="AA40" i="18"/>
  <c r="W40" i="18"/>
  <c r="Y40" i="18" s="1"/>
  <c r="T40" i="18"/>
  <c r="V40" i="18" s="1"/>
  <c r="Q40" i="18"/>
  <c r="S40" i="18" s="1"/>
  <c r="K40" i="18"/>
  <c r="M40" i="18" s="1"/>
  <c r="H40" i="18"/>
  <c r="J40" i="18" s="1"/>
  <c r="O40" i="18"/>
  <c r="E40" i="18"/>
  <c r="AX39" i="18"/>
  <c r="AZ39" i="18" s="1"/>
  <c r="AU39" i="18"/>
  <c r="AW39" i="18" s="1"/>
  <c r="AR39" i="18"/>
  <c r="AT39" i="18" s="1"/>
  <c r="AP39" i="18"/>
  <c r="AL39" i="18"/>
  <c r="AN39" i="18" s="1"/>
  <c r="AI39" i="18"/>
  <c r="AK39" i="18" s="1"/>
  <c r="AF39" i="18"/>
  <c r="AA39" i="18"/>
  <c r="W39" i="18"/>
  <c r="Y39" i="18" s="1"/>
  <c r="T39" i="18"/>
  <c r="Q39" i="18"/>
  <c r="S39" i="18" s="1"/>
  <c r="O39" i="18"/>
  <c r="K39" i="18"/>
  <c r="M39" i="18" s="1"/>
  <c r="H39" i="18"/>
  <c r="E39" i="18"/>
  <c r="G39" i="18" s="1"/>
  <c r="AX38" i="18"/>
  <c r="AZ38" i="18" s="1"/>
  <c r="AU38" i="18"/>
  <c r="AW38" i="18" s="1"/>
  <c r="AR38" i="18"/>
  <c r="AT38" i="18" s="1"/>
  <c r="AP38" i="18"/>
  <c r="AL38" i="18"/>
  <c r="AN38" i="18" s="1"/>
  <c r="AI38" i="18"/>
  <c r="AK38" i="18" s="1"/>
  <c r="AF38" i="18"/>
  <c r="AA38" i="18"/>
  <c r="W38" i="18"/>
  <c r="Y38" i="18" s="1"/>
  <c r="T38" i="18"/>
  <c r="V38" i="18" s="1"/>
  <c r="Q38" i="18"/>
  <c r="K38" i="18"/>
  <c r="M38" i="18" s="1"/>
  <c r="H38" i="18"/>
  <c r="J38" i="18" s="1"/>
  <c r="O38" i="18"/>
  <c r="E38" i="18"/>
  <c r="AX37" i="18"/>
  <c r="AZ37" i="18" s="1"/>
  <c r="AU37" i="18"/>
  <c r="AW37" i="18" s="1"/>
  <c r="AR37" i="18"/>
  <c r="AT37" i="18" s="1"/>
  <c r="AP37" i="18"/>
  <c r="AL37" i="18"/>
  <c r="AN37" i="18" s="1"/>
  <c r="AI37" i="18"/>
  <c r="AK37" i="18" s="1"/>
  <c r="AF37" i="18"/>
  <c r="AA37" i="18"/>
  <c r="W37" i="18"/>
  <c r="Y37" i="18" s="1"/>
  <c r="T37" i="18"/>
  <c r="V37" i="18" s="1"/>
  <c r="Q37" i="18"/>
  <c r="O37" i="18"/>
  <c r="AD37" i="18" s="1"/>
  <c r="K37" i="18"/>
  <c r="M37" i="18" s="1"/>
  <c r="H37" i="18"/>
  <c r="J37" i="18" s="1"/>
  <c r="E37" i="18"/>
  <c r="G37" i="18" s="1"/>
  <c r="AX36" i="18"/>
  <c r="AZ36" i="18" s="1"/>
  <c r="AU36" i="18"/>
  <c r="AW36" i="18" s="1"/>
  <c r="AR36" i="18"/>
  <c r="AT36" i="18" s="1"/>
  <c r="AP36" i="18"/>
  <c r="AL36" i="18"/>
  <c r="AN36" i="18" s="1"/>
  <c r="AI36" i="18"/>
  <c r="AK36" i="18" s="1"/>
  <c r="AF36" i="18"/>
  <c r="AA36" i="18"/>
  <c r="W36" i="18"/>
  <c r="Y36" i="18" s="1"/>
  <c r="T36" i="18"/>
  <c r="Q36" i="18"/>
  <c r="S36" i="18" s="1"/>
  <c r="O36" i="18"/>
  <c r="K36" i="18"/>
  <c r="M36" i="18" s="1"/>
  <c r="H36" i="18"/>
  <c r="J36" i="18" s="1"/>
  <c r="E36" i="18"/>
  <c r="G36" i="18" s="1"/>
  <c r="AX35" i="18"/>
  <c r="AZ35" i="18" s="1"/>
  <c r="AU35" i="18"/>
  <c r="AW35" i="18" s="1"/>
  <c r="AR35" i="18"/>
  <c r="AT35" i="18" s="1"/>
  <c r="AP35" i="18"/>
  <c r="AL35" i="18"/>
  <c r="AN35" i="18" s="1"/>
  <c r="AI35" i="18"/>
  <c r="AK35" i="18" s="1"/>
  <c r="AF35" i="18"/>
  <c r="AA35" i="18"/>
  <c r="W35" i="18"/>
  <c r="Y35" i="18" s="1"/>
  <c r="T35" i="18"/>
  <c r="V35" i="18" s="1"/>
  <c r="Q35" i="18"/>
  <c r="S35" i="18" s="1"/>
  <c r="K35" i="18"/>
  <c r="M35" i="18" s="1"/>
  <c r="H35" i="18"/>
  <c r="J35" i="18" s="1"/>
  <c r="O35" i="18"/>
  <c r="E35" i="18"/>
  <c r="AX34" i="18"/>
  <c r="AZ34" i="18" s="1"/>
  <c r="AU34" i="18"/>
  <c r="AW34" i="18" s="1"/>
  <c r="AR34" i="18"/>
  <c r="AT34" i="18" s="1"/>
  <c r="AP34" i="18"/>
  <c r="AL34" i="18"/>
  <c r="AN34" i="18" s="1"/>
  <c r="AI34" i="18"/>
  <c r="AK34" i="18" s="1"/>
  <c r="AF34" i="18"/>
  <c r="AA34" i="18"/>
  <c r="W34" i="18"/>
  <c r="Y34" i="18" s="1"/>
  <c r="T34" i="18"/>
  <c r="V34" i="18" s="1"/>
  <c r="Q34" i="18"/>
  <c r="K34" i="18"/>
  <c r="M34" i="18" s="1"/>
  <c r="H34" i="18"/>
  <c r="J34" i="18" s="1"/>
  <c r="O34" i="18"/>
  <c r="E34" i="18"/>
  <c r="G34" i="18" s="1"/>
  <c r="AX33" i="18"/>
  <c r="AZ33" i="18" s="1"/>
  <c r="AU33" i="18"/>
  <c r="AW33" i="18" s="1"/>
  <c r="AR33" i="18"/>
  <c r="AT33" i="18" s="1"/>
  <c r="AP33" i="18"/>
  <c r="AL33" i="18"/>
  <c r="AN33" i="18" s="1"/>
  <c r="AI33" i="18"/>
  <c r="AK33" i="18" s="1"/>
  <c r="AF33" i="18"/>
  <c r="AH33" i="18" s="1"/>
  <c r="AA33" i="18"/>
  <c r="W33" i="18"/>
  <c r="Y33" i="18" s="1"/>
  <c r="T33" i="18"/>
  <c r="V33" i="18" s="1"/>
  <c r="Q33" i="18"/>
  <c r="S33" i="18" s="1"/>
  <c r="O33" i="18"/>
  <c r="K33" i="18"/>
  <c r="M33" i="18" s="1"/>
  <c r="H33" i="18"/>
  <c r="E33" i="18"/>
  <c r="G33" i="18" s="1"/>
  <c r="AX32" i="18"/>
  <c r="AZ32" i="18" s="1"/>
  <c r="AU32" i="18"/>
  <c r="AW32" i="18" s="1"/>
  <c r="AR32" i="18"/>
  <c r="AT32" i="18" s="1"/>
  <c r="AP32" i="18"/>
  <c r="AL32" i="18"/>
  <c r="AN32" i="18" s="1"/>
  <c r="AI32" i="18"/>
  <c r="AK32" i="18" s="1"/>
  <c r="AF32" i="18"/>
  <c r="AA32" i="18"/>
  <c r="W32" i="18"/>
  <c r="Y32" i="18" s="1"/>
  <c r="T32" i="18"/>
  <c r="Q32" i="18"/>
  <c r="S32" i="18" s="1"/>
  <c r="O32" i="18"/>
  <c r="K32" i="18"/>
  <c r="M32" i="18" s="1"/>
  <c r="H32" i="18"/>
  <c r="E32" i="18"/>
  <c r="G32" i="18" s="1"/>
  <c r="AX31" i="18"/>
  <c r="AZ31" i="18" s="1"/>
  <c r="AU31" i="18"/>
  <c r="AW31" i="18" s="1"/>
  <c r="AR31" i="18"/>
  <c r="AT31" i="18" s="1"/>
  <c r="AP31" i="18"/>
  <c r="AL31" i="18"/>
  <c r="AN31" i="18" s="1"/>
  <c r="AI31" i="18"/>
  <c r="AK31" i="18" s="1"/>
  <c r="AF31" i="18"/>
  <c r="AA31" i="18"/>
  <c r="W31" i="18"/>
  <c r="Y31" i="18" s="1"/>
  <c r="T31" i="18"/>
  <c r="Q31" i="18"/>
  <c r="S31" i="18" s="1"/>
  <c r="K31" i="18"/>
  <c r="M31" i="18" s="1"/>
  <c r="H31" i="18"/>
  <c r="J31" i="18" s="1"/>
  <c r="O31" i="18"/>
  <c r="E31" i="18"/>
  <c r="AX30" i="18"/>
  <c r="AZ30" i="18" s="1"/>
  <c r="AU30" i="18"/>
  <c r="AW30" i="18" s="1"/>
  <c r="AR30" i="18"/>
  <c r="AT30" i="18" s="1"/>
  <c r="AP30" i="18"/>
  <c r="AL30" i="18"/>
  <c r="AN30" i="18" s="1"/>
  <c r="AI30" i="18"/>
  <c r="AK30" i="18" s="1"/>
  <c r="AF30" i="18"/>
  <c r="AA30" i="18"/>
  <c r="W30" i="18"/>
  <c r="Y30" i="18" s="1"/>
  <c r="T30" i="18"/>
  <c r="V30" i="18" s="1"/>
  <c r="Q30" i="18"/>
  <c r="K30" i="18"/>
  <c r="M30" i="18" s="1"/>
  <c r="H30" i="18"/>
  <c r="J30" i="18" s="1"/>
  <c r="O30" i="18"/>
  <c r="E30" i="18"/>
  <c r="AX29" i="18"/>
  <c r="AZ29" i="18" s="1"/>
  <c r="AU29" i="18"/>
  <c r="AW29" i="18" s="1"/>
  <c r="AR29" i="18"/>
  <c r="AT29" i="18" s="1"/>
  <c r="AP29" i="18"/>
  <c r="AL29" i="18"/>
  <c r="AN29" i="18" s="1"/>
  <c r="AI29" i="18"/>
  <c r="AK29" i="18" s="1"/>
  <c r="AF29" i="18"/>
  <c r="AA29" i="18"/>
  <c r="W29" i="18"/>
  <c r="Y29" i="18" s="1"/>
  <c r="T29" i="18"/>
  <c r="V29" i="18" s="1"/>
  <c r="Q29" i="18"/>
  <c r="K29" i="18"/>
  <c r="M29" i="18" s="1"/>
  <c r="H29" i="18"/>
  <c r="E29" i="18"/>
  <c r="AX28" i="18"/>
  <c r="AZ28" i="18" s="1"/>
  <c r="AU28" i="18"/>
  <c r="AW28" i="18" s="1"/>
  <c r="AR28" i="18"/>
  <c r="AT28" i="18" s="1"/>
  <c r="AP28" i="18"/>
  <c r="AL28" i="18"/>
  <c r="AN28" i="18" s="1"/>
  <c r="AI28" i="18"/>
  <c r="AK28" i="18" s="1"/>
  <c r="AF28" i="18"/>
  <c r="AA28" i="18"/>
  <c r="W28" i="18"/>
  <c r="Y28" i="18" s="1"/>
  <c r="T28" i="18"/>
  <c r="V28" i="18" s="1"/>
  <c r="Q28" i="18"/>
  <c r="O28" i="18"/>
  <c r="AD28" i="18" s="1"/>
  <c r="K28" i="18"/>
  <c r="M28" i="18" s="1"/>
  <c r="H28" i="18"/>
  <c r="J28" i="18" s="1"/>
  <c r="E28" i="18"/>
  <c r="G28" i="18" s="1"/>
  <c r="AX27" i="18"/>
  <c r="AZ27" i="18" s="1"/>
  <c r="AU27" i="18"/>
  <c r="AW27" i="18" s="1"/>
  <c r="AR27" i="18"/>
  <c r="AT27" i="18" s="1"/>
  <c r="AP27" i="18"/>
  <c r="AL27" i="18"/>
  <c r="AN27" i="18" s="1"/>
  <c r="AI27" i="18"/>
  <c r="AK27" i="18" s="1"/>
  <c r="AF27" i="18"/>
  <c r="AA27" i="18"/>
  <c r="W27" i="18"/>
  <c r="Y27" i="18" s="1"/>
  <c r="T27" i="18"/>
  <c r="V27" i="18" s="1"/>
  <c r="Q27" i="18"/>
  <c r="O27" i="18"/>
  <c r="AD27" i="18" s="1"/>
  <c r="K27" i="18"/>
  <c r="M27" i="18" s="1"/>
  <c r="H27" i="18"/>
  <c r="J27" i="18" s="1"/>
  <c r="E27" i="18"/>
  <c r="AX26" i="18"/>
  <c r="AZ26" i="18" s="1"/>
  <c r="AU26" i="18"/>
  <c r="AW26" i="18" s="1"/>
  <c r="AR26" i="18"/>
  <c r="AT26" i="18" s="1"/>
  <c r="AP26" i="18"/>
  <c r="AL26" i="18"/>
  <c r="AN26" i="18" s="1"/>
  <c r="AI26" i="18"/>
  <c r="AK26" i="18" s="1"/>
  <c r="AF26" i="18"/>
  <c r="AH26" i="18" s="1"/>
  <c r="AA26" i="18"/>
  <c r="W26" i="18"/>
  <c r="Y26" i="18" s="1"/>
  <c r="T26" i="18"/>
  <c r="V26" i="18" s="1"/>
  <c r="Q26" i="18"/>
  <c r="S26" i="18" s="1"/>
  <c r="K26" i="18"/>
  <c r="M26" i="18" s="1"/>
  <c r="H26" i="18"/>
  <c r="J26" i="18" s="1"/>
  <c r="O26" i="18"/>
  <c r="E26" i="18"/>
  <c r="AX25" i="18"/>
  <c r="AZ25" i="18" s="1"/>
  <c r="AU25" i="18"/>
  <c r="AW25" i="18" s="1"/>
  <c r="AR25" i="18"/>
  <c r="AT25" i="18" s="1"/>
  <c r="AP25" i="18"/>
  <c r="AL25" i="18"/>
  <c r="AN25" i="18" s="1"/>
  <c r="AI25" i="18"/>
  <c r="AK25" i="18" s="1"/>
  <c r="AF25" i="18"/>
  <c r="AA25" i="18"/>
  <c r="W25" i="18"/>
  <c r="Y25" i="18" s="1"/>
  <c r="T25" i="18"/>
  <c r="V25" i="18" s="1"/>
  <c r="Q25" i="18"/>
  <c r="K25" i="18"/>
  <c r="M25" i="18" s="1"/>
  <c r="H25" i="18"/>
  <c r="O25" i="18"/>
  <c r="E25" i="18"/>
  <c r="G25" i="18" s="1"/>
  <c r="AX24" i="18"/>
  <c r="AZ24" i="18" s="1"/>
  <c r="AU24" i="18"/>
  <c r="AW24" i="18" s="1"/>
  <c r="AR24" i="18"/>
  <c r="AT24" i="18" s="1"/>
  <c r="AP24" i="18"/>
  <c r="AL24" i="18"/>
  <c r="AN24" i="18" s="1"/>
  <c r="AI24" i="18"/>
  <c r="AK24" i="18" s="1"/>
  <c r="AF24" i="18"/>
  <c r="AA24" i="18"/>
  <c r="W24" i="18"/>
  <c r="Y24" i="18" s="1"/>
  <c r="T24" i="18"/>
  <c r="V24" i="18" s="1"/>
  <c r="Q24" i="18"/>
  <c r="S24" i="18" s="1"/>
  <c r="O24" i="18"/>
  <c r="K24" i="18"/>
  <c r="M24" i="18" s="1"/>
  <c r="H24" i="18"/>
  <c r="J24" i="18" s="1"/>
  <c r="E24" i="18"/>
  <c r="G24" i="18" s="1"/>
  <c r="AX23" i="18"/>
  <c r="AZ23" i="18" s="1"/>
  <c r="AU23" i="18"/>
  <c r="AW23" i="18" s="1"/>
  <c r="AR23" i="18"/>
  <c r="AT23" i="18" s="1"/>
  <c r="AP23" i="18"/>
  <c r="AL23" i="18"/>
  <c r="AN23" i="18" s="1"/>
  <c r="AI23" i="18"/>
  <c r="AK23" i="18" s="1"/>
  <c r="AF23" i="18"/>
  <c r="AA23" i="18"/>
  <c r="W23" i="18"/>
  <c r="Y23" i="18" s="1"/>
  <c r="T23" i="18"/>
  <c r="Q23" i="18"/>
  <c r="S23" i="18" s="1"/>
  <c r="O23" i="18"/>
  <c r="K23" i="18"/>
  <c r="M23" i="18" s="1"/>
  <c r="H23" i="18"/>
  <c r="J23" i="18" s="1"/>
  <c r="E23" i="18"/>
  <c r="G23" i="18" s="1"/>
  <c r="AX22" i="18"/>
  <c r="AZ22" i="18" s="1"/>
  <c r="AU22" i="18"/>
  <c r="AW22" i="18" s="1"/>
  <c r="AR22" i="18"/>
  <c r="AT22" i="18" s="1"/>
  <c r="AP22" i="18"/>
  <c r="AL22" i="18"/>
  <c r="AN22" i="18" s="1"/>
  <c r="AI22" i="18"/>
  <c r="AK22" i="18" s="1"/>
  <c r="AF22" i="18"/>
  <c r="AH22" i="18" s="1"/>
  <c r="AA22" i="18"/>
  <c r="W22" i="18"/>
  <c r="Y22" i="18" s="1"/>
  <c r="T22" i="18"/>
  <c r="V22" i="18" s="1"/>
  <c r="Q22" i="18"/>
  <c r="S22" i="18" s="1"/>
  <c r="K22" i="18"/>
  <c r="M22" i="18" s="1"/>
  <c r="H22" i="18"/>
  <c r="J22" i="18" s="1"/>
  <c r="O22" i="18"/>
  <c r="E22" i="18"/>
  <c r="AX21" i="18"/>
  <c r="AZ21" i="18" s="1"/>
  <c r="AU21" i="18"/>
  <c r="AW21" i="18" s="1"/>
  <c r="AR21" i="18"/>
  <c r="AT21" i="18" s="1"/>
  <c r="AP21" i="18"/>
  <c r="AL21" i="18"/>
  <c r="AN21" i="18" s="1"/>
  <c r="AI21" i="18"/>
  <c r="AK21" i="18" s="1"/>
  <c r="AF21" i="18"/>
  <c r="AA21" i="18"/>
  <c r="W21" i="18"/>
  <c r="Y21" i="18" s="1"/>
  <c r="T21" i="18"/>
  <c r="V21" i="18" s="1"/>
  <c r="Q21" i="18"/>
  <c r="K21" i="18"/>
  <c r="M21" i="18" s="1"/>
  <c r="H21" i="18"/>
  <c r="O21" i="18"/>
  <c r="E21" i="18"/>
  <c r="G21" i="18" s="1"/>
  <c r="AX20" i="18"/>
  <c r="AZ20" i="18" s="1"/>
  <c r="AU20" i="18"/>
  <c r="AW20" i="18" s="1"/>
  <c r="AR20" i="18"/>
  <c r="AT20" i="18" s="1"/>
  <c r="AP20" i="18"/>
  <c r="AL20" i="18"/>
  <c r="AN20" i="18" s="1"/>
  <c r="AI20" i="18"/>
  <c r="AK20" i="18" s="1"/>
  <c r="AF20" i="18"/>
  <c r="AA20" i="18"/>
  <c r="W20" i="18"/>
  <c r="Y20" i="18" s="1"/>
  <c r="T20" i="18"/>
  <c r="V20" i="18" s="1"/>
  <c r="Q20" i="18"/>
  <c r="O20" i="18"/>
  <c r="K20" i="18"/>
  <c r="M20" i="18" s="1"/>
  <c r="H20" i="18"/>
  <c r="J20" i="18" s="1"/>
  <c r="E20" i="18"/>
  <c r="AX19" i="18"/>
  <c r="AZ19" i="18" s="1"/>
  <c r="AU19" i="18"/>
  <c r="AW19" i="18" s="1"/>
  <c r="AR19" i="18"/>
  <c r="AT19" i="18" s="1"/>
  <c r="AP19" i="18"/>
  <c r="AL19" i="18"/>
  <c r="AN19" i="18" s="1"/>
  <c r="AI19" i="18"/>
  <c r="AK19" i="18" s="1"/>
  <c r="AF19" i="18"/>
  <c r="AH19" i="18" s="1"/>
  <c r="AA19" i="18"/>
  <c r="W19" i="18"/>
  <c r="Y19" i="18" s="1"/>
  <c r="T19" i="18"/>
  <c r="Q19" i="18"/>
  <c r="S19" i="18" s="1"/>
  <c r="K19" i="18"/>
  <c r="M19" i="18" s="1"/>
  <c r="H19" i="18"/>
  <c r="J19" i="18" s="1"/>
  <c r="O19" i="18"/>
  <c r="E19" i="18"/>
  <c r="AX18" i="18"/>
  <c r="AZ18" i="18" s="1"/>
  <c r="AU18" i="18"/>
  <c r="AW18" i="18" s="1"/>
  <c r="AR18" i="18"/>
  <c r="AT18" i="18" s="1"/>
  <c r="AP18" i="18"/>
  <c r="AL18" i="18"/>
  <c r="AN18" i="18" s="1"/>
  <c r="AI18" i="18"/>
  <c r="AK18" i="18" s="1"/>
  <c r="AF18" i="18"/>
  <c r="AH18" i="18" s="1"/>
  <c r="AA18" i="18"/>
  <c r="W18" i="18"/>
  <c r="Y18" i="18" s="1"/>
  <c r="T18" i="18"/>
  <c r="V18" i="18" s="1"/>
  <c r="Q18" i="18"/>
  <c r="K18" i="18"/>
  <c r="M18" i="18" s="1"/>
  <c r="H18" i="18"/>
  <c r="J18" i="18" s="1"/>
  <c r="O18" i="18"/>
  <c r="E18" i="18"/>
  <c r="G18" i="18" s="1"/>
  <c r="AX17" i="18"/>
  <c r="AZ17" i="18" s="1"/>
  <c r="AU17" i="18"/>
  <c r="AW17" i="18" s="1"/>
  <c r="AR17" i="18"/>
  <c r="AT17" i="18" s="1"/>
  <c r="AP17" i="18"/>
  <c r="AL17" i="18"/>
  <c r="AN17" i="18" s="1"/>
  <c r="AI17" i="18"/>
  <c r="AK17" i="18" s="1"/>
  <c r="AF17" i="18"/>
  <c r="AH17" i="18" s="1"/>
  <c r="AA17" i="18"/>
  <c r="W17" i="18"/>
  <c r="Y17" i="18" s="1"/>
  <c r="T17" i="18"/>
  <c r="V17" i="18" s="1"/>
  <c r="Q17" i="18"/>
  <c r="O17" i="18"/>
  <c r="AD17" i="18" s="1"/>
  <c r="K17" i="18"/>
  <c r="M17" i="18" s="1"/>
  <c r="H17" i="18"/>
  <c r="J17" i="18" s="1"/>
  <c r="E17" i="18"/>
  <c r="AX16" i="18"/>
  <c r="AZ16" i="18" s="1"/>
  <c r="AU16" i="18"/>
  <c r="AW16" i="18" s="1"/>
  <c r="AR16" i="18"/>
  <c r="AT16" i="18" s="1"/>
  <c r="AP16" i="18"/>
  <c r="AL16" i="18"/>
  <c r="AN16" i="18" s="1"/>
  <c r="AI16" i="18"/>
  <c r="AK16" i="18" s="1"/>
  <c r="AF16" i="18"/>
  <c r="AA16" i="18"/>
  <c r="W16" i="18"/>
  <c r="Y16" i="18" s="1"/>
  <c r="T16" i="18"/>
  <c r="Q16" i="18"/>
  <c r="S16" i="18" s="1"/>
  <c r="O16" i="18"/>
  <c r="K16" i="18"/>
  <c r="M16" i="18" s="1"/>
  <c r="H16" i="18"/>
  <c r="J16" i="18" s="1"/>
  <c r="E16" i="18"/>
  <c r="AX15" i="18"/>
  <c r="AZ15" i="18" s="1"/>
  <c r="AU15" i="18"/>
  <c r="AW15" i="18" s="1"/>
  <c r="AR15" i="18"/>
  <c r="AT15" i="18" s="1"/>
  <c r="AP15" i="18"/>
  <c r="AL15" i="18"/>
  <c r="AN15" i="18" s="1"/>
  <c r="AI15" i="18"/>
  <c r="AF15" i="18"/>
  <c r="AH15" i="18" s="1"/>
  <c r="AA15" i="18"/>
  <c r="W15" i="18"/>
  <c r="Y15" i="18" s="1"/>
  <c r="T15" i="18"/>
  <c r="V15" i="18" s="1"/>
  <c r="Q15" i="18"/>
  <c r="S15" i="18" s="1"/>
  <c r="K15" i="18"/>
  <c r="M15" i="18" s="1"/>
  <c r="H15" i="18"/>
  <c r="J15" i="18" s="1"/>
  <c r="O15" i="18"/>
  <c r="E15" i="18"/>
  <c r="AX14" i="18"/>
  <c r="AZ14" i="18" s="1"/>
  <c r="AU14" i="18"/>
  <c r="AW14" i="18" s="1"/>
  <c r="AR14" i="18"/>
  <c r="AT14" i="18" s="1"/>
  <c r="AP14" i="18"/>
  <c r="AL14" i="18"/>
  <c r="AN14" i="18" s="1"/>
  <c r="AI14" i="18"/>
  <c r="AK14" i="18" s="1"/>
  <c r="AF14" i="18"/>
  <c r="AA14" i="18"/>
  <c r="W14" i="18"/>
  <c r="Y14" i="18" s="1"/>
  <c r="T14" i="18"/>
  <c r="V14" i="18" s="1"/>
  <c r="Q14" i="18"/>
  <c r="K14" i="18"/>
  <c r="M14" i="18" s="1"/>
  <c r="H14" i="18"/>
  <c r="J14" i="18" s="1"/>
  <c r="O14" i="18"/>
  <c r="E14" i="18"/>
  <c r="G14" i="18" s="1"/>
  <c r="AX13" i="18"/>
  <c r="AZ13" i="18" s="1"/>
  <c r="AU13" i="18"/>
  <c r="AW13" i="18" s="1"/>
  <c r="AR13" i="18"/>
  <c r="AT13" i="18" s="1"/>
  <c r="AP13" i="18"/>
  <c r="AL13" i="18"/>
  <c r="AN13" i="18" s="1"/>
  <c r="AI13" i="18"/>
  <c r="AK13" i="18" s="1"/>
  <c r="AF13" i="18"/>
  <c r="AH13" i="18" s="1"/>
  <c r="AA13" i="18"/>
  <c r="W13" i="18"/>
  <c r="Y13" i="18" s="1"/>
  <c r="T13" i="18"/>
  <c r="V13" i="18" s="1"/>
  <c r="Q13" i="18"/>
  <c r="K13" i="18"/>
  <c r="M13" i="18" s="1"/>
  <c r="H13" i="18"/>
  <c r="J13" i="18" s="1"/>
  <c r="O13" i="18"/>
  <c r="E13" i="18"/>
  <c r="AX12" i="18"/>
  <c r="AZ12" i="18" s="1"/>
  <c r="AU12" i="18"/>
  <c r="AW12" i="18" s="1"/>
  <c r="AR12" i="18"/>
  <c r="AT12" i="18" s="1"/>
  <c r="AP12" i="18"/>
  <c r="AL12" i="18"/>
  <c r="AN12" i="18" s="1"/>
  <c r="AI12" i="18"/>
  <c r="AF12" i="18"/>
  <c r="AH12" i="18" s="1"/>
  <c r="AA12" i="18"/>
  <c r="W12" i="18"/>
  <c r="Y12" i="18" s="1"/>
  <c r="T12" i="18"/>
  <c r="Q12" i="18"/>
  <c r="S12" i="18" s="1"/>
  <c r="O12" i="18"/>
  <c r="K12" i="18"/>
  <c r="M12" i="18" s="1"/>
  <c r="H12" i="18"/>
  <c r="J12" i="18" s="1"/>
  <c r="E12" i="18"/>
  <c r="AX11" i="18"/>
  <c r="AZ11" i="18" s="1"/>
  <c r="AU11" i="18"/>
  <c r="AW11" i="18" s="1"/>
  <c r="AR11" i="18"/>
  <c r="AT11" i="18" s="1"/>
  <c r="AP11" i="18"/>
  <c r="AL11" i="18"/>
  <c r="AN11" i="18" s="1"/>
  <c r="AI11" i="18"/>
  <c r="AK11" i="18" s="1"/>
  <c r="AF11" i="18"/>
  <c r="AH11" i="18" s="1"/>
  <c r="AA11" i="18"/>
  <c r="W11" i="18"/>
  <c r="Y11" i="18" s="1"/>
  <c r="T11" i="18"/>
  <c r="V11" i="18" s="1"/>
  <c r="Q11" i="18"/>
  <c r="S11" i="18" s="1"/>
  <c r="K11" i="18"/>
  <c r="M11" i="18" s="1"/>
  <c r="H11" i="18"/>
  <c r="J11" i="18" s="1"/>
  <c r="O11" i="18"/>
  <c r="E11" i="18"/>
  <c r="AX10" i="18"/>
  <c r="AZ10" i="18" s="1"/>
  <c r="AU10" i="18"/>
  <c r="AW10" i="18" s="1"/>
  <c r="AR10" i="18"/>
  <c r="AT10" i="18" s="1"/>
  <c r="AP10" i="18"/>
  <c r="AL10" i="18"/>
  <c r="AN10" i="18" s="1"/>
  <c r="AI10" i="18"/>
  <c r="AK10" i="18" s="1"/>
  <c r="AF10" i="18"/>
  <c r="AA10" i="18"/>
  <c r="W10" i="18"/>
  <c r="Y10" i="18" s="1"/>
  <c r="T10" i="18"/>
  <c r="V10" i="18" s="1"/>
  <c r="Q10" i="18"/>
  <c r="K10" i="18"/>
  <c r="M10" i="18" s="1"/>
  <c r="H10" i="18"/>
  <c r="J10" i="18" s="1"/>
  <c r="O10" i="18"/>
  <c r="E10" i="18"/>
  <c r="AX9" i="18"/>
  <c r="AZ9" i="18" s="1"/>
  <c r="AU9" i="18"/>
  <c r="AW9" i="18" s="1"/>
  <c r="AR9" i="18"/>
  <c r="AT9" i="18" s="1"/>
  <c r="AP9" i="18"/>
  <c r="AL9" i="18"/>
  <c r="AN9" i="18" s="1"/>
  <c r="AI9" i="18"/>
  <c r="AK9" i="18" s="1"/>
  <c r="AF9" i="18"/>
  <c r="AA9" i="18"/>
  <c r="W9" i="18"/>
  <c r="Y9" i="18" s="1"/>
  <c r="T9" i="18"/>
  <c r="V9" i="18" s="1"/>
  <c r="Q9" i="18"/>
  <c r="S9" i="18" s="1"/>
  <c r="K9" i="18"/>
  <c r="M9" i="18" s="1"/>
  <c r="H9" i="18"/>
  <c r="J9" i="18" s="1"/>
  <c r="O9" i="18"/>
  <c r="E9" i="18"/>
  <c r="AX8" i="18"/>
  <c r="AZ8" i="18" s="1"/>
  <c r="AU8" i="18"/>
  <c r="AW8" i="18" s="1"/>
  <c r="AR8" i="18"/>
  <c r="AT8" i="18" s="1"/>
  <c r="AP8" i="18"/>
  <c r="AL8" i="18"/>
  <c r="AN8" i="18" s="1"/>
  <c r="AI8" i="18"/>
  <c r="AF8" i="18"/>
  <c r="AH8" i="18" s="1"/>
  <c r="AA8" i="18"/>
  <c r="W8" i="18"/>
  <c r="Y8" i="18" s="1"/>
  <c r="T8" i="18"/>
  <c r="V8" i="18" s="1"/>
  <c r="Q8" i="18"/>
  <c r="O8" i="18"/>
  <c r="K8" i="18"/>
  <c r="M8" i="18" s="1"/>
  <c r="H8" i="18"/>
  <c r="J8" i="18" s="1"/>
  <c r="E8" i="18"/>
  <c r="AX7" i="18"/>
  <c r="AZ7" i="18" s="1"/>
  <c r="AU7" i="18"/>
  <c r="AW7" i="18" s="1"/>
  <c r="AR7" i="18"/>
  <c r="AT7" i="18" s="1"/>
  <c r="AP7" i="18"/>
  <c r="AL7" i="18"/>
  <c r="AN7" i="18" s="1"/>
  <c r="AI7" i="18"/>
  <c r="AK7" i="18" s="1"/>
  <c r="AF7" i="18"/>
  <c r="AH7" i="18" s="1"/>
  <c r="AA7" i="18"/>
  <c r="W7" i="18"/>
  <c r="Y7" i="18" s="1"/>
  <c r="T7" i="18"/>
  <c r="Q7" i="18"/>
  <c r="S7" i="18" s="1"/>
  <c r="K7" i="18"/>
  <c r="M7" i="18" s="1"/>
  <c r="H7" i="18"/>
  <c r="J7" i="18" s="1"/>
  <c r="O7" i="18"/>
  <c r="E7" i="18"/>
  <c r="AX54" i="20"/>
  <c r="AZ54" i="20" s="1"/>
  <c r="AU54" i="20"/>
  <c r="AW54" i="20" s="1"/>
  <c r="AR54" i="20"/>
  <c r="AT54" i="20" s="1"/>
  <c r="AP54" i="20"/>
  <c r="AL54" i="20"/>
  <c r="AN54" i="20" s="1"/>
  <c r="AI54" i="20"/>
  <c r="AK54" i="20" s="1"/>
  <c r="AF54" i="20"/>
  <c r="AA54" i="20"/>
  <c r="W54" i="20"/>
  <c r="Y54" i="20" s="1"/>
  <c r="T54" i="20"/>
  <c r="V54" i="20" s="1"/>
  <c r="Q54" i="20"/>
  <c r="O54" i="20"/>
  <c r="AD54" i="20" s="1"/>
  <c r="K54" i="20"/>
  <c r="M54" i="20" s="1"/>
  <c r="H54" i="20"/>
  <c r="J54" i="20" s="1"/>
  <c r="E54" i="20"/>
  <c r="G54" i="20" s="1"/>
  <c r="AX53" i="20"/>
  <c r="AZ53" i="20" s="1"/>
  <c r="AU53" i="20"/>
  <c r="AW53" i="20" s="1"/>
  <c r="AR53" i="20"/>
  <c r="AT53" i="20" s="1"/>
  <c r="AP53" i="20"/>
  <c r="AL53" i="20"/>
  <c r="AN53" i="20" s="1"/>
  <c r="AI53" i="20"/>
  <c r="AK53" i="20" s="1"/>
  <c r="AF53" i="20"/>
  <c r="AA53" i="20"/>
  <c r="W53" i="20"/>
  <c r="Y53" i="20" s="1"/>
  <c r="T53" i="20"/>
  <c r="V53" i="20" s="1"/>
  <c r="Q53" i="20"/>
  <c r="K53" i="20"/>
  <c r="M53" i="20" s="1"/>
  <c r="H53" i="20"/>
  <c r="J53" i="20" s="1"/>
  <c r="O53" i="20"/>
  <c r="E53" i="20"/>
  <c r="AX51" i="20"/>
  <c r="AZ51" i="20" s="1"/>
  <c r="AU51" i="20"/>
  <c r="AW51" i="20" s="1"/>
  <c r="AR51" i="20"/>
  <c r="AT51" i="20" s="1"/>
  <c r="AP51" i="20"/>
  <c r="AL51" i="20"/>
  <c r="AN51" i="20" s="1"/>
  <c r="AI51" i="20"/>
  <c r="AK51" i="20" s="1"/>
  <c r="AF51" i="20"/>
  <c r="AA51" i="20"/>
  <c r="W51" i="20"/>
  <c r="Y51" i="20" s="1"/>
  <c r="T51" i="20"/>
  <c r="V51" i="20" s="1"/>
  <c r="Q51" i="20"/>
  <c r="K51" i="20"/>
  <c r="M51" i="20" s="1"/>
  <c r="H51" i="20"/>
  <c r="O51" i="20"/>
  <c r="E51" i="20"/>
  <c r="G51" i="20" s="1"/>
  <c r="AX50" i="20"/>
  <c r="AZ50" i="20" s="1"/>
  <c r="AU50" i="20"/>
  <c r="AW50" i="20" s="1"/>
  <c r="AR50" i="20"/>
  <c r="AT50" i="20" s="1"/>
  <c r="AP50" i="20"/>
  <c r="AL50" i="20"/>
  <c r="AN50" i="20" s="1"/>
  <c r="AI50" i="20"/>
  <c r="AF50" i="20"/>
  <c r="AH50" i="20" s="1"/>
  <c r="AA50" i="20"/>
  <c r="W50" i="20"/>
  <c r="Y50" i="20" s="1"/>
  <c r="T50" i="20"/>
  <c r="Q50" i="20"/>
  <c r="S50" i="20" s="1"/>
  <c r="O50" i="20"/>
  <c r="K50" i="20"/>
  <c r="M50" i="20" s="1"/>
  <c r="H50" i="20"/>
  <c r="E50" i="20"/>
  <c r="G50" i="20" s="1"/>
  <c r="AX49" i="20"/>
  <c r="AZ49" i="20" s="1"/>
  <c r="AU49" i="20"/>
  <c r="AW49" i="20" s="1"/>
  <c r="AR49" i="20"/>
  <c r="AT49" i="20" s="1"/>
  <c r="AP49" i="20"/>
  <c r="AL49" i="20"/>
  <c r="AN49" i="20" s="1"/>
  <c r="AI49" i="20"/>
  <c r="AF49" i="20"/>
  <c r="AH49" i="20" s="1"/>
  <c r="AA49" i="20"/>
  <c r="W49" i="20"/>
  <c r="Y49" i="20" s="1"/>
  <c r="T49" i="20"/>
  <c r="V49" i="20" s="1"/>
  <c r="Q49" i="20"/>
  <c r="S49" i="20" s="1"/>
  <c r="K49" i="20"/>
  <c r="M49" i="20" s="1"/>
  <c r="H49" i="20"/>
  <c r="J49" i="20" s="1"/>
  <c r="O49" i="20"/>
  <c r="E49" i="20"/>
  <c r="AX48" i="20"/>
  <c r="AZ48" i="20" s="1"/>
  <c r="AU48" i="20"/>
  <c r="AW48" i="20" s="1"/>
  <c r="AR48" i="20"/>
  <c r="AT48" i="20" s="1"/>
  <c r="AP48" i="20"/>
  <c r="AL48" i="20"/>
  <c r="AN48" i="20" s="1"/>
  <c r="AI48" i="20"/>
  <c r="AK48" i="20" s="1"/>
  <c r="AF48" i="20"/>
  <c r="AA48" i="20"/>
  <c r="W48" i="20"/>
  <c r="Y48" i="20" s="1"/>
  <c r="T48" i="20"/>
  <c r="V48" i="20" s="1"/>
  <c r="Q48" i="20"/>
  <c r="K48" i="20"/>
  <c r="M48" i="20" s="1"/>
  <c r="H48" i="20"/>
  <c r="J48" i="20" s="1"/>
  <c r="O48" i="20"/>
  <c r="E48" i="20"/>
  <c r="AX47" i="20"/>
  <c r="AZ47" i="20" s="1"/>
  <c r="AU47" i="20"/>
  <c r="AW47" i="20" s="1"/>
  <c r="AR47" i="20"/>
  <c r="AT47" i="20" s="1"/>
  <c r="AP47" i="20"/>
  <c r="AL47" i="20"/>
  <c r="AN47" i="20" s="1"/>
  <c r="AI47" i="20"/>
  <c r="AK47" i="20" s="1"/>
  <c r="AF47" i="20"/>
  <c r="AA47" i="20"/>
  <c r="W47" i="20"/>
  <c r="Y47" i="20" s="1"/>
  <c r="T47" i="20"/>
  <c r="V47" i="20" s="1"/>
  <c r="Q47" i="20"/>
  <c r="K47" i="20"/>
  <c r="M47" i="20" s="1"/>
  <c r="H47" i="20"/>
  <c r="O47" i="20"/>
  <c r="E47" i="20"/>
  <c r="G47" i="20" s="1"/>
  <c r="AX46" i="20"/>
  <c r="AZ46" i="20" s="1"/>
  <c r="AU46" i="20"/>
  <c r="AW46" i="20" s="1"/>
  <c r="AR46" i="20"/>
  <c r="AT46" i="20" s="1"/>
  <c r="AP46" i="20"/>
  <c r="AL46" i="20"/>
  <c r="AN46" i="20" s="1"/>
  <c r="AI46" i="20"/>
  <c r="AF46" i="20"/>
  <c r="AH46" i="20" s="1"/>
  <c r="AA46" i="20"/>
  <c r="W46" i="20"/>
  <c r="Y46" i="20" s="1"/>
  <c r="T46" i="20"/>
  <c r="V46" i="20" s="1"/>
  <c r="Q46" i="20"/>
  <c r="S46" i="20" s="1"/>
  <c r="O46" i="20"/>
  <c r="K46" i="20"/>
  <c r="M46" i="20" s="1"/>
  <c r="H46" i="20"/>
  <c r="J46" i="20" s="1"/>
  <c r="E46" i="20"/>
  <c r="AX45" i="20"/>
  <c r="AZ45" i="20" s="1"/>
  <c r="AU45" i="20"/>
  <c r="AW45" i="20" s="1"/>
  <c r="AR45" i="20"/>
  <c r="AT45" i="20" s="1"/>
  <c r="AP45" i="20"/>
  <c r="AL45" i="20"/>
  <c r="AN45" i="20" s="1"/>
  <c r="AI45" i="20"/>
  <c r="AK45" i="20" s="1"/>
  <c r="AF45" i="20"/>
  <c r="AH45" i="20" s="1"/>
  <c r="AA45" i="20"/>
  <c r="W45" i="20"/>
  <c r="Y45" i="20" s="1"/>
  <c r="T45" i="20"/>
  <c r="Q45" i="20"/>
  <c r="S45" i="20" s="1"/>
  <c r="K45" i="20"/>
  <c r="M45" i="20" s="1"/>
  <c r="H45" i="20"/>
  <c r="J45" i="20" s="1"/>
  <c r="O45" i="20"/>
  <c r="E45" i="20"/>
  <c r="AX44" i="20"/>
  <c r="AZ44" i="20" s="1"/>
  <c r="AU44" i="20"/>
  <c r="AW44" i="20" s="1"/>
  <c r="AR44" i="20"/>
  <c r="AT44" i="20" s="1"/>
  <c r="AP44" i="20"/>
  <c r="AL44" i="20"/>
  <c r="AN44" i="20" s="1"/>
  <c r="AI44" i="20"/>
  <c r="AK44" i="20" s="1"/>
  <c r="AF44" i="20"/>
  <c r="AA44" i="20"/>
  <c r="W44" i="20"/>
  <c r="Y44" i="20" s="1"/>
  <c r="T44" i="20"/>
  <c r="V44" i="20" s="1"/>
  <c r="Q44" i="20"/>
  <c r="K44" i="20"/>
  <c r="M44" i="20" s="1"/>
  <c r="H44" i="20"/>
  <c r="J44" i="20" s="1"/>
  <c r="E44" i="20"/>
  <c r="AX43" i="20"/>
  <c r="AZ43" i="20" s="1"/>
  <c r="AU43" i="20"/>
  <c r="AW43" i="20" s="1"/>
  <c r="AR43" i="20"/>
  <c r="AT43" i="20" s="1"/>
  <c r="AP43" i="20"/>
  <c r="AL43" i="20"/>
  <c r="AN43" i="20" s="1"/>
  <c r="AI43" i="20"/>
  <c r="AK43" i="20" s="1"/>
  <c r="AF43" i="20"/>
  <c r="AA43" i="20"/>
  <c r="W43" i="20"/>
  <c r="Y43" i="20" s="1"/>
  <c r="T43" i="20"/>
  <c r="V43" i="20" s="1"/>
  <c r="Q43" i="20"/>
  <c r="K43" i="20"/>
  <c r="M43" i="20" s="1"/>
  <c r="H43" i="20"/>
  <c r="J43" i="20" s="1"/>
  <c r="O43" i="20"/>
  <c r="E43" i="20"/>
  <c r="AX42" i="20"/>
  <c r="AZ42" i="20" s="1"/>
  <c r="AU42" i="20"/>
  <c r="AW42" i="20" s="1"/>
  <c r="AR42" i="20"/>
  <c r="AT42" i="20" s="1"/>
  <c r="AP42" i="20"/>
  <c r="AL42" i="20"/>
  <c r="AN42" i="20" s="1"/>
  <c r="AI42" i="20"/>
  <c r="AF42" i="20"/>
  <c r="AH42" i="20" s="1"/>
  <c r="AA42" i="20"/>
  <c r="W42" i="20"/>
  <c r="Y42" i="20" s="1"/>
  <c r="T42" i="20"/>
  <c r="V42" i="20" s="1"/>
  <c r="Q42" i="20"/>
  <c r="O42" i="20"/>
  <c r="K42" i="20"/>
  <c r="M42" i="20" s="1"/>
  <c r="H42" i="20"/>
  <c r="J42" i="20" s="1"/>
  <c r="E42" i="20"/>
  <c r="G42" i="20" s="1"/>
  <c r="AX41" i="20"/>
  <c r="AZ41" i="20" s="1"/>
  <c r="AU41" i="20"/>
  <c r="AW41" i="20" s="1"/>
  <c r="AR41" i="20"/>
  <c r="AT41" i="20" s="1"/>
  <c r="AP41" i="20"/>
  <c r="AL41" i="20"/>
  <c r="AN41" i="20" s="1"/>
  <c r="AI41" i="20"/>
  <c r="AF41" i="20"/>
  <c r="AH41" i="20" s="1"/>
  <c r="AA41" i="20"/>
  <c r="W41" i="20"/>
  <c r="Y41" i="20" s="1"/>
  <c r="T41" i="20"/>
  <c r="Q41" i="20"/>
  <c r="S41" i="20" s="1"/>
  <c r="K41" i="20"/>
  <c r="M41" i="20" s="1"/>
  <c r="H41" i="20"/>
  <c r="J41" i="20" s="1"/>
  <c r="O41" i="20"/>
  <c r="E41" i="20"/>
  <c r="AX40" i="20"/>
  <c r="AZ40" i="20" s="1"/>
  <c r="AU40" i="20"/>
  <c r="AW40" i="20" s="1"/>
  <c r="AR40" i="20"/>
  <c r="AT40" i="20" s="1"/>
  <c r="AP40" i="20"/>
  <c r="AL40" i="20"/>
  <c r="AN40" i="20" s="1"/>
  <c r="AI40" i="20"/>
  <c r="AK40" i="20" s="1"/>
  <c r="AF40" i="20"/>
  <c r="AA40" i="20"/>
  <c r="W40" i="20"/>
  <c r="Y40" i="20" s="1"/>
  <c r="T40" i="20"/>
  <c r="V40" i="20" s="1"/>
  <c r="Q40" i="20"/>
  <c r="K40" i="20"/>
  <c r="M40" i="20" s="1"/>
  <c r="H40" i="20"/>
  <c r="J40" i="20" s="1"/>
  <c r="E40" i="20"/>
  <c r="AX39" i="20"/>
  <c r="AZ39" i="20" s="1"/>
  <c r="AU39" i="20"/>
  <c r="AW39" i="20" s="1"/>
  <c r="AR39" i="20"/>
  <c r="AT39" i="20" s="1"/>
  <c r="AP39" i="20"/>
  <c r="AL39" i="20"/>
  <c r="AN39" i="20" s="1"/>
  <c r="AI39" i="20"/>
  <c r="AK39" i="20" s="1"/>
  <c r="AF39" i="20"/>
  <c r="AA39" i="20"/>
  <c r="W39" i="20"/>
  <c r="Y39" i="20" s="1"/>
  <c r="T39" i="20"/>
  <c r="V39" i="20" s="1"/>
  <c r="Q39" i="20"/>
  <c r="S39" i="20" s="1"/>
  <c r="O39" i="20"/>
  <c r="K39" i="20"/>
  <c r="M39" i="20" s="1"/>
  <c r="H39" i="20"/>
  <c r="J39" i="20" s="1"/>
  <c r="E39" i="20"/>
  <c r="G39" i="20" s="1"/>
  <c r="AX38" i="20"/>
  <c r="AZ38" i="20" s="1"/>
  <c r="AU38" i="20"/>
  <c r="AW38" i="20" s="1"/>
  <c r="AR38" i="20"/>
  <c r="AT38" i="20" s="1"/>
  <c r="AP38" i="20"/>
  <c r="AL38" i="20"/>
  <c r="AN38" i="20" s="1"/>
  <c r="AI38" i="20"/>
  <c r="AK38" i="20" s="1"/>
  <c r="AF38" i="20"/>
  <c r="AH38" i="20" s="1"/>
  <c r="AA38" i="20"/>
  <c r="W38" i="20"/>
  <c r="Y38" i="20" s="1"/>
  <c r="T38" i="20"/>
  <c r="V38" i="20" s="1"/>
  <c r="Q38" i="20"/>
  <c r="S38" i="20" s="1"/>
  <c r="K38" i="20"/>
  <c r="M38" i="20" s="1"/>
  <c r="H38" i="20"/>
  <c r="J38" i="20" s="1"/>
  <c r="O38" i="20"/>
  <c r="E38" i="20"/>
  <c r="AX37" i="20"/>
  <c r="AZ37" i="20" s="1"/>
  <c r="AU37" i="20"/>
  <c r="AW37" i="20" s="1"/>
  <c r="AR37" i="20"/>
  <c r="AT37" i="20" s="1"/>
  <c r="AP37" i="20"/>
  <c r="AL37" i="20"/>
  <c r="AN37" i="20" s="1"/>
  <c r="AI37" i="20"/>
  <c r="AK37" i="20" s="1"/>
  <c r="AF37" i="20"/>
  <c r="AA37" i="20"/>
  <c r="W37" i="20"/>
  <c r="Y37" i="20" s="1"/>
  <c r="T37" i="20"/>
  <c r="V37" i="20" s="1"/>
  <c r="Q37" i="20"/>
  <c r="K37" i="20"/>
  <c r="M37" i="20" s="1"/>
  <c r="H37" i="20"/>
  <c r="E37" i="20"/>
  <c r="AX36" i="20"/>
  <c r="AZ36" i="20" s="1"/>
  <c r="AU36" i="20"/>
  <c r="AW36" i="20" s="1"/>
  <c r="AR36" i="20"/>
  <c r="AT36" i="20" s="1"/>
  <c r="AP36" i="20"/>
  <c r="AL36" i="20"/>
  <c r="AN36" i="20" s="1"/>
  <c r="AI36" i="20"/>
  <c r="AK36" i="20" s="1"/>
  <c r="AF36" i="20"/>
  <c r="AA36" i="20"/>
  <c r="W36" i="20"/>
  <c r="Y36" i="20" s="1"/>
  <c r="T36" i="20"/>
  <c r="V36" i="20" s="1"/>
  <c r="Q36" i="20"/>
  <c r="O36" i="20"/>
  <c r="K36" i="20"/>
  <c r="M36" i="20" s="1"/>
  <c r="H36" i="20"/>
  <c r="J36" i="20" s="1"/>
  <c r="E36" i="20"/>
  <c r="AX35" i="20"/>
  <c r="AZ35" i="20" s="1"/>
  <c r="AU35" i="20"/>
  <c r="AW35" i="20" s="1"/>
  <c r="AR35" i="20"/>
  <c r="AT35" i="20" s="1"/>
  <c r="AP35" i="20"/>
  <c r="AL35" i="20"/>
  <c r="AN35" i="20" s="1"/>
  <c r="AI35" i="20"/>
  <c r="AF35" i="20"/>
  <c r="AH35" i="20" s="1"/>
  <c r="AA35" i="20"/>
  <c r="W35" i="20"/>
  <c r="Y35" i="20" s="1"/>
  <c r="T35" i="20"/>
  <c r="V35" i="20" s="1"/>
  <c r="Q35" i="20"/>
  <c r="O35" i="20"/>
  <c r="K35" i="20"/>
  <c r="M35" i="20" s="1"/>
  <c r="H35" i="20"/>
  <c r="J35" i="20" s="1"/>
  <c r="E35" i="20"/>
  <c r="AX34" i="20"/>
  <c r="AZ34" i="20" s="1"/>
  <c r="AU34" i="20"/>
  <c r="AW34" i="20" s="1"/>
  <c r="AR34" i="20"/>
  <c r="AT34" i="20" s="1"/>
  <c r="AP34" i="20"/>
  <c r="AL34" i="20"/>
  <c r="AN34" i="20" s="1"/>
  <c r="AI34" i="20"/>
  <c r="AK34" i="20" s="1"/>
  <c r="AF34" i="20"/>
  <c r="AA34" i="20"/>
  <c r="W34" i="20"/>
  <c r="Y34" i="20" s="1"/>
  <c r="T34" i="20"/>
  <c r="V34" i="20" s="1"/>
  <c r="Q34" i="20"/>
  <c r="K34" i="20"/>
  <c r="M34" i="20" s="1"/>
  <c r="H34" i="20"/>
  <c r="J34" i="20" s="1"/>
  <c r="O34" i="20"/>
  <c r="E34" i="20"/>
  <c r="AX33" i="20"/>
  <c r="AZ33" i="20" s="1"/>
  <c r="AU33" i="20"/>
  <c r="AW33" i="20" s="1"/>
  <c r="AR33" i="20"/>
  <c r="AT33" i="20" s="1"/>
  <c r="AP33" i="20"/>
  <c r="AL33" i="20"/>
  <c r="AN33" i="20" s="1"/>
  <c r="AI33" i="20"/>
  <c r="AK33" i="20" s="1"/>
  <c r="AF33" i="20"/>
  <c r="AA33" i="20"/>
  <c r="W33" i="20"/>
  <c r="Y33" i="20" s="1"/>
  <c r="T33" i="20"/>
  <c r="V33" i="20" s="1"/>
  <c r="Q33" i="20"/>
  <c r="K33" i="20"/>
  <c r="M33" i="20" s="1"/>
  <c r="H33" i="20"/>
  <c r="O33" i="20"/>
  <c r="E33" i="20"/>
  <c r="G33" i="20" s="1"/>
  <c r="AX32" i="20"/>
  <c r="AZ32" i="20" s="1"/>
  <c r="AU32" i="20"/>
  <c r="AW32" i="20" s="1"/>
  <c r="AR32" i="20"/>
  <c r="AT32" i="20" s="1"/>
  <c r="AP32" i="20"/>
  <c r="AL32" i="20"/>
  <c r="AN32" i="20" s="1"/>
  <c r="AI32" i="20"/>
  <c r="AK32" i="20" s="1"/>
  <c r="AF32" i="20"/>
  <c r="AH32" i="20" s="1"/>
  <c r="AA32" i="20"/>
  <c r="W32" i="20"/>
  <c r="Y32" i="20" s="1"/>
  <c r="T32" i="20"/>
  <c r="V32" i="20" s="1"/>
  <c r="Q32" i="20"/>
  <c r="S32" i="20" s="1"/>
  <c r="O32" i="20"/>
  <c r="K32" i="20"/>
  <c r="M32" i="20" s="1"/>
  <c r="H32" i="20"/>
  <c r="J32" i="20" s="1"/>
  <c r="E32" i="20"/>
  <c r="AX31" i="20"/>
  <c r="AZ31" i="20" s="1"/>
  <c r="AU31" i="20"/>
  <c r="AW31" i="20" s="1"/>
  <c r="AR31" i="20"/>
  <c r="AT31" i="20" s="1"/>
  <c r="AP31" i="20"/>
  <c r="AL31" i="20"/>
  <c r="AN31" i="20" s="1"/>
  <c r="AI31" i="20"/>
  <c r="AK31" i="20" s="1"/>
  <c r="AF31" i="20"/>
  <c r="AA31" i="20"/>
  <c r="W31" i="20"/>
  <c r="Y31" i="20" s="1"/>
  <c r="T31" i="20"/>
  <c r="Q31" i="20"/>
  <c r="S31" i="20" s="1"/>
  <c r="O31" i="20"/>
  <c r="K31" i="20"/>
  <c r="M31" i="20" s="1"/>
  <c r="H31" i="20"/>
  <c r="J31" i="20" s="1"/>
  <c r="E31" i="20"/>
  <c r="G31" i="20" s="1"/>
  <c r="AX30" i="20"/>
  <c r="AZ30" i="20" s="1"/>
  <c r="AU30" i="20"/>
  <c r="AW30" i="20" s="1"/>
  <c r="AR30" i="20"/>
  <c r="AT30" i="20" s="1"/>
  <c r="AP30" i="20"/>
  <c r="AL30" i="20"/>
  <c r="AN30" i="20" s="1"/>
  <c r="AI30" i="20"/>
  <c r="AK30" i="20" s="1"/>
  <c r="AF30" i="20"/>
  <c r="AA30" i="20"/>
  <c r="W30" i="20"/>
  <c r="Y30" i="20" s="1"/>
  <c r="T30" i="20"/>
  <c r="V30" i="20" s="1"/>
  <c r="Q30" i="20"/>
  <c r="S30" i="20" s="1"/>
  <c r="K30" i="20"/>
  <c r="M30" i="20" s="1"/>
  <c r="H30" i="20"/>
  <c r="J30" i="20" s="1"/>
  <c r="O30" i="20"/>
  <c r="E30" i="20"/>
  <c r="AX29" i="20"/>
  <c r="AZ29" i="20" s="1"/>
  <c r="AU29" i="20"/>
  <c r="AW29" i="20" s="1"/>
  <c r="AR29" i="20"/>
  <c r="AT29" i="20" s="1"/>
  <c r="AP29" i="20"/>
  <c r="AL29" i="20"/>
  <c r="AN29" i="20" s="1"/>
  <c r="AI29" i="20"/>
  <c r="AK29" i="20" s="1"/>
  <c r="AF29" i="20"/>
  <c r="AA29" i="20"/>
  <c r="W29" i="20"/>
  <c r="Y29" i="20" s="1"/>
  <c r="T29" i="20"/>
  <c r="V29" i="20" s="1"/>
  <c r="Q29" i="20"/>
  <c r="K29" i="20"/>
  <c r="M29" i="20" s="1"/>
  <c r="H29" i="20"/>
  <c r="O29" i="20"/>
  <c r="E29" i="20"/>
  <c r="AX28" i="20"/>
  <c r="AZ28" i="20" s="1"/>
  <c r="AU28" i="20"/>
  <c r="AW28" i="20" s="1"/>
  <c r="AR28" i="20"/>
  <c r="AT28" i="20" s="1"/>
  <c r="AP28" i="20"/>
  <c r="AL28" i="20"/>
  <c r="AN28" i="20" s="1"/>
  <c r="AI28" i="20"/>
  <c r="AK28" i="20" s="1"/>
  <c r="AF28" i="20"/>
  <c r="AH28" i="20" s="1"/>
  <c r="AA28" i="20"/>
  <c r="W28" i="20"/>
  <c r="Y28" i="20" s="1"/>
  <c r="T28" i="20"/>
  <c r="V28" i="20" s="1"/>
  <c r="Q28" i="20"/>
  <c r="S28" i="20" s="1"/>
  <c r="O28" i="20"/>
  <c r="AD28" i="20" s="1"/>
  <c r="K28" i="20"/>
  <c r="M28" i="20" s="1"/>
  <c r="H28" i="20"/>
  <c r="E28" i="20"/>
  <c r="G28" i="20" s="1"/>
  <c r="AX27" i="20"/>
  <c r="AZ27" i="20" s="1"/>
  <c r="AU27" i="20"/>
  <c r="AW27" i="20" s="1"/>
  <c r="AR27" i="20"/>
  <c r="AT27" i="20" s="1"/>
  <c r="AP27" i="20"/>
  <c r="AL27" i="20"/>
  <c r="AN27" i="20" s="1"/>
  <c r="AI27" i="20"/>
  <c r="AF27" i="20"/>
  <c r="AH27" i="20" s="1"/>
  <c r="AA27" i="20"/>
  <c r="W27" i="20"/>
  <c r="Y27" i="20" s="1"/>
  <c r="T27" i="20"/>
  <c r="Q27" i="20"/>
  <c r="S27" i="20" s="1"/>
  <c r="K27" i="20"/>
  <c r="M27" i="20" s="1"/>
  <c r="H27" i="20"/>
  <c r="J27" i="20" s="1"/>
  <c r="O27" i="20"/>
  <c r="E27" i="20"/>
  <c r="AX26" i="20"/>
  <c r="AZ26" i="20" s="1"/>
  <c r="AU26" i="20"/>
  <c r="AW26" i="20" s="1"/>
  <c r="AR26" i="20"/>
  <c r="AT26" i="20" s="1"/>
  <c r="AP26" i="20"/>
  <c r="AL26" i="20"/>
  <c r="AN26" i="20" s="1"/>
  <c r="AI26" i="20"/>
  <c r="AK26" i="20" s="1"/>
  <c r="AF26" i="20"/>
  <c r="AH26" i="20" s="1"/>
  <c r="AA26" i="20"/>
  <c r="W26" i="20"/>
  <c r="Y26" i="20" s="1"/>
  <c r="T26" i="20"/>
  <c r="V26" i="20" s="1"/>
  <c r="Q26" i="20"/>
  <c r="S26" i="20" s="1"/>
  <c r="O26" i="20"/>
  <c r="AD26" i="20" s="1"/>
  <c r="K26" i="20"/>
  <c r="M26" i="20" s="1"/>
  <c r="H26" i="20"/>
  <c r="J26" i="20" s="1"/>
  <c r="E26" i="20"/>
  <c r="AX25" i="20"/>
  <c r="AZ25" i="20" s="1"/>
  <c r="AU25" i="20"/>
  <c r="AW25" i="20" s="1"/>
  <c r="AR25" i="20"/>
  <c r="AT25" i="20" s="1"/>
  <c r="AP25" i="20"/>
  <c r="AL25" i="20"/>
  <c r="AN25" i="20" s="1"/>
  <c r="AI25" i="20"/>
  <c r="AK25" i="20" s="1"/>
  <c r="AF25" i="20"/>
  <c r="AA25" i="20"/>
  <c r="W25" i="20"/>
  <c r="Y25" i="20" s="1"/>
  <c r="T25" i="20"/>
  <c r="V25" i="20" s="1"/>
  <c r="Q25" i="20"/>
  <c r="K25" i="20"/>
  <c r="M25" i="20" s="1"/>
  <c r="H25" i="20"/>
  <c r="J25" i="20" s="1"/>
  <c r="E25" i="20"/>
  <c r="AX24" i="20"/>
  <c r="AZ24" i="20" s="1"/>
  <c r="AU24" i="20"/>
  <c r="AW24" i="20" s="1"/>
  <c r="AR24" i="20"/>
  <c r="AT24" i="20" s="1"/>
  <c r="AP24" i="20"/>
  <c r="AL24" i="20"/>
  <c r="AN24" i="20" s="1"/>
  <c r="AI24" i="20"/>
  <c r="AK24" i="20" s="1"/>
  <c r="AF24" i="20"/>
  <c r="AA24" i="20"/>
  <c r="W24" i="20"/>
  <c r="Y24" i="20" s="1"/>
  <c r="T24" i="20"/>
  <c r="V24" i="20" s="1"/>
  <c r="Q24" i="20"/>
  <c r="S24" i="20" s="1"/>
  <c r="O24" i="20"/>
  <c r="K24" i="20"/>
  <c r="M24" i="20" s="1"/>
  <c r="H24" i="20"/>
  <c r="J24" i="20" s="1"/>
  <c r="E24" i="20"/>
  <c r="G24" i="20" s="1"/>
  <c r="AX23" i="20"/>
  <c r="AZ23" i="20" s="1"/>
  <c r="AU23" i="20"/>
  <c r="AW23" i="20" s="1"/>
  <c r="AR23" i="20"/>
  <c r="AT23" i="20" s="1"/>
  <c r="AP23" i="20"/>
  <c r="AL23" i="20"/>
  <c r="AN23" i="20" s="1"/>
  <c r="AI23" i="20"/>
  <c r="AF23" i="20"/>
  <c r="AH23" i="20" s="1"/>
  <c r="AA23" i="20"/>
  <c r="W23" i="20"/>
  <c r="Y23" i="20" s="1"/>
  <c r="T23" i="20"/>
  <c r="Q23" i="20"/>
  <c r="S23" i="20" s="1"/>
  <c r="O23" i="20"/>
  <c r="K23" i="20"/>
  <c r="M23" i="20" s="1"/>
  <c r="H23" i="20"/>
  <c r="J23" i="20" s="1"/>
  <c r="E23" i="20"/>
  <c r="G23" i="20" s="1"/>
  <c r="AX22" i="20"/>
  <c r="AZ22" i="20" s="1"/>
  <c r="AU22" i="20"/>
  <c r="AW22" i="20" s="1"/>
  <c r="AR22" i="20"/>
  <c r="AT22" i="20" s="1"/>
  <c r="AP22" i="20"/>
  <c r="AL22" i="20"/>
  <c r="AN22" i="20" s="1"/>
  <c r="AI22" i="20"/>
  <c r="AK22" i="20" s="1"/>
  <c r="AF22" i="20"/>
  <c r="AH22" i="20" s="1"/>
  <c r="AA22" i="20"/>
  <c r="W22" i="20"/>
  <c r="Y22" i="20" s="1"/>
  <c r="T22" i="20"/>
  <c r="V22" i="20" s="1"/>
  <c r="Q22" i="20"/>
  <c r="S22" i="20" s="1"/>
  <c r="K22" i="20"/>
  <c r="M22" i="20" s="1"/>
  <c r="H22" i="20"/>
  <c r="J22" i="20" s="1"/>
  <c r="E22" i="20"/>
  <c r="AX21" i="20"/>
  <c r="AZ21" i="20" s="1"/>
  <c r="AU21" i="20"/>
  <c r="AW21" i="20" s="1"/>
  <c r="AR21" i="20"/>
  <c r="AT21" i="20" s="1"/>
  <c r="AP21" i="20"/>
  <c r="AL21" i="20"/>
  <c r="AN21" i="20" s="1"/>
  <c r="AI21" i="20"/>
  <c r="AK21" i="20" s="1"/>
  <c r="AF21" i="20"/>
  <c r="AA21" i="20"/>
  <c r="W21" i="20"/>
  <c r="Y21" i="20" s="1"/>
  <c r="T21" i="20"/>
  <c r="V21" i="20" s="1"/>
  <c r="Q21" i="20"/>
  <c r="K21" i="20"/>
  <c r="M21" i="20" s="1"/>
  <c r="H21" i="20"/>
  <c r="O21" i="20"/>
  <c r="E21" i="20"/>
  <c r="AX20" i="20"/>
  <c r="AZ20" i="20" s="1"/>
  <c r="AU20" i="20"/>
  <c r="AW20" i="20" s="1"/>
  <c r="AR20" i="20"/>
  <c r="AT20" i="20" s="1"/>
  <c r="AP20" i="20"/>
  <c r="AL20" i="20"/>
  <c r="AN20" i="20" s="1"/>
  <c r="AI20" i="20"/>
  <c r="AK20" i="20" s="1"/>
  <c r="AF20" i="20"/>
  <c r="AH20" i="20" s="1"/>
  <c r="AA20" i="20"/>
  <c r="W20" i="20"/>
  <c r="Y20" i="20" s="1"/>
  <c r="T20" i="20"/>
  <c r="V20" i="20" s="1"/>
  <c r="Q20" i="20"/>
  <c r="O20" i="20"/>
  <c r="K20" i="20"/>
  <c r="M20" i="20" s="1"/>
  <c r="H20" i="20"/>
  <c r="J20" i="20" s="1"/>
  <c r="E20" i="20"/>
  <c r="AX19" i="20"/>
  <c r="AZ19" i="20" s="1"/>
  <c r="AU19" i="20"/>
  <c r="AW19" i="20" s="1"/>
  <c r="AR19" i="20"/>
  <c r="AT19" i="20" s="1"/>
  <c r="AP19" i="20"/>
  <c r="AL19" i="20"/>
  <c r="AN19" i="20" s="1"/>
  <c r="AI19" i="20"/>
  <c r="AK19" i="20" s="1"/>
  <c r="AF19" i="20"/>
  <c r="AH19" i="20" s="1"/>
  <c r="AA19" i="20"/>
  <c r="W19" i="20"/>
  <c r="Y19" i="20" s="1"/>
  <c r="T19" i="20"/>
  <c r="Q19" i="20"/>
  <c r="S19" i="20" s="1"/>
  <c r="K19" i="20"/>
  <c r="M19" i="20" s="1"/>
  <c r="H19" i="20"/>
  <c r="J19" i="20" s="1"/>
  <c r="O19" i="20"/>
  <c r="E19" i="20"/>
  <c r="AX18" i="20"/>
  <c r="AZ18" i="20" s="1"/>
  <c r="AU18" i="20"/>
  <c r="AW18" i="20" s="1"/>
  <c r="AR18" i="20"/>
  <c r="AT18" i="20" s="1"/>
  <c r="AP18" i="20"/>
  <c r="AL18" i="20"/>
  <c r="AN18" i="20" s="1"/>
  <c r="AI18" i="20"/>
  <c r="AK18" i="20" s="1"/>
  <c r="AF18" i="20"/>
  <c r="AH18" i="20" s="1"/>
  <c r="AA18" i="20"/>
  <c r="W18" i="20"/>
  <c r="Y18" i="20" s="1"/>
  <c r="T18" i="20"/>
  <c r="V18" i="20" s="1"/>
  <c r="Q18" i="20"/>
  <c r="S18" i="20" s="1"/>
  <c r="O18" i="20"/>
  <c r="K18" i="20"/>
  <c r="M18" i="20" s="1"/>
  <c r="H18" i="20"/>
  <c r="J18" i="20" s="1"/>
  <c r="E18" i="20"/>
  <c r="AX17" i="20"/>
  <c r="AZ17" i="20" s="1"/>
  <c r="AU17" i="20"/>
  <c r="AW17" i="20" s="1"/>
  <c r="AR17" i="20"/>
  <c r="AT17" i="20" s="1"/>
  <c r="AP17" i="20"/>
  <c r="AL17" i="20"/>
  <c r="AN17" i="20" s="1"/>
  <c r="AI17" i="20"/>
  <c r="AK17" i="20" s="1"/>
  <c r="AF17" i="20"/>
  <c r="AA17" i="20"/>
  <c r="W17" i="20"/>
  <c r="Y17" i="20" s="1"/>
  <c r="T17" i="20"/>
  <c r="V17" i="20" s="1"/>
  <c r="Q17" i="20"/>
  <c r="K17" i="20"/>
  <c r="M17" i="20" s="1"/>
  <c r="H17" i="20"/>
  <c r="J17" i="20" s="1"/>
  <c r="E17" i="20"/>
  <c r="AX16" i="20"/>
  <c r="AZ16" i="20" s="1"/>
  <c r="AU16" i="20"/>
  <c r="AW16" i="20" s="1"/>
  <c r="AR16" i="20"/>
  <c r="AT16" i="20" s="1"/>
  <c r="AP16" i="20"/>
  <c r="AL16" i="20"/>
  <c r="AN16" i="20" s="1"/>
  <c r="AI16" i="20"/>
  <c r="AK16" i="20" s="1"/>
  <c r="AF16" i="20"/>
  <c r="AA16" i="20"/>
  <c r="W16" i="20"/>
  <c r="Y16" i="20" s="1"/>
  <c r="T16" i="20"/>
  <c r="V16" i="20" s="1"/>
  <c r="Q16" i="20"/>
  <c r="S16" i="20" s="1"/>
  <c r="K16" i="20"/>
  <c r="M16" i="20" s="1"/>
  <c r="H16" i="20"/>
  <c r="E16" i="20"/>
  <c r="AX15" i="20"/>
  <c r="AZ15" i="20" s="1"/>
  <c r="AU15" i="20"/>
  <c r="AW15" i="20" s="1"/>
  <c r="AR15" i="20"/>
  <c r="AT15" i="20" s="1"/>
  <c r="AP15" i="20"/>
  <c r="AL15" i="20"/>
  <c r="AN15" i="20" s="1"/>
  <c r="AI15" i="20"/>
  <c r="AK15" i="20" s="1"/>
  <c r="AF15" i="20"/>
  <c r="AA15" i="20"/>
  <c r="W15" i="20"/>
  <c r="Y15" i="20" s="1"/>
  <c r="T15" i="20"/>
  <c r="V15" i="20" s="1"/>
  <c r="Q15" i="20"/>
  <c r="O15" i="20"/>
  <c r="K15" i="20"/>
  <c r="M15" i="20" s="1"/>
  <c r="H15" i="20"/>
  <c r="J15" i="20" s="1"/>
  <c r="E15" i="20"/>
  <c r="G15" i="20" s="1"/>
  <c r="AX14" i="20"/>
  <c r="AZ14" i="20" s="1"/>
  <c r="AU14" i="20"/>
  <c r="AW14" i="20" s="1"/>
  <c r="AR14" i="20"/>
  <c r="AT14" i="20" s="1"/>
  <c r="AP14" i="20"/>
  <c r="AL14" i="20"/>
  <c r="AN14" i="20" s="1"/>
  <c r="AI14" i="20"/>
  <c r="AK14" i="20" s="1"/>
  <c r="AF14" i="20"/>
  <c r="AH14" i="20" s="1"/>
  <c r="AA14" i="20"/>
  <c r="W14" i="20"/>
  <c r="Y14" i="20" s="1"/>
  <c r="T14" i="20"/>
  <c r="V14" i="20" s="1"/>
  <c r="Q14" i="20"/>
  <c r="S14" i="20" s="1"/>
  <c r="O14" i="20"/>
  <c r="K14" i="20"/>
  <c r="M14" i="20" s="1"/>
  <c r="H14" i="20"/>
  <c r="J14" i="20" s="1"/>
  <c r="E14" i="20"/>
  <c r="G14" i="20" s="1"/>
  <c r="AX13" i="20"/>
  <c r="AZ13" i="20" s="1"/>
  <c r="AU13" i="20"/>
  <c r="AW13" i="20" s="1"/>
  <c r="AR13" i="20"/>
  <c r="AT13" i="20" s="1"/>
  <c r="AP13" i="20"/>
  <c r="AL13" i="20"/>
  <c r="AN13" i="20" s="1"/>
  <c r="AI13" i="20"/>
  <c r="AK13" i="20" s="1"/>
  <c r="AF13" i="20"/>
  <c r="AA13" i="20"/>
  <c r="W13" i="20"/>
  <c r="Y13" i="20" s="1"/>
  <c r="T13" i="20"/>
  <c r="V13" i="20" s="1"/>
  <c r="Q13" i="20"/>
  <c r="S13" i="20" s="1"/>
  <c r="O13" i="20"/>
  <c r="AD13" i="20" s="1"/>
  <c r="K13" i="20"/>
  <c r="M13" i="20" s="1"/>
  <c r="H13" i="20"/>
  <c r="J13" i="20" s="1"/>
  <c r="E13" i="20"/>
  <c r="AX12" i="20"/>
  <c r="AZ12" i="20" s="1"/>
  <c r="AU12" i="20"/>
  <c r="AW12" i="20" s="1"/>
  <c r="AR12" i="20"/>
  <c r="AT12" i="20" s="1"/>
  <c r="AP12" i="20"/>
  <c r="AL12" i="20"/>
  <c r="AN12" i="20" s="1"/>
  <c r="AI12" i="20"/>
  <c r="AK12" i="20" s="1"/>
  <c r="AF12" i="20"/>
  <c r="AH12" i="20" s="1"/>
  <c r="AA12" i="20"/>
  <c r="W12" i="20"/>
  <c r="Y12" i="20" s="1"/>
  <c r="T12" i="20"/>
  <c r="V12" i="20" s="1"/>
  <c r="Q12" i="20"/>
  <c r="S12" i="20" s="1"/>
  <c r="K12" i="20"/>
  <c r="M12" i="20" s="1"/>
  <c r="H12" i="20"/>
  <c r="E12" i="20"/>
  <c r="AX11" i="20"/>
  <c r="AZ11" i="20" s="1"/>
  <c r="AU11" i="20"/>
  <c r="AW11" i="20" s="1"/>
  <c r="AR11" i="20"/>
  <c r="AT11" i="20" s="1"/>
  <c r="AP11" i="20"/>
  <c r="AL11" i="20"/>
  <c r="AN11" i="20" s="1"/>
  <c r="AI11" i="20"/>
  <c r="AK11" i="20" s="1"/>
  <c r="AF11" i="20"/>
  <c r="AA11" i="20"/>
  <c r="W11" i="20"/>
  <c r="Y11" i="20" s="1"/>
  <c r="T11" i="20"/>
  <c r="V11" i="20" s="1"/>
  <c r="Q11" i="20"/>
  <c r="O11" i="20"/>
  <c r="AD11" i="20" s="1"/>
  <c r="K11" i="20"/>
  <c r="M11" i="20" s="1"/>
  <c r="H11" i="20"/>
  <c r="J11" i="20" s="1"/>
  <c r="E11" i="20"/>
  <c r="G11" i="20" s="1"/>
  <c r="AX10" i="20"/>
  <c r="AZ10" i="20" s="1"/>
  <c r="AU10" i="20"/>
  <c r="AW10" i="20" s="1"/>
  <c r="AR10" i="20"/>
  <c r="AT10" i="20" s="1"/>
  <c r="AP10" i="20"/>
  <c r="AL10" i="20"/>
  <c r="AN10" i="20" s="1"/>
  <c r="AI10" i="20"/>
  <c r="AK10" i="20" s="1"/>
  <c r="AF10" i="20"/>
  <c r="AH10" i="20" s="1"/>
  <c r="AA10" i="20"/>
  <c r="W10" i="20"/>
  <c r="Y10" i="20" s="1"/>
  <c r="T10" i="20"/>
  <c r="V10" i="20" s="1"/>
  <c r="Q10" i="20"/>
  <c r="S10" i="20" s="1"/>
  <c r="O10" i="20"/>
  <c r="K10" i="20"/>
  <c r="M10" i="20" s="1"/>
  <c r="H10" i="20"/>
  <c r="J10" i="20" s="1"/>
  <c r="E10" i="20"/>
  <c r="G10" i="20" s="1"/>
  <c r="AX9" i="20"/>
  <c r="AZ9" i="20" s="1"/>
  <c r="AU9" i="20"/>
  <c r="AW9" i="20" s="1"/>
  <c r="AR9" i="20"/>
  <c r="AT9" i="20" s="1"/>
  <c r="AP9" i="20"/>
  <c r="AL9" i="20"/>
  <c r="AN9" i="20" s="1"/>
  <c r="AI9" i="20"/>
  <c r="AK9" i="20" s="1"/>
  <c r="AF9" i="20"/>
  <c r="AA9" i="20"/>
  <c r="W9" i="20"/>
  <c r="Y9" i="20" s="1"/>
  <c r="T9" i="20"/>
  <c r="V9" i="20" s="1"/>
  <c r="Q9" i="20"/>
  <c r="S9" i="20" s="1"/>
  <c r="O9" i="20"/>
  <c r="K9" i="20"/>
  <c r="M9" i="20" s="1"/>
  <c r="H9" i="20"/>
  <c r="J9" i="20" s="1"/>
  <c r="E9" i="20"/>
  <c r="AX8" i="20"/>
  <c r="AZ8" i="20" s="1"/>
  <c r="AU8" i="20"/>
  <c r="AW8" i="20" s="1"/>
  <c r="AR8" i="20"/>
  <c r="AT8" i="20" s="1"/>
  <c r="AP8" i="20"/>
  <c r="AL8" i="20"/>
  <c r="AN8" i="20" s="1"/>
  <c r="AI8" i="20"/>
  <c r="AK8" i="20" s="1"/>
  <c r="AF8" i="20"/>
  <c r="AH8" i="20" s="1"/>
  <c r="AA8" i="20"/>
  <c r="W8" i="20"/>
  <c r="Y8" i="20" s="1"/>
  <c r="T8" i="20"/>
  <c r="V8" i="20" s="1"/>
  <c r="Q8" i="20"/>
  <c r="S8" i="20" s="1"/>
  <c r="K8" i="20"/>
  <c r="M8" i="20" s="1"/>
  <c r="H8" i="20"/>
  <c r="E8" i="20"/>
  <c r="AX7" i="20"/>
  <c r="AZ7" i="20" s="1"/>
  <c r="AU7" i="20"/>
  <c r="AW7" i="20" s="1"/>
  <c r="AR7" i="20"/>
  <c r="AT7" i="20" s="1"/>
  <c r="AP7" i="20"/>
  <c r="AL7" i="20"/>
  <c r="AN7" i="20" s="1"/>
  <c r="AI7" i="20"/>
  <c r="AK7" i="20" s="1"/>
  <c r="AF7" i="20"/>
  <c r="AA7" i="20"/>
  <c r="W7" i="20"/>
  <c r="Y7" i="20" s="1"/>
  <c r="T7" i="20"/>
  <c r="V7" i="20" s="1"/>
  <c r="Q7" i="20"/>
  <c r="O7" i="20"/>
  <c r="K7" i="20"/>
  <c r="M7" i="20" s="1"/>
  <c r="H7" i="20"/>
  <c r="J7" i="20" s="1"/>
  <c r="E7" i="20"/>
  <c r="G7" i="20" s="1"/>
  <c r="AX54" i="21"/>
  <c r="AZ54" i="21" s="1"/>
  <c r="AU54" i="21"/>
  <c r="AW54" i="21" s="1"/>
  <c r="AR54" i="21"/>
  <c r="AT54" i="21" s="1"/>
  <c r="AP54" i="21"/>
  <c r="AL54" i="21"/>
  <c r="AN54" i="21" s="1"/>
  <c r="AI54" i="21"/>
  <c r="AK54" i="21" s="1"/>
  <c r="AF54" i="21"/>
  <c r="AH54" i="21" s="1"/>
  <c r="AA54" i="21"/>
  <c r="W54" i="21"/>
  <c r="Y54" i="21" s="1"/>
  <c r="T54" i="21"/>
  <c r="V54" i="21" s="1"/>
  <c r="Q54" i="21"/>
  <c r="S54" i="21" s="1"/>
  <c r="O54" i="21"/>
  <c r="AD54" i="21" s="1"/>
  <c r="K54" i="21"/>
  <c r="M54" i="21" s="1"/>
  <c r="H54" i="21"/>
  <c r="J54" i="21" s="1"/>
  <c r="E54" i="21"/>
  <c r="AX53" i="21"/>
  <c r="AZ53" i="21" s="1"/>
  <c r="AU53" i="21"/>
  <c r="AW53" i="21" s="1"/>
  <c r="AR53" i="21"/>
  <c r="AT53" i="21" s="1"/>
  <c r="AP53" i="21"/>
  <c r="AL53" i="21"/>
  <c r="AN53" i="21" s="1"/>
  <c r="AI53" i="21"/>
  <c r="AK53" i="21" s="1"/>
  <c r="AF53" i="21"/>
  <c r="AH53" i="21" s="1"/>
  <c r="AA53" i="21"/>
  <c r="W53" i="21"/>
  <c r="Y53" i="21" s="1"/>
  <c r="T53" i="21"/>
  <c r="V53" i="21" s="1"/>
  <c r="Q53" i="21"/>
  <c r="S53" i="21" s="1"/>
  <c r="O53" i="21"/>
  <c r="AD53" i="21" s="1"/>
  <c r="K53" i="21"/>
  <c r="M53" i="21" s="1"/>
  <c r="H53" i="21"/>
  <c r="J53" i="21" s="1"/>
  <c r="E53" i="21"/>
  <c r="G53" i="21" s="1"/>
  <c r="AX51" i="21"/>
  <c r="AZ51" i="21" s="1"/>
  <c r="AU51" i="21"/>
  <c r="AW51" i="21" s="1"/>
  <c r="AR51" i="21"/>
  <c r="AT51" i="21" s="1"/>
  <c r="AP51" i="21"/>
  <c r="AL51" i="21"/>
  <c r="AN51" i="21" s="1"/>
  <c r="AI51" i="21"/>
  <c r="AF51" i="21"/>
  <c r="AH51" i="21" s="1"/>
  <c r="AA51" i="21"/>
  <c r="W51" i="21"/>
  <c r="Y51" i="21" s="1"/>
  <c r="T51" i="21"/>
  <c r="Q51" i="21"/>
  <c r="S51" i="21" s="1"/>
  <c r="O51" i="21"/>
  <c r="AD51" i="21" s="1"/>
  <c r="K51" i="21"/>
  <c r="M51" i="21" s="1"/>
  <c r="H51" i="21"/>
  <c r="J51" i="21" s="1"/>
  <c r="E51" i="21"/>
  <c r="AX50" i="21"/>
  <c r="AZ50" i="21" s="1"/>
  <c r="AU50" i="21"/>
  <c r="AW50" i="21" s="1"/>
  <c r="AR50" i="21"/>
  <c r="AT50" i="21" s="1"/>
  <c r="AP50" i="21"/>
  <c r="AL50" i="21"/>
  <c r="AN50" i="21" s="1"/>
  <c r="AI50" i="21"/>
  <c r="AK50" i="21" s="1"/>
  <c r="AF50" i="21"/>
  <c r="AH50" i="21" s="1"/>
  <c r="AA50" i="21"/>
  <c r="W50" i="21"/>
  <c r="Y50" i="21" s="1"/>
  <c r="T50" i="21"/>
  <c r="V50" i="21" s="1"/>
  <c r="Q50" i="21"/>
  <c r="S50" i="21" s="1"/>
  <c r="K50" i="21"/>
  <c r="M50" i="21" s="1"/>
  <c r="H50" i="21"/>
  <c r="E50" i="21"/>
  <c r="AX49" i="21"/>
  <c r="AZ49" i="21" s="1"/>
  <c r="AU49" i="21"/>
  <c r="AW49" i="21" s="1"/>
  <c r="AR49" i="21"/>
  <c r="AT49" i="21" s="1"/>
  <c r="AP49" i="21"/>
  <c r="AL49" i="21"/>
  <c r="AN49" i="21" s="1"/>
  <c r="AI49" i="21"/>
  <c r="AK49" i="21" s="1"/>
  <c r="AF49" i="21"/>
  <c r="AA49" i="21"/>
  <c r="W49" i="21"/>
  <c r="Y49" i="21" s="1"/>
  <c r="T49" i="21"/>
  <c r="V49" i="21" s="1"/>
  <c r="Q49" i="21"/>
  <c r="O49" i="21"/>
  <c r="K49" i="21"/>
  <c r="M49" i="21" s="1"/>
  <c r="H49" i="21"/>
  <c r="J49" i="21" s="1"/>
  <c r="E49" i="21"/>
  <c r="G49" i="21" s="1"/>
  <c r="AX48" i="21"/>
  <c r="AZ48" i="21" s="1"/>
  <c r="AU48" i="21"/>
  <c r="AW48" i="21" s="1"/>
  <c r="AR48" i="21"/>
  <c r="AT48" i="21" s="1"/>
  <c r="AP48" i="21"/>
  <c r="AL48" i="21"/>
  <c r="AN48" i="21" s="1"/>
  <c r="AI48" i="21"/>
  <c r="AK48" i="21" s="1"/>
  <c r="AF48" i="21"/>
  <c r="AH48" i="21" s="1"/>
  <c r="AA48" i="21"/>
  <c r="W48" i="21"/>
  <c r="Y48" i="21" s="1"/>
  <c r="T48" i="21"/>
  <c r="V48" i="21" s="1"/>
  <c r="Q48" i="21"/>
  <c r="S48" i="21" s="1"/>
  <c r="O48" i="21"/>
  <c r="K48" i="21"/>
  <c r="M48" i="21" s="1"/>
  <c r="H48" i="21"/>
  <c r="J48" i="21" s="1"/>
  <c r="E48" i="21"/>
  <c r="G48" i="21" s="1"/>
  <c r="AX47" i="21"/>
  <c r="AZ47" i="21" s="1"/>
  <c r="AU47" i="21"/>
  <c r="AW47" i="21" s="1"/>
  <c r="AR47" i="21"/>
  <c r="AT47" i="21" s="1"/>
  <c r="AP47" i="21"/>
  <c r="AL47" i="21"/>
  <c r="AN47" i="21" s="1"/>
  <c r="AI47" i="21"/>
  <c r="AK47" i="21" s="1"/>
  <c r="AF47" i="21"/>
  <c r="AA47" i="21"/>
  <c r="W47" i="21"/>
  <c r="Y47" i="21" s="1"/>
  <c r="T47" i="21"/>
  <c r="Q47" i="21"/>
  <c r="S47" i="21" s="1"/>
  <c r="O47" i="21"/>
  <c r="AD47" i="21" s="1"/>
  <c r="K47" i="21"/>
  <c r="M47" i="21" s="1"/>
  <c r="H47" i="21"/>
  <c r="J47" i="21" s="1"/>
  <c r="E47" i="21"/>
  <c r="AX46" i="21"/>
  <c r="AZ46" i="21" s="1"/>
  <c r="AU46" i="21"/>
  <c r="AW46" i="21" s="1"/>
  <c r="AR46" i="21"/>
  <c r="AT46" i="21" s="1"/>
  <c r="AP46" i="21"/>
  <c r="AL46" i="21"/>
  <c r="AN46" i="21" s="1"/>
  <c r="AI46" i="21"/>
  <c r="AK46" i="21" s="1"/>
  <c r="AF46" i="21"/>
  <c r="AA46" i="21"/>
  <c r="W46" i="21"/>
  <c r="Y46" i="21" s="1"/>
  <c r="T46" i="21"/>
  <c r="V46" i="21" s="1"/>
  <c r="Q46" i="21"/>
  <c r="K46" i="21"/>
  <c r="M46" i="21" s="1"/>
  <c r="H46" i="21"/>
  <c r="E46" i="21"/>
  <c r="AX45" i="21"/>
  <c r="AZ45" i="21" s="1"/>
  <c r="AU45" i="21"/>
  <c r="AW45" i="21" s="1"/>
  <c r="AR45" i="21"/>
  <c r="AT45" i="21" s="1"/>
  <c r="AP45" i="21"/>
  <c r="AL45" i="21"/>
  <c r="AN45" i="21" s="1"/>
  <c r="AI45" i="21"/>
  <c r="AK45" i="21" s="1"/>
  <c r="AF45" i="21"/>
  <c r="AA45" i="21"/>
  <c r="W45" i="21"/>
  <c r="Y45" i="21" s="1"/>
  <c r="T45" i="21"/>
  <c r="V45" i="21" s="1"/>
  <c r="Q45" i="21"/>
  <c r="O45" i="21"/>
  <c r="K45" i="21"/>
  <c r="M45" i="21" s="1"/>
  <c r="H45" i="21"/>
  <c r="J45" i="21" s="1"/>
  <c r="E45" i="21"/>
  <c r="G45" i="21" s="1"/>
  <c r="AX44" i="21"/>
  <c r="AZ44" i="21" s="1"/>
  <c r="AU44" i="21"/>
  <c r="AW44" i="21" s="1"/>
  <c r="AR44" i="21"/>
  <c r="AT44" i="21" s="1"/>
  <c r="AP44" i="21"/>
  <c r="AL44" i="21"/>
  <c r="AN44" i="21" s="1"/>
  <c r="AI44" i="21"/>
  <c r="AF44" i="21"/>
  <c r="AH44" i="21" s="1"/>
  <c r="AA44" i="21"/>
  <c r="W44" i="21"/>
  <c r="Y44" i="21" s="1"/>
  <c r="T44" i="21"/>
  <c r="Q44" i="21"/>
  <c r="S44" i="21" s="1"/>
  <c r="O44" i="21"/>
  <c r="AD44" i="21" s="1"/>
  <c r="K44" i="21"/>
  <c r="M44" i="21" s="1"/>
  <c r="H44" i="21"/>
  <c r="J44" i="21" s="1"/>
  <c r="E44" i="21"/>
  <c r="G44" i="21" s="1"/>
  <c r="AX43" i="21"/>
  <c r="AZ43" i="21" s="1"/>
  <c r="AU43" i="21"/>
  <c r="AW43" i="21" s="1"/>
  <c r="AR43" i="21"/>
  <c r="AT43" i="21" s="1"/>
  <c r="AP43" i="21"/>
  <c r="AL43" i="21"/>
  <c r="AN43" i="21" s="1"/>
  <c r="AI43" i="21"/>
  <c r="AK43" i="21" s="1"/>
  <c r="AF43" i="21"/>
  <c r="AH43" i="21" s="1"/>
  <c r="AA43" i="21"/>
  <c r="W43" i="21"/>
  <c r="Y43" i="21" s="1"/>
  <c r="T43" i="21"/>
  <c r="V43" i="21" s="1"/>
  <c r="Q43" i="21"/>
  <c r="S43" i="21" s="1"/>
  <c r="K43" i="21"/>
  <c r="M43" i="21" s="1"/>
  <c r="H43" i="21"/>
  <c r="J43" i="21" s="1"/>
  <c r="E43" i="21"/>
  <c r="AX42" i="21"/>
  <c r="AZ42" i="21" s="1"/>
  <c r="AU42" i="21"/>
  <c r="AW42" i="21" s="1"/>
  <c r="AR42" i="21"/>
  <c r="AT42" i="21" s="1"/>
  <c r="AP42" i="21"/>
  <c r="AL42" i="21"/>
  <c r="AN42" i="21" s="1"/>
  <c r="AI42" i="21"/>
  <c r="AK42" i="21" s="1"/>
  <c r="AF42" i="21"/>
  <c r="AA42" i="21"/>
  <c r="W42" i="21"/>
  <c r="Y42" i="21" s="1"/>
  <c r="T42" i="21"/>
  <c r="V42" i="21" s="1"/>
  <c r="Q42" i="21"/>
  <c r="K42" i="21"/>
  <c r="M42" i="21" s="1"/>
  <c r="H42" i="21"/>
  <c r="O42" i="21"/>
  <c r="E42" i="21"/>
  <c r="AX41" i="21"/>
  <c r="AZ41" i="21" s="1"/>
  <c r="AU41" i="21"/>
  <c r="AW41" i="21" s="1"/>
  <c r="AR41" i="21"/>
  <c r="AT41" i="21" s="1"/>
  <c r="AP41" i="21"/>
  <c r="AL41" i="21"/>
  <c r="AN41" i="21" s="1"/>
  <c r="AI41" i="21"/>
  <c r="AK41" i="21" s="1"/>
  <c r="AF41" i="21"/>
  <c r="AH41" i="21" s="1"/>
  <c r="AA41" i="21"/>
  <c r="W41" i="21"/>
  <c r="T41" i="21"/>
  <c r="V41" i="21" s="1"/>
  <c r="Q41" i="21"/>
  <c r="S41" i="21" s="1"/>
  <c r="O41" i="21"/>
  <c r="AD41" i="21" s="1"/>
  <c r="K41" i="21"/>
  <c r="M41" i="21" s="1"/>
  <c r="H41" i="21"/>
  <c r="J41" i="21" s="1"/>
  <c r="E41" i="21"/>
  <c r="AX40" i="21"/>
  <c r="AZ40" i="21" s="1"/>
  <c r="AU40" i="21"/>
  <c r="AW40" i="21" s="1"/>
  <c r="AR40" i="21"/>
  <c r="AT40" i="21" s="1"/>
  <c r="AP40" i="21"/>
  <c r="AL40" i="21"/>
  <c r="AN40" i="21" s="1"/>
  <c r="AI40" i="21"/>
  <c r="AK40" i="21" s="1"/>
  <c r="AF40" i="21"/>
  <c r="AH40" i="21" s="1"/>
  <c r="AA40" i="21"/>
  <c r="W40" i="21"/>
  <c r="Y40" i="21" s="1"/>
  <c r="T40" i="21"/>
  <c r="Q40" i="21"/>
  <c r="S40" i="21" s="1"/>
  <c r="O40" i="21"/>
  <c r="K40" i="21"/>
  <c r="M40" i="21" s="1"/>
  <c r="H40" i="21"/>
  <c r="J40" i="21" s="1"/>
  <c r="E40" i="21"/>
  <c r="AX39" i="21"/>
  <c r="AZ39" i="21" s="1"/>
  <c r="AU39" i="21"/>
  <c r="AW39" i="21" s="1"/>
  <c r="AR39" i="21"/>
  <c r="AT39" i="21" s="1"/>
  <c r="AP39" i="21"/>
  <c r="AL39" i="21"/>
  <c r="AN39" i="21" s="1"/>
  <c r="AI39" i="21"/>
  <c r="AK39" i="21" s="1"/>
  <c r="AF39" i="21"/>
  <c r="AH39" i="21" s="1"/>
  <c r="AA39" i="21"/>
  <c r="W39" i="21"/>
  <c r="Y39" i="21" s="1"/>
  <c r="T39" i="21"/>
  <c r="V39" i="21" s="1"/>
  <c r="Q39" i="21"/>
  <c r="S39" i="21" s="1"/>
  <c r="O39" i="21"/>
  <c r="AD39" i="21" s="1"/>
  <c r="K39" i="21"/>
  <c r="M39" i="21" s="1"/>
  <c r="H39" i="21"/>
  <c r="J39" i="21" s="1"/>
  <c r="E39" i="21"/>
  <c r="G39" i="21" s="1"/>
  <c r="AX38" i="21"/>
  <c r="AZ38" i="21" s="1"/>
  <c r="AU38" i="21"/>
  <c r="AW38" i="21" s="1"/>
  <c r="AR38" i="21"/>
  <c r="AT38" i="21" s="1"/>
  <c r="AP38" i="21"/>
  <c r="AL38" i="21"/>
  <c r="AN38" i="21" s="1"/>
  <c r="AI38" i="21"/>
  <c r="AK38" i="21" s="1"/>
  <c r="AF38" i="21"/>
  <c r="AH38" i="21" s="1"/>
  <c r="AA38" i="21"/>
  <c r="W38" i="21"/>
  <c r="Y38" i="21" s="1"/>
  <c r="T38" i="21"/>
  <c r="V38" i="21" s="1"/>
  <c r="Q38" i="21"/>
  <c r="S38" i="21" s="1"/>
  <c r="K38" i="21"/>
  <c r="M38" i="21" s="1"/>
  <c r="H38" i="21"/>
  <c r="J38" i="21" s="1"/>
  <c r="E38" i="21"/>
  <c r="AX37" i="21"/>
  <c r="AZ37" i="21" s="1"/>
  <c r="AU37" i="21"/>
  <c r="AW37" i="21" s="1"/>
  <c r="AR37" i="21"/>
  <c r="AT37" i="21" s="1"/>
  <c r="AP37" i="21"/>
  <c r="AL37" i="21"/>
  <c r="AI37" i="21"/>
  <c r="AK37" i="21" s="1"/>
  <c r="AF37" i="21"/>
  <c r="AH37" i="21" s="1"/>
  <c r="AA37" i="21"/>
  <c r="W37" i="21"/>
  <c r="Y37" i="21" s="1"/>
  <c r="T37" i="21"/>
  <c r="V37" i="21" s="1"/>
  <c r="Q37" i="21"/>
  <c r="O37" i="21"/>
  <c r="K37" i="21"/>
  <c r="M37" i="21" s="1"/>
  <c r="H37" i="21"/>
  <c r="J37" i="21" s="1"/>
  <c r="E37" i="21"/>
  <c r="AX36" i="21"/>
  <c r="AZ36" i="21" s="1"/>
  <c r="AU36" i="21"/>
  <c r="AW36" i="21" s="1"/>
  <c r="AR36" i="21"/>
  <c r="AT36" i="21" s="1"/>
  <c r="AP36" i="21"/>
  <c r="AL36" i="21"/>
  <c r="AN36" i="21" s="1"/>
  <c r="AI36" i="21"/>
  <c r="AF36" i="21"/>
  <c r="AH36" i="21" s="1"/>
  <c r="AA36" i="21"/>
  <c r="W36" i="21"/>
  <c r="Y36" i="21" s="1"/>
  <c r="T36" i="21"/>
  <c r="V36" i="21" s="1"/>
  <c r="Q36" i="21"/>
  <c r="O36" i="21"/>
  <c r="K36" i="21"/>
  <c r="M36" i="21" s="1"/>
  <c r="H36" i="21"/>
  <c r="J36" i="21" s="1"/>
  <c r="E36" i="21"/>
  <c r="G36" i="21" s="1"/>
  <c r="AX35" i="21"/>
  <c r="AZ35" i="21" s="1"/>
  <c r="AU35" i="21"/>
  <c r="AW35" i="21" s="1"/>
  <c r="AR35" i="21"/>
  <c r="AT35" i="21" s="1"/>
  <c r="AP35" i="21"/>
  <c r="AL35" i="21"/>
  <c r="AN35" i="21" s="1"/>
  <c r="AI35" i="21"/>
  <c r="AK35" i="21" s="1"/>
  <c r="AF35" i="21"/>
  <c r="AH35" i="21" s="1"/>
  <c r="AA35" i="21"/>
  <c r="W35" i="21"/>
  <c r="Y35" i="21" s="1"/>
  <c r="T35" i="21"/>
  <c r="V35" i="21" s="1"/>
  <c r="Q35" i="21"/>
  <c r="S35" i="21" s="1"/>
  <c r="K35" i="21"/>
  <c r="M35" i="21" s="1"/>
  <c r="H35" i="21"/>
  <c r="J35" i="21" s="1"/>
  <c r="E35" i="21"/>
  <c r="AX34" i="21"/>
  <c r="AZ34" i="21" s="1"/>
  <c r="AU34" i="21"/>
  <c r="AW34" i="21" s="1"/>
  <c r="AR34" i="21"/>
  <c r="AT34" i="21" s="1"/>
  <c r="AP34" i="21"/>
  <c r="AL34" i="21"/>
  <c r="AN34" i="21" s="1"/>
  <c r="AI34" i="21"/>
  <c r="AK34" i="21" s="1"/>
  <c r="AF34" i="21"/>
  <c r="AH34" i="21" s="1"/>
  <c r="AA34" i="21"/>
  <c r="W34" i="21"/>
  <c r="Y34" i="21" s="1"/>
  <c r="T34" i="21"/>
  <c r="V34" i="21" s="1"/>
  <c r="Q34" i="21"/>
  <c r="S34" i="21" s="1"/>
  <c r="K34" i="21"/>
  <c r="M34" i="21" s="1"/>
  <c r="H34" i="21"/>
  <c r="O34" i="21"/>
  <c r="E34" i="21"/>
  <c r="AX33" i="21"/>
  <c r="AZ33" i="21" s="1"/>
  <c r="AU33" i="21"/>
  <c r="AW33" i="21" s="1"/>
  <c r="AR33" i="21"/>
  <c r="AT33" i="21" s="1"/>
  <c r="AP33" i="21"/>
  <c r="AL33" i="21"/>
  <c r="AN33" i="21" s="1"/>
  <c r="AI33" i="21"/>
  <c r="AK33" i="21" s="1"/>
  <c r="AF33" i="21"/>
  <c r="AH33" i="21" s="1"/>
  <c r="AA33" i="21"/>
  <c r="W33" i="21"/>
  <c r="T33" i="21"/>
  <c r="V33" i="21" s="1"/>
  <c r="Q33" i="21"/>
  <c r="S33" i="21" s="1"/>
  <c r="O33" i="21"/>
  <c r="K33" i="21"/>
  <c r="M33" i="21" s="1"/>
  <c r="H33" i="21"/>
  <c r="J33" i="21" s="1"/>
  <c r="E33" i="21"/>
  <c r="AX32" i="21"/>
  <c r="AZ32" i="21" s="1"/>
  <c r="AU32" i="21"/>
  <c r="AW32" i="21" s="1"/>
  <c r="AR32" i="21"/>
  <c r="AT32" i="21" s="1"/>
  <c r="AP32" i="21"/>
  <c r="AL32" i="21"/>
  <c r="AN32" i="21" s="1"/>
  <c r="AI32" i="21"/>
  <c r="AF32" i="21"/>
  <c r="AH32" i="21" s="1"/>
  <c r="AA32" i="21"/>
  <c r="W32" i="21"/>
  <c r="Y32" i="21" s="1"/>
  <c r="T32" i="21"/>
  <c r="Q32" i="21"/>
  <c r="S32" i="21" s="1"/>
  <c r="O32" i="21"/>
  <c r="K32" i="21"/>
  <c r="M32" i="21" s="1"/>
  <c r="H32" i="21"/>
  <c r="J32" i="21" s="1"/>
  <c r="E32" i="21"/>
  <c r="AX31" i="21"/>
  <c r="AZ31" i="21" s="1"/>
  <c r="AU31" i="21"/>
  <c r="AW31" i="21" s="1"/>
  <c r="AR31" i="21"/>
  <c r="AT31" i="21" s="1"/>
  <c r="AP31" i="21"/>
  <c r="AL31" i="21"/>
  <c r="AN31" i="21" s="1"/>
  <c r="AI31" i="21"/>
  <c r="AK31" i="21" s="1"/>
  <c r="AF31" i="21"/>
  <c r="AH31" i="21" s="1"/>
  <c r="AA31" i="21"/>
  <c r="W31" i="21"/>
  <c r="Y31" i="21" s="1"/>
  <c r="T31" i="21"/>
  <c r="V31" i="21" s="1"/>
  <c r="Q31" i="21"/>
  <c r="S31" i="21" s="1"/>
  <c r="O31" i="21"/>
  <c r="K31" i="21"/>
  <c r="M31" i="21" s="1"/>
  <c r="H31" i="21"/>
  <c r="J31" i="21" s="1"/>
  <c r="E31" i="21"/>
  <c r="G31" i="21" s="1"/>
  <c r="AX30" i="21"/>
  <c r="AZ30" i="21" s="1"/>
  <c r="AU30" i="21"/>
  <c r="AW30" i="21" s="1"/>
  <c r="AR30" i="21"/>
  <c r="AT30" i="21" s="1"/>
  <c r="AP30" i="21"/>
  <c r="AL30" i="21"/>
  <c r="AN30" i="21" s="1"/>
  <c r="AI30" i="21"/>
  <c r="AK30" i="21" s="1"/>
  <c r="AF30" i="21"/>
  <c r="AA30" i="21"/>
  <c r="W30" i="21"/>
  <c r="Y30" i="21" s="1"/>
  <c r="T30" i="21"/>
  <c r="V30" i="21" s="1"/>
  <c r="Q30" i="21"/>
  <c r="S30" i="21" s="1"/>
  <c r="K30" i="21"/>
  <c r="M30" i="21" s="1"/>
  <c r="H30" i="21"/>
  <c r="J30" i="21" s="1"/>
  <c r="O30" i="21"/>
  <c r="E30" i="21"/>
  <c r="G30" i="21" s="1"/>
  <c r="AX29" i="21"/>
  <c r="AZ29" i="21" s="1"/>
  <c r="AU29" i="21"/>
  <c r="AW29" i="21" s="1"/>
  <c r="AR29" i="21"/>
  <c r="AT29" i="21" s="1"/>
  <c r="AP29" i="21"/>
  <c r="AL29" i="21"/>
  <c r="AN29" i="21" s="1"/>
  <c r="AI29" i="21"/>
  <c r="AK29" i="21" s="1"/>
  <c r="AF29" i="21"/>
  <c r="AH29" i="21" s="1"/>
  <c r="AA29" i="21"/>
  <c r="W29" i="21"/>
  <c r="Y29" i="21" s="1"/>
  <c r="T29" i="21"/>
  <c r="V29" i="21" s="1"/>
  <c r="Q29" i="21"/>
  <c r="O29" i="21"/>
  <c r="K29" i="21"/>
  <c r="M29" i="21" s="1"/>
  <c r="H29" i="21"/>
  <c r="J29" i="21" s="1"/>
  <c r="E29" i="21"/>
  <c r="AX28" i="21"/>
  <c r="AZ28" i="21" s="1"/>
  <c r="AU28" i="21"/>
  <c r="AW28" i="21" s="1"/>
  <c r="AR28" i="21"/>
  <c r="AT28" i="21" s="1"/>
  <c r="AP28" i="21"/>
  <c r="AL28" i="21"/>
  <c r="AN28" i="21" s="1"/>
  <c r="AI28" i="21"/>
  <c r="AK28" i="21" s="1"/>
  <c r="AF28" i="21"/>
  <c r="AA28" i="21"/>
  <c r="W28" i="21"/>
  <c r="Y28" i="21" s="1"/>
  <c r="T28" i="21"/>
  <c r="V28" i="21" s="1"/>
  <c r="Q28" i="21"/>
  <c r="S28" i="21" s="1"/>
  <c r="K28" i="21"/>
  <c r="M28" i="21" s="1"/>
  <c r="H28" i="21"/>
  <c r="E28" i="21"/>
  <c r="AX27" i="21"/>
  <c r="AZ27" i="21" s="1"/>
  <c r="AU27" i="21"/>
  <c r="AW27" i="21" s="1"/>
  <c r="AR27" i="21"/>
  <c r="AT27" i="21" s="1"/>
  <c r="AP27" i="21"/>
  <c r="AL27" i="21"/>
  <c r="AN27" i="21" s="1"/>
  <c r="AI27" i="21"/>
  <c r="AK27" i="21" s="1"/>
  <c r="AF27" i="21"/>
  <c r="AA27" i="21"/>
  <c r="W27" i="21"/>
  <c r="Y27" i="21" s="1"/>
  <c r="T27" i="21"/>
  <c r="V27" i="21" s="1"/>
  <c r="Q27" i="21"/>
  <c r="O27" i="21"/>
  <c r="AD27" i="21" s="1"/>
  <c r="K27" i="21"/>
  <c r="M27" i="21" s="1"/>
  <c r="H27" i="21"/>
  <c r="J27" i="21" s="1"/>
  <c r="E27" i="21"/>
  <c r="G27" i="21" s="1"/>
  <c r="AX26" i="21"/>
  <c r="AZ26" i="21" s="1"/>
  <c r="AU26" i="21"/>
  <c r="AW26" i="21" s="1"/>
  <c r="AR26" i="21"/>
  <c r="AT26" i="21" s="1"/>
  <c r="AP26" i="21"/>
  <c r="AL26" i="21"/>
  <c r="AN26" i="21" s="1"/>
  <c r="AI26" i="21"/>
  <c r="AK26" i="21" s="1"/>
  <c r="AF26" i="21"/>
  <c r="AH26" i="21" s="1"/>
  <c r="AA26" i="21"/>
  <c r="W26" i="21"/>
  <c r="Y26" i="21" s="1"/>
  <c r="T26" i="21"/>
  <c r="Q26" i="21"/>
  <c r="S26" i="21" s="1"/>
  <c r="K26" i="21"/>
  <c r="M26" i="21" s="1"/>
  <c r="H26" i="21"/>
  <c r="J26" i="21" s="1"/>
  <c r="O26" i="21"/>
  <c r="E26" i="21"/>
  <c r="G26" i="21" s="1"/>
  <c r="AX25" i="21"/>
  <c r="AZ25" i="21" s="1"/>
  <c r="AU25" i="21"/>
  <c r="AW25" i="21" s="1"/>
  <c r="AR25" i="21"/>
  <c r="AT25" i="21" s="1"/>
  <c r="AP25" i="21"/>
  <c r="AL25" i="21"/>
  <c r="AN25" i="21" s="1"/>
  <c r="AI25" i="21"/>
  <c r="AK25" i="21" s="1"/>
  <c r="AF25" i="21"/>
  <c r="AA25" i="21"/>
  <c r="W25" i="21"/>
  <c r="Y25" i="21" s="1"/>
  <c r="T25" i="21"/>
  <c r="V25" i="21" s="1"/>
  <c r="Q25" i="21"/>
  <c r="S25" i="21" s="1"/>
  <c r="O25" i="21"/>
  <c r="AD25" i="21" s="1"/>
  <c r="K25" i="21"/>
  <c r="M25" i="21" s="1"/>
  <c r="H25" i="21"/>
  <c r="J25" i="21" s="1"/>
  <c r="E25" i="21"/>
  <c r="AX24" i="21"/>
  <c r="AZ24" i="21" s="1"/>
  <c r="AU24" i="21"/>
  <c r="AW24" i="21" s="1"/>
  <c r="AR24" i="21"/>
  <c r="AT24" i="21" s="1"/>
  <c r="AP24" i="21"/>
  <c r="AL24" i="21"/>
  <c r="AN24" i="21" s="1"/>
  <c r="AI24" i="21"/>
  <c r="AK24" i="21" s="1"/>
  <c r="AF24" i="21"/>
  <c r="AA24" i="21"/>
  <c r="W24" i="21"/>
  <c r="Y24" i="21" s="1"/>
  <c r="T24" i="21"/>
  <c r="V24" i="21" s="1"/>
  <c r="Q24" i="21"/>
  <c r="S24" i="21" s="1"/>
  <c r="K24" i="21"/>
  <c r="M24" i="21" s="1"/>
  <c r="H24" i="21"/>
  <c r="E24" i="21"/>
  <c r="AX23" i="21"/>
  <c r="AZ23" i="21" s="1"/>
  <c r="AU23" i="21"/>
  <c r="AW23" i="21" s="1"/>
  <c r="AR23" i="21"/>
  <c r="AT23" i="21" s="1"/>
  <c r="AP23" i="21"/>
  <c r="AL23" i="21"/>
  <c r="AN23" i="21" s="1"/>
  <c r="AI23" i="21"/>
  <c r="AK23" i="21" s="1"/>
  <c r="AF23" i="21"/>
  <c r="AA23" i="21"/>
  <c r="W23" i="21"/>
  <c r="Y23" i="21" s="1"/>
  <c r="T23" i="21"/>
  <c r="V23" i="21" s="1"/>
  <c r="Q23" i="21"/>
  <c r="O23" i="21"/>
  <c r="AD23" i="21" s="1"/>
  <c r="K23" i="21"/>
  <c r="M23" i="21" s="1"/>
  <c r="H23" i="21"/>
  <c r="J23" i="21" s="1"/>
  <c r="E23" i="21"/>
  <c r="AX22" i="21"/>
  <c r="AZ22" i="21" s="1"/>
  <c r="AU22" i="21"/>
  <c r="AW22" i="21" s="1"/>
  <c r="AR22" i="21"/>
  <c r="AT22" i="21" s="1"/>
  <c r="AP22" i="21"/>
  <c r="AL22" i="21"/>
  <c r="AN22" i="21" s="1"/>
  <c r="AI22" i="21"/>
  <c r="AF22" i="21"/>
  <c r="AH22" i="21" s="1"/>
  <c r="AA22" i="21"/>
  <c r="W22" i="21"/>
  <c r="Y22" i="21" s="1"/>
  <c r="T22" i="21"/>
  <c r="V22" i="21" s="1"/>
  <c r="Q22" i="21"/>
  <c r="S22" i="21" s="1"/>
  <c r="K22" i="21"/>
  <c r="M22" i="21" s="1"/>
  <c r="H22" i="21"/>
  <c r="J22" i="21" s="1"/>
  <c r="O22" i="21"/>
  <c r="E22" i="21"/>
  <c r="AX21" i="21"/>
  <c r="AZ21" i="21" s="1"/>
  <c r="AU21" i="21"/>
  <c r="AW21" i="21" s="1"/>
  <c r="AR21" i="21"/>
  <c r="AT21" i="21" s="1"/>
  <c r="AP21" i="21"/>
  <c r="AL21" i="21"/>
  <c r="AN21" i="21" s="1"/>
  <c r="AI21" i="21"/>
  <c r="AF21" i="21"/>
  <c r="AH21" i="21" s="1"/>
  <c r="AA21" i="21"/>
  <c r="W21" i="21"/>
  <c r="Y21" i="21" s="1"/>
  <c r="T21" i="21"/>
  <c r="V21" i="21" s="1"/>
  <c r="Q21" i="21"/>
  <c r="O21" i="21"/>
  <c r="K21" i="21"/>
  <c r="M21" i="21" s="1"/>
  <c r="H21" i="21"/>
  <c r="J21" i="21" s="1"/>
  <c r="E21" i="21"/>
  <c r="AX20" i="21"/>
  <c r="AZ20" i="21" s="1"/>
  <c r="AU20" i="21"/>
  <c r="AW20" i="21" s="1"/>
  <c r="AR20" i="21"/>
  <c r="AT20" i="21" s="1"/>
  <c r="AP20" i="21"/>
  <c r="AL20" i="21"/>
  <c r="AN20" i="21" s="1"/>
  <c r="AI20" i="21"/>
  <c r="AK20" i="21" s="1"/>
  <c r="AF20" i="21"/>
  <c r="AA20" i="21"/>
  <c r="W20" i="21"/>
  <c r="Y20" i="21" s="1"/>
  <c r="T20" i="21"/>
  <c r="V20" i="21" s="1"/>
  <c r="Q20" i="21"/>
  <c r="K20" i="21"/>
  <c r="M20" i="21" s="1"/>
  <c r="H20" i="21"/>
  <c r="J20" i="21" s="1"/>
  <c r="E20" i="21"/>
  <c r="AX19" i="21"/>
  <c r="AZ19" i="21" s="1"/>
  <c r="AU19" i="21"/>
  <c r="AW19" i="21" s="1"/>
  <c r="AR19" i="21"/>
  <c r="AT19" i="21" s="1"/>
  <c r="AP19" i="21"/>
  <c r="AL19" i="21"/>
  <c r="AN19" i="21" s="1"/>
  <c r="AI19" i="21"/>
  <c r="AF19" i="21"/>
  <c r="AH19" i="21" s="1"/>
  <c r="AA19" i="21"/>
  <c r="W19" i="21"/>
  <c r="Y19" i="21" s="1"/>
  <c r="T19" i="21"/>
  <c r="V19" i="21" s="1"/>
  <c r="Q19" i="21"/>
  <c r="O19" i="21"/>
  <c r="K19" i="21"/>
  <c r="M19" i="21" s="1"/>
  <c r="H19" i="21"/>
  <c r="J19" i="21" s="1"/>
  <c r="E19" i="21"/>
  <c r="AX18" i="21"/>
  <c r="AZ18" i="21" s="1"/>
  <c r="AU18" i="21"/>
  <c r="AW18" i="21" s="1"/>
  <c r="AR18" i="21"/>
  <c r="AT18" i="21" s="1"/>
  <c r="AP18" i="21"/>
  <c r="AL18" i="21"/>
  <c r="AN18" i="21" s="1"/>
  <c r="AI18" i="21"/>
  <c r="AF18" i="21"/>
  <c r="AH18" i="21" s="1"/>
  <c r="AA18" i="21"/>
  <c r="W18" i="21"/>
  <c r="Y18" i="21" s="1"/>
  <c r="T18" i="21"/>
  <c r="Q18" i="21"/>
  <c r="S18" i="21" s="1"/>
  <c r="K18" i="21"/>
  <c r="M18" i="21" s="1"/>
  <c r="H18" i="21"/>
  <c r="J18" i="21" s="1"/>
  <c r="O18" i="21"/>
  <c r="E18" i="21"/>
  <c r="AX17" i="21"/>
  <c r="AZ17" i="21" s="1"/>
  <c r="AU17" i="21"/>
  <c r="AW17" i="21" s="1"/>
  <c r="AR17" i="21"/>
  <c r="AT17" i="21" s="1"/>
  <c r="AP17" i="21"/>
  <c r="AL17" i="21"/>
  <c r="AN17" i="21" s="1"/>
  <c r="AI17" i="21"/>
  <c r="AF17" i="21"/>
  <c r="AH17" i="21" s="1"/>
  <c r="AA17" i="21"/>
  <c r="W17" i="21"/>
  <c r="Y17" i="21" s="1"/>
  <c r="T17" i="21"/>
  <c r="V17" i="21" s="1"/>
  <c r="Q17" i="21"/>
  <c r="O17" i="21"/>
  <c r="AD17" i="21" s="1"/>
  <c r="K17" i="21"/>
  <c r="M17" i="21" s="1"/>
  <c r="H17" i="21"/>
  <c r="J17" i="21" s="1"/>
  <c r="E17" i="21"/>
  <c r="AX16" i="21"/>
  <c r="AZ16" i="21" s="1"/>
  <c r="AU16" i="21"/>
  <c r="AW16" i="21" s="1"/>
  <c r="AR16" i="21"/>
  <c r="AT16" i="21" s="1"/>
  <c r="AP16" i="21"/>
  <c r="AL16" i="21"/>
  <c r="AN16" i="21" s="1"/>
  <c r="AI16" i="21"/>
  <c r="AK16" i="21" s="1"/>
  <c r="AF16" i="21"/>
  <c r="AA16" i="21"/>
  <c r="W16" i="21"/>
  <c r="Y16" i="21" s="1"/>
  <c r="T16" i="21"/>
  <c r="V16" i="21" s="1"/>
  <c r="Q16" i="21"/>
  <c r="S16" i="21" s="1"/>
  <c r="K16" i="21"/>
  <c r="M16" i="21" s="1"/>
  <c r="H16" i="21"/>
  <c r="J16" i="21" s="1"/>
  <c r="E16" i="21"/>
  <c r="AX15" i="21"/>
  <c r="AZ15" i="21" s="1"/>
  <c r="AU15" i="21"/>
  <c r="AW15" i="21" s="1"/>
  <c r="AR15" i="21"/>
  <c r="AT15" i="21" s="1"/>
  <c r="AP15" i="21"/>
  <c r="AL15" i="21"/>
  <c r="AN15" i="21" s="1"/>
  <c r="AI15" i="21"/>
  <c r="AF15" i="21"/>
  <c r="AH15" i="21" s="1"/>
  <c r="AA15" i="21"/>
  <c r="W15" i="21"/>
  <c r="Y15" i="21" s="1"/>
  <c r="T15" i="21"/>
  <c r="V15" i="21" s="1"/>
  <c r="Q15" i="21"/>
  <c r="O15" i="21"/>
  <c r="K15" i="21"/>
  <c r="M15" i="21" s="1"/>
  <c r="H15" i="21"/>
  <c r="J15" i="21" s="1"/>
  <c r="E15" i="21"/>
  <c r="AX14" i="21"/>
  <c r="AZ14" i="21" s="1"/>
  <c r="AU14" i="21"/>
  <c r="AW14" i="21" s="1"/>
  <c r="AR14" i="21"/>
  <c r="AT14" i="21" s="1"/>
  <c r="AP14" i="21"/>
  <c r="AL14" i="21"/>
  <c r="AN14" i="21" s="1"/>
  <c r="AI14" i="21"/>
  <c r="AK14" i="21" s="1"/>
  <c r="AF14" i="21"/>
  <c r="AH14" i="21" s="1"/>
  <c r="AA14" i="21"/>
  <c r="W14" i="21"/>
  <c r="Y14" i="21" s="1"/>
  <c r="T14" i="21"/>
  <c r="V14" i="21" s="1"/>
  <c r="Q14" i="21"/>
  <c r="S14" i="21" s="1"/>
  <c r="K14" i="21"/>
  <c r="M14" i="21" s="1"/>
  <c r="H14" i="21"/>
  <c r="J14" i="21" s="1"/>
  <c r="O14" i="21"/>
  <c r="E14" i="21"/>
  <c r="AX13" i="21"/>
  <c r="AZ13" i="21" s="1"/>
  <c r="AU13" i="21"/>
  <c r="AW13" i="21" s="1"/>
  <c r="AR13" i="21"/>
  <c r="AT13" i="21" s="1"/>
  <c r="AP13" i="21"/>
  <c r="AL13" i="21"/>
  <c r="AN13" i="21" s="1"/>
  <c r="AI13" i="21"/>
  <c r="AF13" i="21"/>
  <c r="AH13" i="21" s="1"/>
  <c r="AA13" i="21"/>
  <c r="W13" i="21"/>
  <c r="Y13" i="21" s="1"/>
  <c r="T13" i="21"/>
  <c r="V13" i="21" s="1"/>
  <c r="Q13" i="21"/>
  <c r="O13" i="21"/>
  <c r="AD13" i="21" s="1"/>
  <c r="K13" i="21"/>
  <c r="M13" i="21" s="1"/>
  <c r="H13" i="21"/>
  <c r="J13" i="21" s="1"/>
  <c r="E13" i="21"/>
  <c r="AX12" i="21"/>
  <c r="AZ12" i="21" s="1"/>
  <c r="AU12" i="21"/>
  <c r="AW12" i="21" s="1"/>
  <c r="AR12" i="21"/>
  <c r="AT12" i="21" s="1"/>
  <c r="AP12" i="21"/>
  <c r="AL12" i="21"/>
  <c r="AN12" i="21" s="1"/>
  <c r="AI12" i="21"/>
  <c r="AK12" i="21" s="1"/>
  <c r="AF12" i="21"/>
  <c r="AA12" i="21"/>
  <c r="W12" i="21"/>
  <c r="Y12" i="21" s="1"/>
  <c r="T12" i="21"/>
  <c r="V12" i="21" s="1"/>
  <c r="Q12" i="21"/>
  <c r="K12" i="21"/>
  <c r="M12" i="21" s="1"/>
  <c r="H12" i="21"/>
  <c r="J12" i="21" s="1"/>
  <c r="E12" i="21"/>
  <c r="AX11" i="21"/>
  <c r="AZ11" i="21" s="1"/>
  <c r="AU11" i="21"/>
  <c r="AW11" i="21" s="1"/>
  <c r="AR11" i="21"/>
  <c r="AT11" i="21" s="1"/>
  <c r="AP11" i="21"/>
  <c r="AL11" i="21"/>
  <c r="AN11" i="21" s="1"/>
  <c r="AI11" i="21"/>
  <c r="AF11" i="21"/>
  <c r="AH11" i="21" s="1"/>
  <c r="AA11" i="21"/>
  <c r="W11" i="21"/>
  <c r="Y11" i="21" s="1"/>
  <c r="T11" i="21"/>
  <c r="V11" i="21" s="1"/>
  <c r="Q11" i="21"/>
  <c r="O11" i="21"/>
  <c r="AD11" i="21" s="1"/>
  <c r="K11" i="21"/>
  <c r="M11" i="21" s="1"/>
  <c r="H11" i="21"/>
  <c r="J11" i="21" s="1"/>
  <c r="E11" i="21"/>
  <c r="AX10" i="21"/>
  <c r="AZ10" i="21" s="1"/>
  <c r="AU10" i="21"/>
  <c r="AW10" i="21" s="1"/>
  <c r="AR10" i="21"/>
  <c r="AT10" i="21" s="1"/>
  <c r="AP10" i="21"/>
  <c r="AL10" i="21"/>
  <c r="AN10" i="21" s="1"/>
  <c r="AI10" i="21"/>
  <c r="AF10" i="21"/>
  <c r="AH10" i="21" s="1"/>
  <c r="AA10" i="21"/>
  <c r="W10" i="21"/>
  <c r="Y10" i="21" s="1"/>
  <c r="T10" i="21"/>
  <c r="Q10" i="21"/>
  <c r="S10" i="21" s="1"/>
  <c r="K10" i="21"/>
  <c r="M10" i="21" s="1"/>
  <c r="H10" i="21"/>
  <c r="J10" i="21" s="1"/>
  <c r="O10" i="21"/>
  <c r="E10" i="21"/>
  <c r="AX9" i="21"/>
  <c r="AZ9" i="21" s="1"/>
  <c r="AU9" i="21"/>
  <c r="AW9" i="21" s="1"/>
  <c r="AR9" i="21"/>
  <c r="AT9" i="21" s="1"/>
  <c r="AP9" i="21"/>
  <c r="AL9" i="21"/>
  <c r="AN9" i="21" s="1"/>
  <c r="AI9" i="21"/>
  <c r="AF9" i="21"/>
  <c r="AH9" i="21" s="1"/>
  <c r="AA9" i="21"/>
  <c r="W9" i="21"/>
  <c r="Y9" i="21" s="1"/>
  <c r="T9" i="21"/>
  <c r="V9" i="21" s="1"/>
  <c r="Q9" i="21"/>
  <c r="O9" i="21"/>
  <c r="K9" i="21"/>
  <c r="M9" i="21" s="1"/>
  <c r="H9" i="21"/>
  <c r="J9" i="21" s="1"/>
  <c r="E9" i="21"/>
  <c r="AX8" i="21"/>
  <c r="AZ8" i="21" s="1"/>
  <c r="AU8" i="21"/>
  <c r="AW8" i="21" s="1"/>
  <c r="AR8" i="21"/>
  <c r="AT8" i="21" s="1"/>
  <c r="AP8" i="21"/>
  <c r="AL8" i="21"/>
  <c r="AN8" i="21" s="1"/>
  <c r="AI8" i="21"/>
  <c r="AK8" i="21" s="1"/>
  <c r="AF8" i="21"/>
  <c r="AA8" i="21"/>
  <c r="W8" i="21"/>
  <c r="Y8" i="21" s="1"/>
  <c r="T8" i="21"/>
  <c r="V8" i="21" s="1"/>
  <c r="Q8" i="21"/>
  <c r="S8" i="21" s="1"/>
  <c r="K8" i="21"/>
  <c r="M8" i="21" s="1"/>
  <c r="H8" i="21"/>
  <c r="O8" i="21"/>
  <c r="E8" i="21"/>
  <c r="AX7" i="21"/>
  <c r="AZ7" i="21" s="1"/>
  <c r="AU7" i="21"/>
  <c r="AW7" i="21" s="1"/>
  <c r="AR7" i="21"/>
  <c r="AT7" i="21" s="1"/>
  <c r="AP7" i="21"/>
  <c r="AL7" i="21"/>
  <c r="AN7" i="21" s="1"/>
  <c r="AI7" i="21"/>
  <c r="AK7" i="21" s="1"/>
  <c r="AF7" i="21"/>
  <c r="AA7" i="21"/>
  <c r="W7" i="21"/>
  <c r="Y7" i="21" s="1"/>
  <c r="T7" i="21"/>
  <c r="V7" i="21" s="1"/>
  <c r="Q7" i="21"/>
  <c r="O7" i="21"/>
  <c r="K7" i="21"/>
  <c r="M7" i="21" s="1"/>
  <c r="H7" i="21"/>
  <c r="J7" i="21" s="1"/>
  <c r="E7" i="21"/>
  <c r="AX54" i="23"/>
  <c r="AZ54" i="23" s="1"/>
  <c r="AU54" i="23"/>
  <c r="AW54" i="23" s="1"/>
  <c r="AR54" i="23"/>
  <c r="AT54" i="23" s="1"/>
  <c r="AP54" i="23"/>
  <c r="AL54" i="23"/>
  <c r="AN54" i="23" s="1"/>
  <c r="AI54" i="23"/>
  <c r="AK54" i="23" s="1"/>
  <c r="AF54" i="23"/>
  <c r="AH54" i="23" s="1"/>
  <c r="AA54" i="23"/>
  <c r="W54" i="23"/>
  <c r="Y54" i="23" s="1"/>
  <c r="T54" i="23"/>
  <c r="Q54" i="23"/>
  <c r="S54" i="23" s="1"/>
  <c r="O54" i="23"/>
  <c r="AD54" i="23" s="1"/>
  <c r="K54" i="23"/>
  <c r="M54" i="23" s="1"/>
  <c r="H54" i="23"/>
  <c r="J54" i="23" s="1"/>
  <c r="E54" i="23"/>
  <c r="G54" i="23" s="1"/>
  <c r="AX53" i="23"/>
  <c r="AZ53" i="23" s="1"/>
  <c r="AU53" i="23"/>
  <c r="AW53" i="23" s="1"/>
  <c r="AR53" i="23"/>
  <c r="AT53" i="23" s="1"/>
  <c r="AP53" i="23"/>
  <c r="AL53" i="23"/>
  <c r="AN53" i="23" s="1"/>
  <c r="AI53" i="23"/>
  <c r="AF53" i="23"/>
  <c r="AH53" i="23" s="1"/>
  <c r="AA53" i="23"/>
  <c r="W53" i="23"/>
  <c r="Y53" i="23" s="1"/>
  <c r="T53" i="23"/>
  <c r="Q53" i="23"/>
  <c r="S53" i="23" s="1"/>
  <c r="K53" i="23"/>
  <c r="M53" i="23" s="1"/>
  <c r="H53" i="23"/>
  <c r="J53" i="23" s="1"/>
  <c r="O53" i="23"/>
  <c r="E53" i="23"/>
  <c r="G53" i="23" s="1"/>
  <c r="AX51" i="23"/>
  <c r="AZ51" i="23" s="1"/>
  <c r="AU51" i="23"/>
  <c r="AW51" i="23" s="1"/>
  <c r="AR51" i="23"/>
  <c r="AT51" i="23" s="1"/>
  <c r="AP51" i="23"/>
  <c r="AL51" i="23"/>
  <c r="AN51" i="23" s="1"/>
  <c r="AI51" i="23"/>
  <c r="AK51" i="23" s="1"/>
  <c r="AF51" i="23"/>
  <c r="AA51" i="23"/>
  <c r="W51" i="23"/>
  <c r="Y51" i="23" s="1"/>
  <c r="T51" i="23"/>
  <c r="V51" i="23" s="1"/>
  <c r="Q51" i="23"/>
  <c r="S51" i="23" s="1"/>
  <c r="O51" i="23"/>
  <c r="AD51" i="23" s="1"/>
  <c r="K51" i="23"/>
  <c r="M51" i="23" s="1"/>
  <c r="H51" i="23"/>
  <c r="J51" i="23" s="1"/>
  <c r="E51" i="23"/>
  <c r="AX50" i="23"/>
  <c r="AZ50" i="23" s="1"/>
  <c r="AU50" i="23"/>
  <c r="AW50" i="23" s="1"/>
  <c r="AR50" i="23"/>
  <c r="AT50" i="23" s="1"/>
  <c r="AP50" i="23"/>
  <c r="AL50" i="23"/>
  <c r="AN50" i="23" s="1"/>
  <c r="AI50" i="23"/>
  <c r="AK50" i="23" s="1"/>
  <c r="AF50" i="23"/>
  <c r="AA50" i="23"/>
  <c r="W50" i="23"/>
  <c r="Y50" i="23" s="1"/>
  <c r="T50" i="23"/>
  <c r="V50" i="23" s="1"/>
  <c r="Q50" i="23"/>
  <c r="K50" i="23"/>
  <c r="H50" i="23"/>
  <c r="J50" i="23" s="1"/>
  <c r="O50" i="23"/>
  <c r="E50" i="23"/>
  <c r="AX49" i="23"/>
  <c r="AZ49" i="23" s="1"/>
  <c r="AU49" i="23"/>
  <c r="AW49" i="23" s="1"/>
  <c r="AR49" i="23"/>
  <c r="AT49" i="23" s="1"/>
  <c r="AP49" i="23"/>
  <c r="AL49" i="23"/>
  <c r="AN49" i="23" s="1"/>
  <c r="AI49" i="23"/>
  <c r="AK49" i="23" s="1"/>
  <c r="AF49" i="23"/>
  <c r="AA49" i="23"/>
  <c r="W49" i="23"/>
  <c r="Y49" i="23" s="1"/>
  <c r="T49" i="23"/>
  <c r="V49" i="23" s="1"/>
  <c r="Q49" i="23"/>
  <c r="O49" i="23"/>
  <c r="K49" i="23"/>
  <c r="M49" i="23" s="1"/>
  <c r="H49" i="23"/>
  <c r="E49" i="23"/>
  <c r="G49" i="23" s="1"/>
  <c r="AX48" i="23"/>
  <c r="AZ48" i="23" s="1"/>
  <c r="AU48" i="23"/>
  <c r="AW48" i="23" s="1"/>
  <c r="AR48" i="23"/>
  <c r="AT48" i="23" s="1"/>
  <c r="AP48" i="23"/>
  <c r="AL48" i="23"/>
  <c r="AN48" i="23" s="1"/>
  <c r="AI48" i="23"/>
  <c r="AF48" i="23"/>
  <c r="AH48" i="23" s="1"/>
  <c r="AA48" i="23"/>
  <c r="W48" i="23"/>
  <c r="Y48" i="23" s="1"/>
  <c r="T48" i="23"/>
  <c r="V48" i="23" s="1"/>
  <c r="Q48" i="23"/>
  <c r="S48" i="23" s="1"/>
  <c r="K48" i="23"/>
  <c r="M48" i="23" s="1"/>
  <c r="H48" i="23"/>
  <c r="J48" i="23" s="1"/>
  <c r="O48" i="23"/>
  <c r="E48" i="23"/>
  <c r="AX47" i="23"/>
  <c r="AZ47" i="23" s="1"/>
  <c r="AU47" i="23"/>
  <c r="AW47" i="23" s="1"/>
  <c r="AR47" i="23"/>
  <c r="AT47" i="23" s="1"/>
  <c r="AP47" i="23"/>
  <c r="AL47" i="23"/>
  <c r="AN47" i="23" s="1"/>
  <c r="AI47" i="23"/>
  <c r="AK47" i="23" s="1"/>
  <c r="AF47" i="23"/>
  <c r="AH47" i="23" s="1"/>
  <c r="AA47" i="23"/>
  <c r="W47" i="23"/>
  <c r="Y47" i="23" s="1"/>
  <c r="T47" i="23"/>
  <c r="V47" i="23" s="1"/>
  <c r="Q47" i="23"/>
  <c r="S47" i="23" s="1"/>
  <c r="K47" i="23"/>
  <c r="M47" i="23" s="1"/>
  <c r="H47" i="23"/>
  <c r="J47" i="23" s="1"/>
  <c r="O47" i="23"/>
  <c r="E47" i="23"/>
  <c r="AX46" i="23"/>
  <c r="AZ46" i="23" s="1"/>
  <c r="AU46" i="23"/>
  <c r="AW46" i="23" s="1"/>
  <c r="AR46" i="23"/>
  <c r="AT46" i="23" s="1"/>
  <c r="AP46" i="23"/>
  <c r="AL46" i="23"/>
  <c r="AN46" i="23" s="1"/>
  <c r="AI46" i="23"/>
  <c r="AK46" i="23" s="1"/>
  <c r="AF46" i="23"/>
  <c r="AA46" i="23"/>
  <c r="W46" i="23"/>
  <c r="Y46" i="23" s="1"/>
  <c r="T46" i="23"/>
  <c r="V46" i="23" s="1"/>
  <c r="Q46" i="23"/>
  <c r="K46" i="23"/>
  <c r="M46" i="23" s="1"/>
  <c r="H46" i="23"/>
  <c r="J46" i="23" s="1"/>
  <c r="O46" i="23"/>
  <c r="E46" i="23"/>
  <c r="AX45" i="23"/>
  <c r="AZ45" i="23" s="1"/>
  <c r="AU45" i="23"/>
  <c r="AW45" i="23" s="1"/>
  <c r="AR45" i="23"/>
  <c r="AT45" i="23" s="1"/>
  <c r="AP45" i="23"/>
  <c r="AL45" i="23"/>
  <c r="AN45" i="23" s="1"/>
  <c r="AI45" i="23"/>
  <c r="AK45" i="23" s="1"/>
  <c r="AF45" i="23"/>
  <c r="AA45" i="23"/>
  <c r="W45" i="23"/>
  <c r="Y45" i="23" s="1"/>
  <c r="T45" i="23"/>
  <c r="V45" i="23" s="1"/>
  <c r="Q45" i="23"/>
  <c r="O45" i="23"/>
  <c r="K45" i="23"/>
  <c r="M45" i="23" s="1"/>
  <c r="H45" i="23"/>
  <c r="J45" i="23" s="1"/>
  <c r="E45" i="23"/>
  <c r="G45" i="23" s="1"/>
  <c r="AX44" i="23"/>
  <c r="AZ44" i="23" s="1"/>
  <c r="AU44" i="23"/>
  <c r="AW44" i="23" s="1"/>
  <c r="AR44" i="23"/>
  <c r="AT44" i="23" s="1"/>
  <c r="AP44" i="23"/>
  <c r="AL44" i="23"/>
  <c r="AN44" i="23" s="1"/>
  <c r="AI44" i="23"/>
  <c r="AF44" i="23"/>
  <c r="AH44" i="23" s="1"/>
  <c r="AA44" i="23"/>
  <c r="W44" i="23"/>
  <c r="Y44" i="23" s="1"/>
  <c r="T44" i="23"/>
  <c r="Q44" i="23"/>
  <c r="S44" i="23" s="1"/>
  <c r="K44" i="23"/>
  <c r="M44" i="23" s="1"/>
  <c r="H44" i="23"/>
  <c r="J44" i="23" s="1"/>
  <c r="O44" i="23"/>
  <c r="E44" i="23"/>
  <c r="G44" i="23" s="1"/>
  <c r="AX43" i="23"/>
  <c r="AZ43" i="23" s="1"/>
  <c r="AU43" i="23"/>
  <c r="AW43" i="23" s="1"/>
  <c r="AR43" i="23"/>
  <c r="AT43" i="23" s="1"/>
  <c r="AP43" i="23"/>
  <c r="AL43" i="23"/>
  <c r="AN43" i="23" s="1"/>
  <c r="AI43" i="23"/>
  <c r="AK43" i="23" s="1"/>
  <c r="AF43" i="23"/>
  <c r="AA43" i="23"/>
  <c r="W43" i="23"/>
  <c r="Y43" i="23" s="1"/>
  <c r="T43" i="23"/>
  <c r="V43" i="23" s="1"/>
  <c r="Q43" i="23"/>
  <c r="S43" i="23" s="1"/>
  <c r="O43" i="23"/>
  <c r="AD43" i="23" s="1"/>
  <c r="K43" i="23"/>
  <c r="M43" i="23" s="1"/>
  <c r="H43" i="23"/>
  <c r="J43" i="23" s="1"/>
  <c r="E43" i="23"/>
  <c r="AX42" i="23"/>
  <c r="AZ42" i="23" s="1"/>
  <c r="AU42" i="23"/>
  <c r="AW42" i="23" s="1"/>
  <c r="AR42" i="23"/>
  <c r="AT42" i="23" s="1"/>
  <c r="AP42" i="23"/>
  <c r="AL42" i="23"/>
  <c r="AN42" i="23" s="1"/>
  <c r="AI42" i="23"/>
  <c r="AK42" i="23" s="1"/>
  <c r="AF42" i="23"/>
  <c r="AA42" i="23"/>
  <c r="W42" i="23"/>
  <c r="Y42" i="23" s="1"/>
  <c r="T42" i="23"/>
  <c r="V42" i="23" s="1"/>
  <c r="Q42" i="23"/>
  <c r="K42" i="23"/>
  <c r="H42" i="23"/>
  <c r="J42" i="23" s="1"/>
  <c r="O42" i="23"/>
  <c r="E42" i="23"/>
  <c r="AX41" i="23"/>
  <c r="AZ41" i="23" s="1"/>
  <c r="AU41" i="23"/>
  <c r="AW41" i="23" s="1"/>
  <c r="AR41" i="23"/>
  <c r="AT41" i="23" s="1"/>
  <c r="AP41" i="23"/>
  <c r="AL41" i="23"/>
  <c r="AN41" i="23" s="1"/>
  <c r="AI41" i="23"/>
  <c r="AK41" i="23" s="1"/>
  <c r="AF41" i="23"/>
  <c r="AA41" i="23"/>
  <c r="W41" i="23"/>
  <c r="Y41" i="23" s="1"/>
  <c r="T41" i="23"/>
  <c r="V41" i="23" s="1"/>
  <c r="Q41" i="23"/>
  <c r="O41" i="23"/>
  <c r="AD41" i="23" s="1"/>
  <c r="K41" i="23"/>
  <c r="M41" i="23" s="1"/>
  <c r="H41" i="23"/>
  <c r="E41" i="23"/>
  <c r="G41" i="23" s="1"/>
  <c r="AX40" i="23"/>
  <c r="AZ40" i="23" s="1"/>
  <c r="AU40" i="23"/>
  <c r="AW40" i="23" s="1"/>
  <c r="AR40" i="23"/>
  <c r="AT40" i="23" s="1"/>
  <c r="AP40" i="23"/>
  <c r="AL40" i="23"/>
  <c r="AN40" i="23" s="1"/>
  <c r="AI40" i="23"/>
  <c r="AK40" i="23" s="1"/>
  <c r="AF40" i="23"/>
  <c r="AH40" i="23" s="1"/>
  <c r="AA40" i="23"/>
  <c r="W40" i="23"/>
  <c r="Y40" i="23" s="1"/>
  <c r="T40" i="23"/>
  <c r="V40" i="23" s="1"/>
  <c r="Q40" i="23"/>
  <c r="S40" i="23" s="1"/>
  <c r="K40" i="23"/>
  <c r="M40" i="23" s="1"/>
  <c r="H40" i="23"/>
  <c r="J40" i="23" s="1"/>
  <c r="O40" i="23"/>
  <c r="E40" i="23"/>
  <c r="AX39" i="23"/>
  <c r="AZ39" i="23" s="1"/>
  <c r="AU39" i="23"/>
  <c r="AW39" i="23" s="1"/>
  <c r="AR39" i="23"/>
  <c r="AT39" i="23" s="1"/>
  <c r="AP39" i="23"/>
  <c r="AL39" i="23"/>
  <c r="AN39" i="23" s="1"/>
  <c r="AI39" i="23"/>
  <c r="AK39" i="23" s="1"/>
  <c r="AF39" i="23"/>
  <c r="AH39" i="23" s="1"/>
  <c r="AA39" i="23"/>
  <c r="W39" i="23"/>
  <c r="Y39" i="23" s="1"/>
  <c r="T39" i="23"/>
  <c r="V39" i="23" s="1"/>
  <c r="Q39" i="23"/>
  <c r="S39" i="23" s="1"/>
  <c r="K39" i="23"/>
  <c r="M39" i="23" s="1"/>
  <c r="H39" i="23"/>
  <c r="J39" i="23" s="1"/>
  <c r="O39" i="23"/>
  <c r="E39" i="23"/>
  <c r="AX38" i="23"/>
  <c r="AZ38" i="23" s="1"/>
  <c r="AU38" i="23"/>
  <c r="AW38" i="23" s="1"/>
  <c r="AR38" i="23"/>
  <c r="AT38" i="23" s="1"/>
  <c r="AP38" i="23"/>
  <c r="AL38" i="23"/>
  <c r="AN38" i="23" s="1"/>
  <c r="AI38" i="23"/>
  <c r="AK38" i="23" s="1"/>
  <c r="AF38" i="23"/>
  <c r="AA38" i="23"/>
  <c r="W38" i="23"/>
  <c r="Y38" i="23" s="1"/>
  <c r="T38" i="23"/>
  <c r="V38" i="23" s="1"/>
  <c r="Q38" i="23"/>
  <c r="K38" i="23"/>
  <c r="M38" i="23" s="1"/>
  <c r="H38" i="23"/>
  <c r="J38" i="23" s="1"/>
  <c r="O38" i="23"/>
  <c r="E38" i="23"/>
  <c r="AX37" i="23"/>
  <c r="AZ37" i="23" s="1"/>
  <c r="AU37" i="23"/>
  <c r="AW37" i="23" s="1"/>
  <c r="AR37" i="23"/>
  <c r="AT37" i="23" s="1"/>
  <c r="AP37" i="23"/>
  <c r="AL37" i="23"/>
  <c r="AN37" i="23" s="1"/>
  <c r="AI37" i="23"/>
  <c r="AK37" i="23" s="1"/>
  <c r="AF37" i="23"/>
  <c r="AA37" i="23"/>
  <c r="W37" i="23"/>
  <c r="Y37" i="23" s="1"/>
  <c r="T37" i="23"/>
  <c r="V37" i="23" s="1"/>
  <c r="Q37" i="23"/>
  <c r="O37" i="23"/>
  <c r="AD37" i="23" s="1"/>
  <c r="K37" i="23"/>
  <c r="M37" i="23" s="1"/>
  <c r="H37" i="23"/>
  <c r="E37" i="23"/>
  <c r="G37" i="23" s="1"/>
  <c r="AX36" i="23"/>
  <c r="AZ36" i="23" s="1"/>
  <c r="AU36" i="23"/>
  <c r="AW36" i="23" s="1"/>
  <c r="AR36" i="23"/>
  <c r="AT36" i="23" s="1"/>
  <c r="AP36" i="23"/>
  <c r="AL36" i="23"/>
  <c r="AN36" i="23" s="1"/>
  <c r="AI36" i="23"/>
  <c r="AF36" i="23"/>
  <c r="AH36" i="23" s="1"/>
  <c r="AA36" i="23"/>
  <c r="W36" i="23"/>
  <c r="Y36" i="23" s="1"/>
  <c r="T36" i="23"/>
  <c r="V36" i="23" s="1"/>
  <c r="Q36" i="23"/>
  <c r="S36" i="23" s="1"/>
  <c r="K36" i="23"/>
  <c r="M36" i="23" s="1"/>
  <c r="H36" i="23"/>
  <c r="J36" i="23" s="1"/>
  <c r="O36" i="23"/>
  <c r="E36" i="23"/>
  <c r="G36" i="23" s="1"/>
  <c r="AX35" i="23"/>
  <c r="AZ35" i="23" s="1"/>
  <c r="AU35" i="23"/>
  <c r="AW35" i="23" s="1"/>
  <c r="AR35" i="23"/>
  <c r="AT35" i="23" s="1"/>
  <c r="AP35" i="23"/>
  <c r="AL35" i="23"/>
  <c r="AN35" i="23" s="1"/>
  <c r="AI35" i="23"/>
  <c r="AK35" i="23" s="1"/>
  <c r="AF35" i="23"/>
  <c r="AH35" i="23" s="1"/>
  <c r="AA35" i="23"/>
  <c r="W35" i="23"/>
  <c r="Y35" i="23" s="1"/>
  <c r="T35" i="23"/>
  <c r="V35" i="23" s="1"/>
  <c r="Q35" i="23"/>
  <c r="S35" i="23" s="1"/>
  <c r="O35" i="23"/>
  <c r="AD35" i="23" s="1"/>
  <c r="K35" i="23"/>
  <c r="M35" i="23" s="1"/>
  <c r="H35" i="23"/>
  <c r="J35" i="23" s="1"/>
  <c r="E35" i="23"/>
  <c r="G35" i="23" s="1"/>
  <c r="AX34" i="23"/>
  <c r="AZ34" i="23" s="1"/>
  <c r="AU34" i="23"/>
  <c r="AW34" i="23" s="1"/>
  <c r="AR34" i="23"/>
  <c r="AT34" i="23" s="1"/>
  <c r="AP34" i="23"/>
  <c r="AL34" i="23"/>
  <c r="AN34" i="23" s="1"/>
  <c r="AI34" i="23"/>
  <c r="AK34" i="23" s="1"/>
  <c r="AF34" i="23"/>
  <c r="AA34" i="23"/>
  <c r="W34" i="23"/>
  <c r="Y34" i="23" s="1"/>
  <c r="T34" i="23"/>
  <c r="V34" i="23" s="1"/>
  <c r="Q34" i="23"/>
  <c r="K34" i="23"/>
  <c r="H34" i="23"/>
  <c r="J34" i="23" s="1"/>
  <c r="O34" i="23"/>
  <c r="E34" i="23"/>
  <c r="AX33" i="23"/>
  <c r="AZ33" i="23" s="1"/>
  <c r="AU33" i="23"/>
  <c r="AW33" i="23" s="1"/>
  <c r="AR33" i="23"/>
  <c r="AT33" i="23" s="1"/>
  <c r="AP33" i="23"/>
  <c r="AL33" i="23"/>
  <c r="AN33" i="23" s="1"/>
  <c r="AI33" i="23"/>
  <c r="AK33" i="23" s="1"/>
  <c r="AF33" i="23"/>
  <c r="AA33" i="23"/>
  <c r="W33" i="23"/>
  <c r="Y33" i="23" s="1"/>
  <c r="T33" i="23"/>
  <c r="V33" i="23" s="1"/>
  <c r="Q33" i="23"/>
  <c r="O33" i="23"/>
  <c r="K33" i="23"/>
  <c r="M33" i="23" s="1"/>
  <c r="H33" i="23"/>
  <c r="E33" i="23"/>
  <c r="G33" i="23" s="1"/>
  <c r="AX32" i="23"/>
  <c r="AZ32" i="23" s="1"/>
  <c r="AU32" i="23"/>
  <c r="AW32" i="23" s="1"/>
  <c r="AR32" i="23"/>
  <c r="AT32" i="23" s="1"/>
  <c r="AP32" i="23"/>
  <c r="AL32" i="23"/>
  <c r="AN32" i="23" s="1"/>
  <c r="AI32" i="23"/>
  <c r="AF32" i="23"/>
  <c r="AH32" i="23" s="1"/>
  <c r="AA32" i="23"/>
  <c r="W32" i="23"/>
  <c r="Y32" i="23" s="1"/>
  <c r="T32" i="23"/>
  <c r="V32" i="23" s="1"/>
  <c r="Q32" i="23"/>
  <c r="S32" i="23" s="1"/>
  <c r="K32" i="23"/>
  <c r="M32" i="23" s="1"/>
  <c r="H32" i="23"/>
  <c r="J32" i="23" s="1"/>
  <c r="O32" i="23"/>
  <c r="E32" i="23"/>
  <c r="AX31" i="23"/>
  <c r="AZ31" i="23" s="1"/>
  <c r="AU31" i="23"/>
  <c r="AW31" i="23" s="1"/>
  <c r="AR31" i="23"/>
  <c r="AT31" i="23" s="1"/>
  <c r="AP31" i="23"/>
  <c r="AL31" i="23"/>
  <c r="AN31" i="23" s="1"/>
  <c r="AI31" i="23"/>
  <c r="AK31" i="23" s="1"/>
  <c r="AF31" i="23"/>
  <c r="AH31" i="23" s="1"/>
  <c r="AA31" i="23"/>
  <c r="W31" i="23"/>
  <c r="Y31" i="23" s="1"/>
  <c r="T31" i="23"/>
  <c r="V31" i="23" s="1"/>
  <c r="Q31" i="23"/>
  <c r="S31" i="23" s="1"/>
  <c r="K31" i="23"/>
  <c r="M31" i="23" s="1"/>
  <c r="H31" i="23"/>
  <c r="J31" i="23" s="1"/>
  <c r="O31" i="23"/>
  <c r="E31" i="23"/>
  <c r="AX30" i="23"/>
  <c r="AZ30" i="23" s="1"/>
  <c r="AU30" i="23"/>
  <c r="AW30" i="23" s="1"/>
  <c r="AR30" i="23"/>
  <c r="AT30" i="23" s="1"/>
  <c r="AP30" i="23"/>
  <c r="AL30" i="23"/>
  <c r="AN30" i="23" s="1"/>
  <c r="AI30" i="23"/>
  <c r="AK30" i="23" s="1"/>
  <c r="AF30" i="23"/>
  <c r="AA30" i="23"/>
  <c r="W30" i="23"/>
  <c r="Y30" i="23" s="1"/>
  <c r="T30" i="23"/>
  <c r="V30" i="23" s="1"/>
  <c r="Q30" i="23"/>
  <c r="K30" i="23"/>
  <c r="M30" i="23" s="1"/>
  <c r="H30" i="23"/>
  <c r="J30" i="23" s="1"/>
  <c r="O30" i="23"/>
  <c r="E30" i="23"/>
  <c r="AX29" i="23"/>
  <c r="AZ29" i="23" s="1"/>
  <c r="AU29" i="23"/>
  <c r="AW29" i="23" s="1"/>
  <c r="AR29" i="23"/>
  <c r="AT29" i="23" s="1"/>
  <c r="AP29" i="23"/>
  <c r="AL29" i="23"/>
  <c r="AN29" i="23" s="1"/>
  <c r="AI29" i="23"/>
  <c r="AK29" i="23" s="1"/>
  <c r="AF29" i="23"/>
  <c r="AA29" i="23"/>
  <c r="W29" i="23"/>
  <c r="Y29" i="23" s="1"/>
  <c r="T29" i="23"/>
  <c r="V29" i="23" s="1"/>
  <c r="Q29" i="23"/>
  <c r="O29" i="23"/>
  <c r="K29" i="23"/>
  <c r="M29" i="23" s="1"/>
  <c r="H29" i="23"/>
  <c r="J29" i="23" s="1"/>
  <c r="E29" i="23"/>
  <c r="G29" i="23" s="1"/>
  <c r="AX28" i="23"/>
  <c r="AZ28" i="23" s="1"/>
  <c r="AU28" i="23"/>
  <c r="AW28" i="23" s="1"/>
  <c r="AR28" i="23"/>
  <c r="AT28" i="23" s="1"/>
  <c r="AP28" i="23"/>
  <c r="AL28" i="23"/>
  <c r="AN28" i="23" s="1"/>
  <c r="AI28" i="23"/>
  <c r="AF28" i="23"/>
  <c r="AH28" i="23" s="1"/>
  <c r="AA28" i="23"/>
  <c r="W28" i="23"/>
  <c r="Y28" i="23" s="1"/>
  <c r="T28" i="23"/>
  <c r="Q28" i="23"/>
  <c r="S28" i="23" s="1"/>
  <c r="K28" i="23"/>
  <c r="M28" i="23" s="1"/>
  <c r="H28" i="23"/>
  <c r="J28" i="23" s="1"/>
  <c r="O28" i="23"/>
  <c r="E28" i="23"/>
  <c r="G28" i="23" s="1"/>
  <c r="AX27" i="23"/>
  <c r="AZ27" i="23" s="1"/>
  <c r="AU27" i="23"/>
  <c r="AW27" i="23" s="1"/>
  <c r="AR27" i="23"/>
  <c r="AT27" i="23" s="1"/>
  <c r="AP27" i="23"/>
  <c r="AL27" i="23"/>
  <c r="AN27" i="23" s="1"/>
  <c r="AI27" i="23"/>
  <c r="AF27" i="23"/>
  <c r="AH27" i="23" s="1"/>
  <c r="AA27" i="23"/>
  <c r="W27" i="23"/>
  <c r="Y27" i="23" s="1"/>
  <c r="T27" i="23"/>
  <c r="V27" i="23" s="1"/>
  <c r="Q27" i="23"/>
  <c r="O27" i="23"/>
  <c r="K27" i="23"/>
  <c r="M27" i="23" s="1"/>
  <c r="H27" i="23"/>
  <c r="J27" i="23" s="1"/>
  <c r="E27" i="23"/>
  <c r="AX26" i="23"/>
  <c r="AZ26" i="23" s="1"/>
  <c r="AU26" i="23"/>
  <c r="AW26" i="23" s="1"/>
  <c r="AR26" i="23"/>
  <c r="AT26" i="23" s="1"/>
  <c r="AP26" i="23"/>
  <c r="AL26" i="23"/>
  <c r="AN26" i="23" s="1"/>
  <c r="AI26" i="23"/>
  <c r="AK26" i="23" s="1"/>
  <c r="AF26" i="23"/>
  <c r="AH26" i="23" s="1"/>
  <c r="AA26" i="23"/>
  <c r="W26" i="23"/>
  <c r="Y26" i="23" s="1"/>
  <c r="T26" i="23"/>
  <c r="V26" i="23" s="1"/>
  <c r="Q26" i="23"/>
  <c r="S26" i="23" s="1"/>
  <c r="K26" i="23"/>
  <c r="M26" i="23" s="1"/>
  <c r="H26" i="23"/>
  <c r="E26" i="23"/>
  <c r="AX25" i="23"/>
  <c r="AZ25" i="23" s="1"/>
  <c r="AU25" i="23"/>
  <c r="AW25" i="23" s="1"/>
  <c r="AR25" i="23"/>
  <c r="AT25" i="23" s="1"/>
  <c r="AP25" i="23"/>
  <c r="AL25" i="23"/>
  <c r="AN25" i="23" s="1"/>
  <c r="AI25" i="23"/>
  <c r="AK25" i="23" s="1"/>
  <c r="AF25" i="23"/>
  <c r="AA25" i="23"/>
  <c r="W25" i="23"/>
  <c r="Y25" i="23" s="1"/>
  <c r="T25" i="23"/>
  <c r="V25" i="23" s="1"/>
  <c r="Q25" i="23"/>
  <c r="O25" i="23"/>
  <c r="AD25" i="23" s="1"/>
  <c r="K25" i="23"/>
  <c r="M25" i="23" s="1"/>
  <c r="H25" i="23"/>
  <c r="J25" i="23" s="1"/>
  <c r="E25" i="23"/>
  <c r="G25" i="23" s="1"/>
  <c r="AX24" i="23"/>
  <c r="AZ24" i="23" s="1"/>
  <c r="AU24" i="23"/>
  <c r="AW24" i="23" s="1"/>
  <c r="AR24" i="23"/>
  <c r="AT24" i="23" s="1"/>
  <c r="AP24" i="23"/>
  <c r="AL24" i="23"/>
  <c r="AN24" i="23" s="1"/>
  <c r="AI24" i="23"/>
  <c r="AK24" i="23" s="1"/>
  <c r="AF24" i="23"/>
  <c r="AH24" i="23" s="1"/>
  <c r="AA24" i="23"/>
  <c r="W24" i="23"/>
  <c r="Y24" i="23" s="1"/>
  <c r="T24" i="23"/>
  <c r="V24" i="23" s="1"/>
  <c r="Q24" i="23"/>
  <c r="S24" i="23" s="1"/>
  <c r="O24" i="23"/>
  <c r="K24" i="23"/>
  <c r="M24" i="23" s="1"/>
  <c r="H24" i="23"/>
  <c r="J24" i="23" s="1"/>
  <c r="E24" i="23"/>
  <c r="G24" i="23" s="1"/>
  <c r="AX23" i="23"/>
  <c r="AZ23" i="23" s="1"/>
  <c r="AU23" i="23"/>
  <c r="AW23" i="23" s="1"/>
  <c r="AR23" i="23"/>
  <c r="AT23" i="23" s="1"/>
  <c r="AP23" i="23"/>
  <c r="AL23" i="23"/>
  <c r="AN23" i="23" s="1"/>
  <c r="AI23" i="23"/>
  <c r="AF23" i="23"/>
  <c r="AH23" i="23" s="1"/>
  <c r="AA23" i="23"/>
  <c r="W23" i="23"/>
  <c r="Y23" i="23" s="1"/>
  <c r="T23" i="23"/>
  <c r="V23" i="23" s="1"/>
  <c r="Q23" i="23"/>
  <c r="S23" i="23" s="1"/>
  <c r="O23" i="23"/>
  <c r="AD23" i="23" s="1"/>
  <c r="K23" i="23"/>
  <c r="M23" i="23" s="1"/>
  <c r="H23" i="23"/>
  <c r="J23" i="23" s="1"/>
  <c r="E23" i="23"/>
  <c r="AX22" i="23"/>
  <c r="AZ22" i="23" s="1"/>
  <c r="AU22" i="23"/>
  <c r="AW22" i="23" s="1"/>
  <c r="AR22" i="23"/>
  <c r="AT22" i="23" s="1"/>
  <c r="AP22" i="23"/>
  <c r="AL22" i="23"/>
  <c r="AN22" i="23" s="1"/>
  <c r="AI22" i="23"/>
  <c r="AK22" i="23" s="1"/>
  <c r="AF22" i="23"/>
  <c r="AH22" i="23" s="1"/>
  <c r="AA22" i="23"/>
  <c r="W22" i="23"/>
  <c r="Y22" i="23" s="1"/>
  <c r="T22" i="23"/>
  <c r="V22" i="23" s="1"/>
  <c r="Q22" i="23"/>
  <c r="S22" i="23" s="1"/>
  <c r="K22" i="23"/>
  <c r="M22" i="23" s="1"/>
  <c r="H22" i="23"/>
  <c r="E22" i="23"/>
  <c r="AX21" i="23"/>
  <c r="AZ21" i="23" s="1"/>
  <c r="AU21" i="23"/>
  <c r="AW21" i="23" s="1"/>
  <c r="AR21" i="23"/>
  <c r="AT21" i="23" s="1"/>
  <c r="AP21" i="23"/>
  <c r="AL21" i="23"/>
  <c r="AN21" i="23" s="1"/>
  <c r="AI21" i="23"/>
  <c r="AK21" i="23" s="1"/>
  <c r="AF21" i="23"/>
  <c r="AA21" i="23"/>
  <c r="W21" i="23"/>
  <c r="Y21" i="23" s="1"/>
  <c r="T21" i="23"/>
  <c r="V21" i="23" s="1"/>
  <c r="Q21" i="23"/>
  <c r="O21" i="23"/>
  <c r="K21" i="23"/>
  <c r="M21" i="23" s="1"/>
  <c r="H21" i="23"/>
  <c r="J21" i="23" s="1"/>
  <c r="E21" i="23"/>
  <c r="G21" i="23" s="1"/>
  <c r="AX20" i="23"/>
  <c r="AZ20" i="23" s="1"/>
  <c r="AU20" i="23"/>
  <c r="AW20" i="23" s="1"/>
  <c r="AR20" i="23"/>
  <c r="AT20" i="23" s="1"/>
  <c r="AP20" i="23"/>
  <c r="AL20" i="23"/>
  <c r="AN20" i="23" s="1"/>
  <c r="AI20" i="23"/>
  <c r="AK20" i="23" s="1"/>
  <c r="AF20" i="23"/>
  <c r="AH20" i="23" s="1"/>
  <c r="AA20" i="23"/>
  <c r="W20" i="23"/>
  <c r="Y20" i="23" s="1"/>
  <c r="T20" i="23"/>
  <c r="V20" i="23" s="1"/>
  <c r="Q20" i="23"/>
  <c r="S20" i="23" s="1"/>
  <c r="O20" i="23"/>
  <c r="K20" i="23"/>
  <c r="M20" i="23" s="1"/>
  <c r="H20" i="23"/>
  <c r="J20" i="23" s="1"/>
  <c r="E20" i="23"/>
  <c r="AX19" i="23"/>
  <c r="AZ19" i="23" s="1"/>
  <c r="AU19" i="23"/>
  <c r="AW19" i="23" s="1"/>
  <c r="AR19" i="23"/>
  <c r="AT19" i="23" s="1"/>
  <c r="AP19" i="23"/>
  <c r="AL19" i="23"/>
  <c r="AN19" i="23" s="1"/>
  <c r="AI19" i="23"/>
  <c r="AF19" i="23"/>
  <c r="AH19" i="23" s="1"/>
  <c r="AA19" i="23"/>
  <c r="W19" i="23"/>
  <c r="T19" i="23"/>
  <c r="V19" i="23" s="1"/>
  <c r="Q19" i="23"/>
  <c r="S19" i="23" s="1"/>
  <c r="O19" i="23"/>
  <c r="AD19" i="23" s="1"/>
  <c r="K19" i="23"/>
  <c r="M19" i="23" s="1"/>
  <c r="H19" i="23"/>
  <c r="J19" i="23" s="1"/>
  <c r="E19" i="23"/>
  <c r="AX18" i="23"/>
  <c r="AZ18" i="23" s="1"/>
  <c r="AU18" i="23"/>
  <c r="AW18" i="23" s="1"/>
  <c r="AR18" i="23"/>
  <c r="AT18" i="23" s="1"/>
  <c r="AP18" i="23"/>
  <c r="AL18" i="23"/>
  <c r="AN18" i="23" s="1"/>
  <c r="AI18" i="23"/>
  <c r="AK18" i="23" s="1"/>
  <c r="AF18" i="23"/>
  <c r="AH18" i="23" s="1"/>
  <c r="AA18" i="23"/>
  <c r="W18" i="23"/>
  <c r="Y18" i="23" s="1"/>
  <c r="T18" i="23"/>
  <c r="V18" i="23" s="1"/>
  <c r="Q18" i="23"/>
  <c r="S18" i="23" s="1"/>
  <c r="K18" i="23"/>
  <c r="M18" i="23" s="1"/>
  <c r="H18" i="23"/>
  <c r="E18" i="23"/>
  <c r="AX17" i="23"/>
  <c r="AZ17" i="23" s="1"/>
  <c r="AU17" i="23"/>
  <c r="AW17" i="23" s="1"/>
  <c r="AR17" i="23"/>
  <c r="AT17" i="23" s="1"/>
  <c r="AP17" i="23"/>
  <c r="AL17" i="23"/>
  <c r="AN17" i="23" s="1"/>
  <c r="AI17" i="23"/>
  <c r="AK17" i="23" s="1"/>
  <c r="AF17" i="23"/>
  <c r="AA17" i="23"/>
  <c r="W17" i="23"/>
  <c r="Y17" i="23" s="1"/>
  <c r="T17" i="23"/>
  <c r="V17" i="23" s="1"/>
  <c r="Q17" i="23"/>
  <c r="O17" i="23"/>
  <c r="AD17" i="23" s="1"/>
  <c r="K17" i="23"/>
  <c r="M17" i="23" s="1"/>
  <c r="H17" i="23"/>
  <c r="J17" i="23" s="1"/>
  <c r="E17" i="23"/>
  <c r="G17" i="23" s="1"/>
  <c r="AX16" i="23"/>
  <c r="AZ16" i="23" s="1"/>
  <c r="AU16" i="23"/>
  <c r="AW16" i="23" s="1"/>
  <c r="AR16" i="23"/>
  <c r="AT16" i="23" s="1"/>
  <c r="AP16" i="23"/>
  <c r="AL16" i="23"/>
  <c r="AN16" i="23" s="1"/>
  <c r="AI16" i="23"/>
  <c r="AK16" i="23" s="1"/>
  <c r="AF16" i="23"/>
  <c r="AH16" i="23" s="1"/>
  <c r="AA16" i="23"/>
  <c r="W16" i="23"/>
  <c r="Y16" i="23" s="1"/>
  <c r="T16" i="23"/>
  <c r="V16" i="23" s="1"/>
  <c r="Q16" i="23"/>
  <c r="S16" i="23" s="1"/>
  <c r="O16" i="23"/>
  <c r="K16" i="23"/>
  <c r="M16" i="23" s="1"/>
  <c r="H16" i="23"/>
  <c r="J16" i="23" s="1"/>
  <c r="E16" i="23"/>
  <c r="G16" i="23" s="1"/>
  <c r="AX15" i="23"/>
  <c r="AZ15" i="23" s="1"/>
  <c r="AU15" i="23"/>
  <c r="AW15" i="23" s="1"/>
  <c r="AR15" i="23"/>
  <c r="AT15" i="23" s="1"/>
  <c r="AP15" i="23"/>
  <c r="AL15" i="23"/>
  <c r="AN15" i="23" s="1"/>
  <c r="AI15" i="23"/>
  <c r="AF15" i="23"/>
  <c r="AH15" i="23" s="1"/>
  <c r="AA15" i="23"/>
  <c r="W15" i="23"/>
  <c r="Y15" i="23" s="1"/>
  <c r="T15" i="23"/>
  <c r="V15" i="23" s="1"/>
  <c r="Q15" i="23"/>
  <c r="O15" i="23"/>
  <c r="K15" i="23"/>
  <c r="M15" i="23" s="1"/>
  <c r="H15" i="23"/>
  <c r="J15" i="23" s="1"/>
  <c r="E15" i="23"/>
  <c r="AX14" i="23"/>
  <c r="AZ14" i="23" s="1"/>
  <c r="AU14" i="23"/>
  <c r="AW14" i="23" s="1"/>
  <c r="AR14" i="23"/>
  <c r="AT14" i="23" s="1"/>
  <c r="AP14" i="23"/>
  <c r="AL14" i="23"/>
  <c r="AN14" i="23" s="1"/>
  <c r="AI14" i="23"/>
  <c r="AK14" i="23" s="1"/>
  <c r="AF14" i="23"/>
  <c r="AH14" i="23" s="1"/>
  <c r="AA14" i="23"/>
  <c r="W14" i="23"/>
  <c r="Y14" i="23" s="1"/>
  <c r="T14" i="23"/>
  <c r="V14" i="23" s="1"/>
  <c r="Q14" i="23"/>
  <c r="S14" i="23" s="1"/>
  <c r="K14" i="23"/>
  <c r="M14" i="23" s="1"/>
  <c r="H14" i="23"/>
  <c r="E14" i="23"/>
  <c r="AX13" i="23"/>
  <c r="AZ13" i="23" s="1"/>
  <c r="AU13" i="23"/>
  <c r="AW13" i="23" s="1"/>
  <c r="AR13" i="23"/>
  <c r="AT13" i="23" s="1"/>
  <c r="AP13" i="23"/>
  <c r="AL13" i="23"/>
  <c r="AN13" i="23" s="1"/>
  <c r="AI13" i="23"/>
  <c r="AK13" i="23" s="1"/>
  <c r="AF13" i="23"/>
  <c r="AA13" i="23"/>
  <c r="W13" i="23"/>
  <c r="Y13" i="23" s="1"/>
  <c r="T13" i="23"/>
  <c r="V13" i="23" s="1"/>
  <c r="Q13" i="23"/>
  <c r="O13" i="23"/>
  <c r="AD13" i="23" s="1"/>
  <c r="K13" i="23"/>
  <c r="M13" i="23" s="1"/>
  <c r="H13" i="23"/>
  <c r="J13" i="23" s="1"/>
  <c r="E13" i="23"/>
  <c r="G13" i="23" s="1"/>
  <c r="AX12" i="23"/>
  <c r="AZ12" i="23" s="1"/>
  <c r="AU12" i="23"/>
  <c r="AW12" i="23" s="1"/>
  <c r="AR12" i="23"/>
  <c r="AT12" i="23" s="1"/>
  <c r="AP12" i="23"/>
  <c r="AL12" i="23"/>
  <c r="AN12" i="23" s="1"/>
  <c r="AI12" i="23"/>
  <c r="AK12" i="23" s="1"/>
  <c r="AF12" i="23"/>
  <c r="AH12" i="23" s="1"/>
  <c r="AA12" i="23"/>
  <c r="W12" i="23"/>
  <c r="Y12" i="23" s="1"/>
  <c r="T12" i="23"/>
  <c r="V12" i="23" s="1"/>
  <c r="Q12" i="23"/>
  <c r="S12" i="23" s="1"/>
  <c r="O12" i="23"/>
  <c r="K12" i="23"/>
  <c r="M12" i="23" s="1"/>
  <c r="H12" i="23"/>
  <c r="J12" i="23" s="1"/>
  <c r="E12" i="23"/>
  <c r="G12" i="23" s="1"/>
  <c r="AX11" i="23"/>
  <c r="AZ11" i="23" s="1"/>
  <c r="AU11" i="23"/>
  <c r="AW11" i="23" s="1"/>
  <c r="AR11" i="23"/>
  <c r="AT11" i="23" s="1"/>
  <c r="AP11" i="23"/>
  <c r="AL11" i="23"/>
  <c r="AN11" i="23" s="1"/>
  <c r="AI11" i="23"/>
  <c r="AF11" i="23"/>
  <c r="AH11" i="23" s="1"/>
  <c r="AA11" i="23"/>
  <c r="W11" i="23"/>
  <c r="Y11" i="23" s="1"/>
  <c r="T11" i="23"/>
  <c r="V11" i="23" s="1"/>
  <c r="Q11" i="23"/>
  <c r="O11" i="23"/>
  <c r="K11" i="23"/>
  <c r="M11" i="23" s="1"/>
  <c r="H11" i="23"/>
  <c r="J11" i="23" s="1"/>
  <c r="E11" i="23"/>
  <c r="AX10" i="23"/>
  <c r="AZ10" i="23" s="1"/>
  <c r="AU10" i="23"/>
  <c r="AW10" i="23" s="1"/>
  <c r="AR10" i="23"/>
  <c r="AT10" i="23" s="1"/>
  <c r="AP10" i="23"/>
  <c r="AL10" i="23"/>
  <c r="AN10" i="23" s="1"/>
  <c r="AI10" i="23"/>
  <c r="AK10" i="23" s="1"/>
  <c r="AF10" i="23"/>
  <c r="AH10" i="23" s="1"/>
  <c r="AA10" i="23"/>
  <c r="W10" i="23"/>
  <c r="Y10" i="23" s="1"/>
  <c r="T10" i="23"/>
  <c r="V10" i="23" s="1"/>
  <c r="Q10" i="23"/>
  <c r="S10" i="23" s="1"/>
  <c r="K10" i="23"/>
  <c r="M10" i="23" s="1"/>
  <c r="H10" i="23"/>
  <c r="E10" i="23"/>
  <c r="AX9" i="23"/>
  <c r="AZ9" i="23" s="1"/>
  <c r="AU9" i="23"/>
  <c r="AW9" i="23" s="1"/>
  <c r="AR9" i="23"/>
  <c r="AT9" i="23" s="1"/>
  <c r="AP9" i="23"/>
  <c r="AL9" i="23"/>
  <c r="AN9" i="23" s="1"/>
  <c r="AI9" i="23"/>
  <c r="AK9" i="23" s="1"/>
  <c r="AF9" i="23"/>
  <c r="AA9" i="23"/>
  <c r="W9" i="23"/>
  <c r="Y9" i="23" s="1"/>
  <c r="T9" i="23"/>
  <c r="V9" i="23" s="1"/>
  <c r="Q9" i="23"/>
  <c r="O9" i="23"/>
  <c r="K9" i="23"/>
  <c r="M9" i="23" s="1"/>
  <c r="H9" i="23"/>
  <c r="J9" i="23" s="1"/>
  <c r="E9" i="23"/>
  <c r="G9" i="23" s="1"/>
  <c r="AX8" i="23"/>
  <c r="AZ8" i="23" s="1"/>
  <c r="AU8" i="23"/>
  <c r="AW8" i="23" s="1"/>
  <c r="AR8" i="23"/>
  <c r="AT8" i="23" s="1"/>
  <c r="AP8" i="23"/>
  <c r="AL8" i="23"/>
  <c r="AN8" i="23" s="1"/>
  <c r="AI8" i="23"/>
  <c r="AK8" i="23" s="1"/>
  <c r="AF8" i="23"/>
  <c r="AH8" i="23" s="1"/>
  <c r="AA8" i="23"/>
  <c r="W8" i="23"/>
  <c r="Y8" i="23" s="1"/>
  <c r="T8" i="23"/>
  <c r="V8" i="23" s="1"/>
  <c r="Q8" i="23"/>
  <c r="S8" i="23" s="1"/>
  <c r="O8" i="23"/>
  <c r="K8" i="23"/>
  <c r="M8" i="23" s="1"/>
  <c r="H8" i="23"/>
  <c r="J8" i="23" s="1"/>
  <c r="E8" i="23"/>
  <c r="G8" i="23" s="1"/>
  <c r="AX7" i="23"/>
  <c r="AZ7" i="23" s="1"/>
  <c r="AU7" i="23"/>
  <c r="AW7" i="23" s="1"/>
  <c r="AR7" i="23"/>
  <c r="AT7" i="23" s="1"/>
  <c r="AP7" i="23"/>
  <c r="AL7" i="23"/>
  <c r="AN7" i="23" s="1"/>
  <c r="AI7" i="23"/>
  <c r="AF7" i="23"/>
  <c r="AH7" i="23" s="1"/>
  <c r="AA7" i="23"/>
  <c r="W7" i="23"/>
  <c r="Y7" i="23" s="1"/>
  <c r="T7" i="23"/>
  <c r="V7" i="23" s="1"/>
  <c r="Q7" i="23"/>
  <c r="S7" i="23" s="1"/>
  <c r="O7" i="23"/>
  <c r="K7" i="23"/>
  <c r="M7" i="23" s="1"/>
  <c r="H7" i="23"/>
  <c r="J7" i="23" s="1"/>
  <c r="E7" i="23"/>
  <c r="AX54" i="22"/>
  <c r="AZ54" i="22" s="1"/>
  <c r="AU54" i="22"/>
  <c r="AW54" i="22" s="1"/>
  <c r="AR54" i="22"/>
  <c r="AT54" i="22" s="1"/>
  <c r="AP54" i="22"/>
  <c r="AL54" i="22"/>
  <c r="AN54" i="22" s="1"/>
  <c r="AI54" i="22"/>
  <c r="AK54" i="22" s="1"/>
  <c r="AF54" i="22"/>
  <c r="AH54" i="22" s="1"/>
  <c r="AA54" i="22"/>
  <c r="W54" i="22"/>
  <c r="Y54" i="22" s="1"/>
  <c r="T54" i="22"/>
  <c r="V54" i="22" s="1"/>
  <c r="Q54" i="22"/>
  <c r="S54" i="22" s="1"/>
  <c r="O54" i="22"/>
  <c r="K54" i="22"/>
  <c r="M54" i="22" s="1"/>
  <c r="H54" i="22"/>
  <c r="J54" i="22" s="1"/>
  <c r="E54" i="22"/>
  <c r="AX53" i="22"/>
  <c r="AZ53" i="22" s="1"/>
  <c r="AU53" i="22"/>
  <c r="AW53" i="22" s="1"/>
  <c r="AR53" i="22"/>
  <c r="AT53" i="22" s="1"/>
  <c r="AP53" i="22"/>
  <c r="AL53" i="22"/>
  <c r="AN53" i="22" s="1"/>
  <c r="AI53" i="22"/>
  <c r="AK53" i="22" s="1"/>
  <c r="AF53" i="22"/>
  <c r="AH53" i="22" s="1"/>
  <c r="AA53" i="22"/>
  <c r="W53" i="22"/>
  <c r="Y53" i="22" s="1"/>
  <c r="T53" i="22"/>
  <c r="V53" i="22" s="1"/>
  <c r="Q53" i="22"/>
  <c r="S53" i="22" s="1"/>
  <c r="K53" i="22"/>
  <c r="M53" i="22" s="1"/>
  <c r="H53" i="22"/>
  <c r="E53" i="22"/>
  <c r="AX51" i="22"/>
  <c r="AZ51" i="22" s="1"/>
  <c r="AU51" i="22"/>
  <c r="AW51" i="22" s="1"/>
  <c r="AR51" i="22"/>
  <c r="AT51" i="22" s="1"/>
  <c r="AP51" i="22"/>
  <c r="AL51" i="22"/>
  <c r="AN51" i="22" s="1"/>
  <c r="AI51" i="22"/>
  <c r="AK51" i="22" s="1"/>
  <c r="AF51" i="22"/>
  <c r="AA51" i="22"/>
  <c r="W51" i="22"/>
  <c r="Y51" i="22" s="1"/>
  <c r="T51" i="22"/>
  <c r="V51" i="22" s="1"/>
  <c r="Q51" i="22"/>
  <c r="O51" i="22"/>
  <c r="AD51" i="22" s="1"/>
  <c r="K51" i="22"/>
  <c r="M51" i="22" s="1"/>
  <c r="H51" i="22"/>
  <c r="J51" i="22" s="1"/>
  <c r="E51" i="22"/>
  <c r="G51" i="22" s="1"/>
  <c r="AX50" i="22"/>
  <c r="AZ50" i="22" s="1"/>
  <c r="AU50" i="22"/>
  <c r="AW50" i="22" s="1"/>
  <c r="AR50" i="22"/>
  <c r="AT50" i="22" s="1"/>
  <c r="AP50" i="22"/>
  <c r="AL50" i="22"/>
  <c r="AN50" i="22" s="1"/>
  <c r="AI50" i="22"/>
  <c r="AK50" i="22" s="1"/>
  <c r="AF50" i="22"/>
  <c r="AH50" i="22" s="1"/>
  <c r="AA50" i="22"/>
  <c r="W50" i="22"/>
  <c r="Y50" i="22" s="1"/>
  <c r="T50" i="22"/>
  <c r="V50" i="22" s="1"/>
  <c r="Q50" i="22"/>
  <c r="S50" i="22" s="1"/>
  <c r="O50" i="22"/>
  <c r="AD50" i="22" s="1"/>
  <c r="K50" i="22"/>
  <c r="M50" i="22" s="1"/>
  <c r="H50" i="22"/>
  <c r="E50" i="22"/>
  <c r="G50" i="22" s="1"/>
  <c r="AX49" i="22"/>
  <c r="AZ49" i="22" s="1"/>
  <c r="AU49" i="22"/>
  <c r="AW49" i="22" s="1"/>
  <c r="AR49" i="22"/>
  <c r="AT49" i="22" s="1"/>
  <c r="AP49" i="22"/>
  <c r="AL49" i="22"/>
  <c r="AN49" i="22" s="1"/>
  <c r="AI49" i="22"/>
  <c r="AK49" i="22" s="1"/>
  <c r="AF49" i="22"/>
  <c r="AH49" i="22" s="1"/>
  <c r="AA49" i="22"/>
  <c r="W49" i="22"/>
  <c r="T49" i="22"/>
  <c r="V49" i="22" s="1"/>
  <c r="Q49" i="22"/>
  <c r="S49" i="22" s="1"/>
  <c r="O49" i="22"/>
  <c r="AD49" i="22" s="1"/>
  <c r="K49" i="22"/>
  <c r="M49" i="22" s="1"/>
  <c r="H49" i="22"/>
  <c r="J49" i="22" s="1"/>
  <c r="E49" i="22"/>
  <c r="AX48" i="22"/>
  <c r="AZ48" i="22" s="1"/>
  <c r="AU48" i="22"/>
  <c r="AW48" i="22" s="1"/>
  <c r="AR48" i="22"/>
  <c r="AT48" i="22" s="1"/>
  <c r="AP48" i="22"/>
  <c r="AL48" i="22"/>
  <c r="AN48" i="22" s="1"/>
  <c r="AI48" i="22"/>
  <c r="AK48" i="22" s="1"/>
  <c r="AF48" i="22"/>
  <c r="AH48" i="22" s="1"/>
  <c r="AA48" i="22"/>
  <c r="W48" i="22"/>
  <c r="Y48" i="22" s="1"/>
  <c r="T48" i="22"/>
  <c r="V48" i="22" s="1"/>
  <c r="Q48" i="22"/>
  <c r="S48" i="22" s="1"/>
  <c r="K48" i="22"/>
  <c r="M48" i="22" s="1"/>
  <c r="H48" i="22"/>
  <c r="E48" i="22"/>
  <c r="AX47" i="22"/>
  <c r="AZ47" i="22" s="1"/>
  <c r="AU47" i="22"/>
  <c r="AW47" i="22" s="1"/>
  <c r="AR47" i="22"/>
  <c r="AT47" i="22" s="1"/>
  <c r="AP47" i="22"/>
  <c r="AL47" i="22"/>
  <c r="AN47" i="22" s="1"/>
  <c r="AI47" i="22"/>
  <c r="AK47" i="22" s="1"/>
  <c r="AF47" i="22"/>
  <c r="AA47" i="22"/>
  <c r="W47" i="22"/>
  <c r="Y47" i="22" s="1"/>
  <c r="T47" i="22"/>
  <c r="V47" i="22" s="1"/>
  <c r="Q47" i="22"/>
  <c r="O47" i="22"/>
  <c r="AD47" i="22" s="1"/>
  <c r="K47" i="22"/>
  <c r="M47" i="22" s="1"/>
  <c r="H47" i="22"/>
  <c r="J47" i="22" s="1"/>
  <c r="E47" i="22"/>
  <c r="G47" i="22" s="1"/>
  <c r="AX46" i="22"/>
  <c r="AZ46" i="22" s="1"/>
  <c r="AU46" i="22"/>
  <c r="AW46" i="22" s="1"/>
  <c r="AR46" i="22"/>
  <c r="AT46" i="22" s="1"/>
  <c r="AP46" i="22"/>
  <c r="AL46" i="22"/>
  <c r="AN46" i="22" s="1"/>
  <c r="AI46" i="22"/>
  <c r="AK46" i="22" s="1"/>
  <c r="AF46" i="22"/>
  <c r="AH46" i="22" s="1"/>
  <c r="AA46" i="22"/>
  <c r="W46" i="22"/>
  <c r="Y46" i="22" s="1"/>
  <c r="T46" i="22"/>
  <c r="V46" i="22" s="1"/>
  <c r="Q46" i="22"/>
  <c r="S46" i="22" s="1"/>
  <c r="O46" i="22"/>
  <c r="AD46" i="22" s="1"/>
  <c r="K46" i="22"/>
  <c r="M46" i="22" s="1"/>
  <c r="H46" i="22"/>
  <c r="E46" i="22"/>
  <c r="G46" i="22" s="1"/>
  <c r="AX45" i="22"/>
  <c r="AZ45" i="22" s="1"/>
  <c r="AU45" i="22"/>
  <c r="AW45" i="22" s="1"/>
  <c r="AR45" i="22"/>
  <c r="AT45" i="22" s="1"/>
  <c r="AP45" i="22"/>
  <c r="AL45" i="22"/>
  <c r="AN45" i="22" s="1"/>
  <c r="AI45" i="22"/>
  <c r="AK45" i="22" s="1"/>
  <c r="AF45" i="22"/>
  <c r="AH45" i="22" s="1"/>
  <c r="AA45" i="22"/>
  <c r="W45" i="22"/>
  <c r="Y45" i="22" s="1"/>
  <c r="T45" i="22"/>
  <c r="V45" i="22" s="1"/>
  <c r="Q45" i="22"/>
  <c r="S45" i="22" s="1"/>
  <c r="O45" i="22"/>
  <c r="AD45" i="22" s="1"/>
  <c r="K45" i="22"/>
  <c r="M45" i="22" s="1"/>
  <c r="H45" i="22"/>
  <c r="J45" i="22" s="1"/>
  <c r="E45" i="22"/>
  <c r="AX44" i="22"/>
  <c r="AZ44" i="22" s="1"/>
  <c r="AU44" i="22"/>
  <c r="AW44" i="22" s="1"/>
  <c r="AR44" i="22"/>
  <c r="AT44" i="22" s="1"/>
  <c r="AP44" i="22"/>
  <c r="AL44" i="22"/>
  <c r="AN44" i="22" s="1"/>
  <c r="AI44" i="22"/>
  <c r="AK44" i="22" s="1"/>
  <c r="AF44" i="22"/>
  <c r="AH44" i="22" s="1"/>
  <c r="AA44" i="22"/>
  <c r="W44" i="22"/>
  <c r="Y44" i="22" s="1"/>
  <c r="T44" i="22"/>
  <c r="V44" i="22" s="1"/>
  <c r="Q44" i="22"/>
  <c r="S44" i="22" s="1"/>
  <c r="K44" i="22"/>
  <c r="M44" i="22" s="1"/>
  <c r="H44" i="22"/>
  <c r="E44" i="22"/>
  <c r="AX43" i="22"/>
  <c r="AZ43" i="22" s="1"/>
  <c r="AU43" i="22"/>
  <c r="AW43" i="22" s="1"/>
  <c r="AR43" i="22"/>
  <c r="AT43" i="22" s="1"/>
  <c r="AP43" i="22"/>
  <c r="AL43" i="22"/>
  <c r="AN43" i="22" s="1"/>
  <c r="AI43" i="22"/>
  <c r="AK43" i="22" s="1"/>
  <c r="AF43" i="22"/>
  <c r="AA43" i="22"/>
  <c r="W43" i="22"/>
  <c r="Y43" i="22" s="1"/>
  <c r="T43" i="22"/>
  <c r="V43" i="22" s="1"/>
  <c r="Q43" i="22"/>
  <c r="O43" i="22"/>
  <c r="AD43" i="22" s="1"/>
  <c r="K43" i="22"/>
  <c r="M43" i="22" s="1"/>
  <c r="H43" i="22"/>
  <c r="J43" i="22" s="1"/>
  <c r="E43" i="22"/>
  <c r="G43" i="22" s="1"/>
  <c r="AX42" i="22"/>
  <c r="AZ42" i="22" s="1"/>
  <c r="AU42" i="22"/>
  <c r="AW42" i="22" s="1"/>
  <c r="AR42" i="22"/>
  <c r="AT42" i="22" s="1"/>
  <c r="AP42" i="22"/>
  <c r="AL42" i="22"/>
  <c r="AN42" i="22" s="1"/>
  <c r="AI42" i="22"/>
  <c r="AK42" i="22" s="1"/>
  <c r="AF42" i="22"/>
  <c r="AH42" i="22" s="1"/>
  <c r="AA42" i="22"/>
  <c r="W42" i="22"/>
  <c r="Y42" i="22" s="1"/>
  <c r="T42" i="22"/>
  <c r="V42" i="22" s="1"/>
  <c r="Q42" i="22"/>
  <c r="S42" i="22" s="1"/>
  <c r="O42" i="22"/>
  <c r="AD42" i="22" s="1"/>
  <c r="K42" i="22"/>
  <c r="M42" i="22" s="1"/>
  <c r="H42" i="22"/>
  <c r="E42" i="22"/>
  <c r="G42" i="22" s="1"/>
  <c r="AX41" i="22"/>
  <c r="AZ41" i="22" s="1"/>
  <c r="AU41" i="22"/>
  <c r="AW41" i="22" s="1"/>
  <c r="AR41" i="22"/>
  <c r="AT41" i="22" s="1"/>
  <c r="AP41" i="22"/>
  <c r="AL41" i="22"/>
  <c r="AN41" i="22" s="1"/>
  <c r="AI41" i="22"/>
  <c r="AK41" i="22" s="1"/>
  <c r="AF41" i="22"/>
  <c r="AH41" i="22" s="1"/>
  <c r="AA41" i="22"/>
  <c r="W41" i="22"/>
  <c r="Y41" i="22" s="1"/>
  <c r="T41" i="22"/>
  <c r="V41" i="22" s="1"/>
  <c r="Q41" i="22"/>
  <c r="S41" i="22" s="1"/>
  <c r="O41" i="22"/>
  <c r="AD41" i="22" s="1"/>
  <c r="K41" i="22"/>
  <c r="M41" i="22" s="1"/>
  <c r="H41" i="22"/>
  <c r="J41" i="22" s="1"/>
  <c r="E41" i="22"/>
  <c r="AX40" i="22"/>
  <c r="AZ40" i="22" s="1"/>
  <c r="AU40" i="22"/>
  <c r="AW40" i="22" s="1"/>
  <c r="AR40" i="22"/>
  <c r="AT40" i="22" s="1"/>
  <c r="AP40" i="22"/>
  <c r="AL40" i="22"/>
  <c r="AN40" i="22" s="1"/>
  <c r="AI40" i="22"/>
  <c r="AK40" i="22" s="1"/>
  <c r="AF40" i="22"/>
  <c r="AH40" i="22" s="1"/>
  <c r="AA40" i="22"/>
  <c r="W40" i="22"/>
  <c r="Y40" i="22" s="1"/>
  <c r="T40" i="22"/>
  <c r="V40" i="22" s="1"/>
  <c r="Q40" i="22"/>
  <c r="S40" i="22" s="1"/>
  <c r="K40" i="22"/>
  <c r="M40" i="22" s="1"/>
  <c r="H40" i="22"/>
  <c r="E40" i="22"/>
  <c r="AX39" i="22"/>
  <c r="AZ39" i="22" s="1"/>
  <c r="AU39" i="22"/>
  <c r="AW39" i="22" s="1"/>
  <c r="AR39" i="22"/>
  <c r="AT39" i="22" s="1"/>
  <c r="AP39" i="22"/>
  <c r="AL39" i="22"/>
  <c r="AN39" i="22" s="1"/>
  <c r="AI39" i="22"/>
  <c r="AK39" i="22" s="1"/>
  <c r="AF39" i="22"/>
  <c r="AA39" i="22"/>
  <c r="W39" i="22"/>
  <c r="Y39" i="22" s="1"/>
  <c r="T39" i="22"/>
  <c r="V39" i="22" s="1"/>
  <c r="Q39" i="22"/>
  <c r="O39" i="22"/>
  <c r="AD39" i="22" s="1"/>
  <c r="K39" i="22"/>
  <c r="M39" i="22" s="1"/>
  <c r="H39" i="22"/>
  <c r="J39" i="22" s="1"/>
  <c r="E39" i="22"/>
  <c r="G39" i="22" s="1"/>
  <c r="AX38" i="22"/>
  <c r="AZ38" i="22" s="1"/>
  <c r="AU38" i="22"/>
  <c r="AW38" i="22" s="1"/>
  <c r="AR38" i="22"/>
  <c r="AT38" i="22" s="1"/>
  <c r="AP38" i="22"/>
  <c r="AL38" i="22"/>
  <c r="AN38" i="22" s="1"/>
  <c r="AI38" i="22"/>
  <c r="AK38" i="22" s="1"/>
  <c r="AF38" i="22"/>
  <c r="AH38" i="22" s="1"/>
  <c r="AA38" i="22"/>
  <c r="W38" i="22"/>
  <c r="Y38" i="22" s="1"/>
  <c r="T38" i="22"/>
  <c r="V38" i="22" s="1"/>
  <c r="Q38" i="22"/>
  <c r="S38" i="22" s="1"/>
  <c r="O38" i="22"/>
  <c r="AD38" i="22" s="1"/>
  <c r="K38" i="22"/>
  <c r="M38" i="22" s="1"/>
  <c r="H38" i="22"/>
  <c r="E38" i="22"/>
  <c r="G38" i="22" s="1"/>
  <c r="AX37" i="22"/>
  <c r="AZ37" i="22" s="1"/>
  <c r="AU37" i="22"/>
  <c r="AW37" i="22" s="1"/>
  <c r="AR37" i="22"/>
  <c r="AT37" i="22" s="1"/>
  <c r="AP37" i="22"/>
  <c r="AL37" i="22"/>
  <c r="AN37" i="22" s="1"/>
  <c r="AI37" i="22"/>
  <c r="AF37" i="22"/>
  <c r="AH37" i="22" s="1"/>
  <c r="AA37" i="22"/>
  <c r="W37" i="22"/>
  <c r="Y37" i="22" s="1"/>
  <c r="T37" i="22"/>
  <c r="Q37" i="22"/>
  <c r="S37" i="22" s="1"/>
  <c r="K37" i="22"/>
  <c r="M37" i="22" s="1"/>
  <c r="H37" i="22"/>
  <c r="J37" i="22" s="1"/>
  <c r="O37" i="22"/>
  <c r="E37" i="22"/>
  <c r="AX36" i="22"/>
  <c r="AZ36" i="22" s="1"/>
  <c r="AU36" i="22"/>
  <c r="AW36" i="22" s="1"/>
  <c r="AR36" i="22"/>
  <c r="AT36" i="22" s="1"/>
  <c r="AP36" i="22"/>
  <c r="AL36" i="22"/>
  <c r="AN36" i="22" s="1"/>
  <c r="AI36" i="22"/>
  <c r="AK36" i="22" s="1"/>
  <c r="AF36" i="22"/>
  <c r="AA36" i="22"/>
  <c r="W36" i="22"/>
  <c r="Y36" i="22" s="1"/>
  <c r="T36" i="22"/>
  <c r="V36" i="22" s="1"/>
  <c r="Q36" i="22"/>
  <c r="K36" i="22"/>
  <c r="M36" i="22" s="1"/>
  <c r="H36" i="22"/>
  <c r="O36" i="22"/>
  <c r="E36" i="22"/>
  <c r="G36" i="22" s="1"/>
  <c r="AX35" i="22"/>
  <c r="AZ35" i="22" s="1"/>
  <c r="AU35" i="22"/>
  <c r="AW35" i="22" s="1"/>
  <c r="AR35" i="22"/>
  <c r="AT35" i="22" s="1"/>
  <c r="AP35" i="22"/>
  <c r="AL35" i="22"/>
  <c r="AN35" i="22" s="1"/>
  <c r="AI35" i="22"/>
  <c r="AK35" i="22" s="1"/>
  <c r="AF35" i="22"/>
  <c r="AH35" i="22" s="1"/>
  <c r="AA35" i="22"/>
  <c r="W35" i="22"/>
  <c r="Y35" i="22" s="1"/>
  <c r="T35" i="22"/>
  <c r="V35" i="22" s="1"/>
  <c r="Q35" i="22"/>
  <c r="S35" i="22" s="1"/>
  <c r="O35" i="22"/>
  <c r="AD35" i="22" s="1"/>
  <c r="K35" i="22"/>
  <c r="M35" i="22" s="1"/>
  <c r="H35" i="22"/>
  <c r="E35" i="22"/>
  <c r="G35" i="22" s="1"/>
  <c r="AX34" i="22"/>
  <c r="AZ34" i="22" s="1"/>
  <c r="AU34" i="22"/>
  <c r="AW34" i="22" s="1"/>
  <c r="AR34" i="22"/>
  <c r="AT34" i="22" s="1"/>
  <c r="AP34" i="22"/>
  <c r="AL34" i="22"/>
  <c r="AN34" i="22" s="1"/>
  <c r="AI34" i="22"/>
  <c r="AK34" i="22" s="1"/>
  <c r="AF34" i="22"/>
  <c r="AA34" i="22"/>
  <c r="W34" i="22"/>
  <c r="Y34" i="22" s="1"/>
  <c r="T34" i="22"/>
  <c r="V34" i="22" s="1"/>
  <c r="Q34" i="22"/>
  <c r="S34" i="22" s="1"/>
  <c r="O34" i="22"/>
  <c r="AD34" i="22" s="1"/>
  <c r="K34" i="22"/>
  <c r="M34" i="22" s="1"/>
  <c r="H34" i="22"/>
  <c r="J34" i="22" s="1"/>
  <c r="E34" i="22"/>
  <c r="G34" i="22" s="1"/>
  <c r="AX33" i="22"/>
  <c r="AZ33" i="22" s="1"/>
  <c r="AU33" i="22"/>
  <c r="AW33" i="22" s="1"/>
  <c r="AR33" i="22"/>
  <c r="AT33" i="22" s="1"/>
  <c r="AP33" i="22"/>
  <c r="AL33" i="22"/>
  <c r="AN33" i="22" s="1"/>
  <c r="AI33" i="22"/>
  <c r="AK33" i="22" s="1"/>
  <c r="AF33" i="22"/>
  <c r="AH33" i="22" s="1"/>
  <c r="AA33" i="22"/>
  <c r="W33" i="22"/>
  <c r="Y33" i="22" s="1"/>
  <c r="T33" i="22"/>
  <c r="V33" i="22" s="1"/>
  <c r="Q33" i="22"/>
  <c r="S33" i="22" s="1"/>
  <c r="K33" i="22"/>
  <c r="M33" i="22" s="1"/>
  <c r="H33" i="22"/>
  <c r="J33" i="22" s="1"/>
  <c r="O33" i="22"/>
  <c r="E33" i="22"/>
  <c r="AX32" i="22"/>
  <c r="AZ32" i="22" s="1"/>
  <c r="AU32" i="22"/>
  <c r="AW32" i="22" s="1"/>
  <c r="AR32" i="22"/>
  <c r="AT32" i="22" s="1"/>
  <c r="AP32" i="22"/>
  <c r="AL32" i="22"/>
  <c r="AN32" i="22" s="1"/>
  <c r="AI32" i="22"/>
  <c r="AK32" i="22" s="1"/>
  <c r="AF32" i="22"/>
  <c r="AH32" i="22" s="1"/>
  <c r="AA32" i="22"/>
  <c r="W32" i="22"/>
  <c r="Y32" i="22" s="1"/>
  <c r="T32" i="22"/>
  <c r="V32" i="22" s="1"/>
  <c r="Q32" i="22"/>
  <c r="S32" i="22" s="1"/>
  <c r="K32" i="22"/>
  <c r="M32" i="22" s="1"/>
  <c r="H32" i="22"/>
  <c r="O32" i="22"/>
  <c r="E32" i="22"/>
  <c r="AX31" i="22"/>
  <c r="AZ31" i="22" s="1"/>
  <c r="AU31" i="22"/>
  <c r="AW31" i="22" s="1"/>
  <c r="AR31" i="22"/>
  <c r="AT31" i="22" s="1"/>
  <c r="AP31" i="22"/>
  <c r="AL31" i="22"/>
  <c r="AN31" i="22" s="1"/>
  <c r="AI31" i="22"/>
  <c r="AK31" i="22" s="1"/>
  <c r="AF31" i="22"/>
  <c r="AH31" i="22" s="1"/>
  <c r="AA31" i="22"/>
  <c r="W31" i="22"/>
  <c r="T31" i="22"/>
  <c r="V31" i="22" s="1"/>
  <c r="Q31" i="22"/>
  <c r="S31" i="22" s="1"/>
  <c r="O31" i="22"/>
  <c r="K31" i="22"/>
  <c r="M31" i="22" s="1"/>
  <c r="H31" i="22"/>
  <c r="J31" i="22" s="1"/>
  <c r="E31" i="22"/>
  <c r="AX30" i="22"/>
  <c r="AZ30" i="22" s="1"/>
  <c r="AU30" i="22"/>
  <c r="AW30" i="22" s="1"/>
  <c r="AR30" i="22"/>
  <c r="AT30" i="22" s="1"/>
  <c r="AP30" i="22"/>
  <c r="AL30" i="22"/>
  <c r="AN30" i="22" s="1"/>
  <c r="AI30" i="22"/>
  <c r="AF30" i="22"/>
  <c r="AH30" i="22" s="1"/>
  <c r="AA30" i="22"/>
  <c r="W30" i="22"/>
  <c r="Y30" i="22" s="1"/>
  <c r="T30" i="22"/>
  <c r="Q30" i="22"/>
  <c r="S30" i="22" s="1"/>
  <c r="O30" i="22"/>
  <c r="AD30" i="22" s="1"/>
  <c r="K30" i="22"/>
  <c r="M30" i="22" s="1"/>
  <c r="H30" i="22"/>
  <c r="J30" i="22" s="1"/>
  <c r="E30" i="22"/>
  <c r="AX29" i="22"/>
  <c r="AZ29" i="22" s="1"/>
  <c r="AU29" i="22"/>
  <c r="AW29" i="22" s="1"/>
  <c r="AR29" i="22"/>
  <c r="AT29" i="22" s="1"/>
  <c r="AP29" i="22"/>
  <c r="AL29" i="22"/>
  <c r="AN29" i="22" s="1"/>
  <c r="AI29" i="22"/>
  <c r="AK29" i="22" s="1"/>
  <c r="AF29" i="22"/>
  <c r="AH29" i="22" s="1"/>
  <c r="AA29" i="22"/>
  <c r="W29" i="22"/>
  <c r="Y29" i="22" s="1"/>
  <c r="T29" i="22"/>
  <c r="V29" i="22" s="1"/>
  <c r="Q29" i="22"/>
  <c r="S29" i="22" s="1"/>
  <c r="O29" i="22"/>
  <c r="AD29" i="22" s="1"/>
  <c r="K29" i="22"/>
  <c r="M29" i="22" s="1"/>
  <c r="H29" i="22"/>
  <c r="J29" i="22" s="1"/>
  <c r="E29" i="22"/>
  <c r="G29" i="22" s="1"/>
  <c r="AX28" i="22"/>
  <c r="AZ28" i="22" s="1"/>
  <c r="AU28" i="22"/>
  <c r="AW28" i="22" s="1"/>
  <c r="AR28" i="22"/>
  <c r="AT28" i="22" s="1"/>
  <c r="AP28" i="22"/>
  <c r="AL28" i="22"/>
  <c r="AN28" i="22" s="1"/>
  <c r="AI28" i="22"/>
  <c r="AK28" i="22" s="1"/>
  <c r="AF28" i="22"/>
  <c r="AH28" i="22" s="1"/>
  <c r="AA28" i="22"/>
  <c r="W28" i="22"/>
  <c r="Y28" i="22" s="1"/>
  <c r="T28" i="22"/>
  <c r="V28" i="22" s="1"/>
  <c r="Q28" i="22"/>
  <c r="S28" i="22" s="1"/>
  <c r="K28" i="22"/>
  <c r="M28" i="22" s="1"/>
  <c r="H28" i="22"/>
  <c r="J28" i="22" s="1"/>
  <c r="E28" i="22"/>
  <c r="AX27" i="22"/>
  <c r="AZ27" i="22" s="1"/>
  <c r="AU27" i="22"/>
  <c r="AW27" i="22" s="1"/>
  <c r="AR27" i="22"/>
  <c r="AT27" i="22" s="1"/>
  <c r="AP27" i="22"/>
  <c r="AL27" i="22"/>
  <c r="AI27" i="22"/>
  <c r="AK27" i="22" s="1"/>
  <c r="AF27" i="22"/>
  <c r="AH27" i="22" s="1"/>
  <c r="AA27" i="22"/>
  <c r="W27" i="22"/>
  <c r="Y27" i="22" s="1"/>
  <c r="T27" i="22"/>
  <c r="V27" i="22" s="1"/>
  <c r="Q27" i="22"/>
  <c r="S27" i="22" s="1"/>
  <c r="O27" i="22"/>
  <c r="AD27" i="22" s="1"/>
  <c r="K27" i="22"/>
  <c r="M27" i="22" s="1"/>
  <c r="H27" i="22"/>
  <c r="J27" i="22" s="1"/>
  <c r="E27" i="22"/>
  <c r="G27" i="22" s="1"/>
  <c r="AX26" i="22"/>
  <c r="AZ26" i="22" s="1"/>
  <c r="AU26" i="22"/>
  <c r="AW26" i="22" s="1"/>
  <c r="AR26" i="22"/>
  <c r="AT26" i="22" s="1"/>
  <c r="AP26" i="22"/>
  <c r="AL26" i="22"/>
  <c r="AN26" i="22" s="1"/>
  <c r="AI26" i="22"/>
  <c r="AF26" i="22"/>
  <c r="AH26" i="22" s="1"/>
  <c r="AA26" i="22"/>
  <c r="W26" i="22"/>
  <c r="Y26" i="22" s="1"/>
  <c r="T26" i="22"/>
  <c r="V26" i="22" s="1"/>
  <c r="Q26" i="22"/>
  <c r="S26" i="22" s="1"/>
  <c r="O26" i="22"/>
  <c r="AD26" i="22" s="1"/>
  <c r="K26" i="22"/>
  <c r="M26" i="22" s="1"/>
  <c r="H26" i="22"/>
  <c r="J26" i="22" s="1"/>
  <c r="E26" i="22"/>
  <c r="G26" i="22" s="1"/>
  <c r="AX25" i="22"/>
  <c r="AZ25" i="22" s="1"/>
  <c r="AU25" i="22"/>
  <c r="AW25" i="22" s="1"/>
  <c r="AR25" i="22"/>
  <c r="AT25" i="22" s="1"/>
  <c r="AP25" i="22"/>
  <c r="AL25" i="22"/>
  <c r="AN25" i="22" s="1"/>
  <c r="AI25" i="22"/>
  <c r="AK25" i="22" s="1"/>
  <c r="AF25" i="22"/>
  <c r="AH25" i="22" s="1"/>
  <c r="AA25" i="22"/>
  <c r="W25" i="22"/>
  <c r="Y25" i="22" s="1"/>
  <c r="T25" i="22"/>
  <c r="V25" i="22" s="1"/>
  <c r="Q25" i="22"/>
  <c r="S25" i="22" s="1"/>
  <c r="K25" i="22"/>
  <c r="M25" i="22" s="1"/>
  <c r="H25" i="22"/>
  <c r="J25" i="22" s="1"/>
  <c r="E25" i="22"/>
  <c r="AX24" i="22"/>
  <c r="AZ24" i="22" s="1"/>
  <c r="AU24" i="22"/>
  <c r="AW24" i="22" s="1"/>
  <c r="AR24" i="22"/>
  <c r="AT24" i="22" s="1"/>
  <c r="AP24" i="22"/>
  <c r="AL24" i="22"/>
  <c r="AN24" i="22" s="1"/>
  <c r="AI24" i="22"/>
  <c r="AK24" i="22" s="1"/>
  <c r="AF24" i="22"/>
  <c r="AA24" i="22"/>
  <c r="W24" i="22"/>
  <c r="Y24" i="22" s="1"/>
  <c r="T24" i="22"/>
  <c r="V24" i="22" s="1"/>
  <c r="Q24" i="22"/>
  <c r="K24" i="22"/>
  <c r="M24" i="22" s="1"/>
  <c r="H24" i="22"/>
  <c r="O24" i="22"/>
  <c r="AD24" i="22" s="1"/>
  <c r="E24" i="22"/>
  <c r="AX23" i="22"/>
  <c r="AZ23" i="22" s="1"/>
  <c r="AU23" i="22"/>
  <c r="AW23" i="22" s="1"/>
  <c r="AR23" i="22"/>
  <c r="AT23" i="22" s="1"/>
  <c r="AP23" i="22"/>
  <c r="AL23" i="22"/>
  <c r="AN23" i="22" s="1"/>
  <c r="AI23" i="22"/>
  <c r="AK23" i="22" s="1"/>
  <c r="AF23" i="22"/>
  <c r="AA23" i="22"/>
  <c r="W23" i="22"/>
  <c r="T23" i="22"/>
  <c r="V23" i="22" s="1"/>
  <c r="Q23" i="22"/>
  <c r="S23" i="22" s="1"/>
  <c r="O23" i="22"/>
  <c r="K23" i="22"/>
  <c r="M23" i="22" s="1"/>
  <c r="H23" i="22"/>
  <c r="J23" i="22" s="1"/>
  <c r="E23" i="22"/>
  <c r="AX22" i="22"/>
  <c r="AZ22" i="22" s="1"/>
  <c r="AU22" i="22"/>
  <c r="AW22" i="22" s="1"/>
  <c r="AR22" i="22"/>
  <c r="AT22" i="22" s="1"/>
  <c r="AP22" i="22"/>
  <c r="AL22" i="22"/>
  <c r="AN22" i="22" s="1"/>
  <c r="AI22" i="22"/>
  <c r="AK22" i="22" s="1"/>
  <c r="AF22" i="22"/>
  <c r="AH22" i="22" s="1"/>
  <c r="AA22" i="22"/>
  <c r="W22" i="22"/>
  <c r="Y22" i="22" s="1"/>
  <c r="T22" i="22"/>
  <c r="Q22" i="22"/>
  <c r="S22" i="22" s="1"/>
  <c r="O22" i="22"/>
  <c r="K22" i="22"/>
  <c r="M22" i="22" s="1"/>
  <c r="H22" i="22"/>
  <c r="J22" i="22" s="1"/>
  <c r="E22" i="22"/>
  <c r="AX21" i="22"/>
  <c r="AZ21" i="22" s="1"/>
  <c r="AU21" i="22"/>
  <c r="AW21" i="22" s="1"/>
  <c r="AR21" i="22"/>
  <c r="AT21" i="22" s="1"/>
  <c r="AP21" i="22"/>
  <c r="AL21" i="22"/>
  <c r="AN21" i="22" s="1"/>
  <c r="AI21" i="22"/>
  <c r="AK21" i="22" s="1"/>
  <c r="AF21" i="22"/>
  <c r="AH21" i="22" s="1"/>
  <c r="AA21" i="22"/>
  <c r="W21" i="22"/>
  <c r="Y21" i="22" s="1"/>
  <c r="T21" i="22"/>
  <c r="V21" i="22" s="1"/>
  <c r="Q21" i="22"/>
  <c r="S21" i="22" s="1"/>
  <c r="O21" i="22"/>
  <c r="K21" i="22"/>
  <c r="M21" i="22" s="1"/>
  <c r="H21" i="22"/>
  <c r="J21" i="22" s="1"/>
  <c r="E21" i="22"/>
  <c r="G21" i="22" s="1"/>
  <c r="AX20" i="22"/>
  <c r="AZ20" i="22" s="1"/>
  <c r="AU20" i="22"/>
  <c r="AW20" i="22" s="1"/>
  <c r="AR20" i="22"/>
  <c r="AT20" i="22" s="1"/>
  <c r="AP20" i="22"/>
  <c r="AL20" i="22"/>
  <c r="AN20" i="22" s="1"/>
  <c r="AI20" i="22"/>
  <c r="AK20" i="22" s="1"/>
  <c r="AF20" i="22"/>
  <c r="AA20" i="22"/>
  <c r="W20" i="22"/>
  <c r="Y20" i="22" s="1"/>
  <c r="T20" i="22"/>
  <c r="V20" i="22" s="1"/>
  <c r="Q20" i="22"/>
  <c r="K20" i="22"/>
  <c r="M20" i="22" s="1"/>
  <c r="H20" i="22"/>
  <c r="J20" i="22" s="1"/>
  <c r="E20" i="22"/>
  <c r="AX19" i="22"/>
  <c r="AZ19" i="22" s="1"/>
  <c r="AU19" i="22"/>
  <c r="AW19" i="22" s="1"/>
  <c r="AR19" i="22"/>
  <c r="AT19" i="22" s="1"/>
  <c r="AP19" i="22"/>
  <c r="AL19" i="22"/>
  <c r="AI19" i="22"/>
  <c r="AK19" i="22" s="1"/>
  <c r="AF19" i="22"/>
  <c r="AH19" i="22" s="1"/>
  <c r="AA19" i="22"/>
  <c r="W19" i="22"/>
  <c r="Y19" i="22" s="1"/>
  <c r="T19" i="22"/>
  <c r="V19" i="22" s="1"/>
  <c r="Q19" i="22"/>
  <c r="O19" i="22"/>
  <c r="K19" i="22"/>
  <c r="M19" i="22" s="1"/>
  <c r="H19" i="22"/>
  <c r="J19" i="22" s="1"/>
  <c r="E19" i="22"/>
  <c r="AX18" i="22"/>
  <c r="AZ18" i="22" s="1"/>
  <c r="AU18" i="22"/>
  <c r="AW18" i="22" s="1"/>
  <c r="AR18" i="22"/>
  <c r="AT18" i="22" s="1"/>
  <c r="AP18" i="22"/>
  <c r="AL18" i="22"/>
  <c r="AN18" i="22" s="1"/>
  <c r="AI18" i="22"/>
  <c r="AF18" i="22"/>
  <c r="AH18" i="22" s="1"/>
  <c r="AA18" i="22"/>
  <c r="W18" i="22"/>
  <c r="Y18" i="22" s="1"/>
  <c r="T18" i="22"/>
  <c r="V18" i="22" s="1"/>
  <c r="Q18" i="22"/>
  <c r="O18" i="22"/>
  <c r="K18" i="22"/>
  <c r="M18" i="22" s="1"/>
  <c r="H18" i="22"/>
  <c r="J18" i="22" s="1"/>
  <c r="E18" i="22"/>
  <c r="G18" i="22" s="1"/>
  <c r="AX17" i="22"/>
  <c r="AZ17" i="22" s="1"/>
  <c r="AU17" i="22"/>
  <c r="AW17" i="22" s="1"/>
  <c r="AR17" i="22"/>
  <c r="AT17" i="22" s="1"/>
  <c r="AP17" i="22"/>
  <c r="AL17" i="22"/>
  <c r="AN17" i="22" s="1"/>
  <c r="AI17" i="22"/>
  <c r="AK17" i="22" s="1"/>
  <c r="AF17" i="22"/>
  <c r="AH17" i="22" s="1"/>
  <c r="AA17" i="22"/>
  <c r="W17" i="22"/>
  <c r="Y17" i="22" s="1"/>
  <c r="T17" i="22"/>
  <c r="V17" i="22" s="1"/>
  <c r="Q17" i="22"/>
  <c r="S17" i="22" s="1"/>
  <c r="K17" i="22"/>
  <c r="M17" i="22" s="1"/>
  <c r="H17" i="22"/>
  <c r="J17" i="22" s="1"/>
  <c r="E17" i="22"/>
  <c r="AX16" i="22"/>
  <c r="AZ16" i="22" s="1"/>
  <c r="AU16" i="22"/>
  <c r="AW16" i="22" s="1"/>
  <c r="AR16" i="22"/>
  <c r="AT16" i="22" s="1"/>
  <c r="AP16" i="22"/>
  <c r="AL16" i="22"/>
  <c r="AN16" i="22" s="1"/>
  <c r="AI16" i="22"/>
  <c r="AK16" i="22" s="1"/>
  <c r="AF16" i="22"/>
  <c r="AH16" i="22" s="1"/>
  <c r="AA16" i="22"/>
  <c r="W16" i="22"/>
  <c r="Y16" i="22" s="1"/>
  <c r="T16" i="22"/>
  <c r="V16" i="22" s="1"/>
  <c r="Q16" i="22"/>
  <c r="S16" i="22" s="1"/>
  <c r="K16" i="22"/>
  <c r="M16" i="22" s="1"/>
  <c r="H16" i="22"/>
  <c r="O16" i="22"/>
  <c r="E16" i="22"/>
  <c r="AX15" i="22"/>
  <c r="AZ15" i="22" s="1"/>
  <c r="AU15" i="22"/>
  <c r="AW15" i="22" s="1"/>
  <c r="AR15" i="22"/>
  <c r="AT15" i="22" s="1"/>
  <c r="AP15" i="22"/>
  <c r="AL15" i="22"/>
  <c r="AN15" i="22" s="1"/>
  <c r="AI15" i="22"/>
  <c r="AK15" i="22" s="1"/>
  <c r="AF15" i="22"/>
  <c r="AH15" i="22" s="1"/>
  <c r="AA15" i="22"/>
  <c r="W15" i="22"/>
  <c r="T15" i="22"/>
  <c r="V15" i="22" s="1"/>
  <c r="Q15" i="22"/>
  <c r="S15" i="22" s="1"/>
  <c r="O15" i="22"/>
  <c r="K15" i="22"/>
  <c r="M15" i="22" s="1"/>
  <c r="H15" i="22"/>
  <c r="J15" i="22" s="1"/>
  <c r="E15" i="22"/>
  <c r="AX14" i="22"/>
  <c r="AZ14" i="22" s="1"/>
  <c r="AU14" i="22"/>
  <c r="AW14" i="22" s="1"/>
  <c r="AR14" i="22"/>
  <c r="AT14" i="22" s="1"/>
  <c r="AP14" i="22"/>
  <c r="AL14" i="22"/>
  <c r="AN14" i="22" s="1"/>
  <c r="AI14" i="22"/>
  <c r="AF14" i="22"/>
  <c r="AH14" i="22" s="1"/>
  <c r="AA14" i="22"/>
  <c r="W14" i="22"/>
  <c r="Y14" i="22" s="1"/>
  <c r="T14" i="22"/>
  <c r="Q14" i="22"/>
  <c r="S14" i="22" s="1"/>
  <c r="O14" i="22"/>
  <c r="AD14" i="22" s="1"/>
  <c r="K14" i="22"/>
  <c r="M14" i="22" s="1"/>
  <c r="H14" i="22"/>
  <c r="J14" i="22" s="1"/>
  <c r="E14" i="22"/>
  <c r="AX13" i="22"/>
  <c r="AZ13" i="22" s="1"/>
  <c r="AU13" i="22"/>
  <c r="AW13" i="22" s="1"/>
  <c r="AR13" i="22"/>
  <c r="AT13" i="22" s="1"/>
  <c r="AP13" i="22"/>
  <c r="AL13" i="22"/>
  <c r="AN13" i="22" s="1"/>
  <c r="AI13" i="22"/>
  <c r="AK13" i="22" s="1"/>
  <c r="AF13" i="22"/>
  <c r="AH13" i="22" s="1"/>
  <c r="AA13" i="22"/>
  <c r="W13" i="22"/>
  <c r="Y13" i="22" s="1"/>
  <c r="T13" i="22"/>
  <c r="V13" i="22" s="1"/>
  <c r="Q13" i="22"/>
  <c r="S13" i="22" s="1"/>
  <c r="O13" i="22"/>
  <c r="K13" i="22"/>
  <c r="M13" i="22" s="1"/>
  <c r="H13" i="22"/>
  <c r="J13" i="22" s="1"/>
  <c r="E13" i="22"/>
  <c r="G13" i="22" s="1"/>
  <c r="AX12" i="22"/>
  <c r="AZ12" i="22" s="1"/>
  <c r="AU12" i="22"/>
  <c r="AW12" i="22" s="1"/>
  <c r="AR12" i="22"/>
  <c r="AT12" i="22" s="1"/>
  <c r="AP12" i="22"/>
  <c r="AL12" i="22"/>
  <c r="AN12" i="22" s="1"/>
  <c r="AI12" i="22"/>
  <c r="AK12" i="22" s="1"/>
  <c r="AF12" i="22"/>
  <c r="AA12" i="22"/>
  <c r="W12" i="22"/>
  <c r="Y12" i="22" s="1"/>
  <c r="T12" i="22"/>
  <c r="V12" i="22" s="1"/>
  <c r="Q12" i="22"/>
  <c r="K12" i="22"/>
  <c r="M12" i="22" s="1"/>
  <c r="H12" i="22"/>
  <c r="J12" i="22" s="1"/>
  <c r="E12" i="22"/>
  <c r="AX11" i="22"/>
  <c r="AZ11" i="22" s="1"/>
  <c r="AU11" i="22"/>
  <c r="AW11" i="22" s="1"/>
  <c r="AR11" i="22"/>
  <c r="AT11" i="22" s="1"/>
  <c r="AP11" i="22"/>
  <c r="AL11" i="22"/>
  <c r="AI11" i="22"/>
  <c r="AK11" i="22" s="1"/>
  <c r="AF11" i="22"/>
  <c r="AH11" i="22" s="1"/>
  <c r="AA11" i="22"/>
  <c r="W11" i="22"/>
  <c r="Y11" i="22" s="1"/>
  <c r="T11" i="22"/>
  <c r="V11" i="22" s="1"/>
  <c r="Q11" i="22"/>
  <c r="S11" i="22" s="1"/>
  <c r="O11" i="22"/>
  <c r="K11" i="22"/>
  <c r="M11" i="22" s="1"/>
  <c r="H11" i="22"/>
  <c r="J11" i="22" s="1"/>
  <c r="E11" i="22"/>
  <c r="G11" i="22" s="1"/>
  <c r="AX10" i="22"/>
  <c r="AZ10" i="22" s="1"/>
  <c r="AU10" i="22"/>
  <c r="AW10" i="22" s="1"/>
  <c r="AR10" i="22"/>
  <c r="AT10" i="22" s="1"/>
  <c r="AP10" i="22"/>
  <c r="AL10" i="22"/>
  <c r="AN10" i="22" s="1"/>
  <c r="AI10" i="22"/>
  <c r="AK10" i="22" s="1"/>
  <c r="AF10" i="22"/>
  <c r="AH10" i="22" s="1"/>
  <c r="AA10" i="22"/>
  <c r="W10" i="22"/>
  <c r="Y10" i="22" s="1"/>
  <c r="T10" i="22"/>
  <c r="Q10" i="22"/>
  <c r="S10" i="22" s="1"/>
  <c r="O10" i="22"/>
  <c r="K10" i="22"/>
  <c r="M10" i="22" s="1"/>
  <c r="H10" i="22"/>
  <c r="J10" i="22" s="1"/>
  <c r="E10" i="22"/>
  <c r="G10" i="22" s="1"/>
  <c r="AX9" i="22"/>
  <c r="AZ9" i="22" s="1"/>
  <c r="AU9" i="22"/>
  <c r="AW9" i="22" s="1"/>
  <c r="AR9" i="22"/>
  <c r="AT9" i="22" s="1"/>
  <c r="AP9" i="22"/>
  <c r="AL9" i="22"/>
  <c r="AN9" i="22" s="1"/>
  <c r="AI9" i="22"/>
  <c r="AK9" i="22" s="1"/>
  <c r="AF9" i="22"/>
  <c r="AH9" i="22" s="1"/>
  <c r="AA9" i="22"/>
  <c r="W9" i="22"/>
  <c r="Y9" i="22" s="1"/>
  <c r="T9" i="22"/>
  <c r="V9" i="22" s="1"/>
  <c r="Q9" i="22"/>
  <c r="S9" i="22" s="1"/>
  <c r="K9" i="22"/>
  <c r="M9" i="22" s="1"/>
  <c r="H9" i="22"/>
  <c r="J9" i="22" s="1"/>
  <c r="E9" i="22"/>
  <c r="AX8" i="22"/>
  <c r="AZ8" i="22" s="1"/>
  <c r="AU8" i="22"/>
  <c r="AW8" i="22" s="1"/>
  <c r="AR8" i="22"/>
  <c r="AT8" i="22" s="1"/>
  <c r="AP8" i="22"/>
  <c r="AL8" i="22"/>
  <c r="AN8" i="22" s="1"/>
  <c r="AI8" i="22"/>
  <c r="AK8" i="22" s="1"/>
  <c r="AF8" i="22"/>
  <c r="AA8" i="22"/>
  <c r="W8" i="22"/>
  <c r="Y8" i="22" s="1"/>
  <c r="T8" i="22"/>
  <c r="V8" i="22" s="1"/>
  <c r="Q8" i="22"/>
  <c r="K8" i="22"/>
  <c r="M8" i="22" s="1"/>
  <c r="H8" i="22"/>
  <c r="O8" i="22"/>
  <c r="E8" i="22"/>
  <c r="AX7" i="22"/>
  <c r="AZ7" i="22" s="1"/>
  <c r="AU7" i="22"/>
  <c r="AW7" i="22" s="1"/>
  <c r="AR7" i="22"/>
  <c r="AT7" i="22" s="1"/>
  <c r="AP7" i="22"/>
  <c r="AL7" i="22"/>
  <c r="AN7" i="22" s="1"/>
  <c r="AI7" i="22"/>
  <c r="AK7" i="22" s="1"/>
  <c r="AF7" i="22"/>
  <c r="AH7" i="22" s="1"/>
  <c r="AA7" i="22"/>
  <c r="W7" i="22"/>
  <c r="T7" i="22"/>
  <c r="V7" i="22" s="1"/>
  <c r="Q7" i="22"/>
  <c r="S7" i="22" s="1"/>
  <c r="O7" i="22"/>
  <c r="K7" i="22"/>
  <c r="M7" i="22" s="1"/>
  <c r="H7" i="22"/>
  <c r="J7" i="22" s="1"/>
  <c r="E7" i="22"/>
  <c r="AX54" i="38"/>
  <c r="AZ54" i="38" s="1"/>
  <c r="AU54" i="38"/>
  <c r="AW54" i="38" s="1"/>
  <c r="AR54" i="38"/>
  <c r="AT54" i="38" s="1"/>
  <c r="AP54" i="38"/>
  <c r="AL54" i="38"/>
  <c r="AN54" i="38" s="1"/>
  <c r="AI54" i="38"/>
  <c r="AF54" i="38"/>
  <c r="AH54" i="38" s="1"/>
  <c r="AA54" i="38"/>
  <c r="W54" i="38"/>
  <c r="Y54" i="38" s="1"/>
  <c r="T54" i="38"/>
  <c r="Q54" i="38"/>
  <c r="S54" i="38" s="1"/>
  <c r="O54" i="38"/>
  <c r="K54" i="38"/>
  <c r="M54" i="38" s="1"/>
  <c r="H54" i="38"/>
  <c r="J54" i="38" s="1"/>
  <c r="E54" i="38"/>
  <c r="G54" i="38" s="1"/>
  <c r="AX53" i="38"/>
  <c r="AZ53" i="38" s="1"/>
  <c r="AU53" i="38"/>
  <c r="AW53" i="38" s="1"/>
  <c r="AR53" i="38"/>
  <c r="AT53" i="38" s="1"/>
  <c r="AP53" i="38"/>
  <c r="AL53" i="38"/>
  <c r="AN53" i="38" s="1"/>
  <c r="AI53" i="38"/>
  <c r="AF53" i="38"/>
  <c r="AH53" i="38" s="1"/>
  <c r="AA53" i="38"/>
  <c r="W53" i="38"/>
  <c r="Y53" i="38" s="1"/>
  <c r="T53" i="38"/>
  <c r="Q53" i="38"/>
  <c r="S53" i="38" s="1"/>
  <c r="K53" i="38"/>
  <c r="M53" i="38" s="1"/>
  <c r="H53" i="38"/>
  <c r="J53" i="38" s="1"/>
  <c r="O53" i="38"/>
  <c r="E53" i="38"/>
  <c r="AX51" i="38"/>
  <c r="AZ51" i="38" s="1"/>
  <c r="AU51" i="38"/>
  <c r="AW51" i="38" s="1"/>
  <c r="AR51" i="38"/>
  <c r="AT51" i="38" s="1"/>
  <c r="AP51" i="38"/>
  <c r="AL51" i="38"/>
  <c r="AN51" i="38" s="1"/>
  <c r="AI51" i="38"/>
  <c r="AK51" i="38" s="1"/>
  <c r="AF51" i="38"/>
  <c r="AH51" i="38" s="1"/>
  <c r="AA51" i="38"/>
  <c r="W51" i="38"/>
  <c r="Y51" i="38" s="1"/>
  <c r="T51" i="38"/>
  <c r="V51" i="38" s="1"/>
  <c r="Q51" i="38"/>
  <c r="S51" i="38" s="1"/>
  <c r="O51" i="38"/>
  <c r="K51" i="38"/>
  <c r="M51" i="38" s="1"/>
  <c r="H51" i="38"/>
  <c r="J51" i="38" s="1"/>
  <c r="E51" i="38"/>
  <c r="G51" i="38" s="1"/>
  <c r="AX50" i="38"/>
  <c r="AZ50" i="38" s="1"/>
  <c r="AU50" i="38"/>
  <c r="AW50" i="38" s="1"/>
  <c r="AR50" i="38"/>
  <c r="AT50" i="38" s="1"/>
  <c r="AP50" i="38"/>
  <c r="AL50" i="38"/>
  <c r="AN50" i="38" s="1"/>
  <c r="AI50" i="38"/>
  <c r="AK50" i="38" s="1"/>
  <c r="AF50" i="38"/>
  <c r="AA50" i="38"/>
  <c r="W50" i="38"/>
  <c r="Y50" i="38" s="1"/>
  <c r="T50" i="38"/>
  <c r="V50" i="38" s="1"/>
  <c r="Q50" i="38"/>
  <c r="K50" i="38"/>
  <c r="H50" i="38"/>
  <c r="J50" i="38" s="1"/>
  <c r="O50" i="38"/>
  <c r="E50" i="38"/>
  <c r="G50" i="38" s="1"/>
  <c r="AX49" i="38"/>
  <c r="AZ49" i="38" s="1"/>
  <c r="AU49" i="38"/>
  <c r="AW49" i="38" s="1"/>
  <c r="AR49" i="38"/>
  <c r="AT49" i="38" s="1"/>
  <c r="AP49" i="38"/>
  <c r="AL49" i="38"/>
  <c r="AN49" i="38" s="1"/>
  <c r="AI49" i="38"/>
  <c r="AK49" i="38" s="1"/>
  <c r="AF49" i="38"/>
  <c r="AA49" i="38"/>
  <c r="W49" i="38"/>
  <c r="Y49" i="38" s="1"/>
  <c r="T49" i="38"/>
  <c r="V49" i="38" s="1"/>
  <c r="Q49" i="38"/>
  <c r="O49" i="38"/>
  <c r="K49" i="38"/>
  <c r="M49" i="38" s="1"/>
  <c r="H49" i="38"/>
  <c r="E49" i="38"/>
  <c r="G49" i="38" s="1"/>
  <c r="AX48" i="38"/>
  <c r="AZ48" i="38" s="1"/>
  <c r="AU48" i="38"/>
  <c r="AW48" i="38" s="1"/>
  <c r="AR48" i="38"/>
  <c r="AT48" i="38" s="1"/>
  <c r="AP48" i="38"/>
  <c r="AL48" i="38"/>
  <c r="AN48" i="38" s="1"/>
  <c r="AI48" i="38"/>
  <c r="AF48" i="38"/>
  <c r="AH48" i="38" s="1"/>
  <c r="AA48" i="38"/>
  <c r="W48" i="38"/>
  <c r="Y48" i="38" s="1"/>
  <c r="T48" i="38"/>
  <c r="Q48" i="38"/>
  <c r="S48" i="38" s="1"/>
  <c r="K48" i="38"/>
  <c r="M48" i="38" s="1"/>
  <c r="H48" i="38"/>
  <c r="J48" i="38" s="1"/>
  <c r="O48" i="38"/>
  <c r="E48" i="38"/>
  <c r="AX47" i="38"/>
  <c r="AZ47" i="38" s="1"/>
  <c r="AU47" i="38"/>
  <c r="AW47" i="38" s="1"/>
  <c r="AR47" i="38"/>
  <c r="AT47" i="38" s="1"/>
  <c r="AP47" i="38"/>
  <c r="AL47" i="38"/>
  <c r="AN47" i="38" s="1"/>
  <c r="AI47" i="38"/>
  <c r="AK47" i="38" s="1"/>
  <c r="AF47" i="38"/>
  <c r="AH47" i="38" s="1"/>
  <c r="AA47" i="38"/>
  <c r="W47" i="38"/>
  <c r="Y47" i="38" s="1"/>
  <c r="T47" i="38"/>
  <c r="V47" i="38" s="1"/>
  <c r="Q47" i="38"/>
  <c r="S47" i="38" s="1"/>
  <c r="K47" i="38"/>
  <c r="M47" i="38" s="1"/>
  <c r="H47" i="38"/>
  <c r="J47" i="38" s="1"/>
  <c r="O47" i="38"/>
  <c r="E47" i="38"/>
  <c r="AX46" i="38"/>
  <c r="AZ46" i="38" s="1"/>
  <c r="AU46" i="38"/>
  <c r="AW46" i="38" s="1"/>
  <c r="AR46" i="38"/>
  <c r="AT46" i="38" s="1"/>
  <c r="AP46" i="38"/>
  <c r="AL46" i="38"/>
  <c r="AN46" i="38" s="1"/>
  <c r="AI46" i="38"/>
  <c r="AK46" i="38" s="1"/>
  <c r="AF46" i="38"/>
  <c r="AA46" i="38"/>
  <c r="W46" i="38"/>
  <c r="Y46" i="38" s="1"/>
  <c r="T46" i="38"/>
  <c r="V46" i="38" s="1"/>
  <c r="Q46" i="38"/>
  <c r="K46" i="38"/>
  <c r="M46" i="38" s="1"/>
  <c r="H46" i="38"/>
  <c r="J46" i="38" s="1"/>
  <c r="O46" i="38"/>
  <c r="E46" i="38"/>
  <c r="G46" i="38" s="1"/>
  <c r="AX45" i="38"/>
  <c r="AZ45" i="38" s="1"/>
  <c r="AU45" i="38"/>
  <c r="AW45" i="38" s="1"/>
  <c r="AR45" i="38"/>
  <c r="AT45" i="38" s="1"/>
  <c r="AP45" i="38"/>
  <c r="AL45" i="38"/>
  <c r="AN45" i="38" s="1"/>
  <c r="AI45" i="38"/>
  <c r="AK45" i="38" s="1"/>
  <c r="AF45" i="38"/>
  <c r="AA45" i="38"/>
  <c r="W45" i="38"/>
  <c r="Y45" i="38" s="1"/>
  <c r="T45" i="38"/>
  <c r="V45" i="38" s="1"/>
  <c r="Q45" i="38"/>
  <c r="O45" i="38"/>
  <c r="K45" i="38"/>
  <c r="M45" i="38" s="1"/>
  <c r="H45" i="38"/>
  <c r="J45" i="38" s="1"/>
  <c r="E45" i="38"/>
  <c r="G45" i="38" s="1"/>
  <c r="AX44" i="38"/>
  <c r="AZ44" i="38" s="1"/>
  <c r="AU44" i="38"/>
  <c r="AW44" i="38" s="1"/>
  <c r="AR44" i="38"/>
  <c r="AT44" i="38" s="1"/>
  <c r="AP44" i="38"/>
  <c r="AL44" i="38"/>
  <c r="AN44" i="38" s="1"/>
  <c r="AI44" i="38"/>
  <c r="AF44" i="38"/>
  <c r="AH44" i="38" s="1"/>
  <c r="AA44" i="38"/>
  <c r="W44" i="38"/>
  <c r="Y44" i="38" s="1"/>
  <c r="T44" i="38"/>
  <c r="Q44" i="38"/>
  <c r="S44" i="38" s="1"/>
  <c r="K44" i="38"/>
  <c r="M44" i="38" s="1"/>
  <c r="H44" i="38"/>
  <c r="J44" i="38" s="1"/>
  <c r="O44" i="38"/>
  <c r="E44" i="38"/>
  <c r="AX43" i="38"/>
  <c r="AZ43" i="38" s="1"/>
  <c r="AU43" i="38"/>
  <c r="AW43" i="38" s="1"/>
  <c r="AR43" i="38"/>
  <c r="AT43" i="38" s="1"/>
  <c r="AP43" i="38"/>
  <c r="AL43" i="38"/>
  <c r="AN43" i="38" s="1"/>
  <c r="AI43" i="38"/>
  <c r="AK43" i="38" s="1"/>
  <c r="AF43" i="38"/>
  <c r="AH43" i="38" s="1"/>
  <c r="AA43" i="38"/>
  <c r="W43" i="38"/>
  <c r="Y43" i="38" s="1"/>
  <c r="T43" i="38"/>
  <c r="V43" i="38" s="1"/>
  <c r="Q43" i="38"/>
  <c r="S43" i="38" s="1"/>
  <c r="O43" i="38"/>
  <c r="K43" i="38"/>
  <c r="M43" i="38" s="1"/>
  <c r="H43" i="38"/>
  <c r="J43" i="38" s="1"/>
  <c r="E43" i="38"/>
  <c r="G43" i="38" s="1"/>
  <c r="AX42" i="38"/>
  <c r="AZ42" i="38" s="1"/>
  <c r="AU42" i="38"/>
  <c r="AW42" i="38" s="1"/>
  <c r="AR42" i="38"/>
  <c r="AT42" i="38" s="1"/>
  <c r="AP42" i="38"/>
  <c r="AL42" i="38"/>
  <c r="AN42" i="38" s="1"/>
  <c r="AI42" i="38"/>
  <c r="AK42" i="38" s="1"/>
  <c r="AF42" i="38"/>
  <c r="AA42" i="38"/>
  <c r="W42" i="38"/>
  <c r="Y42" i="38" s="1"/>
  <c r="T42" i="38"/>
  <c r="V42" i="38" s="1"/>
  <c r="Q42" i="38"/>
  <c r="K42" i="38"/>
  <c r="H42" i="38"/>
  <c r="J42" i="38" s="1"/>
  <c r="O42" i="38"/>
  <c r="E42" i="38"/>
  <c r="G42" i="38" s="1"/>
  <c r="AX41" i="38"/>
  <c r="AZ41" i="38" s="1"/>
  <c r="AU41" i="38"/>
  <c r="AW41" i="38" s="1"/>
  <c r="AR41" i="38"/>
  <c r="AT41" i="38" s="1"/>
  <c r="AP41" i="38"/>
  <c r="AL41" i="38"/>
  <c r="AN41" i="38" s="1"/>
  <c r="AI41" i="38"/>
  <c r="AK41" i="38" s="1"/>
  <c r="AF41" i="38"/>
  <c r="AA41" i="38"/>
  <c r="W41" i="38"/>
  <c r="Y41" i="38" s="1"/>
  <c r="T41" i="38"/>
  <c r="V41" i="38" s="1"/>
  <c r="Q41" i="38"/>
  <c r="O41" i="38"/>
  <c r="K41" i="38"/>
  <c r="M41" i="38" s="1"/>
  <c r="H41" i="38"/>
  <c r="E41" i="38"/>
  <c r="G41" i="38" s="1"/>
  <c r="AX40" i="38"/>
  <c r="AZ40" i="38" s="1"/>
  <c r="AU40" i="38"/>
  <c r="AW40" i="38" s="1"/>
  <c r="AR40" i="38"/>
  <c r="AT40" i="38" s="1"/>
  <c r="AP40" i="38"/>
  <c r="AL40" i="38"/>
  <c r="AN40" i="38" s="1"/>
  <c r="AI40" i="38"/>
  <c r="AK40" i="38" s="1"/>
  <c r="AF40" i="38"/>
  <c r="AA40" i="38"/>
  <c r="W40" i="38"/>
  <c r="Y40" i="38" s="1"/>
  <c r="T40" i="38"/>
  <c r="V40" i="38" s="1"/>
  <c r="Q40" i="38"/>
  <c r="S40" i="38" s="1"/>
  <c r="K40" i="38"/>
  <c r="M40" i="38" s="1"/>
  <c r="H40" i="38"/>
  <c r="J40" i="38" s="1"/>
  <c r="O40" i="38"/>
  <c r="E40" i="38"/>
  <c r="AX39" i="38"/>
  <c r="AZ39" i="38" s="1"/>
  <c r="AU39" i="38"/>
  <c r="AW39" i="38" s="1"/>
  <c r="AR39" i="38"/>
  <c r="AT39" i="38" s="1"/>
  <c r="AP39" i="38"/>
  <c r="AL39" i="38"/>
  <c r="AN39" i="38" s="1"/>
  <c r="AI39" i="38"/>
  <c r="AK39" i="38" s="1"/>
  <c r="AF39" i="38"/>
  <c r="AA39" i="38"/>
  <c r="W39" i="38"/>
  <c r="Y39" i="38" s="1"/>
  <c r="T39" i="38"/>
  <c r="V39" i="38" s="1"/>
  <c r="Q39" i="38"/>
  <c r="O39" i="38"/>
  <c r="AD39" i="38" s="1"/>
  <c r="K39" i="38"/>
  <c r="M39" i="38" s="1"/>
  <c r="H39" i="38"/>
  <c r="J39" i="38" s="1"/>
  <c r="E39" i="38"/>
  <c r="G39" i="38" s="1"/>
  <c r="AX38" i="38"/>
  <c r="AZ38" i="38" s="1"/>
  <c r="AU38" i="38"/>
  <c r="AW38" i="38" s="1"/>
  <c r="AR38" i="38"/>
  <c r="AT38" i="38" s="1"/>
  <c r="AP38" i="38"/>
  <c r="AL38" i="38"/>
  <c r="AN38" i="38" s="1"/>
  <c r="AI38" i="38"/>
  <c r="AK38" i="38" s="1"/>
  <c r="AF38" i="38"/>
  <c r="AH38" i="38" s="1"/>
  <c r="AA38" i="38"/>
  <c r="W38" i="38"/>
  <c r="Y38" i="38" s="1"/>
  <c r="T38" i="38"/>
  <c r="V38" i="38" s="1"/>
  <c r="Q38" i="38"/>
  <c r="S38" i="38" s="1"/>
  <c r="K38" i="38"/>
  <c r="M38" i="38" s="1"/>
  <c r="H38" i="38"/>
  <c r="J38" i="38" s="1"/>
  <c r="O38" i="38"/>
  <c r="E38" i="38"/>
  <c r="G38" i="38" s="1"/>
  <c r="AX37" i="38"/>
  <c r="AZ37" i="38" s="1"/>
  <c r="AU37" i="38"/>
  <c r="AW37" i="38" s="1"/>
  <c r="AR37" i="38"/>
  <c r="AT37" i="38" s="1"/>
  <c r="AP37" i="38"/>
  <c r="AL37" i="38"/>
  <c r="AN37" i="38" s="1"/>
  <c r="AI37" i="38"/>
  <c r="AK37" i="38" s="1"/>
  <c r="AF37" i="38"/>
  <c r="AH37" i="38" s="1"/>
  <c r="AA37" i="38"/>
  <c r="W37" i="38"/>
  <c r="Y37" i="38" s="1"/>
  <c r="T37" i="38"/>
  <c r="Q37" i="38"/>
  <c r="S37" i="38" s="1"/>
  <c r="O37" i="38"/>
  <c r="AD37" i="38" s="1"/>
  <c r="K37" i="38"/>
  <c r="M37" i="38" s="1"/>
  <c r="H37" i="38"/>
  <c r="J37" i="38" s="1"/>
  <c r="E37" i="38"/>
  <c r="AX36" i="38"/>
  <c r="AZ36" i="38" s="1"/>
  <c r="AU36" i="38"/>
  <c r="AW36" i="38" s="1"/>
  <c r="AR36" i="38"/>
  <c r="AT36" i="38" s="1"/>
  <c r="AP36" i="38"/>
  <c r="AL36" i="38"/>
  <c r="AN36" i="38" s="1"/>
  <c r="AI36" i="38"/>
  <c r="AK36" i="38" s="1"/>
  <c r="AF36" i="38"/>
  <c r="AA36" i="38"/>
  <c r="W36" i="38"/>
  <c r="Y36" i="38" s="1"/>
  <c r="T36" i="38"/>
  <c r="V36" i="38" s="1"/>
  <c r="Q36" i="38"/>
  <c r="S36" i="38" s="1"/>
  <c r="K36" i="38"/>
  <c r="M36" i="38" s="1"/>
  <c r="H36" i="38"/>
  <c r="E36" i="38"/>
  <c r="AX35" i="38"/>
  <c r="AZ35" i="38" s="1"/>
  <c r="AU35" i="38"/>
  <c r="AW35" i="38" s="1"/>
  <c r="AR35" i="38"/>
  <c r="AT35" i="38" s="1"/>
  <c r="AP35" i="38"/>
  <c r="AL35" i="38"/>
  <c r="AN35" i="38" s="1"/>
  <c r="AI35" i="38"/>
  <c r="AK35" i="38" s="1"/>
  <c r="AF35" i="38"/>
  <c r="AA35" i="38"/>
  <c r="W35" i="38"/>
  <c r="Y35" i="38" s="1"/>
  <c r="T35" i="38"/>
  <c r="V35" i="38" s="1"/>
  <c r="Q35" i="38"/>
  <c r="O35" i="38"/>
  <c r="AD35" i="38" s="1"/>
  <c r="K35" i="38"/>
  <c r="M35" i="38" s="1"/>
  <c r="H35" i="38"/>
  <c r="J35" i="38" s="1"/>
  <c r="E35" i="38"/>
  <c r="G35" i="38" s="1"/>
  <c r="AX34" i="38"/>
  <c r="AZ34" i="38" s="1"/>
  <c r="AU34" i="38"/>
  <c r="AW34" i="38" s="1"/>
  <c r="AR34" i="38"/>
  <c r="AT34" i="38" s="1"/>
  <c r="AP34" i="38"/>
  <c r="AL34" i="38"/>
  <c r="AN34" i="38" s="1"/>
  <c r="AI34" i="38"/>
  <c r="AK34" i="38" s="1"/>
  <c r="AF34" i="38"/>
  <c r="AH34" i="38" s="1"/>
  <c r="AA34" i="38"/>
  <c r="W34" i="38"/>
  <c r="Y34" i="38" s="1"/>
  <c r="T34" i="38"/>
  <c r="V34" i="38" s="1"/>
  <c r="Q34" i="38"/>
  <c r="S34" i="38" s="1"/>
  <c r="K34" i="38"/>
  <c r="M34" i="38" s="1"/>
  <c r="H34" i="38"/>
  <c r="O34" i="38"/>
  <c r="E34" i="38"/>
  <c r="G34" i="38" s="1"/>
  <c r="AX33" i="38"/>
  <c r="AZ33" i="38" s="1"/>
  <c r="AU33" i="38"/>
  <c r="AW33" i="38" s="1"/>
  <c r="AR33" i="38"/>
  <c r="AT33" i="38" s="1"/>
  <c r="AP33" i="38"/>
  <c r="AL33" i="38"/>
  <c r="AN33" i="38" s="1"/>
  <c r="AI33" i="38"/>
  <c r="AF33" i="38"/>
  <c r="AH33" i="38" s="1"/>
  <c r="AA33" i="38"/>
  <c r="W33" i="38"/>
  <c r="Y33" i="38" s="1"/>
  <c r="T33" i="38"/>
  <c r="V33" i="38" s="1"/>
  <c r="Q33" i="38"/>
  <c r="S33" i="38" s="1"/>
  <c r="O33" i="38"/>
  <c r="K33" i="38"/>
  <c r="M33" i="38" s="1"/>
  <c r="H33" i="38"/>
  <c r="J33" i="38" s="1"/>
  <c r="E33" i="38"/>
  <c r="AX32" i="38"/>
  <c r="AZ32" i="38" s="1"/>
  <c r="AU32" i="38"/>
  <c r="AW32" i="38" s="1"/>
  <c r="AR32" i="38"/>
  <c r="AT32" i="38" s="1"/>
  <c r="AP32" i="38"/>
  <c r="AL32" i="38"/>
  <c r="AN32" i="38" s="1"/>
  <c r="AI32" i="38"/>
  <c r="AK32" i="38" s="1"/>
  <c r="AF32" i="38"/>
  <c r="AH32" i="38" s="1"/>
  <c r="AA32" i="38"/>
  <c r="W32" i="38"/>
  <c r="Y32" i="38" s="1"/>
  <c r="T32" i="38"/>
  <c r="V32" i="38" s="1"/>
  <c r="Q32" i="38"/>
  <c r="K32" i="38"/>
  <c r="M32" i="38" s="1"/>
  <c r="H32" i="38"/>
  <c r="E32" i="38"/>
  <c r="AX31" i="38"/>
  <c r="AZ31" i="38" s="1"/>
  <c r="AU31" i="38"/>
  <c r="AW31" i="38" s="1"/>
  <c r="AR31" i="38"/>
  <c r="AT31" i="38" s="1"/>
  <c r="AP31" i="38"/>
  <c r="AL31" i="38"/>
  <c r="AN31" i="38" s="1"/>
  <c r="AI31" i="38"/>
  <c r="AK31" i="38" s="1"/>
  <c r="AF31" i="38"/>
  <c r="AA31" i="38"/>
  <c r="W31" i="38"/>
  <c r="Y31" i="38" s="1"/>
  <c r="T31" i="38"/>
  <c r="V31" i="38" s="1"/>
  <c r="Q31" i="38"/>
  <c r="O31" i="38"/>
  <c r="AD31" i="38" s="1"/>
  <c r="K31" i="38"/>
  <c r="M31" i="38" s="1"/>
  <c r="H31" i="38"/>
  <c r="J31" i="38" s="1"/>
  <c r="E31" i="38"/>
  <c r="G31" i="38" s="1"/>
  <c r="AX30" i="38"/>
  <c r="AZ30" i="38" s="1"/>
  <c r="AU30" i="38"/>
  <c r="AW30" i="38" s="1"/>
  <c r="AR30" i="38"/>
  <c r="AT30" i="38" s="1"/>
  <c r="AP30" i="38"/>
  <c r="AL30" i="38"/>
  <c r="AN30" i="38" s="1"/>
  <c r="AI30" i="38"/>
  <c r="AF30" i="38"/>
  <c r="AH30" i="38" s="1"/>
  <c r="AA30" i="38"/>
  <c r="W30" i="38"/>
  <c r="Y30" i="38" s="1"/>
  <c r="T30" i="38"/>
  <c r="Q30" i="38"/>
  <c r="S30" i="38" s="1"/>
  <c r="K30" i="38"/>
  <c r="M30" i="38" s="1"/>
  <c r="H30" i="38"/>
  <c r="J30" i="38" s="1"/>
  <c r="O30" i="38"/>
  <c r="E30" i="38"/>
  <c r="G30" i="38" s="1"/>
  <c r="AX29" i="38"/>
  <c r="AZ29" i="38" s="1"/>
  <c r="AU29" i="38"/>
  <c r="AW29" i="38" s="1"/>
  <c r="AR29" i="38"/>
  <c r="AT29" i="38" s="1"/>
  <c r="AP29" i="38"/>
  <c r="AL29" i="38"/>
  <c r="AN29" i="38" s="1"/>
  <c r="AI29" i="38"/>
  <c r="AK29" i="38" s="1"/>
  <c r="AF29" i="38"/>
  <c r="AH29" i="38" s="1"/>
  <c r="AA29" i="38"/>
  <c r="W29" i="38"/>
  <c r="Y29" i="38" s="1"/>
  <c r="T29" i="38"/>
  <c r="Q29" i="38"/>
  <c r="S29" i="38" s="1"/>
  <c r="O29" i="38"/>
  <c r="K29" i="38"/>
  <c r="M29" i="38" s="1"/>
  <c r="H29" i="38"/>
  <c r="J29" i="38" s="1"/>
  <c r="E29" i="38"/>
  <c r="AX28" i="38"/>
  <c r="AZ28" i="38" s="1"/>
  <c r="AU28" i="38"/>
  <c r="AW28" i="38" s="1"/>
  <c r="AR28" i="38"/>
  <c r="AT28" i="38" s="1"/>
  <c r="AP28" i="38"/>
  <c r="AL28" i="38"/>
  <c r="AN28" i="38" s="1"/>
  <c r="AI28" i="38"/>
  <c r="AK28" i="38" s="1"/>
  <c r="AF28" i="38"/>
  <c r="AH28" i="38" s="1"/>
  <c r="AA28" i="38"/>
  <c r="W28" i="38"/>
  <c r="Y28" i="38" s="1"/>
  <c r="T28" i="38"/>
  <c r="V28" i="38" s="1"/>
  <c r="Q28" i="38"/>
  <c r="K28" i="38"/>
  <c r="M28" i="38" s="1"/>
  <c r="H28" i="38"/>
  <c r="E28" i="38"/>
  <c r="AX27" i="38"/>
  <c r="AZ27" i="38" s="1"/>
  <c r="AU27" i="38"/>
  <c r="AW27" i="38" s="1"/>
  <c r="AR27" i="38"/>
  <c r="AT27" i="38" s="1"/>
  <c r="AP27" i="38"/>
  <c r="AL27" i="38"/>
  <c r="AN27" i="38" s="1"/>
  <c r="AI27" i="38"/>
  <c r="AK27" i="38" s="1"/>
  <c r="AF27" i="38"/>
  <c r="AA27" i="38"/>
  <c r="W27" i="38"/>
  <c r="Y27" i="38" s="1"/>
  <c r="T27" i="38"/>
  <c r="V27" i="38" s="1"/>
  <c r="Q27" i="38"/>
  <c r="O27" i="38"/>
  <c r="AD27" i="38" s="1"/>
  <c r="K27" i="38"/>
  <c r="M27" i="38" s="1"/>
  <c r="H27" i="38"/>
  <c r="J27" i="38" s="1"/>
  <c r="E27" i="38"/>
  <c r="AX26" i="38"/>
  <c r="AZ26" i="38" s="1"/>
  <c r="AU26" i="38"/>
  <c r="AW26" i="38" s="1"/>
  <c r="AR26" i="38"/>
  <c r="AT26" i="38" s="1"/>
  <c r="AP26" i="38"/>
  <c r="AL26" i="38"/>
  <c r="AN26" i="38" s="1"/>
  <c r="AI26" i="38"/>
  <c r="AF26" i="38"/>
  <c r="AH26" i="38" s="1"/>
  <c r="AA26" i="38"/>
  <c r="W26" i="38"/>
  <c r="Y26" i="38" s="1"/>
  <c r="T26" i="38"/>
  <c r="Q26" i="38"/>
  <c r="S26" i="38" s="1"/>
  <c r="K26" i="38"/>
  <c r="M26" i="38" s="1"/>
  <c r="H26" i="38"/>
  <c r="J26" i="38" s="1"/>
  <c r="O26" i="38"/>
  <c r="E26" i="38"/>
  <c r="G26" i="38" s="1"/>
  <c r="AX25" i="38"/>
  <c r="AZ25" i="38" s="1"/>
  <c r="AU25" i="38"/>
  <c r="AW25" i="38" s="1"/>
  <c r="AR25" i="38"/>
  <c r="AT25" i="38" s="1"/>
  <c r="AP25" i="38"/>
  <c r="AL25" i="38"/>
  <c r="AN25" i="38" s="1"/>
  <c r="AI25" i="38"/>
  <c r="AK25" i="38" s="1"/>
  <c r="AF25" i="38"/>
  <c r="AA25" i="38"/>
  <c r="W25" i="38"/>
  <c r="Y25" i="38" s="1"/>
  <c r="T25" i="38"/>
  <c r="V25" i="38" s="1"/>
  <c r="Q25" i="38"/>
  <c r="S25" i="38" s="1"/>
  <c r="O25" i="38"/>
  <c r="K25" i="38"/>
  <c r="M25" i="38" s="1"/>
  <c r="H25" i="38"/>
  <c r="J25" i="38" s="1"/>
  <c r="E25" i="38"/>
  <c r="AX24" i="38"/>
  <c r="AZ24" i="38" s="1"/>
  <c r="AU24" i="38"/>
  <c r="AW24" i="38" s="1"/>
  <c r="AR24" i="38"/>
  <c r="AT24" i="38" s="1"/>
  <c r="AP24" i="38"/>
  <c r="AL24" i="38"/>
  <c r="AN24" i="38" s="1"/>
  <c r="AI24" i="38"/>
  <c r="AK24" i="38" s="1"/>
  <c r="AF24" i="38"/>
  <c r="AA24" i="38"/>
  <c r="W24" i="38"/>
  <c r="Y24" i="38" s="1"/>
  <c r="T24" i="38"/>
  <c r="V24" i="38" s="1"/>
  <c r="Q24" i="38"/>
  <c r="K24" i="38"/>
  <c r="M24" i="38" s="1"/>
  <c r="H24" i="38"/>
  <c r="J24" i="38" s="1"/>
  <c r="E24" i="38"/>
  <c r="AX23" i="38"/>
  <c r="AZ23" i="38" s="1"/>
  <c r="AU23" i="38"/>
  <c r="AW23" i="38" s="1"/>
  <c r="AR23" i="38"/>
  <c r="AT23" i="38" s="1"/>
  <c r="AP23" i="38"/>
  <c r="AL23" i="38"/>
  <c r="AN23" i="38" s="1"/>
  <c r="AI23" i="38"/>
  <c r="AK23" i="38" s="1"/>
  <c r="AF23" i="38"/>
  <c r="AA23" i="38"/>
  <c r="W23" i="38"/>
  <c r="Y23" i="38" s="1"/>
  <c r="T23" i="38"/>
  <c r="V23" i="38" s="1"/>
  <c r="Q23" i="38"/>
  <c r="S23" i="38" s="1"/>
  <c r="O23" i="38"/>
  <c r="AD23" i="38" s="1"/>
  <c r="K23" i="38"/>
  <c r="M23" i="38" s="1"/>
  <c r="H23" i="38"/>
  <c r="J23" i="38" s="1"/>
  <c r="E23" i="38"/>
  <c r="AX22" i="38"/>
  <c r="AZ22" i="38" s="1"/>
  <c r="AU22" i="38"/>
  <c r="AW22" i="38" s="1"/>
  <c r="AR22" i="38"/>
  <c r="AT22" i="38" s="1"/>
  <c r="AP22" i="38"/>
  <c r="AL22" i="38"/>
  <c r="AN22" i="38" s="1"/>
  <c r="AI22" i="38"/>
  <c r="AK22" i="38" s="1"/>
  <c r="AF22" i="38"/>
  <c r="AH22" i="38" s="1"/>
  <c r="AA22" i="38"/>
  <c r="W22" i="38"/>
  <c r="Y22" i="38" s="1"/>
  <c r="T22" i="38"/>
  <c r="Q22" i="38"/>
  <c r="S22" i="38" s="1"/>
  <c r="K22" i="38"/>
  <c r="M22" i="38" s="1"/>
  <c r="H22" i="38"/>
  <c r="J22" i="38" s="1"/>
  <c r="O22" i="38"/>
  <c r="E22" i="38"/>
  <c r="G22" i="38" s="1"/>
  <c r="AX21" i="38"/>
  <c r="AZ21" i="38" s="1"/>
  <c r="AU21" i="38"/>
  <c r="AW21" i="38" s="1"/>
  <c r="AR21" i="38"/>
  <c r="AT21" i="38" s="1"/>
  <c r="AP21" i="38"/>
  <c r="AL21" i="38"/>
  <c r="AN21" i="38" s="1"/>
  <c r="AI21" i="38"/>
  <c r="AK21" i="38" s="1"/>
  <c r="AF21" i="38"/>
  <c r="AA21" i="38"/>
  <c r="W21" i="38"/>
  <c r="Y21" i="38" s="1"/>
  <c r="T21" i="38"/>
  <c r="V21" i="38" s="1"/>
  <c r="Q21" i="38"/>
  <c r="S21" i="38" s="1"/>
  <c r="O21" i="38"/>
  <c r="AD21" i="38" s="1"/>
  <c r="K21" i="38"/>
  <c r="M21" i="38" s="1"/>
  <c r="H21" i="38"/>
  <c r="J21" i="38" s="1"/>
  <c r="E21" i="38"/>
  <c r="AX20" i="38"/>
  <c r="AZ20" i="38" s="1"/>
  <c r="AU20" i="38"/>
  <c r="AW20" i="38" s="1"/>
  <c r="AR20" i="38"/>
  <c r="AT20" i="38" s="1"/>
  <c r="AP20" i="38"/>
  <c r="AL20" i="38"/>
  <c r="AN20" i="38" s="1"/>
  <c r="AI20" i="38"/>
  <c r="AK20" i="38" s="1"/>
  <c r="AF20" i="38"/>
  <c r="AH20" i="38" s="1"/>
  <c r="AA20" i="38"/>
  <c r="W20" i="38"/>
  <c r="Y20" i="38" s="1"/>
  <c r="T20" i="38"/>
  <c r="V20" i="38" s="1"/>
  <c r="Q20" i="38"/>
  <c r="S20" i="38" s="1"/>
  <c r="K20" i="38"/>
  <c r="M20" i="38" s="1"/>
  <c r="H20" i="38"/>
  <c r="J20" i="38" s="1"/>
  <c r="E20" i="38"/>
  <c r="AX19" i="38"/>
  <c r="AZ19" i="38" s="1"/>
  <c r="AU19" i="38"/>
  <c r="AW19" i="38" s="1"/>
  <c r="AR19" i="38"/>
  <c r="AT19" i="38" s="1"/>
  <c r="AP19" i="38"/>
  <c r="AL19" i="38"/>
  <c r="AN19" i="38" s="1"/>
  <c r="AI19" i="38"/>
  <c r="AK19" i="38" s="1"/>
  <c r="AF19" i="38"/>
  <c r="AA19" i="38"/>
  <c r="W19" i="38"/>
  <c r="Y19" i="38" s="1"/>
  <c r="T19" i="38"/>
  <c r="V19" i="38" s="1"/>
  <c r="Q19" i="38"/>
  <c r="O19" i="38"/>
  <c r="K19" i="38"/>
  <c r="M19" i="38" s="1"/>
  <c r="H19" i="38"/>
  <c r="J19" i="38" s="1"/>
  <c r="E19" i="38"/>
  <c r="AX18" i="38"/>
  <c r="AZ18" i="38" s="1"/>
  <c r="AU18" i="38"/>
  <c r="AW18" i="38" s="1"/>
  <c r="AR18" i="38"/>
  <c r="AT18" i="38" s="1"/>
  <c r="AP18" i="38"/>
  <c r="AL18" i="38"/>
  <c r="AN18" i="38" s="1"/>
  <c r="AI18" i="38"/>
  <c r="AK18" i="38" s="1"/>
  <c r="AF18" i="38"/>
  <c r="AH18" i="38" s="1"/>
  <c r="AA18" i="38"/>
  <c r="W18" i="38"/>
  <c r="Y18" i="38" s="1"/>
  <c r="T18" i="38"/>
  <c r="Q18" i="38"/>
  <c r="S18" i="38" s="1"/>
  <c r="K18" i="38"/>
  <c r="M18" i="38" s="1"/>
  <c r="H18" i="38"/>
  <c r="J18" i="38" s="1"/>
  <c r="O18" i="38"/>
  <c r="E18" i="38"/>
  <c r="G18" i="38" s="1"/>
  <c r="AX17" i="38"/>
  <c r="AZ17" i="38" s="1"/>
  <c r="AU17" i="38"/>
  <c r="AW17" i="38" s="1"/>
  <c r="AR17" i="38"/>
  <c r="AT17" i="38" s="1"/>
  <c r="AP17" i="38"/>
  <c r="AL17" i="38"/>
  <c r="AN17" i="38" s="1"/>
  <c r="AI17" i="38"/>
  <c r="AK17" i="38" s="1"/>
  <c r="AF17" i="38"/>
  <c r="AA17" i="38"/>
  <c r="W17" i="38"/>
  <c r="Y17" i="38" s="1"/>
  <c r="T17" i="38"/>
  <c r="V17" i="38" s="1"/>
  <c r="Q17" i="38"/>
  <c r="O17" i="38"/>
  <c r="K17" i="38"/>
  <c r="M17" i="38" s="1"/>
  <c r="H17" i="38"/>
  <c r="J17" i="38" s="1"/>
  <c r="E17" i="38"/>
  <c r="AX16" i="38"/>
  <c r="AZ16" i="38" s="1"/>
  <c r="AU16" i="38"/>
  <c r="AW16" i="38" s="1"/>
  <c r="AR16" i="38"/>
  <c r="AT16" i="38" s="1"/>
  <c r="AP16" i="38"/>
  <c r="AL16" i="38"/>
  <c r="AN16" i="38" s="1"/>
  <c r="AI16" i="38"/>
  <c r="AK16" i="38" s="1"/>
  <c r="AF16" i="38"/>
  <c r="AA16" i="38"/>
  <c r="W16" i="38"/>
  <c r="Y16" i="38" s="1"/>
  <c r="T16" i="38"/>
  <c r="V16" i="38" s="1"/>
  <c r="Q16" i="38"/>
  <c r="S16" i="38" s="1"/>
  <c r="K16" i="38"/>
  <c r="M16" i="38" s="1"/>
  <c r="H16" i="38"/>
  <c r="J16" i="38" s="1"/>
  <c r="E16" i="38"/>
  <c r="AX15" i="38"/>
  <c r="AZ15" i="38" s="1"/>
  <c r="AU15" i="38"/>
  <c r="AW15" i="38" s="1"/>
  <c r="AR15" i="38"/>
  <c r="AT15" i="38" s="1"/>
  <c r="AP15" i="38"/>
  <c r="AL15" i="38"/>
  <c r="AN15" i="38" s="1"/>
  <c r="AI15" i="38"/>
  <c r="AK15" i="38" s="1"/>
  <c r="AF15" i="38"/>
  <c r="AA15" i="38"/>
  <c r="W15" i="38"/>
  <c r="Y15" i="38" s="1"/>
  <c r="T15" i="38"/>
  <c r="V15" i="38" s="1"/>
  <c r="Q15" i="38"/>
  <c r="S15" i="38" s="1"/>
  <c r="O15" i="38"/>
  <c r="K15" i="38"/>
  <c r="M15" i="38" s="1"/>
  <c r="H15" i="38"/>
  <c r="J15" i="38" s="1"/>
  <c r="E15" i="38"/>
  <c r="AX14" i="38"/>
  <c r="AZ14" i="38" s="1"/>
  <c r="AU14" i="38"/>
  <c r="AW14" i="38" s="1"/>
  <c r="AR14" i="38"/>
  <c r="AT14" i="38" s="1"/>
  <c r="AP14" i="38"/>
  <c r="AL14" i="38"/>
  <c r="AN14" i="38" s="1"/>
  <c r="AI14" i="38"/>
  <c r="AF14" i="38"/>
  <c r="AH14" i="38" s="1"/>
  <c r="AA14" i="38"/>
  <c r="W14" i="38"/>
  <c r="Y14" i="38" s="1"/>
  <c r="T14" i="38"/>
  <c r="V14" i="38" s="1"/>
  <c r="Q14" i="38"/>
  <c r="S14" i="38" s="1"/>
  <c r="K14" i="38"/>
  <c r="M14" i="38" s="1"/>
  <c r="H14" i="38"/>
  <c r="J14" i="38" s="1"/>
  <c r="O14" i="38"/>
  <c r="E14" i="38"/>
  <c r="G14" i="38" s="1"/>
  <c r="AX13" i="38"/>
  <c r="AZ13" i="38" s="1"/>
  <c r="AU13" i="38"/>
  <c r="AW13" i="38" s="1"/>
  <c r="AR13" i="38"/>
  <c r="AT13" i="38" s="1"/>
  <c r="AP13" i="38"/>
  <c r="AL13" i="38"/>
  <c r="AN13" i="38" s="1"/>
  <c r="AI13" i="38"/>
  <c r="AK13" i="38" s="1"/>
  <c r="AF13" i="38"/>
  <c r="AA13" i="38"/>
  <c r="W13" i="38"/>
  <c r="Y13" i="38" s="1"/>
  <c r="T13" i="38"/>
  <c r="V13" i="38" s="1"/>
  <c r="Q13" i="38"/>
  <c r="O13" i="38"/>
  <c r="K13" i="38"/>
  <c r="M13" i="38" s="1"/>
  <c r="H13" i="38"/>
  <c r="J13" i="38" s="1"/>
  <c r="E13" i="38"/>
  <c r="AX12" i="38"/>
  <c r="AZ12" i="38" s="1"/>
  <c r="AU12" i="38"/>
  <c r="AW12" i="38" s="1"/>
  <c r="AR12" i="38"/>
  <c r="AT12" i="38" s="1"/>
  <c r="AP12" i="38"/>
  <c r="AL12" i="38"/>
  <c r="AN12" i="38" s="1"/>
  <c r="AI12" i="38"/>
  <c r="AK12" i="38" s="1"/>
  <c r="AF12" i="38"/>
  <c r="AA12" i="38"/>
  <c r="W12" i="38"/>
  <c r="Y12" i="38" s="1"/>
  <c r="T12" i="38"/>
  <c r="V12" i="38" s="1"/>
  <c r="Q12" i="38"/>
  <c r="K12" i="38"/>
  <c r="M12" i="38" s="1"/>
  <c r="H12" i="38"/>
  <c r="J12" i="38" s="1"/>
  <c r="E12" i="38"/>
  <c r="AX11" i="38"/>
  <c r="AZ11" i="38" s="1"/>
  <c r="AU11" i="38"/>
  <c r="AW11" i="38" s="1"/>
  <c r="AR11" i="38"/>
  <c r="AT11" i="38" s="1"/>
  <c r="AP11" i="38"/>
  <c r="AL11" i="38"/>
  <c r="AN11" i="38" s="1"/>
  <c r="AI11" i="38"/>
  <c r="AK11" i="38" s="1"/>
  <c r="AF11" i="38"/>
  <c r="AA11" i="38"/>
  <c r="W11" i="38"/>
  <c r="Y11" i="38" s="1"/>
  <c r="T11" i="38"/>
  <c r="V11" i="38" s="1"/>
  <c r="Q11" i="38"/>
  <c r="S11" i="38" s="1"/>
  <c r="O11" i="38"/>
  <c r="AD11" i="38" s="1"/>
  <c r="K11" i="38"/>
  <c r="M11" i="38" s="1"/>
  <c r="H11" i="38"/>
  <c r="J11" i="38" s="1"/>
  <c r="E11" i="38"/>
  <c r="AX10" i="38"/>
  <c r="AZ10" i="38" s="1"/>
  <c r="AU10" i="38"/>
  <c r="AW10" i="38" s="1"/>
  <c r="AR10" i="38"/>
  <c r="AT10" i="38" s="1"/>
  <c r="AP10" i="38"/>
  <c r="AL10" i="38"/>
  <c r="AN10" i="38" s="1"/>
  <c r="AI10" i="38"/>
  <c r="AF10" i="38"/>
  <c r="AH10" i="38" s="1"/>
  <c r="AA10" i="38"/>
  <c r="W10" i="38"/>
  <c r="Y10" i="38" s="1"/>
  <c r="T10" i="38"/>
  <c r="Q10" i="38"/>
  <c r="S10" i="38" s="1"/>
  <c r="K10" i="38"/>
  <c r="M10" i="38" s="1"/>
  <c r="H10" i="38"/>
  <c r="J10" i="38" s="1"/>
  <c r="O10" i="38"/>
  <c r="E10" i="38"/>
  <c r="G10" i="38" s="1"/>
  <c r="AX9" i="38"/>
  <c r="AZ9" i="38" s="1"/>
  <c r="AU9" i="38"/>
  <c r="AW9" i="38" s="1"/>
  <c r="AR9" i="38"/>
  <c r="AT9" i="38" s="1"/>
  <c r="AP9" i="38"/>
  <c r="AL9" i="38"/>
  <c r="AN9" i="38" s="1"/>
  <c r="AI9" i="38"/>
  <c r="AK9" i="38" s="1"/>
  <c r="AF9" i="38"/>
  <c r="AA9" i="38"/>
  <c r="W9" i="38"/>
  <c r="Y9" i="38" s="1"/>
  <c r="T9" i="38"/>
  <c r="V9" i="38" s="1"/>
  <c r="Q9" i="38"/>
  <c r="S9" i="38" s="1"/>
  <c r="K9" i="38"/>
  <c r="M9" i="38" s="1"/>
  <c r="H9" i="38"/>
  <c r="J9" i="38" s="1"/>
  <c r="O9" i="38"/>
  <c r="E9" i="38"/>
  <c r="AX8" i="38"/>
  <c r="AZ8" i="38" s="1"/>
  <c r="AU8" i="38"/>
  <c r="AW8" i="38" s="1"/>
  <c r="AR8" i="38"/>
  <c r="AT8" i="38" s="1"/>
  <c r="AP8" i="38"/>
  <c r="AL8" i="38"/>
  <c r="AN8" i="38" s="1"/>
  <c r="AI8" i="38"/>
  <c r="AK8" i="38" s="1"/>
  <c r="AF8" i="38"/>
  <c r="AA8" i="38"/>
  <c r="W8" i="38"/>
  <c r="Y8" i="38" s="1"/>
  <c r="T8" i="38"/>
  <c r="V8" i="38" s="1"/>
  <c r="Q8" i="38"/>
  <c r="K8" i="38"/>
  <c r="M8" i="38" s="1"/>
  <c r="H8" i="38"/>
  <c r="J8" i="38" s="1"/>
  <c r="O8" i="38"/>
  <c r="E8" i="38"/>
  <c r="G8" i="38" s="1"/>
  <c r="AX7" i="38"/>
  <c r="AZ7" i="38" s="1"/>
  <c r="AU7" i="38"/>
  <c r="AW7" i="38" s="1"/>
  <c r="AR7" i="38"/>
  <c r="AT7" i="38" s="1"/>
  <c r="AP7" i="38"/>
  <c r="AL7" i="38"/>
  <c r="AN7" i="38" s="1"/>
  <c r="AI7" i="38"/>
  <c r="AK7" i="38" s="1"/>
  <c r="AF7" i="38"/>
  <c r="AA7" i="38"/>
  <c r="W7" i="38"/>
  <c r="Y7" i="38" s="1"/>
  <c r="T7" i="38"/>
  <c r="V7" i="38" s="1"/>
  <c r="Q7" i="38"/>
  <c r="O7" i="38"/>
  <c r="K7" i="38"/>
  <c r="M7" i="38" s="1"/>
  <c r="H7" i="38"/>
  <c r="J7" i="38" s="1"/>
  <c r="E7" i="38"/>
  <c r="G7" i="38" s="1"/>
  <c r="AX54" i="36"/>
  <c r="AZ54" i="36" s="1"/>
  <c r="AU54" i="36"/>
  <c r="AW54" i="36" s="1"/>
  <c r="AR54" i="36"/>
  <c r="AT54" i="36" s="1"/>
  <c r="AP54" i="36"/>
  <c r="AL54" i="36"/>
  <c r="AN54" i="36" s="1"/>
  <c r="AI54" i="36"/>
  <c r="AF54" i="36"/>
  <c r="AH54" i="36" s="1"/>
  <c r="AA54" i="36"/>
  <c r="W54" i="36"/>
  <c r="Y54" i="36" s="1"/>
  <c r="T54" i="36"/>
  <c r="V54" i="36" s="1"/>
  <c r="Q54" i="36"/>
  <c r="S54" i="36" s="1"/>
  <c r="O54" i="36"/>
  <c r="K54" i="36"/>
  <c r="M54" i="36" s="1"/>
  <c r="H54" i="36"/>
  <c r="J54" i="36" s="1"/>
  <c r="E54" i="36"/>
  <c r="G54" i="36" s="1"/>
  <c r="AX53" i="36"/>
  <c r="AZ53" i="36" s="1"/>
  <c r="AU53" i="36"/>
  <c r="AW53" i="36" s="1"/>
  <c r="AR53" i="36"/>
  <c r="AT53" i="36" s="1"/>
  <c r="AP53" i="36"/>
  <c r="AL53" i="36"/>
  <c r="AN53" i="36" s="1"/>
  <c r="AI53" i="36"/>
  <c r="AK53" i="36" s="1"/>
  <c r="AF53" i="36"/>
  <c r="AH53" i="36" s="1"/>
  <c r="AA53" i="36"/>
  <c r="W53" i="36"/>
  <c r="Y53" i="36" s="1"/>
  <c r="T53" i="36"/>
  <c r="Q53" i="36"/>
  <c r="S53" i="36" s="1"/>
  <c r="O53" i="36"/>
  <c r="K53" i="36"/>
  <c r="M53" i="36" s="1"/>
  <c r="H53" i="36"/>
  <c r="J53" i="36" s="1"/>
  <c r="E53" i="36"/>
  <c r="G53" i="36" s="1"/>
  <c r="AX51" i="36"/>
  <c r="AZ51" i="36" s="1"/>
  <c r="AU51" i="36"/>
  <c r="AW51" i="36" s="1"/>
  <c r="AR51" i="36"/>
  <c r="AT51" i="36" s="1"/>
  <c r="AP51" i="36"/>
  <c r="AL51" i="36"/>
  <c r="AN51" i="36" s="1"/>
  <c r="AI51" i="36"/>
  <c r="AK51" i="36" s="1"/>
  <c r="AF51" i="36"/>
  <c r="AH51" i="36" s="1"/>
  <c r="AA51" i="36"/>
  <c r="W51" i="36"/>
  <c r="Y51" i="36" s="1"/>
  <c r="T51" i="36"/>
  <c r="V51" i="36" s="1"/>
  <c r="Q51" i="36"/>
  <c r="S51" i="36" s="1"/>
  <c r="K51" i="36"/>
  <c r="M51" i="36" s="1"/>
  <c r="H51" i="36"/>
  <c r="J51" i="36" s="1"/>
  <c r="E51" i="36"/>
  <c r="AX50" i="36"/>
  <c r="AZ50" i="36" s="1"/>
  <c r="AU50" i="36"/>
  <c r="AW50" i="36" s="1"/>
  <c r="AR50" i="36"/>
  <c r="AT50" i="36" s="1"/>
  <c r="AP50" i="36"/>
  <c r="AL50" i="36"/>
  <c r="AN50" i="36" s="1"/>
  <c r="AI50" i="36"/>
  <c r="AK50" i="36" s="1"/>
  <c r="AF50" i="36"/>
  <c r="AA50" i="36"/>
  <c r="W50" i="36"/>
  <c r="Y50" i="36" s="1"/>
  <c r="T50" i="36"/>
  <c r="V50" i="36" s="1"/>
  <c r="Q50" i="36"/>
  <c r="K50" i="36"/>
  <c r="M50" i="36" s="1"/>
  <c r="H50" i="36"/>
  <c r="O50" i="36"/>
  <c r="E50" i="36"/>
  <c r="AX49" i="36"/>
  <c r="AZ49" i="36" s="1"/>
  <c r="AU49" i="36"/>
  <c r="AW49" i="36" s="1"/>
  <c r="AR49" i="36"/>
  <c r="AT49" i="36" s="1"/>
  <c r="AP49" i="36"/>
  <c r="AL49" i="36"/>
  <c r="AN49" i="36" s="1"/>
  <c r="AI49" i="36"/>
  <c r="AK49" i="36" s="1"/>
  <c r="AF49" i="36"/>
  <c r="AH49" i="36" s="1"/>
  <c r="AA49" i="36"/>
  <c r="W49" i="36"/>
  <c r="T49" i="36"/>
  <c r="V49" i="36" s="1"/>
  <c r="Q49" i="36"/>
  <c r="S49" i="36" s="1"/>
  <c r="O49" i="36"/>
  <c r="K49" i="36"/>
  <c r="M49" i="36" s="1"/>
  <c r="H49" i="36"/>
  <c r="J49" i="36" s="1"/>
  <c r="E49" i="36"/>
  <c r="AX48" i="36"/>
  <c r="AZ48" i="36" s="1"/>
  <c r="AU48" i="36"/>
  <c r="AW48" i="36" s="1"/>
  <c r="AR48" i="36"/>
  <c r="AT48" i="36" s="1"/>
  <c r="AP48" i="36"/>
  <c r="AL48" i="36"/>
  <c r="AN48" i="36" s="1"/>
  <c r="AI48" i="36"/>
  <c r="AF48" i="36"/>
  <c r="AH48" i="36" s="1"/>
  <c r="AA48" i="36"/>
  <c r="W48" i="36"/>
  <c r="Y48" i="36" s="1"/>
  <c r="T48" i="36"/>
  <c r="Q48" i="36"/>
  <c r="S48" i="36" s="1"/>
  <c r="O48" i="36"/>
  <c r="AD48" i="36" s="1"/>
  <c r="K48" i="36"/>
  <c r="M48" i="36" s="1"/>
  <c r="H48" i="36"/>
  <c r="J48" i="36" s="1"/>
  <c r="E48" i="36"/>
  <c r="AX47" i="36"/>
  <c r="AZ47" i="36" s="1"/>
  <c r="AU47" i="36"/>
  <c r="AW47" i="36" s="1"/>
  <c r="AR47" i="36"/>
  <c r="AT47" i="36" s="1"/>
  <c r="AP47" i="36"/>
  <c r="AL47" i="36"/>
  <c r="AN47" i="36" s="1"/>
  <c r="AI47" i="36"/>
  <c r="AK47" i="36" s="1"/>
  <c r="AF47" i="36"/>
  <c r="AH47" i="36" s="1"/>
  <c r="AA47" i="36"/>
  <c r="W47" i="36"/>
  <c r="Y47" i="36" s="1"/>
  <c r="T47" i="36"/>
  <c r="V47" i="36" s="1"/>
  <c r="Q47" i="36"/>
  <c r="S47" i="36" s="1"/>
  <c r="O47" i="36"/>
  <c r="K47" i="36"/>
  <c r="M47" i="36" s="1"/>
  <c r="H47" i="36"/>
  <c r="J47" i="36" s="1"/>
  <c r="E47" i="36"/>
  <c r="G47" i="36" s="1"/>
  <c r="AX46" i="36"/>
  <c r="AZ46" i="36" s="1"/>
  <c r="AU46" i="36"/>
  <c r="AW46" i="36" s="1"/>
  <c r="AR46" i="36"/>
  <c r="AT46" i="36" s="1"/>
  <c r="AP46" i="36"/>
  <c r="AL46" i="36"/>
  <c r="AN46" i="36" s="1"/>
  <c r="AI46" i="36"/>
  <c r="AK46" i="36" s="1"/>
  <c r="AF46" i="36"/>
  <c r="AH46" i="36" s="1"/>
  <c r="AA46" i="36"/>
  <c r="W46" i="36"/>
  <c r="Y46" i="36" s="1"/>
  <c r="T46" i="36"/>
  <c r="V46" i="36" s="1"/>
  <c r="Q46" i="36"/>
  <c r="S46" i="36" s="1"/>
  <c r="K46" i="36"/>
  <c r="M46" i="36" s="1"/>
  <c r="H46" i="36"/>
  <c r="J46" i="36" s="1"/>
  <c r="E46" i="36"/>
  <c r="AX45" i="36"/>
  <c r="AZ45" i="36" s="1"/>
  <c r="AU45" i="36"/>
  <c r="AW45" i="36" s="1"/>
  <c r="AR45" i="36"/>
  <c r="AT45" i="36" s="1"/>
  <c r="AP45" i="36"/>
  <c r="AL45" i="36"/>
  <c r="AI45" i="36"/>
  <c r="AK45" i="36" s="1"/>
  <c r="AF45" i="36"/>
  <c r="AH45" i="36" s="1"/>
  <c r="AA45" i="36"/>
  <c r="W45" i="36"/>
  <c r="Y45" i="36" s="1"/>
  <c r="T45" i="36"/>
  <c r="V45" i="36" s="1"/>
  <c r="Q45" i="36"/>
  <c r="S45" i="36" s="1"/>
  <c r="O45" i="36"/>
  <c r="AD45" i="36" s="1"/>
  <c r="K45" i="36"/>
  <c r="M45" i="36" s="1"/>
  <c r="H45" i="36"/>
  <c r="J45" i="36" s="1"/>
  <c r="E45" i="36"/>
  <c r="AX44" i="36"/>
  <c r="AZ44" i="36" s="1"/>
  <c r="AU44" i="36"/>
  <c r="AW44" i="36" s="1"/>
  <c r="AR44" i="36"/>
  <c r="AT44" i="36" s="1"/>
  <c r="AP44" i="36"/>
  <c r="AL44" i="36"/>
  <c r="AN44" i="36" s="1"/>
  <c r="AI44" i="36"/>
  <c r="AF44" i="36"/>
  <c r="AH44" i="36" s="1"/>
  <c r="AA44" i="36"/>
  <c r="W44" i="36"/>
  <c r="Y44" i="36" s="1"/>
  <c r="T44" i="36"/>
  <c r="V44" i="36" s="1"/>
  <c r="Q44" i="36"/>
  <c r="O44" i="36"/>
  <c r="K44" i="36"/>
  <c r="M44" i="36" s="1"/>
  <c r="H44" i="36"/>
  <c r="J44" i="36" s="1"/>
  <c r="E44" i="36"/>
  <c r="G44" i="36" s="1"/>
  <c r="AX43" i="36"/>
  <c r="AZ43" i="36" s="1"/>
  <c r="AU43" i="36"/>
  <c r="AW43" i="36" s="1"/>
  <c r="AR43" i="36"/>
  <c r="AT43" i="36" s="1"/>
  <c r="AP43" i="36"/>
  <c r="AL43" i="36"/>
  <c r="AN43" i="36" s="1"/>
  <c r="AI43" i="36"/>
  <c r="AK43" i="36" s="1"/>
  <c r="AF43" i="36"/>
  <c r="AH43" i="36" s="1"/>
  <c r="AA43" i="36"/>
  <c r="W43" i="36"/>
  <c r="Y43" i="36" s="1"/>
  <c r="T43" i="36"/>
  <c r="V43" i="36" s="1"/>
  <c r="Q43" i="36"/>
  <c r="S43" i="36" s="1"/>
  <c r="K43" i="36"/>
  <c r="M43" i="36" s="1"/>
  <c r="H43" i="36"/>
  <c r="J43" i="36" s="1"/>
  <c r="E43" i="36"/>
  <c r="AX42" i="36"/>
  <c r="AZ42" i="36" s="1"/>
  <c r="AU42" i="36"/>
  <c r="AW42" i="36" s="1"/>
  <c r="AR42" i="36"/>
  <c r="AT42" i="36" s="1"/>
  <c r="AP42" i="36"/>
  <c r="AL42" i="36"/>
  <c r="AN42" i="36" s="1"/>
  <c r="AI42" i="36"/>
  <c r="AK42" i="36" s="1"/>
  <c r="AF42" i="36"/>
  <c r="AH42" i="36" s="1"/>
  <c r="AA42" i="36"/>
  <c r="W42" i="36"/>
  <c r="Y42" i="36" s="1"/>
  <c r="T42" i="36"/>
  <c r="V42" i="36" s="1"/>
  <c r="Q42" i="36"/>
  <c r="S42" i="36" s="1"/>
  <c r="K42" i="36"/>
  <c r="M42" i="36" s="1"/>
  <c r="H42" i="36"/>
  <c r="O42" i="36"/>
  <c r="E42" i="36"/>
  <c r="AX41" i="36"/>
  <c r="AZ41" i="36" s="1"/>
  <c r="AU41" i="36"/>
  <c r="AW41" i="36" s="1"/>
  <c r="AR41" i="36"/>
  <c r="AT41" i="36" s="1"/>
  <c r="AP41" i="36"/>
  <c r="AL41" i="36"/>
  <c r="AN41" i="36" s="1"/>
  <c r="AI41" i="36"/>
  <c r="AK41" i="36" s="1"/>
  <c r="AF41" i="36"/>
  <c r="AH41" i="36" s="1"/>
  <c r="AA41" i="36"/>
  <c r="W41" i="36"/>
  <c r="T41" i="36"/>
  <c r="V41" i="36" s="1"/>
  <c r="Q41" i="36"/>
  <c r="S41" i="36" s="1"/>
  <c r="O41" i="36"/>
  <c r="K41" i="36"/>
  <c r="M41" i="36" s="1"/>
  <c r="H41" i="36"/>
  <c r="J41" i="36" s="1"/>
  <c r="E41" i="36"/>
  <c r="AX40" i="36"/>
  <c r="AZ40" i="36" s="1"/>
  <c r="AU40" i="36"/>
  <c r="AW40" i="36" s="1"/>
  <c r="AR40" i="36"/>
  <c r="AT40" i="36" s="1"/>
  <c r="AP40" i="36"/>
  <c r="AL40" i="36"/>
  <c r="AN40" i="36" s="1"/>
  <c r="AI40" i="36"/>
  <c r="AF40" i="36"/>
  <c r="AH40" i="36" s="1"/>
  <c r="AA40" i="36"/>
  <c r="W40" i="36"/>
  <c r="Y40" i="36" s="1"/>
  <c r="T40" i="36"/>
  <c r="Q40" i="36"/>
  <c r="S40" i="36" s="1"/>
  <c r="O40" i="36"/>
  <c r="AD40" i="36" s="1"/>
  <c r="K40" i="36"/>
  <c r="M40" i="36" s="1"/>
  <c r="H40" i="36"/>
  <c r="J40" i="36" s="1"/>
  <c r="E40" i="36"/>
  <c r="AX39" i="36"/>
  <c r="AZ39" i="36" s="1"/>
  <c r="AU39" i="36"/>
  <c r="AW39" i="36" s="1"/>
  <c r="AR39" i="36"/>
  <c r="AT39" i="36" s="1"/>
  <c r="AP39" i="36"/>
  <c r="AL39" i="36"/>
  <c r="AN39" i="36" s="1"/>
  <c r="AI39" i="36"/>
  <c r="AK39" i="36" s="1"/>
  <c r="AF39" i="36"/>
  <c r="AH39" i="36" s="1"/>
  <c r="AA39" i="36"/>
  <c r="W39" i="36"/>
  <c r="Y39" i="36" s="1"/>
  <c r="T39" i="36"/>
  <c r="V39" i="36" s="1"/>
  <c r="Q39" i="36"/>
  <c r="S39" i="36" s="1"/>
  <c r="O39" i="36"/>
  <c r="K39" i="36"/>
  <c r="M39" i="36" s="1"/>
  <c r="H39" i="36"/>
  <c r="J39" i="36" s="1"/>
  <c r="E39" i="36"/>
  <c r="G39" i="36" s="1"/>
  <c r="AX38" i="36"/>
  <c r="AZ38" i="36" s="1"/>
  <c r="AU38" i="36"/>
  <c r="AW38" i="36" s="1"/>
  <c r="AR38" i="36"/>
  <c r="AT38" i="36" s="1"/>
  <c r="AP38" i="36"/>
  <c r="AL38" i="36"/>
  <c r="AN38" i="36" s="1"/>
  <c r="AI38" i="36"/>
  <c r="AK38" i="36" s="1"/>
  <c r="AF38" i="36"/>
  <c r="AA38" i="36"/>
  <c r="W38" i="36"/>
  <c r="Y38" i="36" s="1"/>
  <c r="T38" i="36"/>
  <c r="V38" i="36" s="1"/>
  <c r="Q38" i="36"/>
  <c r="K38" i="36"/>
  <c r="M38" i="36" s="1"/>
  <c r="H38" i="36"/>
  <c r="J38" i="36" s="1"/>
  <c r="E38" i="36"/>
  <c r="AX37" i="36"/>
  <c r="AZ37" i="36" s="1"/>
  <c r="AU37" i="36"/>
  <c r="AW37" i="36" s="1"/>
  <c r="AR37" i="36"/>
  <c r="AT37" i="36" s="1"/>
  <c r="AP37" i="36"/>
  <c r="AL37" i="36"/>
  <c r="AI37" i="36"/>
  <c r="AK37" i="36" s="1"/>
  <c r="AF37" i="36"/>
  <c r="AH37" i="36" s="1"/>
  <c r="AA37" i="36"/>
  <c r="W37" i="36"/>
  <c r="Y37" i="36" s="1"/>
  <c r="T37" i="36"/>
  <c r="V37" i="36" s="1"/>
  <c r="Q37" i="36"/>
  <c r="S37" i="36" s="1"/>
  <c r="O37" i="36"/>
  <c r="AD37" i="36" s="1"/>
  <c r="K37" i="36"/>
  <c r="M37" i="36" s="1"/>
  <c r="H37" i="36"/>
  <c r="J37" i="36" s="1"/>
  <c r="E37" i="36"/>
  <c r="G37" i="36" s="1"/>
  <c r="AX36" i="36"/>
  <c r="AZ36" i="36" s="1"/>
  <c r="AU36" i="36"/>
  <c r="AW36" i="36" s="1"/>
  <c r="AR36" i="36"/>
  <c r="AT36" i="36" s="1"/>
  <c r="AP36" i="36"/>
  <c r="AL36" i="36"/>
  <c r="AN36" i="36" s="1"/>
  <c r="AI36" i="36"/>
  <c r="AF36" i="36"/>
  <c r="AH36" i="36" s="1"/>
  <c r="AA36" i="36"/>
  <c r="W36" i="36"/>
  <c r="Y36" i="36" s="1"/>
  <c r="T36" i="36"/>
  <c r="V36" i="36" s="1"/>
  <c r="Q36" i="36"/>
  <c r="S36" i="36" s="1"/>
  <c r="O36" i="36"/>
  <c r="AD36" i="36" s="1"/>
  <c r="K36" i="36"/>
  <c r="M36" i="36" s="1"/>
  <c r="H36" i="36"/>
  <c r="J36" i="36" s="1"/>
  <c r="E36" i="36"/>
  <c r="G36" i="36" s="1"/>
  <c r="AX35" i="36"/>
  <c r="AZ35" i="36" s="1"/>
  <c r="AU35" i="36"/>
  <c r="AW35" i="36" s="1"/>
  <c r="AR35" i="36"/>
  <c r="AT35" i="36" s="1"/>
  <c r="AP35" i="36"/>
  <c r="AL35" i="36"/>
  <c r="AN35" i="36" s="1"/>
  <c r="AI35" i="36"/>
  <c r="AK35" i="36" s="1"/>
  <c r="AF35" i="36"/>
  <c r="AH35" i="36" s="1"/>
  <c r="AA35" i="36"/>
  <c r="W35" i="36"/>
  <c r="Y35" i="36" s="1"/>
  <c r="T35" i="36"/>
  <c r="V35" i="36" s="1"/>
  <c r="Q35" i="36"/>
  <c r="S35" i="36" s="1"/>
  <c r="K35" i="36"/>
  <c r="M35" i="36" s="1"/>
  <c r="H35" i="36"/>
  <c r="J35" i="36" s="1"/>
  <c r="E35" i="36"/>
  <c r="AX34" i="36"/>
  <c r="AZ34" i="36" s="1"/>
  <c r="AU34" i="36"/>
  <c r="AW34" i="36" s="1"/>
  <c r="AR34" i="36"/>
  <c r="AT34" i="36" s="1"/>
  <c r="AP34" i="36"/>
  <c r="AL34" i="36"/>
  <c r="AN34" i="36" s="1"/>
  <c r="AI34" i="36"/>
  <c r="AK34" i="36" s="1"/>
  <c r="AF34" i="36"/>
  <c r="AA34" i="36"/>
  <c r="W34" i="36"/>
  <c r="Y34" i="36" s="1"/>
  <c r="T34" i="36"/>
  <c r="V34" i="36" s="1"/>
  <c r="Q34" i="36"/>
  <c r="K34" i="36"/>
  <c r="M34" i="36" s="1"/>
  <c r="H34" i="36"/>
  <c r="O34" i="36"/>
  <c r="E34" i="36"/>
  <c r="AX33" i="36"/>
  <c r="AZ33" i="36" s="1"/>
  <c r="AU33" i="36"/>
  <c r="AW33" i="36" s="1"/>
  <c r="AR33" i="36"/>
  <c r="AT33" i="36" s="1"/>
  <c r="AP33" i="36"/>
  <c r="AL33" i="36"/>
  <c r="AN33" i="36" s="1"/>
  <c r="AI33" i="36"/>
  <c r="AK33" i="36" s="1"/>
  <c r="AF33" i="36"/>
  <c r="AA33" i="36"/>
  <c r="W33" i="36"/>
  <c r="T33" i="36"/>
  <c r="V33" i="36" s="1"/>
  <c r="Q33" i="36"/>
  <c r="S33" i="36" s="1"/>
  <c r="O33" i="36"/>
  <c r="AD33" i="36" s="1"/>
  <c r="K33" i="36"/>
  <c r="M33" i="36" s="1"/>
  <c r="H33" i="36"/>
  <c r="J33" i="36" s="1"/>
  <c r="E33" i="36"/>
  <c r="AX32" i="36"/>
  <c r="AZ32" i="36" s="1"/>
  <c r="AU32" i="36"/>
  <c r="AW32" i="36" s="1"/>
  <c r="AR32" i="36"/>
  <c r="AT32" i="36" s="1"/>
  <c r="AP32" i="36"/>
  <c r="AL32" i="36"/>
  <c r="AN32" i="36" s="1"/>
  <c r="AI32" i="36"/>
  <c r="AF32" i="36"/>
  <c r="AH32" i="36" s="1"/>
  <c r="AA32" i="36"/>
  <c r="W32" i="36"/>
  <c r="Y32" i="36" s="1"/>
  <c r="T32" i="36"/>
  <c r="Q32" i="36"/>
  <c r="S32" i="36" s="1"/>
  <c r="O32" i="36"/>
  <c r="K32" i="36"/>
  <c r="M32" i="36" s="1"/>
  <c r="H32" i="36"/>
  <c r="J32" i="36" s="1"/>
  <c r="E32" i="36"/>
  <c r="AX31" i="36"/>
  <c r="AZ31" i="36" s="1"/>
  <c r="AU31" i="36"/>
  <c r="AW31" i="36" s="1"/>
  <c r="AR31" i="36"/>
  <c r="AT31" i="36" s="1"/>
  <c r="AP31" i="36"/>
  <c r="AL31" i="36"/>
  <c r="AN31" i="36" s="1"/>
  <c r="AI31" i="36"/>
  <c r="AK31" i="36" s="1"/>
  <c r="AF31" i="36"/>
  <c r="AH31" i="36" s="1"/>
  <c r="AA31" i="36"/>
  <c r="W31" i="36"/>
  <c r="Y31" i="36" s="1"/>
  <c r="T31" i="36"/>
  <c r="V31" i="36" s="1"/>
  <c r="Q31" i="36"/>
  <c r="S31" i="36" s="1"/>
  <c r="O31" i="36"/>
  <c r="AD31" i="36" s="1"/>
  <c r="K31" i="36"/>
  <c r="M31" i="36" s="1"/>
  <c r="H31" i="36"/>
  <c r="J31" i="36" s="1"/>
  <c r="E31" i="36"/>
  <c r="G31" i="36" s="1"/>
  <c r="AX30" i="36"/>
  <c r="AZ30" i="36" s="1"/>
  <c r="AU30" i="36"/>
  <c r="AW30" i="36" s="1"/>
  <c r="AR30" i="36"/>
  <c r="AT30" i="36" s="1"/>
  <c r="AP30" i="36"/>
  <c r="AL30" i="36"/>
  <c r="AN30" i="36" s="1"/>
  <c r="AI30" i="36"/>
  <c r="AK30" i="36" s="1"/>
  <c r="AF30" i="36"/>
  <c r="AA30" i="36"/>
  <c r="W30" i="36"/>
  <c r="Y30" i="36" s="1"/>
  <c r="T30" i="36"/>
  <c r="V30" i="36" s="1"/>
  <c r="Q30" i="36"/>
  <c r="K30" i="36"/>
  <c r="M30" i="36" s="1"/>
  <c r="H30" i="36"/>
  <c r="J30" i="36" s="1"/>
  <c r="E30" i="36"/>
  <c r="AX29" i="36"/>
  <c r="AZ29" i="36" s="1"/>
  <c r="AU29" i="36"/>
  <c r="AW29" i="36" s="1"/>
  <c r="AR29" i="36"/>
  <c r="AT29" i="36" s="1"/>
  <c r="AP29" i="36"/>
  <c r="AL29" i="36"/>
  <c r="AI29" i="36"/>
  <c r="AK29" i="36" s="1"/>
  <c r="AF29" i="36"/>
  <c r="AH29" i="36" s="1"/>
  <c r="AA29" i="36"/>
  <c r="W29" i="36"/>
  <c r="Y29" i="36" s="1"/>
  <c r="T29" i="36"/>
  <c r="V29" i="36" s="1"/>
  <c r="Q29" i="36"/>
  <c r="S29" i="36" s="1"/>
  <c r="O29" i="36"/>
  <c r="K29" i="36"/>
  <c r="M29" i="36" s="1"/>
  <c r="H29" i="36"/>
  <c r="J29" i="36" s="1"/>
  <c r="E29" i="36"/>
  <c r="AX28" i="36"/>
  <c r="AZ28" i="36" s="1"/>
  <c r="AU28" i="36"/>
  <c r="AW28" i="36" s="1"/>
  <c r="AR28" i="36"/>
  <c r="AT28" i="36" s="1"/>
  <c r="AP28" i="36"/>
  <c r="AL28" i="36"/>
  <c r="AN28" i="36" s="1"/>
  <c r="AI28" i="36"/>
  <c r="AK28" i="36" s="1"/>
  <c r="AF28" i="36"/>
  <c r="AH28" i="36" s="1"/>
  <c r="AA28" i="36"/>
  <c r="W28" i="36"/>
  <c r="Y28" i="36" s="1"/>
  <c r="T28" i="36"/>
  <c r="Q28" i="36"/>
  <c r="S28" i="36" s="1"/>
  <c r="O28" i="36"/>
  <c r="K28" i="36"/>
  <c r="M28" i="36" s="1"/>
  <c r="H28" i="36"/>
  <c r="J28" i="36" s="1"/>
  <c r="E28" i="36"/>
  <c r="G28" i="36" s="1"/>
  <c r="AX27" i="36"/>
  <c r="AZ27" i="36" s="1"/>
  <c r="AU27" i="36"/>
  <c r="AW27" i="36" s="1"/>
  <c r="AR27" i="36"/>
  <c r="AT27" i="36" s="1"/>
  <c r="AP27" i="36"/>
  <c r="AL27" i="36"/>
  <c r="AN27" i="36" s="1"/>
  <c r="AI27" i="36"/>
  <c r="AK27" i="36" s="1"/>
  <c r="AF27" i="36"/>
  <c r="AH27" i="36" s="1"/>
  <c r="AA27" i="36"/>
  <c r="W27" i="36"/>
  <c r="Y27" i="36" s="1"/>
  <c r="T27" i="36"/>
  <c r="V27" i="36" s="1"/>
  <c r="Q27" i="36"/>
  <c r="S27" i="36" s="1"/>
  <c r="K27" i="36"/>
  <c r="M27" i="36" s="1"/>
  <c r="H27" i="36"/>
  <c r="J27" i="36" s="1"/>
  <c r="E27" i="36"/>
  <c r="AX26" i="36"/>
  <c r="AZ26" i="36" s="1"/>
  <c r="AU26" i="36"/>
  <c r="AW26" i="36" s="1"/>
  <c r="AR26" i="36"/>
  <c r="AT26" i="36" s="1"/>
  <c r="AP26" i="36"/>
  <c r="AL26" i="36"/>
  <c r="AN26" i="36" s="1"/>
  <c r="AI26" i="36"/>
  <c r="AK26" i="36" s="1"/>
  <c r="AF26" i="36"/>
  <c r="AA26" i="36"/>
  <c r="W26" i="36"/>
  <c r="Y26" i="36" s="1"/>
  <c r="T26" i="36"/>
  <c r="V26" i="36" s="1"/>
  <c r="Q26" i="36"/>
  <c r="K26" i="36"/>
  <c r="M26" i="36" s="1"/>
  <c r="H26" i="36"/>
  <c r="O26" i="36"/>
  <c r="E26" i="36"/>
  <c r="AX25" i="36"/>
  <c r="AZ25" i="36" s="1"/>
  <c r="AU25" i="36"/>
  <c r="AW25" i="36" s="1"/>
  <c r="AR25" i="36"/>
  <c r="AT25" i="36" s="1"/>
  <c r="AP25" i="36"/>
  <c r="AL25" i="36"/>
  <c r="AN25" i="36" s="1"/>
  <c r="AI25" i="36"/>
  <c r="AK25" i="36" s="1"/>
  <c r="AF25" i="36"/>
  <c r="AH25" i="36" s="1"/>
  <c r="AA25" i="36"/>
  <c r="W25" i="36"/>
  <c r="T25" i="36"/>
  <c r="V25" i="36" s="1"/>
  <c r="Q25" i="36"/>
  <c r="S25" i="36" s="1"/>
  <c r="O25" i="36"/>
  <c r="K25" i="36"/>
  <c r="M25" i="36" s="1"/>
  <c r="H25" i="36"/>
  <c r="J25" i="36" s="1"/>
  <c r="E25" i="36"/>
  <c r="AX24" i="36"/>
  <c r="AZ24" i="36" s="1"/>
  <c r="AU24" i="36"/>
  <c r="AW24" i="36" s="1"/>
  <c r="AR24" i="36"/>
  <c r="AT24" i="36" s="1"/>
  <c r="AP24" i="36"/>
  <c r="AL24" i="36"/>
  <c r="AN24" i="36" s="1"/>
  <c r="AI24" i="36"/>
  <c r="AF24" i="36"/>
  <c r="AH24" i="36" s="1"/>
  <c r="AA24" i="36"/>
  <c r="W24" i="36"/>
  <c r="Y24" i="36" s="1"/>
  <c r="T24" i="36"/>
  <c r="Q24" i="36"/>
  <c r="S24" i="36" s="1"/>
  <c r="O24" i="36"/>
  <c r="K24" i="36"/>
  <c r="M24" i="36" s="1"/>
  <c r="H24" i="36"/>
  <c r="J24" i="36" s="1"/>
  <c r="E24" i="36"/>
  <c r="AX23" i="36"/>
  <c r="AZ23" i="36" s="1"/>
  <c r="AU23" i="36"/>
  <c r="AW23" i="36" s="1"/>
  <c r="AR23" i="36"/>
  <c r="AT23" i="36" s="1"/>
  <c r="AP23" i="36"/>
  <c r="AL23" i="36"/>
  <c r="AN23" i="36" s="1"/>
  <c r="AI23" i="36"/>
  <c r="AK23" i="36" s="1"/>
  <c r="AF23" i="36"/>
  <c r="AH23" i="36" s="1"/>
  <c r="AA23" i="36"/>
  <c r="W23" i="36"/>
  <c r="Y23" i="36" s="1"/>
  <c r="T23" i="36"/>
  <c r="V23" i="36" s="1"/>
  <c r="Q23" i="36"/>
  <c r="S23" i="36" s="1"/>
  <c r="O23" i="36"/>
  <c r="AD23" i="36" s="1"/>
  <c r="K23" i="36"/>
  <c r="M23" i="36" s="1"/>
  <c r="H23" i="36"/>
  <c r="J23" i="36" s="1"/>
  <c r="E23" i="36"/>
  <c r="G23" i="36" s="1"/>
  <c r="AX22" i="36"/>
  <c r="AZ22" i="36" s="1"/>
  <c r="AU22" i="36"/>
  <c r="AW22" i="36" s="1"/>
  <c r="AR22" i="36"/>
  <c r="AT22" i="36" s="1"/>
  <c r="AP22" i="36"/>
  <c r="AL22" i="36"/>
  <c r="AN22" i="36" s="1"/>
  <c r="AI22" i="36"/>
  <c r="AK22" i="36" s="1"/>
  <c r="AF22" i="36"/>
  <c r="AH22" i="36" s="1"/>
  <c r="AA22" i="36"/>
  <c r="W22" i="36"/>
  <c r="Y22" i="36" s="1"/>
  <c r="T22" i="36"/>
  <c r="V22" i="36" s="1"/>
  <c r="Q22" i="36"/>
  <c r="S22" i="36" s="1"/>
  <c r="K22" i="36"/>
  <c r="M22" i="36" s="1"/>
  <c r="H22" i="36"/>
  <c r="J22" i="36" s="1"/>
  <c r="E22" i="36"/>
  <c r="AX21" i="36"/>
  <c r="AZ21" i="36" s="1"/>
  <c r="AU21" i="36"/>
  <c r="AW21" i="36" s="1"/>
  <c r="AR21" i="36"/>
  <c r="AT21" i="36" s="1"/>
  <c r="AP21" i="36"/>
  <c r="AL21" i="36"/>
  <c r="AI21" i="36"/>
  <c r="AK21" i="36" s="1"/>
  <c r="AF21" i="36"/>
  <c r="AH21" i="36" s="1"/>
  <c r="AA21" i="36"/>
  <c r="W21" i="36"/>
  <c r="Y21" i="36" s="1"/>
  <c r="T21" i="36"/>
  <c r="V21" i="36" s="1"/>
  <c r="Q21" i="36"/>
  <c r="O21" i="36"/>
  <c r="AD21" i="36" s="1"/>
  <c r="K21" i="36"/>
  <c r="M21" i="36" s="1"/>
  <c r="H21" i="36"/>
  <c r="J21" i="36" s="1"/>
  <c r="E21" i="36"/>
  <c r="AX20" i="36"/>
  <c r="AZ20" i="36" s="1"/>
  <c r="AU20" i="36"/>
  <c r="AW20" i="36" s="1"/>
  <c r="AR20" i="36"/>
  <c r="AT20" i="36" s="1"/>
  <c r="AP20" i="36"/>
  <c r="AL20" i="36"/>
  <c r="AN20" i="36" s="1"/>
  <c r="AI20" i="36"/>
  <c r="AF20" i="36"/>
  <c r="AH20" i="36" s="1"/>
  <c r="AA20" i="36"/>
  <c r="W20" i="36"/>
  <c r="Y20" i="36" s="1"/>
  <c r="T20" i="36"/>
  <c r="V20" i="36" s="1"/>
  <c r="Q20" i="36"/>
  <c r="S20" i="36" s="1"/>
  <c r="O20" i="36"/>
  <c r="K20" i="36"/>
  <c r="M20" i="36" s="1"/>
  <c r="H20" i="36"/>
  <c r="J20" i="36" s="1"/>
  <c r="E20" i="36"/>
  <c r="G20" i="36" s="1"/>
  <c r="AX19" i="36"/>
  <c r="AZ19" i="36" s="1"/>
  <c r="AU19" i="36"/>
  <c r="AW19" i="36" s="1"/>
  <c r="AR19" i="36"/>
  <c r="AT19" i="36" s="1"/>
  <c r="AP19" i="36"/>
  <c r="AL19" i="36"/>
  <c r="AN19" i="36" s="1"/>
  <c r="AI19" i="36"/>
  <c r="AK19" i="36" s="1"/>
  <c r="AF19" i="36"/>
  <c r="AH19" i="36" s="1"/>
  <c r="AA19" i="36"/>
  <c r="W19" i="36"/>
  <c r="Y19" i="36" s="1"/>
  <c r="T19" i="36"/>
  <c r="V19" i="36" s="1"/>
  <c r="Q19" i="36"/>
  <c r="S19" i="36" s="1"/>
  <c r="K19" i="36"/>
  <c r="M19" i="36" s="1"/>
  <c r="H19" i="36"/>
  <c r="J19" i="36" s="1"/>
  <c r="E19" i="36"/>
  <c r="AX18" i="36"/>
  <c r="AZ18" i="36" s="1"/>
  <c r="AU18" i="36"/>
  <c r="AW18" i="36" s="1"/>
  <c r="AR18" i="36"/>
  <c r="AT18" i="36" s="1"/>
  <c r="AP18" i="36"/>
  <c r="AL18" i="36"/>
  <c r="AN18" i="36" s="1"/>
  <c r="AI18" i="36"/>
  <c r="AK18" i="36" s="1"/>
  <c r="AF18" i="36"/>
  <c r="AH18" i="36" s="1"/>
  <c r="AA18" i="36"/>
  <c r="W18" i="36"/>
  <c r="Y18" i="36" s="1"/>
  <c r="T18" i="36"/>
  <c r="V18" i="36" s="1"/>
  <c r="Q18" i="36"/>
  <c r="S18" i="36" s="1"/>
  <c r="K18" i="36"/>
  <c r="M18" i="36" s="1"/>
  <c r="H18" i="36"/>
  <c r="O18" i="36"/>
  <c r="E18" i="36"/>
  <c r="AX17" i="36"/>
  <c r="AZ17" i="36" s="1"/>
  <c r="AU17" i="36"/>
  <c r="AW17" i="36" s="1"/>
  <c r="AR17" i="36"/>
  <c r="AT17" i="36" s="1"/>
  <c r="AP17" i="36"/>
  <c r="AL17" i="36"/>
  <c r="AN17" i="36" s="1"/>
  <c r="AI17" i="36"/>
  <c r="AK17" i="36" s="1"/>
  <c r="AF17" i="36"/>
  <c r="AH17" i="36" s="1"/>
  <c r="AA17" i="36"/>
  <c r="W17" i="36"/>
  <c r="T17" i="36"/>
  <c r="V17" i="36" s="1"/>
  <c r="Q17" i="36"/>
  <c r="S17" i="36" s="1"/>
  <c r="O17" i="36"/>
  <c r="K17" i="36"/>
  <c r="M17" i="36" s="1"/>
  <c r="H17" i="36"/>
  <c r="J17" i="36" s="1"/>
  <c r="E17" i="36"/>
  <c r="AX16" i="36"/>
  <c r="AZ16" i="36" s="1"/>
  <c r="AU16" i="36"/>
  <c r="AW16" i="36" s="1"/>
  <c r="AR16" i="36"/>
  <c r="AT16" i="36" s="1"/>
  <c r="AP16" i="36"/>
  <c r="AL16" i="36"/>
  <c r="AN16" i="36" s="1"/>
  <c r="AI16" i="36"/>
  <c r="AF16" i="36"/>
  <c r="AH16" i="36" s="1"/>
  <c r="AA16" i="36"/>
  <c r="W16" i="36"/>
  <c r="Y16" i="36" s="1"/>
  <c r="T16" i="36"/>
  <c r="Q16" i="36"/>
  <c r="S16" i="36" s="1"/>
  <c r="O16" i="36"/>
  <c r="AD16" i="36" s="1"/>
  <c r="K16" i="36"/>
  <c r="M16" i="36" s="1"/>
  <c r="H16" i="36"/>
  <c r="J16" i="36" s="1"/>
  <c r="E16" i="36"/>
  <c r="AX15" i="36"/>
  <c r="AZ15" i="36" s="1"/>
  <c r="AU15" i="36"/>
  <c r="AW15" i="36" s="1"/>
  <c r="AR15" i="36"/>
  <c r="AT15" i="36" s="1"/>
  <c r="AP15" i="36"/>
  <c r="AL15" i="36"/>
  <c r="AN15" i="36" s="1"/>
  <c r="AI15" i="36"/>
  <c r="AK15" i="36" s="1"/>
  <c r="AF15" i="36"/>
  <c r="AH15" i="36" s="1"/>
  <c r="AA15" i="36"/>
  <c r="W15" i="36"/>
  <c r="Y15" i="36" s="1"/>
  <c r="T15" i="36"/>
  <c r="V15" i="36" s="1"/>
  <c r="Q15" i="36"/>
  <c r="S15" i="36" s="1"/>
  <c r="O15" i="36"/>
  <c r="K15" i="36"/>
  <c r="M15" i="36" s="1"/>
  <c r="H15" i="36"/>
  <c r="J15" i="36" s="1"/>
  <c r="E15" i="36"/>
  <c r="G15" i="36" s="1"/>
  <c r="AX14" i="36"/>
  <c r="AZ14" i="36" s="1"/>
  <c r="AU14" i="36"/>
  <c r="AW14" i="36" s="1"/>
  <c r="AR14" i="36"/>
  <c r="AT14" i="36" s="1"/>
  <c r="AP14" i="36"/>
  <c r="AL14" i="36"/>
  <c r="AN14" i="36" s="1"/>
  <c r="AI14" i="36"/>
  <c r="AK14" i="36" s="1"/>
  <c r="AF14" i="36"/>
  <c r="AH14" i="36" s="1"/>
  <c r="AA14" i="36"/>
  <c r="W14" i="36"/>
  <c r="Y14" i="36" s="1"/>
  <c r="T14" i="36"/>
  <c r="V14" i="36" s="1"/>
  <c r="Q14" i="36"/>
  <c r="K14" i="36"/>
  <c r="M14" i="36" s="1"/>
  <c r="H14" i="36"/>
  <c r="J14" i="36" s="1"/>
  <c r="E14" i="36"/>
  <c r="AX13" i="36"/>
  <c r="AZ13" i="36" s="1"/>
  <c r="AU13" i="36"/>
  <c r="AW13" i="36" s="1"/>
  <c r="AR13" i="36"/>
  <c r="AT13" i="36" s="1"/>
  <c r="AP13" i="36"/>
  <c r="AL13" i="36"/>
  <c r="AI13" i="36"/>
  <c r="AK13" i="36" s="1"/>
  <c r="AF13" i="36"/>
  <c r="AH13" i="36" s="1"/>
  <c r="AA13" i="36"/>
  <c r="W13" i="36"/>
  <c r="Y13" i="36" s="1"/>
  <c r="T13" i="36"/>
  <c r="V13" i="36" s="1"/>
  <c r="Q13" i="36"/>
  <c r="O13" i="36"/>
  <c r="K13" i="36"/>
  <c r="M13" i="36" s="1"/>
  <c r="H13" i="36"/>
  <c r="J13" i="36" s="1"/>
  <c r="E13" i="36"/>
  <c r="G13" i="36" s="1"/>
  <c r="AX12" i="36"/>
  <c r="AZ12" i="36" s="1"/>
  <c r="AU12" i="36"/>
  <c r="AW12" i="36" s="1"/>
  <c r="AR12" i="36"/>
  <c r="AT12" i="36" s="1"/>
  <c r="AP12" i="36"/>
  <c r="AL12" i="36"/>
  <c r="AN12" i="36" s="1"/>
  <c r="AI12" i="36"/>
  <c r="AK12" i="36" s="1"/>
  <c r="AF12" i="36"/>
  <c r="AH12" i="36" s="1"/>
  <c r="AA12" i="36"/>
  <c r="W12" i="36"/>
  <c r="Y12" i="36" s="1"/>
  <c r="T12" i="36"/>
  <c r="V12" i="36" s="1"/>
  <c r="Q12" i="36"/>
  <c r="O12" i="36"/>
  <c r="AD12" i="36" s="1"/>
  <c r="K12" i="36"/>
  <c r="M12" i="36" s="1"/>
  <c r="H12" i="36"/>
  <c r="J12" i="36" s="1"/>
  <c r="E12" i="36"/>
  <c r="G12" i="36" s="1"/>
  <c r="AX11" i="36"/>
  <c r="AZ11" i="36" s="1"/>
  <c r="AU11" i="36"/>
  <c r="AW11" i="36" s="1"/>
  <c r="AR11" i="36"/>
  <c r="AT11" i="36" s="1"/>
  <c r="AP11" i="36"/>
  <c r="AL11" i="36"/>
  <c r="AN11" i="36" s="1"/>
  <c r="AI11" i="36"/>
  <c r="AK11" i="36" s="1"/>
  <c r="AF11" i="36"/>
  <c r="AH11" i="36" s="1"/>
  <c r="AA11" i="36"/>
  <c r="W11" i="36"/>
  <c r="Y11" i="36" s="1"/>
  <c r="T11" i="36"/>
  <c r="V11" i="36" s="1"/>
  <c r="Q11" i="36"/>
  <c r="S11" i="36" s="1"/>
  <c r="K11" i="36"/>
  <c r="M11" i="36" s="1"/>
  <c r="H11" i="36"/>
  <c r="J11" i="36" s="1"/>
  <c r="E11" i="36"/>
  <c r="AX10" i="36"/>
  <c r="AZ10" i="36" s="1"/>
  <c r="AU10" i="36"/>
  <c r="AW10" i="36" s="1"/>
  <c r="AR10" i="36"/>
  <c r="AT10" i="36" s="1"/>
  <c r="AP10" i="36"/>
  <c r="AL10" i="36"/>
  <c r="AN10" i="36" s="1"/>
  <c r="AI10" i="36"/>
  <c r="AK10" i="36" s="1"/>
  <c r="AF10" i="36"/>
  <c r="AA10" i="36"/>
  <c r="W10" i="36"/>
  <c r="Y10" i="36" s="1"/>
  <c r="T10" i="36"/>
  <c r="V10" i="36" s="1"/>
  <c r="Q10" i="36"/>
  <c r="K10" i="36"/>
  <c r="M10" i="36" s="1"/>
  <c r="H10" i="36"/>
  <c r="O10" i="36"/>
  <c r="E10" i="36"/>
  <c r="AX9" i="36"/>
  <c r="AZ9" i="36" s="1"/>
  <c r="AU9" i="36"/>
  <c r="AW9" i="36" s="1"/>
  <c r="AR9" i="36"/>
  <c r="AT9" i="36" s="1"/>
  <c r="AP9" i="36"/>
  <c r="AL9" i="36"/>
  <c r="AN9" i="36" s="1"/>
  <c r="AI9" i="36"/>
  <c r="AK9" i="36" s="1"/>
  <c r="AF9" i="36"/>
  <c r="AA9" i="36"/>
  <c r="W9" i="36"/>
  <c r="T9" i="36"/>
  <c r="V9" i="36" s="1"/>
  <c r="Q9" i="36"/>
  <c r="S9" i="36" s="1"/>
  <c r="O9" i="36"/>
  <c r="AD9" i="36" s="1"/>
  <c r="K9" i="36"/>
  <c r="M9" i="36" s="1"/>
  <c r="H9" i="36"/>
  <c r="J9" i="36" s="1"/>
  <c r="E9" i="36"/>
  <c r="AX8" i="36"/>
  <c r="AZ8" i="36" s="1"/>
  <c r="AU8" i="36"/>
  <c r="AW8" i="36" s="1"/>
  <c r="AR8" i="36"/>
  <c r="AT8" i="36" s="1"/>
  <c r="AP8" i="36"/>
  <c r="AL8" i="36"/>
  <c r="AN8" i="36" s="1"/>
  <c r="AI8" i="36"/>
  <c r="AK8" i="36" s="1"/>
  <c r="AF8" i="36"/>
  <c r="AH8" i="36" s="1"/>
  <c r="AA8" i="36"/>
  <c r="W8" i="36"/>
  <c r="Y8" i="36" s="1"/>
  <c r="T8" i="36"/>
  <c r="Q8" i="36"/>
  <c r="S8" i="36" s="1"/>
  <c r="O8" i="36"/>
  <c r="K8" i="36"/>
  <c r="M8" i="36" s="1"/>
  <c r="H8" i="36"/>
  <c r="J8" i="36" s="1"/>
  <c r="E8" i="36"/>
  <c r="AX7" i="36"/>
  <c r="AZ7" i="36" s="1"/>
  <c r="AU7" i="36"/>
  <c r="AW7" i="36" s="1"/>
  <c r="AR7" i="36"/>
  <c r="AT7" i="36" s="1"/>
  <c r="AP7" i="36"/>
  <c r="AL7" i="36"/>
  <c r="AN7" i="36" s="1"/>
  <c r="AI7" i="36"/>
  <c r="AK7" i="36" s="1"/>
  <c r="AF7" i="36"/>
  <c r="AH7" i="36" s="1"/>
  <c r="AA7" i="36"/>
  <c r="W7" i="36"/>
  <c r="Y7" i="36" s="1"/>
  <c r="T7" i="36"/>
  <c r="V7" i="36" s="1"/>
  <c r="Q7" i="36"/>
  <c r="S7" i="36" s="1"/>
  <c r="O7" i="36"/>
  <c r="AD7" i="36" s="1"/>
  <c r="K7" i="36"/>
  <c r="M7" i="36" s="1"/>
  <c r="H7" i="36"/>
  <c r="J7" i="36" s="1"/>
  <c r="E7" i="36"/>
  <c r="G7" i="36" s="1"/>
  <c r="AX54" i="16"/>
  <c r="AZ54" i="16" s="1"/>
  <c r="AU54" i="16"/>
  <c r="AW54" i="16" s="1"/>
  <c r="AR54" i="16"/>
  <c r="AT54" i="16" s="1"/>
  <c r="AP54" i="16"/>
  <c r="AL54" i="16"/>
  <c r="AN54" i="16" s="1"/>
  <c r="AI54" i="16"/>
  <c r="AK54" i="16" s="1"/>
  <c r="AF54" i="16"/>
  <c r="AA54" i="16"/>
  <c r="W54" i="16"/>
  <c r="Y54" i="16" s="1"/>
  <c r="T54" i="16"/>
  <c r="V54" i="16" s="1"/>
  <c r="Q54" i="16"/>
  <c r="O54" i="16"/>
  <c r="AD54" i="16" s="1"/>
  <c r="K54" i="16"/>
  <c r="M54" i="16" s="1"/>
  <c r="H54" i="16"/>
  <c r="J54" i="16" s="1"/>
  <c r="E54" i="16"/>
  <c r="G54" i="16" s="1"/>
  <c r="AX53" i="16"/>
  <c r="AZ53" i="16" s="1"/>
  <c r="AU53" i="16"/>
  <c r="AW53" i="16" s="1"/>
  <c r="AR53" i="16"/>
  <c r="AT53" i="16" s="1"/>
  <c r="AP53" i="16"/>
  <c r="AL53" i="16"/>
  <c r="AN53" i="16" s="1"/>
  <c r="AI53" i="16"/>
  <c r="AK53" i="16" s="1"/>
  <c r="AF53" i="16"/>
  <c r="AA53" i="16"/>
  <c r="W53" i="16"/>
  <c r="Y53" i="16" s="1"/>
  <c r="T53" i="16"/>
  <c r="V53" i="16" s="1"/>
  <c r="Q53" i="16"/>
  <c r="K53" i="16"/>
  <c r="M53" i="16" s="1"/>
  <c r="H53" i="16"/>
  <c r="O53" i="16"/>
  <c r="E53" i="16"/>
  <c r="AX51" i="16"/>
  <c r="AZ51" i="16" s="1"/>
  <c r="AU51" i="16"/>
  <c r="AW51" i="16" s="1"/>
  <c r="AR51" i="16"/>
  <c r="AT51" i="16" s="1"/>
  <c r="AP51" i="16"/>
  <c r="AL51" i="16"/>
  <c r="AN51" i="16" s="1"/>
  <c r="AI51" i="16"/>
  <c r="AK51" i="16" s="1"/>
  <c r="AF51" i="16"/>
  <c r="AH51" i="16" s="1"/>
  <c r="AA51" i="16"/>
  <c r="W51" i="16"/>
  <c r="T51" i="16"/>
  <c r="V51" i="16" s="1"/>
  <c r="Q51" i="16"/>
  <c r="S51" i="16" s="1"/>
  <c r="O51" i="16"/>
  <c r="AD51" i="16" s="1"/>
  <c r="K51" i="16"/>
  <c r="M51" i="16" s="1"/>
  <c r="H51" i="16"/>
  <c r="J51" i="16" s="1"/>
  <c r="E51" i="16"/>
  <c r="AX50" i="16"/>
  <c r="AZ50" i="16" s="1"/>
  <c r="AU50" i="16"/>
  <c r="AW50" i="16" s="1"/>
  <c r="AR50" i="16"/>
  <c r="AT50" i="16" s="1"/>
  <c r="AP50" i="16"/>
  <c r="AL50" i="16"/>
  <c r="AN50" i="16" s="1"/>
  <c r="AI50" i="16"/>
  <c r="AK50" i="16" s="1"/>
  <c r="AF50" i="16"/>
  <c r="AH50" i="16" s="1"/>
  <c r="AA50" i="16"/>
  <c r="W50" i="16"/>
  <c r="Y50" i="16" s="1"/>
  <c r="T50" i="16"/>
  <c r="Q50" i="16"/>
  <c r="S50" i="16" s="1"/>
  <c r="O50" i="16"/>
  <c r="K50" i="16"/>
  <c r="M50" i="16" s="1"/>
  <c r="H50" i="16"/>
  <c r="J50" i="16" s="1"/>
  <c r="E50" i="16"/>
  <c r="AX49" i="16"/>
  <c r="AZ49" i="16" s="1"/>
  <c r="AU49" i="16"/>
  <c r="AW49" i="16" s="1"/>
  <c r="AR49" i="16"/>
  <c r="AT49" i="16" s="1"/>
  <c r="AP49" i="16"/>
  <c r="AL49" i="16"/>
  <c r="AN49" i="16" s="1"/>
  <c r="AI49" i="16"/>
  <c r="AK49" i="16" s="1"/>
  <c r="AF49" i="16"/>
  <c r="AH49" i="16" s="1"/>
  <c r="AA49" i="16"/>
  <c r="W49" i="16"/>
  <c r="Y49" i="16" s="1"/>
  <c r="T49" i="16"/>
  <c r="V49" i="16" s="1"/>
  <c r="Q49" i="16"/>
  <c r="S49" i="16" s="1"/>
  <c r="O49" i="16"/>
  <c r="K49" i="16"/>
  <c r="M49" i="16" s="1"/>
  <c r="H49" i="16"/>
  <c r="J49" i="16" s="1"/>
  <c r="E49" i="16"/>
  <c r="G49" i="16" s="1"/>
  <c r="AX48" i="16"/>
  <c r="AZ48" i="16" s="1"/>
  <c r="AU48" i="16"/>
  <c r="AW48" i="16" s="1"/>
  <c r="AR48" i="16"/>
  <c r="AT48" i="16" s="1"/>
  <c r="AP48" i="16"/>
  <c r="AL48" i="16"/>
  <c r="AN48" i="16" s="1"/>
  <c r="AI48" i="16"/>
  <c r="AK48" i="16" s="1"/>
  <c r="AF48" i="16"/>
  <c r="AA48" i="16"/>
  <c r="W48" i="16"/>
  <c r="Y48" i="16" s="1"/>
  <c r="T48" i="16"/>
  <c r="V48" i="16" s="1"/>
  <c r="Q48" i="16"/>
  <c r="S48" i="16" s="1"/>
  <c r="K48" i="16"/>
  <c r="M48" i="16" s="1"/>
  <c r="H48" i="16"/>
  <c r="J48" i="16" s="1"/>
  <c r="E48" i="16"/>
  <c r="AX47" i="16"/>
  <c r="AZ47" i="16" s="1"/>
  <c r="AU47" i="16"/>
  <c r="AW47" i="16" s="1"/>
  <c r="AR47" i="16"/>
  <c r="AT47" i="16" s="1"/>
  <c r="AP47" i="16"/>
  <c r="AL47" i="16"/>
  <c r="AN47" i="16" s="1"/>
  <c r="AI47" i="16"/>
  <c r="AK47" i="16" s="1"/>
  <c r="AF47" i="16"/>
  <c r="AH47" i="16" s="1"/>
  <c r="AA47" i="16"/>
  <c r="W47" i="16"/>
  <c r="Y47" i="16" s="1"/>
  <c r="T47" i="16"/>
  <c r="V47" i="16" s="1"/>
  <c r="Q47" i="16"/>
  <c r="S47" i="16" s="1"/>
  <c r="O47" i="16"/>
  <c r="K47" i="16"/>
  <c r="M47" i="16" s="1"/>
  <c r="H47" i="16"/>
  <c r="J47" i="16" s="1"/>
  <c r="E47" i="16"/>
  <c r="AX46" i="16"/>
  <c r="AZ46" i="16" s="1"/>
  <c r="AU46" i="16"/>
  <c r="AW46" i="16" s="1"/>
  <c r="AR46" i="16"/>
  <c r="AT46" i="16" s="1"/>
  <c r="AP46" i="16"/>
  <c r="AL46" i="16"/>
  <c r="AN46" i="16" s="1"/>
  <c r="AI46" i="16"/>
  <c r="AF46" i="16"/>
  <c r="AH46" i="16" s="1"/>
  <c r="AA46" i="16"/>
  <c r="W46" i="16"/>
  <c r="Y46" i="16" s="1"/>
  <c r="T46" i="16"/>
  <c r="V46" i="16" s="1"/>
  <c r="Q46" i="16"/>
  <c r="S46" i="16" s="1"/>
  <c r="K46" i="16"/>
  <c r="M46" i="16" s="1"/>
  <c r="H46" i="16"/>
  <c r="J46" i="16" s="1"/>
  <c r="O46" i="16"/>
  <c r="E46" i="16"/>
  <c r="G46" i="16" s="1"/>
  <c r="AX45" i="16"/>
  <c r="AZ45" i="16" s="1"/>
  <c r="AU45" i="16"/>
  <c r="AW45" i="16" s="1"/>
  <c r="AR45" i="16"/>
  <c r="AT45" i="16" s="1"/>
  <c r="AP45" i="16"/>
  <c r="AL45" i="16"/>
  <c r="AN45" i="16" s="1"/>
  <c r="AI45" i="16"/>
  <c r="AK45" i="16" s="1"/>
  <c r="AF45" i="16"/>
  <c r="AH45" i="16" s="1"/>
  <c r="AA45" i="16"/>
  <c r="W45" i="16"/>
  <c r="Y45" i="16" s="1"/>
  <c r="T45" i="16"/>
  <c r="V45" i="16" s="1"/>
  <c r="Q45" i="16"/>
  <c r="S45" i="16" s="1"/>
  <c r="O45" i="16"/>
  <c r="K45" i="16"/>
  <c r="M45" i="16" s="1"/>
  <c r="H45" i="16"/>
  <c r="J45" i="16" s="1"/>
  <c r="E45" i="16"/>
  <c r="AX44" i="16"/>
  <c r="AZ44" i="16" s="1"/>
  <c r="AU44" i="16"/>
  <c r="AW44" i="16" s="1"/>
  <c r="AR44" i="16"/>
  <c r="AT44" i="16" s="1"/>
  <c r="AP44" i="16"/>
  <c r="AL44" i="16"/>
  <c r="AN44" i="16" s="1"/>
  <c r="AI44" i="16"/>
  <c r="AK44" i="16" s="1"/>
  <c r="AF44" i="16"/>
  <c r="AH44" i="16" s="1"/>
  <c r="AA44" i="16"/>
  <c r="W44" i="16"/>
  <c r="Y44" i="16" s="1"/>
  <c r="T44" i="16"/>
  <c r="V44" i="16" s="1"/>
  <c r="Q44" i="16"/>
  <c r="K44" i="16"/>
  <c r="M44" i="16" s="1"/>
  <c r="H44" i="16"/>
  <c r="J44" i="16" s="1"/>
  <c r="E44" i="16"/>
  <c r="AX43" i="16"/>
  <c r="AZ43" i="16" s="1"/>
  <c r="AU43" i="16"/>
  <c r="AW43" i="16" s="1"/>
  <c r="AR43" i="16"/>
  <c r="AT43" i="16" s="1"/>
  <c r="AP43" i="16"/>
  <c r="AL43" i="16"/>
  <c r="AN43" i="16" s="1"/>
  <c r="AI43" i="16"/>
  <c r="AK43" i="16" s="1"/>
  <c r="AF43" i="16"/>
  <c r="AH43" i="16" s="1"/>
  <c r="AA43" i="16"/>
  <c r="W43" i="16"/>
  <c r="Y43" i="16" s="1"/>
  <c r="T43" i="16"/>
  <c r="V43" i="16" s="1"/>
  <c r="Q43" i="16"/>
  <c r="S43" i="16" s="1"/>
  <c r="O43" i="16"/>
  <c r="AD43" i="16" s="1"/>
  <c r="K43" i="16"/>
  <c r="M43" i="16" s="1"/>
  <c r="H43" i="16"/>
  <c r="J43" i="16" s="1"/>
  <c r="E43" i="16"/>
  <c r="AX42" i="16"/>
  <c r="AZ42" i="16" s="1"/>
  <c r="AU42" i="16"/>
  <c r="AW42" i="16" s="1"/>
  <c r="AR42" i="16"/>
  <c r="AT42" i="16" s="1"/>
  <c r="AP42" i="16"/>
  <c r="AL42" i="16"/>
  <c r="AN42" i="16" s="1"/>
  <c r="AI42" i="16"/>
  <c r="AF42" i="16"/>
  <c r="AH42" i="16" s="1"/>
  <c r="AA42" i="16"/>
  <c r="W42" i="16"/>
  <c r="Y42" i="16" s="1"/>
  <c r="T42" i="16"/>
  <c r="Q42" i="16"/>
  <c r="S42" i="16" s="1"/>
  <c r="K42" i="16"/>
  <c r="M42" i="16" s="1"/>
  <c r="H42" i="16"/>
  <c r="J42" i="16" s="1"/>
  <c r="O42" i="16"/>
  <c r="E42" i="16"/>
  <c r="G42" i="16" s="1"/>
  <c r="AX41" i="16"/>
  <c r="AZ41" i="16" s="1"/>
  <c r="AU41" i="16"/>
  <c r="AW41" i="16" s="1"/>
  <c r="AR41" i="16"/>
  <c r="AT41" i="16" s="1"/>
  <c r="AP41" i="16"/>
  <c r="AL41" i="16"/>
  <c r="AN41" i="16" s="1"/>
  <c r="AI41" i="16"/>
  <c r="AK41" i="16" s="1"/>
  <c r="AF41" i="16"/>
  <c r="AH41" i="16" s="1"/>
  <c r="AA41" i="16"/>
  <c r="W41" i="16"/>
  <c r="Y41" i="16" s="1"/>
  <c r="T41" i="16"/>
  <c r="V41" i="16" s="1"/>
  <c r="Q41" i="16"/>
  <c r="S41" i="16" s="1"/>
  <c r="O41" i="16"/>
  <c r="K41" i="16"/>
  <c r="M41" i="16" s="1"/>
  <c r="H41" i="16"/>
  <c r="J41" i="16" s="1"/>
  <c r="E41" i="16"/>
  <c r="AX40" i="16"/>
  <c r="AZ40" i="16" s="1"/>
  <c r="AU40" i="16"/>
  <c r="AW40" i="16" s="1"/>
  <c r="AR40" i="16"/>
  <c r="AT40" i="16" s="1"/>
  <c r="AP40" i="16"/>
  <c r="AL40" i="16"/>
  <c r="AN40" i="16" s="1"/>
  <c r="AI40" i="16"/>
  <c r="AK40" i="16" s="1"/>
  <c r="AF40" i="16"/>
  <c r="AA40" i="16"/>
  <c r="W40" i="16"/>
  <c r="Y40" i="16" s="1"/>
  <c r="T40" i="16"/>
  <c r="V40" i="16" s="1"/>
  <c r="Q40" i="16"/>
  <c r="K40" i="16"/>
  <c r="M40" i="16" s="1"/>
  <c r="H40" i="16"/>
  <c r="J40" i="16" s="1"/>
  <c r="O40" i="16"/>
  <c r="AD40" i="16" s="1"/>
  <c r="E40" i="16"/>
  <c r="AX39" i="16"/>
  <c r="AZ39" i="16" s="1"/>
  <c r="AU39" i="16"/>
  <c r="AW39" i="16" s="1"/>
  <c r="AR39" i="16"/>
  <c r="AT39" i="16" s="1"/>
  <c r="AP39" i="16"/>
  <c r="AL39" i="16"/>
  <c r="AN39" i="16" s="1"/>
  <c r="AI39" i="16"/>
  <c r="AK39" i="16" s="1"/>
  <c r="AF39" i="16"/>
  <c r="AA39" i="16"/>
  <c r="W39" i="16"/>
  <c r="Y39" i="16" s="1"/>
  <c r="T39" i="16"/>
  <c r="V39" i="16" s="1"/>
  <c r="Q39" i="16"/>
  <c r="O39" i="16"/>
  <c r="AD39" i="16" s="1"/>
  <c r="K39" i="16"/>
  <c r="M39" i="16" s="1"/>
  <c r="H39" i="16"/>
  <c r="J39" i="16" s="1"/>
  <c r="E39" i="16"/>
  <c r="G39" i="16" s="1"/>
  <c r="AX38" i="16"/>
  <c r="AZ38" i="16" s="1"/>
  <c r="AU38" i="16"/>
  <c r="AW38" i="16" s="1"/>
  <c r="AR38" i="16"/>
  <c r="AT38" i="16" s="1"/>
  <c r="AP38" i="16"/>
  <c r="AL38" i="16"/>
  <c r="AN38" i="16" s="1"/>
  <c r="AI38" i="16"/>
  <c r="AK38" i="16" s="1"/>
  <c r="AF38" i="16"/>
  <c r="AH38" i="16" s="1"/>
  <c r="AA38" i="16"/>
  <c r="W38" i="16"/>
  <c r="Y38" i="16" s="1"/>
  <c r="T38" i="16"/>
  <c r="V38" i="16" s="1"/>
  <c r="Q38" i="16"/>
  <c r="S38" i="16" s="1"/>
  <c r="O38" i="16"/>
  <c r="K38" i="16"/>
  <c r="M38" i="16" s="1"/>
  <c r="H38" i="16"/>
  <c r="J38" i="16" s="1"/>
  <c r="E38" i="16"/>
  <c r="G38" i="16" s="1"/>
  <c r="AX37" i="16"/>
  <c r="AZ37" i="16" s="1"/>
  <c r="AU37" i="16"/>
  <c r="AW37" i="16" s="1"/>
  <c r="AR37" i="16"/>
  <c r="AT37" i="16" s="1"/>
  <c r="AP37" i="16"/>
  <c r="AL37" i="16"/>
  <c r="AN37" i="16" s="1"/>
  <c r="AI37" i="16"/>
  <c r="AK37" i="16" s="1"/>
  <c r="AF37" i="16"/>
  <c r="AH37" i="16" s="1"/>
  <c r="AA37" i="16"/>
  <c r="W37" i="16"/>
  <c r="Y37" i="16" s="1"/>
  <c r="T37" i="16"/>
  <c r="V37" i="16" s="1"/>
  <c r="Q37" i="16"/>
  <c r="S37" i="16" s="1"/>
  <c r="K37" i="16"/>
  <c r="M37" i="16" s="1"/>
  <c r="H37" i="16"/>
  <c r="J37" i="16" s="1"/>
  <c r="O37" i="16"/>
  <c r="E37" i="16"/>
  <c r="AX36" i="16"/>
  <c r="AZ36" i="16" s="1"/>
  <c r="AU36" i="16"/>
  <c r="AW36" i="16" s="1"/>
  <c r="AR36" i="16"/>
  <c r="AT36" i="16" s="1"/>
  <c r="AP36" i="16"/>
  <c r="AL36" i="16"/>
  <c r="AN36" i="16" s="1"/>
  <c r="AI36" i="16"/>
  <c r="AK36" i="16" s="1"/>
  <c r="AF36" i="16"/>
  <c r="AH36" i="16" s="1"/>
  <c r="AA36" i="16"/>
  <c r="W36" i="16"/>
  <c r="Y36" i="16" s="1"/>
  <c r="T36" i="16"/>
  <c r="V36" i="16" s="1"/>
  <c r="Q36" i="16"/>
  <c r="K36" i="16"/>
  <c r="M36" i="16" s="1"/>
  <c r="H36" i="16"/>
  <c r="J36" i="16" s="1"/>
  <c r="O36" i="16"/>
  <c r="E36" i="16"/>
  <c r="AX35" i="16"/>
  <c r="AZ35" i="16" s="1"/>
  <c r="AU35" i="16"/>
  <c r="AW35" i="16" s="1"/>
  <c r="AR35" i="16"/>
  <c r="AT35" i="16" s="1"/>
  <c r="AP35" i="16"/>
  <c r="AL35" i="16"/>
  <c r="AN35" i="16" s="1"/>
  <c r="AI35" i="16"/>
  <c r="AK35" i="16" s="1"/>
  <c r="AF35" i="16"/>
  <c r="AA35" i="16"/>
  <c r="W35" i="16"/>
  <c r="Y35" i="16" s="1"/>
  <c r="T35" i="16"/>
  <c r="V35" i="16" s="1"/>
  <c r="Q35" i="16"/>
  <c r="O35" i="16"/>
  <c r="AD35" i="16" s="1"/>
  <c r="K35" i="16"/>
  <c r="M35" i="16" s="1"/>
  <c r="H35" i="16"/>
  <c r="J35" i="16" s="1"/>
  <c r="E35" i="16"/>
  <c r="G35" i="16" s="1"/>
  <c r="AX34" i="16"/>
  <c r="AZ34" i="16" s="1"/>
  <c r="AU34" i="16"/>
  <c r="AW34" i="16" s="1"/>
  <c r="AR34" i="16"/>
  <c r="AT34" i="16" s="1"/>
  <c r="AP34" i="16"/>
  <c r="AL34" i="16"/>
  <c r="AN34" i="16" s="1"/>
  <c r="AI34" i="16"/>
  <c r="AK34" i="16" s="1"/>
  <c r="AF34" i="16"/>
  <c r="AH34" i="16" s="1"/>
  <c r="AA34" i="16"/>
  <c r="W34" i="16"/>
  <c r="Y34" i="16" s="1"/>
  <c r="T34" i="16"/>
  <c r="Q34" i="16"/>
  <c r="S34" i="16" s="1"/>
  <c r="K34" i="16"/>
  <c r="M34" i="16" s="1"/>
  <c r="H34" i="16"/>
  <c r="J34" i="16" s="1"/>
  <c r="O34" i="16"/>
  <c r="E34" i="16"/>
  <c r="G34" i="16" s="1"/>
  <c r="AX33" i="16"/>
  <c r="AZ33" i="16" s="1"/>
  <c r="AU33" i="16"/>
  <c r="AW33" i="16" s="1"/>
  <c r="AR33" i="16"/>
  <c r="AT33" i="16" s="1"/>
  <c r="AP33" i="16"/>
  <c r="AL33" i="16"/>
  <c r="AN33" i="16" s="1"/>
  <c r="AI33" i="16"/>
  <c r="AK33" i="16" s="1"/>
  <c r="AF33" i="16"/>
  <c r="AH33" i="16" s="1"/>
  <c r="AA33" i="16"/>
  <c r="W33" i="16"/>
  <c r="Y33" i="16" s="1"/>
  <c r="T33" i="16"/>
  <c r="V33" i="16" s="1"/>
  <c r="Q33" i="16"/>
  <c r="S33" i="16" s="1"/>
  <c r="O33" i="16"/>
  <c r="K33" i="16"/>
  <c r="M33" i="16" s="1"/>
  <c r="H33" i="16"/>
  <c r="J33" i="16" s="1"/>
  <c r="E33" i="16"/>
  <c r="AX32" i="16"/>
  <c r="AZ32" i="16" s="1"/>
  <c r="AU32" i="16"/>
  <c r="AW32" i="16" s="1"/>
  <c r="AR32" i="16"/>
  <c r="AT32" i="16" s="1"/>
  <c r="AP32" i="16"/>
  <c r="AL32" i="16"/>
  <c r="AN32" i="16" s="1"/>
  <c r="AI32" i="16"/>
  <c r="AK32" i="16" s="1"/>
  <c r="AF32" i="16"/>
  <c r="AA32" i="16"/>
  <c r="W32" i="16"/>
  <c r="Y32" i="16" s="1"/>
  <c r="T32" i="16"/>
  <c r="V32" i="16" s="1"/>
  <c r="Q32" i="16"/>
  <c r="K32" i="16"/>
  <c r="M32" i="16" s="1"/>
  <c r="H32" i="16"/>
  <c r="J32" i="16" s="1"/>
  <c r="O32" i="16"/>
  <c r="E32" i="16"/>
  <c r="AX31" i="16"/>
  <c r="AZ31" i="16" s="1"/>
  <c r="AU31" i="16"/>
  <c r="AW31" i="16" s="1"/>
  <c r="AR31" i="16"/>
  <c r="AT31" i="16" s="1"/>
  <c r="AP31" i="16"/>
  <c r="AL31" i="16"/>
  <c r="AN31" i="16" s="1"/>
  <c r="AI31" i="16"/>
  <c r="AK31" i="16" s="1"/>
  <c r="AF31" i="16"/>
  <c r="AA31" i="16"/>
  <c r="W31" i="16"/>
  <c r="Y31" i="16" s="1"/>
  <c r="T31" i="16"/>
  <c r="V31" i="16" s="1"/>
  <c r="Q31" i="16"/>
  <c r="S31" i="16" s="1"/>
  <c r="O31" i="16"/>
  <c r="K31" i="16"/>
  <c r="M31" i="16" s="1"/>
  <c r="H31" i="16"/>
  <c r="J31" i="16" s="1"/>
  <c r="E31" i="16"/>
  <c r="G31" i="16" s="1"/>
  <c r="AX30" i="16"/>
  <c r="AZ30" i="16" s="1"/>
  <c r="AU30" i="16"/>
  <c r="AW30" i="16" s="1"/>
  <c r="AR30" i="16"/>
  <c r="AT30" i="16" s="1"/>
  <c r="AP30" i="16"/>
  <c r="AL30" i="16"/>
  <c r="AN30" i="16" s="1"/>
  <c r="AI30" i="16"/>
  <c r="AF30" i="16"/>
  <c r="AH30" i="16" s="1"/>
  <c r="AA30" i="16"/>
  <c r="W30" i="16"/>
  <c r="Y30" i="16" s="1"/>
  <c r="T30" i="16"/>
  <c r="V30" i="16" s="1"/>
  <c r="Q30" i="16"/>
  <c r="S30" i="16" s="1"/>
  <c r="O30" i="16"/>
  <c r="AD30" i="16" s="1"/>
  <c r="K30" i="16"/>
  <c r="M30" i="16" s="1"/>
  <c r="H30" i="16"/>
  <c r="J30" i="16" s="1"/>
  <c r="E30" i="16"/>
  <c r="G30" i="16" s="1"/>
  <c r="AX29" i="16"/>
  <c r="AZ29" i="16" s="1"/>
  <c r="AU29" i="16"/>
  <c r="AW29" i="16" s="1"/>
  <c r="AR29" i="16"/>
  <c r="AT29" i="16" s="1"/>
  <c r="AP29" i="16"/>
  <c r="AL29" i="16"/>
  <c r="AN29" i="16" s="1"/>
  <c r="AI29" i="16"/>
  <c r="AK29" i="16" s="1"/>
  <c r="AF29" i="16"/>
  <c r="AH29" i="16" s="1"/>
  <c r="AA29" i="16"/>
  <c r="W29" i="16"/>
  <c r="Y29" i="16" s="1"/>
  <c r="T29" i="16"/>
  <c r="V29" i="16" s="1"/>
  <c r="Q29" i="16"/>
  <c r="S29" i="16" s="1"/>
  <c r="K29" i="16"/>
  <c r="M29" i="16" s="1"/>
  <c r="H29" i="16"/>
  <c r="J29" i="16" s="1"/>
  <c r="O29" i="16"/>
  <c r="AD29" i="16" s="1"/>
  <c r="E29" i="16"/>
  <c r="AX28" i="16"/>
  <c r="AZ28" i="16" s="1"/>
  <c r="AU28" i="16"/>
  <c r="AW28" i="16" s="1"/>
  <c r="AR28" i="16"/>
  <c r="AT28" i="16" s="1"/>
  <c r="AP28" i="16"/>
  <c r="AL28" i="16"/>
  <c r="AN28" i="16" s="1"/>
  <c r="AI28" i="16"/>
  <c r="AK28" i="16" s="1"/>
  <c r="AF28" i="16"/>
  <c r="AA28" i="16"/>
  <c r="W28" i="16"/>
  <c r="Y28" i="16" s="1"/>
  <c r="T28" i="16"/>
  <c r="V28" i="16" s="1"/>
  <c r="Q28" i="16"/>
  <c r="K28" i="16"/>
  <c r="M28" i="16" s="1"/>
  <c r="H28" i="16"/>
  <c r="J28" i="16" s="1"/>
  <c r="O28" i="16"/>
  <c r="E28" i="16"/>
  <c r="AX27" i="16"/>
  <c r="AZ27" i="16" s="1"/>
  <c r="AU27" i="16"/>
  <c r="AW27" i="16" s="1"/>
  <c r="AR27" i="16"/>
  <c r="AT27" i="16" s="1"/>
  <c r="AP27" i="16"/>
  <c r="AL27" i="16"/>
  <c r="AN27" i="16" s="1"/>
  <c r="AI27" i="16"/>
  <c r="AK27" i="16" s="1"/>
  <c r="AF27" i="16"/>
  <c r="AA27" i="16"/>
  <c r="W27" i="16"/>
  <c r="Y27" i="16" s="1"/>
  <c r="T27" i="16"/>
  <c r="V27" i="16" s="1"/>
  <c r="Q27" i="16"/>
  <c r="O27" i="16"/>
  <c r="AD27" i="16" s="1"/>
  <c r="K27" i="16"/>
  <c r="M27" i="16" s="1"/>
  <c r="H27" i="16"/>
  <c r="J27" i="16" s="1"/>
  <c r="E27" i="16"/>
  <c r="G27" i="16" s="1"/>
  <c r="AX26" i="16"/>
  <c r="AZ26" i="16" s="1"/>
  <c r="AU26" i="16"/>
  <c r="AW26" i="16" s="1"/>
  <c r="AR26" i="16"/>
  <c r="AT26" i="16" s="1"/>
  <c r="AP26" i="16"/>
  <c r="AL26" i="16"/>
  <c r="AN26" i="16" s="1"/>
  <c r="AI26" i="16"/>
  <c r="AK26" i="16" s="1"/>
  <c r="AF26" i="16"/>
  <c r="AH26" i="16" s="1"/>
  <c r="AA26" i="16"/>
  <c r="W26" i="16"/>
  <c r="Y26" i="16" s="1"/>
  <c r="T26" i="16"/>
  <c r="Q26" i="16"/>
  <c r="S26" i="16" s="1"/>
  <c r="K26" i="16"/>
  <c r="M26" i="16" s="1"/>
  <c r="H26" i="16"/>
  <c r="J26" i="16" s="1"/>
  <c r="O26" i="16"/>
  <c r="E26" i="16"/>
  <c r="G26" i="16" s="1"/>
  <c r="AX25" i="16"/>
  <c r="AZ25" i="16" s="1"/>
  <c r="AU25" i="16"/>
  <c r="AW25" i="16" s="1"/>
  <c r="AR25" i="16"/>
  <c r="AT25" i="16" s="1"/>
  <c r="AP25" i="16"/>
  <c r="AL25" i="16"/>
  <c r="AN25" i="16" s="1"/>
  <c r="AI25" i="16"/>
  <c r="AK25" i="16" s="1"/>
  <c r="AF25" i="16"/>
  <c r="AH25" i="16" s="1"/>
  <c r="AA25" i="16"/>
  <c r="W25" i="16"/>
  <c r="Y25" i="16" s="1"/>
  <c r="T25" i="16"/>
  <c r="V25" i="16" s="1"/>
  <c r="Q25" i="16"/>
  <c r="S25" i="16" s="1"/>
  <c r="O25" i="16"/>
  <c r="K25" i="16"/>
  <c r="M25" i="16" s="1"/>
  <c r="H25" i="16"/>
  <c r="J25" i="16" s="1"/>
  <c r="E25" i="16"/>
  <c r="AX24" i="16"/>
  <c r="AZ24" i="16" s="1"/>
  <c r="AU24" i="16"/>
  <c r="AW24" i="16" s="1"/>
  <c r="AR24" i="16"/>
  <c r="AT24" i="16" s="1"/>
  <c r="AP24" i="16"/>
  <c r="AL24" i="16"/>
  <c r="AN24" i="16" s="1"/>
  <c r="AI24" i="16"/>
  <c r="AK24" i="16" s="1"/>
  <c r="AF24" i="16"/>
  <c r="AA24" i="16"/>
  <c r="W24" i="16"/>
  <c r="Y24" i="16" s="1"/>
  <c r="T24" i="16"/>
  <c r="V24" i="16" s="1"/>
  <c r="Q24" i="16"/>
  <c r="S24" i="16" s="1"/>
  <c r="K24" i="16"/>
  <c r="M24" i="16" s="1"/>
  <c r="H24" i="16"/>
  <c r="J24" i="16" s="1"/>
  <c r="O24" i="16"/>
  <c r="E24" i="16"/>
  <c r="AX23" i="16"/>
  <c r="AZ23" i="16" s="1"/>
  <c r="AU23" i="16"/>
  <c r="AW23" i="16" s="1"/>
  <c r="AR23" i="16"/>
  <c r="AT23" i="16" s="1"/>
  <c r="AP23" i="16"/>
  <c r="AL23" i="16"/>
  <c r="AN23" i="16" s="1"/>
  <c r="AI23" i="16"/>
  <c r="AK23" i="16" s="1"/>
  <c r="AF23" i="16"/>
  <c r="AA23" i="16"/>
  <c r="W23" i="16"/>
  <c r="Y23" i="16" s="1"/>
  <c r="T23" i="16"/>
  <c r="V23" i="16" s="1"/>
  <c r="Q23" i="16"/>
  <c r="S23" i="16" s="1"/>
  <c r="O23" i="16"/>
  <c r="AD23" i="16" s="1"/>
  <c r="K23" i="16"/>
  <c r="M23" i="16" s="1"/>
  <c r="H23" i="16"/>
  <c r="J23" i="16" s="1"/>
  <c r="E23" i="16"/>
  <c r="G23" i="16" s="1"/>
  <c r="AX22" i="16"/>
  <c r="AZ22" i="16" s="1"/>
  <c r="AU22" i="16"/>
  <c r="AW22" i="16" s="1"/>
  <c r="AR22" i="16"/>
  <c r="AT22" i="16" s="1"/>
  <c r="AP22" i="16"/>
  <c r="AL22" i="16"/>
  <c r="AN22" i="16" s="1"/>
  <c r="AI22" i="16"/>
  <c r="AK22" i="16" s="1"/>
  <c r="AF22" i="16"/>
  <c r="AH22" i="16" s="1"/>
  <c r="AA22" i="16"/>
  <c r="W22" i="16"/>
  <c r="Y22" i="16" s="1"/>
  <c r="T22" i="16"/>
  <c r="V22" i="16" s="1"/>
  <c r="Q22" i="16"/>
  <c r="S22" i="16" s="1"/>
  <c r="O22" i="16"/>
  <c r="K22" i="16"/>
  <c r="M22" i="16" s="1"/>
  <c r="H22" i="16"/>
  <c r="J22" i="16" s="1"/>
  <c r="E22" i="16"/>
  <c r="G22" i="16" s="1"/>
  <c r="AX21" i="16"/>
  <c r="AZ21" i="16" s="1"/>
  <c r="AU21" i="16"/>
  <c r="AW21" i="16" s="1"/>
  <c r="AR21" i="16"/>
  <c r="AT21" i="16" s="1"/>
  <c r="AP21" i="16"/>
  <c r="AL21" i="16"/>
  <c r="AN21" i="16" s="1"/>
  <c r="AI21" i="16"/>
  <c r="AK21" i="16" s="1"/>
  <c r="AF21" i="16"/>
  <c r="AH21" i="16" s="1"/>
  <c r="AA21" i="16"/>
  <c r="W21" i="16"/>
  <c r="Y21" i="16" s="1"/>
  <c r="T21" i="16"/>
  <c r="V21" i="16" s="1"/>
  <c r="Q21" i="16"/>
  <c r="S21" i="16" s="1"/>
  <c r="K21" i="16"/>
  <c r="M21" i="16" s="1"/>
  <c r="H21" i="16"/>
  <c r="J21" i="16" s="1"/>
  <c r="O21" i="16"/>
  <c r="E21" i="16"/>
  <c r="AX20" i="16"/>
  <c r="AZ20" i="16" s="1"/>
  <c r="AU20" i="16"/>
  <c r="AW20" i="16" s="1"/>
  <c r="AR20" i="16"/>
  <c r="AT20" i="16" s="1"/>
  <c r="AP20" i="16"/>
  <c r="AL20" i="16"/>
  <c r="AN20" i="16" s="1"/>
  <c r="AI20" i="16"/>
  <c r="AK20" i="16" s="1"/>
  <c r="AF20" i="16"/>
  <c r="AA20" i="16"/>
  <c r="W20" i="16"/>
  <c r="Y20" i="16" s="1"/>
  <c r="T20" i="16"/>
  <c r="V20" i="16" s="1"/>
  <c r="Q20" i="16"/>
  <c r="K20" i="16"/>
  <c r="M20" i="16" s="1"/>
  <c r="H20" i="16"/>
  <c r="J20" i="16" s="1"/>
  <c r="O20" i="16"/>
  <c r="E20" i="16"/>
  <c r="AX19" i="16"/>
  <c r="AZ19" i="16" s="1"/>
  <c r="AU19" i="16"/>
  <c r="AW19" i="16" s="1"/>
  <c r="AR19" i="16"/>
  <c r="AT19" i="16" s="1"/>
  <c r="AP19" i="16"/>
  <c r="AL19" i="16"/>
  <c r="AN19" i="16" s="1"/>
  <c r="AI19" i="16"/>
  <c r="AK19" i="16" s="1"/>
  <c r="AF19" i="16"/>
  <c r="AH19" i="16" s="1"/>
  <c r="AA19" i="16"/>
  <c r="W19" i="16"/>
  <c r="Y19" i="16" s="1"/>
  <c r="T19" i="16"/>
  <c r="V19" i="16" s="1"/>
  <c r="Q19" i="16"/>
  <c r="O19" i="16"/>
  <c r="K19" i="16"/>
  <c r="M19" i="16" s="1"/>
  <c r="H19" i="16"/>
  <c r="J19" i="16" s="1"/>
  <c r="E19" i="16"/>
  <c r="G19" i="16" s="1"/>
  <c r="AX18" i="16"/>
  <c r="AZ18" i="16" s="1"/>
  <c r="AU18" i="16"/>
  <c r="AW18" i="16" s="1"/>
  <c r="AR18" i="16"/>
  <c r="AT18" i="16" s="1"/>
  <c r="AP18" i="16"/>
  <c r="AL18" i="16"/>
  <c r="AN18" i="16" s="1"/>
  <c r="AI18" i="16"/>
  <c r="AK18" i="16" s="1"/>
  <c r="AF18" i="16"/>
  <c r="AH18" i="16" s="1"/>
  <c r="AA18" i="16"/>
  <c r="W18" i="16"/>
  <c r="Y18" i="16" s="1"/>
  <c r="T18" i="16"/>
  <c r="Q18" i="16"/>
  <c r="S18" i="16" s="1"/>
  <c r="K18" i="16"/>
  <c r="M18" i="16" s="1"/>
  <c r="H18" i="16"/>
  <c r="J18" i="16" s="1"/>
  <c r="O18" i="16"/>
  <c r="E18" i="16"/>
  <c r="G18" i="16" s="1"/>
  <c r="AX17" i="16"/>
  <c r="AZ17" i="16" s="1"/>
  <c r="AU17" i="16"/>
  <c r="AW17" i="16" s="1"/>
  <c r="AR17" i="16"/>
  <c r="AT17" i="16" s="1"/>
  <c r="AP17" i="16"/>
  <c r="AL17" i="16"/>
  <c r="AN17" i="16" s="1"/>
  <c r="AI17" i="16"/>
  <c r="AK17" i="16" s="1"/>
  <c r="AF17" i="16"/>
  <c r="AH17" i="16" s="1"/>
  <c r="AA17" i="16"/>
  <c r="W17" i="16"/>
  <c r="Y17" i="16" s="1"/>
  <c r="T17" i="16"/>
  <c r="V17" i="16" s="1"/>
  <c r="Q17" i="16"/>
  <c r="S17" i="16" s="1"/>
  <c r="O17" i="16"/>
  <c r="K17" i="16"/>
  <c r="M17" i="16" s="1"/>
  <c r="H17" i="16"/>
  <c r="J17" i="16" s="1"/>
  <c r="E17" i="16"/>
  <c r="AX16" i="16"/>
  <c r="AZ16" i="16" s="1"/>
  <c r="AU16" i="16"/>
  <c r="AW16" i="16" s="1"/>
  <c r="AR16" i="16"/>
  <c r="AT16" i="16" s="1"/>
  <c r="AP16" i="16"/>
  <c r="AL16" i="16"/>
  <c r="AN16" i="16" s="1"/>
  <c r="AI16" i="16"/>
  <c r="AK16" i="16" s="1"/>
  <c r="AF16" i="16"/>
  <c r="AA16" i="16"/>
  <c r="W16" i="16"/>
  <c r="Y16" i="16" s="1"/>
  <c r="T16" i="16"/>
  <c r="V16" i="16" s="1"/>
  <c r="Q16" i="16"/>
  <c r="K16" i="16"/>
  <c r="M16" i="16" s="1"/>
  <c r="H16" i="16"/>
  <c r="J16" i="16" s="1"/>
  <c r="O16" i="16"/>
  <c r="E16" i="16"/>
  <c r="AX15" i="16"/>
  <c r="AZ15" i="16" s="1"/>
  <c r="AU15" i="16"/>
  <c r="AW15" i="16" s="1"/>
  <c r="AR15" i="16"/>
  <c r="AT15" i="16" s="1"/>
  <c r="AP15" i="16"/>
  <c r="AL15" i="16"/>
  <c r="AN15" i="16" s="1"/>
  <c r="AI15" i="16"/>
  <c r="AK15" i="16" s="1"/>
  <c r="AF15" i="16"/>
  <c r="AA15" i="16"/>
  <c r="W15" i="16"/>
  <c r="Y15" i="16" s="1"/>
  <c r="T15" i="16"/>
  <c r="V15" i="16" s="1"/>
  <c r="Q15" i="16"/>
  <c r="S15" i="16" s="1"/>
  <c r="O15" i="16"/>
  <c r="K15" i="16"/>
  <c r="M15" i="16" s="1"/>
  <c r="H15" i="16"/>
  <c r="J15" i="16" s="1"/>
  <c r="E15" i="16"/>
  <c r="G15" i="16" s="1"/>
  <c r="AX14" i="16"/>
  <c r="AZ14" i="16" s="1"/>
  <c r="AU14" i="16"/>
  <c r="AW14" i="16" s="1"/>
  <c r="AR14" i="16"/>
  <c r="AT14" i="16" s="1"/>
  <c r="AP14" i="16"/>
  <c r="AL14" i="16"/>
  <c r="AN14" i="16" s="1"/>
  <c r="AI14" i="16"/>
  <c r="AK14" i="16" s="1"/>
  <c r="AF14" i="16"/>
  <c r="AH14" i="16" s="1"/>
  <c r="AA14" i="16"/>
  <c r="W14" i="16"/>
  <c r="Y14" i="16" s="1"/>
  <c r="T14" i="16"/>
  <c r="V14" i="16" s="1"/>
  <c r="Q14" i="16"/>
  <c r="S14" i="16" s="1"/>
  <c r="O14" i="16"/>
  <c r="K14" i="16"/>
  <c r="M14" i="16" s="1"/>
  <c r="H14" i="16"/>
  <c r="J14" i="16" s="1"/>
  <c r="E14" i="16"/>
  <c r="G14" i="16" s="1"/>
  <c r="AX13" i="16"/>
  <c r="AZ13" i="16" s="1"/>
  <c r="AU13" i="16"/>
  <c r="AW13" i="16" s="1"/>
  <c r="AR13" i="16"/>
  <c r="AT13" i="16" s="1"/>
  <c r="AP13" i="16"/>
  <c r="AL13" i="16"/>
  <c r="AN13" i="16" s="1"/>
  <c r="AI13" i="16"/>
  <c r="AK13" i="16" s="1"/>
  <c r="AF13" i="16"/>
  <c r="AH13" i="16" s="1"/>
  <c r="AA13" i="16"/>
  <c r="W13" i="16"/>
  <c r="Y13" i="16" s="1"/>
  <c r="T13" i="16"/>
  <c r="V13" i="16" s="1"/>
  <c r="Q13" i="16"/>
  <c r="S13" i="16" s="1"/>
  <c r="K13" i="16"/>
  <c r="M13" i="16" s="1"/>
  <c r="H13" i="16"/>
  <c r="J13" i="16" s="1"/>
  <c r="O13" i="16"/>
  <c r="E13" i="16"/>
  <c r="AX12" i="16"/>
  <c r="AZ12" i="16" s="1"/>
  <c r="AU12" i="16"/>
  <c r="AW12" i="16" s="1"/>
  <c r="AR12" i="16"/>
  <c r="AT12" i="16" s="1"/>
  <c r="AP12" i="16"/>
  <c r="AL12" i="16"/>
  <c r="AN12" i="16" s="1"/>
  <c r="AI12" i="16"/>
  <c r="AK12" i="16" s="1"/>
  <c r="AF12" i="16"/>
  <c r="AH12" i="16" s="1"/>
  <c r="AA12" i="16"/>
  <c r="W12" i="16"/>
  <c r="Y12" i="16" s="1"/>
  <c r="T12" i="16"/>
  <c r="V12" i="16" s="1"/>
  <c r="Q12" i="16"/>
  <c r="K12" i="16"/>
  <c r="M12" i="16" s="1"/>
  <c r="H12" i="16"/>
  <c r="J12" i="16" s="1"/>
  <c r="O12" i="16"/>
  <c r="E12" i="16"/>
  <c r="AX11" i="16"/>
  <c r="AZ11" i="16" s="1"/>
  <c r="AU11" i="16"/>
  <c r="AW11" i="16" s="1"/>
  <c r="AR11" i="16"/>
  <c r="AT11" i="16" s="1"/>
  <c r="AP11" i="16"/>
  <c r="AL11" i="16"/>
  <c r="AN11" i="16" s="1"/>
  <c r="AI11" i="16"/>
  <c r="AK11" i="16" s="1"/>
  <c r="AF11" i="16"/>
  <c r="AH11" i="16" s="1"/>
  <c r="AA11" i="16"/>
  <c r="W11" i="16"/>
  <c r="Y11" i="16" s="1"/>
  <c r="T11" i="16"/>
  <c r="V11" i="16" s="1"/>
  <c r="Q11" i="16"/>
  <c r="O11" i="16"/>
  <c r="AD11" i="16" s="1"/>
  <c r="K11" i="16"/>
  <c r="M11" i="16" s="1"/>
  <c r="H11" i="16"/>
  <c r="J11" i="16" s="1"/>
  <c r="E11" i="16"/>
  <c r="G11" i="16" s="1"/>
  <c r="AX10" i="16"/>
  <c r="AZ10" i="16" s="1"/>
  <c r="AU10" i="16"/>
  <c r="AW10" i="16" s="1"/>
  <c r="AR10" i="16"/>
  <c r="AT10" i="16" s="1"/>
  <c r="AP10" i="16"/>
  <c r="AL10" i="16"/>
  <c r="AN10" i="16" s="1"/>
  <c r="AI10" i="16"/>
  <c r="AK10" i="16" s="1"/>
  <c r="AF10" i="16"/>
  <c r="AH10" i="16" s="1"/>
  <c r="AA10" i="16"/>
  <c r="W10" i="16"/>
  <c r="Y10" i="16" s="1"/>
  <c r="T10" i="16"/>
  <c r="Q10" i="16"/>
  <c r="S10" i="16" s="1"/>
  <c r="K10" i="16"/>
  <c r="M10" i="16" s="1"/>
  <c r="H10" i="16"/>
  <c r="J10" i="16" s="1"/>
  <c r="O10" i="16"/>
  <c r="E10" i="16"/>
  <c r="G10" i="16" s="1"/>
  <c r="AX9" i="16"/>
  <c r="AZ9" i="16" s="1"/>
  <c r="AU9" i="16"/>
  <c r="AW9" i="16" s="1"/>
  <c r="AR9" i="16"/>
  <c r="AT9" i="16" s="1"/>
  <c r="AP9" i="16"/>
  <c r="AL9" i="16"/>
  <c r="AN9" i="16" s="1"/>
  <c r="AI9" i="16"/>
  <c r="AK9" i="16" s="1"/>
  <c r="AF9" i="16"/>
  <c r="AH9" i="16" s="1"/>
  <c r="AA9" i="16"/>
  <c r="W9" i="16"/>
  <c r="Y9" i="16" s="1"/>
  <c r="T9" i="16"/>
  <c r="V9" i="16" s="1"/>
  <c r="Q9" i="16"/>
  <c r="S9" i="16" s="1"/>
  <c r="O9" i="16"/>
  <c r="K9" i="16"/>
  <c r="M9" i="16" s="1"/>
  <c r="H9" i="16"/>
  <c r="J9" i="16" s="1"/>
  <c r="E9" i="16"/>
  <c r="AX8" i="16"/>
  <c r="AZ8" i="16" s="1"/>
  <c r="AU8" i="16"/>
  <c r="AW8" i="16" s="1"/>
  <c r="AR8" i="16"/>
  <c r="AT8" i="16" s="1"/>
  <c r="AP8" i="16"/>
  <c r="AL8" i="16"/>
  <c r="AN8" i="16" s="1"/>
  <c r="AI8" i="16"/>
  <c r="AK8" i="16" s="1"/>
  <c r="AF8" i="16"/>
  <c r="AA8" i="16"/>
  <c r="W8" i="16"/>
  <c r="Y8" i="16" s="1"/>
  <c r="T8" i="16"/>
  <c r="V8" i="16" s="1"/>
  <c r="Q8" i="16"/>
  <c r="K8" i="16"/>
  <c r="M8" i="16" s="1"/>
  <c r="H8" i="16"/>
  <c r="J8" i="16" s="1"/>
  <c r="O8" i="16"/>
  <c r="E8" i="16"/>
  <c r="AX7" i="16"/>
  <c r="AZ7" i="16" s="1"/>
  <c r="AU7" i="16"/>
  <c r="AW7" i="16" s="1"/>
  <c r="AR7" i="16"/>
  <c r="AT7" i="16" s="1"/>
  <c r="AP7" i="16"/>
  <c r="AL7" i="16"/>
  <c r="AN7" i="16" s="1"/>
  <c r="AI7" i="16"/>
  <c r="AK7" i="16" s="1"/>
  <c r="AF7" i="16"/>
  <c r="AA7" i="16"/>
  <c r="W7" i="16"/>
  <c r="Y7" i="16" s="1"/>
  <c r="T7" i="16"/>
  <c r="V7" i="16" s="1"/>
  <c r="Q7" i="16"/>
  <c r="S7" i="16" s="1"/>
  <c r="O7" i="16"/>
  <c r="K7" i="16"/>
  <c r="M7" i="16" s="1"/>
  <c r="H7" i="16"/>
  <c r="J7" i="16" s="1"/>
  <c r="E7" i="16"/>
  <c r="G7" i="16" s="1"/>
  <c r="AX54" i="40"/>
  <c r="AZ54" i="40" s="1"/>
  <c r="AU54" i="40"/>
  <c r="AW54" i="40" s="1"/>
  <c r="AR54" i="40"/>
  <c r="AT54" i="40" s="1"/>
  <c r="AP54" i="40"/>
  <c r="AL54" i="40"/>
  <c r="AN54" i="40" s="1"/>
  <c r="AI54" i="40"/>
  <c r="AF54" i="40"/>
  <c r="AH54" i="40" s="1"/>
  <c r="AA54" i="40"/>
  <c r="W54" i="40"/>
  <c r="Y54" i="40" s="1"/>
  <c r="T54" i="40"/>
  <c r="V54" i="40" s="1"/>
  <c r="Q54" i="40"/>
  <c r="S54" i="40" s="1"/>
  <c r="O54" i="40"/>
  <c r="AD54" i="40" s="1"/>
  <c r="K54" i="40"/>
  <c r="M54" i="40" s="1"/>
  <c r="H54" i="40"/>
  <c r="J54" i="40" s="1"/>
  <c r="E54" i="40"/>
  <c r="G54" i="40" s="1"/>
  <c r="AX53" i="40"/>
  <c r="AZ53" i="40" s="1"/>
  <c r="AU53" i="40"/>
  <c r="AW53" i="40" s="1"/>
  <c r="AR53" i="40"/>
  <c r="AT53" i="40" s="1"/>
  <c r="AP53" i="40"/>
  <c r="AL53" i="40"/>
  <c r="AN53" i="40" s="1"/>
  <c r="AI53" i="40"/>
  <c r="AK53" i="40" s="1"/>
  <c r="AF53" i="40"/>
  <c r="AH53" i="40" s="1"/>
  <c r="AA53" i="40"/>
  <c r="W53" i="40"/>
  <c r="Y53" i="40" s="1"/>
  <c r="T53" i="40"/>
  <c r="V53" i="40" s="1"/>
  <c r="Q53" i="40"/>
  <c r="S53" i="40" s="1"/>
  <c r="K53" i="40"/>
  <c r="M53" i="40" s="1"/>
  <c r="H53" i="40"/>
  <c r="J53" i="40" s="1"/>
  <c r="O53" i="40"/>
  <c r="E53" i="40"/>
  <c r="AX51" i="40"/>
  <c r="AZ51" i="40" s="1"/>
  <c r="AU51" i="40"/>
  <c r="AW51" i="40" s="1"/>
  <c r="AR51" i="40"/>
  <c r="AT51" i="40" s="1"/>
  <c r="AP51" i="40"/>
  <c r="AL51" i="40"/>
  <c r="AN51" i="40" s="1"/>
  <c r="AI51" i="40"/>
  <c r="AK51" i="40" s="1"/>
  <c r="AF51" i="40"/>
  <c r="AH51" i="40" s="1"/>
  <c r="AA51" i="40"/>
  <c r="W51" i="40"/>
  <c r="Y51" i="40" s="1"/>
  <c r="T51" i="40"/>
  <c r="V51" i="40" s="1"/>
  <c r="Q51" i="40"/>
  <c r="S51" i="40" s="1"/>
  <c r="K51" i="40"/>
  <c r="M51" i="40" s="1"/>
  <c r="H51" i="40"/>
  <c r="J51" i="40" s="1"/>
  <c r="O51" i="40"/>
  <c r="AD51" i="40" s="1"/>
  <c r="E51" i="40"/>
  <c r="AX50" i="40"/>
  <c r="AZ50" i="40" s="1"/>
  <c r="AU50" i="40"/>
  <c r="AW50" i="40" s="1"/>
  <c r="AR50" i="40"/>
  <c r="AT50" i="40" s="1"/>
  <c r="AP50" i="40"/>
  <c r="AL50" i="40"/>
  <c r="AN50" i="40" s="1"/>
  <c r="AI50" i="40"/>
  <c r="AK50" i="40" s="1"/>
  <c r="AF50" i="40"/>
  <c r="AA50" i="40"/>
  <c r="W50" i="40"/>
  <c r="Y50" i="40" s="1"/>
  <c r="T50" i="40"/>
  <c r="V50" i="40" s="1"/>
  <c r="Q50" i="40"/>
  <c r="K50" i="40"/>
  <c r="M50" i="40" s="1"/>
  <c r="H50" i="40"/>
  <c r="J50" i="40" s="1"/>
  <c r="O50" i="40"/>
  <c r="E50" i="40"/>
  <c r="G50" i="40" s="1"/>
  <c r="AX49" i="40"/>
  <c r="AZ49" i="40" s="1"/>
  <c r="AU49" i="40"/>
  <c r="AW49" i="40" s="1"/>
  <c r="AR49" i="40"/>
  <c r="AT49" i="40" s="1"/>
  <c r="AP49" i="40"/>
  <c r="AL49" i="40"/>
  <c r="AN49" i="40" s="1"/>
  <c r="AI49" i="40"/>
  <c r="AK49" i="40" s="1"/>
  <c r="AF49" i="40"/>
  <c r="AA49" i="40"/>
  <c r="W49" i="40"/>
  <c r="Y49" i="40" s="1"/>
  <c r="T49" i="40"/>
  <c r="V49" i="40" s="1"/>
  <c r="Q49" i="40"/>
  <c r="O49" i="40"/>
  <c r="AD49" i="40" s="1"/>
  <c r="K49" i="40"/>
  <c r="M49" i="40" s="1"/>
  <c r="H49" i="40"/>
  <c r="J49" i="40" s="1"/>
  <c r="E49" i="40"/>
  <c r="G49" i="40" s="1"/>
  <c r="AX48" i="40"/>
  <c r="AZ48" i="40" s="1"/>
  <c r="AU48" i="40"/>
  <c r="AW48" i="40" s="1"/>
  <c r="AR48" i="40"/>
  <c r="AT48" i="40" s="1"/>
  <c r="AP48" i="40"/>
  <c r="AL48" i="40"/>
  <c r="AN48" i="40" s="1"/>
  <c r="AI48" i="40"/>
  <c r="AF48" i="40"/>
  <c r="AH48" i="40" s="1"/>
  <c r="AA48" i="40"/>
  <c r="W48" i="40"/>
  <c r="Y48" i="40" s="1"/>
  <c r="T48" i="40"/>
  <c r="Q48" i="40"/>
  <c r="S48" i="40" s="1"/>
  <c r="K48" i="40"/>
  <c r="M48" i="40" s="1"/>
  <c r="H48" i="40"/>
  <c r="J48" i="40" s="1"/>
  <c r="O48" i="40"/>
  <c r="E48" i="40"/>
  <c r="G48" i="40" s="1"/>
  <c r="AX47" i="40"/>
  <c r="AZ47" i="40" s="1"/>
  <c r="AU47" i="40"/>
  <c r="AW47" i="40" s="1"/>
  <c r="AR47" i="40"/>
  <c r="AT47" i="40" s="1"/>
  <c r="AP47" i="40"/>
  <c r="AL47" i="40"/>
  <c r="AN47" i="40" s="1"/>
  <c r="AI47" i="40"/>
  <c r="AK47" i="40" s="1"/>
  <c r="AF47" i="40"/>
  <c r="AH47" i="40" s="1"/>
  <c r="AA47" i="40"/>
  <c r="W47" i="40"/>
  <c r="Y47" i="40" s="1"/>
  <c r="T47" i="40"/>
  <c r="V47" i="40" s="1"/>
  <c r="Q47" i="40"/>
  <c r="S47" i="40" s="1"/>
  <c r="O47" i="40"/>
  <c r="AD47" i="40" s="1"/>
  <c r="K47" i="40"/>
  <c r="M47" i="40" s="1"/>
  <c r="H47" i="40"/>
  <c r="J47" i="40" s="1"/>
  <c r="E47" i="40"/>
  <c r="AX46" i="40"/>
  <c r="AZ46" i="40" s="1"/>
  <c r="AU46" i="40"/>
  <c r="AW46" i="40" s="1"/>
  <c r="AR46" i="40"/>
  <c r="AT46" i="40" s="1"/>
  <c r="AP46" i="40"/>
  <c r="AL46" i="40"/>
  <c r="AN46" i="40" s="1"/>
  <c r="AI46" i="40"/>
  <c r="AK46" i="40" s="1"/>
  <c r="AF46" i="40"/>
  <c r="AA46" i="40"/>
  <c r="W46" i="40"/>
  <c r="Y46" i="40" s="1"/>
  <c r="T46" i="40"/>
  <c r="V46" i="40" s="1"/>
  <c r="Q46" i="40"/>
  <c r="K46" i="40"/>
  <c r="H46" i="40"/>
  <c r="J46" i="40" s="1"/>
  <c r="O46" i="40"/>
  <c r="E46" i="40"/>
  <c r="AX45" i="40"/>
  <c r="AZ45" i="40" s="1"/>
  <c r="AU45" i="40"/>
  <c r="AW45" i="40" s="1"/>
  <c r="AR45" i="40"/>
  <c r="AT45" i="40" s="1"/>
  <c r="AP45" i="40"/>
  <c r="AL45" i="40"/>
  <c r="AN45" i="40" s="1"/>
  <c r="AI45" i="40"/>
  <c r="AK45" i="40" s="1"/>
  <c r="AF45" i="40"/>
  <c r="AA45" i="40"/>
  <c r="W45" i="40"/>
  <c r="Y45" i="40" s="1"/>
  <c r="T45" i="40"/>
  <c r="V45" i="40" s="1"/>
  <c r="Q45" i="40"/>
  <c r="O45" i="40"/>
  <c r="K45" i="40"/>
  <c r="M45" i="40" s="1"/>
  <c r="H45" i="40"/>
  <c r="E45" i="40"/>
  <c r="G45" i="40" s="1"/>
  <c r="AX44" i="40"/>
  <c r="AZ44" i="40" s="1"/>
  <c r="AU44" i="40"/>
  <c r="AW44" i="40" s="1"/>
  <c r="AR44" i="40"/>
  <c r="AT44" i="40" s="1"/>
  <c r="AP44" i="40"/>
  <c r="AL44" i="40"/>
  <c r="AN44" i="40" s="1"/>
  <c r="AI44" i="40"/>
  <c r="AF44" i="40"/>
  <c r="AH44" i="40" s="1"/>
  <c r="AA44" i="40"/>
  <c r="W44" i="40"/>
  <c r="Y44" i="40" s="1"/>
  <c r="T44" i="40"/>
  <c r="V44" i="40" s="1"/>
  <c r="Q44" i="40"/>
  <c r="S44" i="40" s="1"/>
  <c r="K44" i="40"/>
  <c r="M44" i="40" s="1"/>
  <c r="H44" i="40"/>
  <c r="J44" i="40" s="1"/>
  <c r="O44" i="40"/>
  <c r="E44" i="40"/>
  <c r="AX43" i="40"/>
  <c r="AZ43" i="40" s="1"/>
  <c r="AU43" i="40"/>
  <c r="AW43" i="40" s="1"/>
  <c r="AR43" i="40"/>
  <c r="AT43" i="40" s="1"/>
  <c r="AP43" i="40"/>
  <c r="AL43" i="40"/>
  <c r="AN43" i="40" s="1"/>
  <c r="AI43" i="40"/>
  <c r="AK43" i="40" s="1"/>
  <c r="AF43" i="40"/>
  <c r="AH43" i="40" s="1"/>
  <c r="AA43" i="40"/>
  <c r="W43" i="40"/>
  <c r="Y43" i="40" s="1"/>
  <c r="T43" i="40"/>
  <c r="V43" i="40" s="1"/>
  <c r="Q43" i="40"/>
  <c r="S43" i="40" s="1"/>
  <c r="K43" i="40"/>
  <c r="M43" i="40" s="1"/>
  <c r="H43" i="40"/>
  <c r="J43" i="40" s="1"/>
  <c r="O43" i="40"/>
  <c r="E43" i="40"/>
  <c r="AX42" i="40"/>
  <c r="AZ42" i="40" s="1"/>
  <c r="AU42" i="40"/>
  <c r="AW42" i="40" s="1"/>
  <c r="AR42" i="40"/>
  <c r="AT42" i="40" s="1"/>
  <c r="AP42" i="40"/>
  <c r="AL42" i="40"/>
  <c r="AN42" i="40" s="1"/>
  <c r="AI42" i="40"/>
  <c r="AK42" i="40" s="1"/>
  <c r="AF42" i="40"/>
  <c r="AA42" i="40"/>
  <c r="W42" i="40"/>
  <c r="Y42" i="40" s="1"/>
  <c r="T42" i="40"/>
  <c r="V42" i="40" s="1"/>
  <c r="Q42" i="40"/>
  <c r="K42" i="40"/>
  <c r="M42" i="40" s="1"/>
  <c r="H42" i="40"/>
  <c r="J42" i="40" s="1"/>
  <c r="O42" i="40"/>
  <c r="E42" i="40"/>
  <c r="G42" i="40" s="1"/>
  <c r="AX41" i="40"/>
  <c r="AZ41" i="40" s="1"/>
  <c r="AU41" i="40"/>
  <c r="AW41" i="40" s="1"/>
  <c r="AR41" i="40"/>
  <c r="AT41" i="40" s="1"/>
  <c r="AP41" i="40"/>
  <c r="AL41" i="40"/>
  <c r="AN41" i="40" s="1"/>
  <c r="AI41" i="40"/>
  <c r="AK41" i="40" s="1"/>
  <c r="AF41" i="40"/>
  <c r="AA41" i="40"/>
  <c r="W41" i="40"/>
  <c r="Y41" i="40" s="1"/>
  <c r="T41" i="40"/>
  <c r="V41" i="40" s="1"/>
  <c r="Q41" i="40"/>
  <c r="O41" i="40"/>
  <c r="AD41" i="40" s="1"/>
  <c r="K41" i="40"/>
  <c r="M41" i="40" s="1"/>
  <c r="H41" i="40"/>
  <c r="J41" i="40" s="1"/>
  <c r="E41" i="40"/>
  <c r="G41" i="40" s="1"/>
  <c r="AX40" i="40"/>
  <c r="AZ40" i="40" s="1"/>
  <c r="AU40" i="40"/>
  <c r="AW40" i="40" s="1"/>
  <c r="AR40" i="40"/>
  <c r="AT40" i="40" s="1"/>
  <c r="AP40" i="40"/>
  <c r="AL40" i="40"/>
  <c r="AN40" i="40" s="1"/>
  <c r="AI40" i="40"/>
  <c r="AF40" i="40"/>
  <c r="AH40" i="40" s="1"/>
  <c r="AA40" i="40"/>
  <c r="W40" i="40"/>
  <c r="Y40" i="40" s="1"/>
  <c r="T40" i="40"/>
  <c r="V40" i="40" s="1"/>
  <c r="Q40" i="40"/>
  <c r="S40" i="40" s="1"/>
  <c r="K40" i="40"/>
  <c r="M40" i="40" s="1"/>
  <c r="H40" i="40"/>
  <c r="J40" i="40" s="1"/>
  <c r="O40" i="40"/>
  <c r="AD40" i="40" s="1"/>
  <c r="E40" i="40"/>
  <c r="G40" i="40" s="1"/>
  <c r="AX39" i="40"/>
  <c r="AZ39" i="40" s="1"/>
  <c r="AU39" i="40"/>
  <c r="AW39" i="40" s="1"/>
  <c r="AR39" i="40"/>
  <c r="AT39" i="40" s="1"/>
  <c r="AP39" i="40"/>
  <c r="AL39" i="40"/>
  <c r="AN39" i="40" s="1"/>
  <c r="AI39" i="40"/>
  <c r="AK39" i="40" s="1"/>
  <c r="AF39" i="40"/>
  <c r="AH39" i="40" s="1"/>
  <c r="AA39" i="40"/>
  <c r="W39" i="40"/>
  <c r="Y39" i="40" s="1"/>
  <c r="T39" i="40"/>
  <c r="V39" i="40" s="1"/>
  <c r="Q39" i="40"/>
  <c r="S39" i="40" s="1"/>
  <c r="O39" i="40"/>
  <c r="AD39" i="40" s="1"/>
  <c r="K39" i="40"/>
  <c r="M39" i="40" s="1"/>
  <c r="H39" i="40"/>
  <c r="J39" i="40" s="1"/>
  <c r="E39" i="40"/>
  <c r="AX38" i="40"/>
  <c r="AZ38" i="40" s="1"/>
  <c r="AU38" i="40"/>
  <c r="AW38" i="40" s="1"/>
  <c r="AR38" i="40"/>
  <c r="AT38" i="40" s="1"/>
  <c r="AP38" i="40"/>
  <c r="AL38" i="40"/>
  <c r="AN38" i="40" s="1"/>
  <c r="AI38" i="40"/>
  <c r="AK38" i="40" s="1"/>
  <c r="AF38" i="40"/>
  <c r="AA38" i="40"/>
  <c r="W38" i="40"/>
  <c r="Y38" i="40" s="1"/>
  <c r="T38" i="40"/>
  <c r="V38" i="40" s="1"/>
  <c r="Q38" i="40"/>
  <c r="K38" i="40"/>
  <c r="H38" i="40"/>
  <c r="J38" i="40" s="1"/>
  <c r="O38" i="40"/>
  <c r="E38" i="40"/>
  <c r="AX37" i="40"/>
  <c r="AZ37" i="40" s="1"/>
  <c r="AU37" i="40"/>
  <c r="AW37" i="40" s="1"/>
  <c r="AR37" i="40"/>
  <c r="AT37" i="40" s="1"/>
  <c r="AP37" i="40"/>
  <c r="AL37" i="40"/>
  <c r="AN37" i="40" s="1"/>
  <c r="AI37" i="40"/>
  <c r="AK37" i="40" s="1"/>
  <c r="AF37" i="40"/>
  <c r="AA37" i="40"/>
  <c r="W37" i="40"/>
  <c r="Y37" i="40" s="1"/>
  <c r="T37" i="40"/>
  <c r="V37" i="40" s="1"/>
  <c r="Q37" i="40"/>
  <c r="O37" i="40"/>
  <c r="AD37" i="40" s="1"/>
  <c r="K37" i="40"/>
  <c r="M37" i="40" s="1"/>
  <c r="H37" i="40"/>
  <c r="E37" i="40"/>
  <c r="G37" i="40" s="1"/>
  <c r="AX36" i="40"/>
  <c r="AZ36" i="40" s="1"/>
  <c r="AU36" i="40"/>
  <c r="AW36" i="40" s="1"/>
  <c r="AR36" i="40"/>
  <c r="AT36" i="40" s="1"/>
  <c r="AP36" i="40"/>
  <c r="AL36" i="40"/>
  <c r="AN36" i="40" s="1"/>
  <c r="AI36" i="40"/>
  <c r="AK36" i="40" s="1"/>
  <c r="AF36" i="40"/>
  <c r="AH36" i="40" s="1"/>
  <c r="AA36" i="40"/>
  <c r="W36" i="40"/>
  <c r="Y36" i="40" s="1"/>
  <c r="T36" i="40"/>
  <c r="V36" i="40" s="1"/>
  <c r="Q36" i="40"/>
  <c r="S36" i="40" s="1"/>
  <c r="K36" i="40"/>
  <c r="M36" i="40" s="1"/>
  <c r="H36" i="40"/>
  <c r="J36" i="40" s="1"/>
  <c r="O36" i="40"/>
  <c r="E36" i="40"/>
  <c r="AX35" i="40"/>
  <c r="AZ35" i="40" s="1"/>
  <c r="AU35" i="40"/>
  <c r="AW35" i="40" s="1"/>
  <c r="AR35" i="40"/>
  <c r="AT35" i="40" s="1"/>
  <c r="AP35" i="40"/>
  <c r="AL35" i="40"/>
  <c r="AN35" i="40" s="1"/>
  <c r="AI35" i="40"/>
  <c r="AK35" i="40" s="1"/>
  <c r="AF35" i="40"/>
  <c r="AH35" i="40" s="1"/>
  <c r="AA35" i="40"/>
  <c r="W35" i="40"/>
  <c r="Y35" i="40" s="1"/>
  <c r="T35" i="40"/>
  <c r="V35" i="40" s="1"/>
  <c r="Q35" i="40"/>
  <c r="S35" i="40" s="1"/>
  <c r="K35" i="40"/>
  <c r="M35" i="40" s="1"/>
  <c r="H35" i="40"/>
  <c r="J35" i="40" s="1"/>
  <c r="O35" i="40"/>
  <c r="E35" i="40"/>
  <c r="AX34" i="40"/>
  <c r="AZ34" i="40" s="1"/>
  <c r="AU34" i="40"/>
  <c r="AW34" i="40" s="1"/>
  <c r="AR34" i="40"/>
  <c r="AT34" i="40" s="1"/>
  <c r="AP34" i="40"/>
  <c r="AL34" i="40"/>
  <c r="AN34" i="40" s="1"/>
  <c r="AI34" i="40"/>
  <c r="AK34" i="40" s="1"/>
  <c r="AF34" i="40"/>
  <c r="AA34" i="40"/>
  <c r="W34" i="40"/>
  <c r="Y34" i="40" s="1"/>
  <c r="T34" i="40"/>
  <c r="V34" i="40" s="1"/>
  <c r="Q34" i="40"/>
  <c r="K34" i="40"/>
  <c r="M34" i="40" s="1"/>
  <c r="H34" i="40"/>
  <c r="J34" i="40" s="1"/>
  <c r="O34" i="40"/>
  <c r="E34" i="40"/>
  <c r="G34" i="40" s="1"/>
  <c r="AX33" i="40"/>
  <c r="AZ33" i="40" s="1"/>
  <c r="AU33" i="40"/>
  <c r="AW33" i="40" s="1"/>
  <c r="AR33" i="40"/>
  <c r="AT33" i="40" s="1"/>
  <c r="AP33" i="40"/>
  <c r="AL33" i="40"/>
  <c r="AN33" i="40" s="1"/>
  <c r="AI33" i="40"/>
  <c r="AK33" i="40" s="1"/>
  <c r="AF33" i="40"/>
  <c r="AA33" i="40"/>
  <c r="W33" i="40"/>
  <c r="Y33" i="40" s="1"/>
  <c r="T33" i="40"/>
  <c r="V33" i="40" s="1"/>
  <c r="Q33" i="40"/>
  <c r="O33" i="40"/>
  <c r="K33" i="40"/>
  <c r="M33" i="40" s="1"/>
  <c r="H33" i="40"/>
  <c r="J33" i="40" s="1"/>
  <c r="E33" i="40"/>
  <c r="G33" i="40" s="1"/>
  <c r="AX32" i="40"/>
  <c r="AZ32" i="40" s="1"/>
  <c r="AU32" i="40"/>
  <c r="AW32" i="40" s="1"/>
  <c r="AR32" i="40"/>
  <c r="AT32" i="40" s="1"/>
  <c r="AP32" i="40"/>
  <c r="AL32" i="40"/>
  <c r="AN32" i="40" s="1"/>
  <c r="AI32" i="40"/>
  <c r="AO32" i="40" s="1"/>
  <c r="AQ32" i="40" s="1"/>
  <c r="AF32" i="40"/>
  <c r="AH32" i="40" s="1"/>
  <c r="AA32" i="40"/>
  <c r="W32" i="40"/>
  <c r="Y32" i="40" s="1"/>
  <c r="T32" i="40"/>
  <c r="Q32" i="40"/>
  <c r="S32" i="40" s="1"/>
  <c r="K32" i="40"/>
  <c r="M32" i="40" s="1"/>
  <c r="H32" i="40"/>
  <c r="J32" i="40" s="1"/>
  <c r="O32" i="40"/>
  <c r="E32" i="40"/>
  <c r="G32" i="40" s="1"/>
  <c r="AX31" i="40"/>
  <c r="AZ31" i="40" s="1"/>
  <c r="AU31" i="40"/>
  <c r="AW31" i="40" s="1"/>
  <c r="AR31" i="40"/>
  <c r="AT31" i="40" s="1"/>
  <c r="AP31" i="40"/>
  <c r="AL31" i="40"/>
  <c r="AN31" i="40" s="1"/>
  <c r="AI31" i="40"/>
  <c r="AK31" i="40" s="1"/>
  <c r="AF31" i="40"/>
  <c r="AH31" i="40" s="1"/>
  <c r="AA31" i="40"/>
  <c r="W31" i="40"/>
  <c r="Y31" i="40" s="1"/>
  <c r="T31" i="40"/>
  <c r="V31" i="40" s="1"/>
  <c r="Q31" i="40"/>
  <c r="S31" i="40" s="1"/>
  <c r="O31" i="40"/>
  <c r="AD31" i="40" s="1"/>
  <c r="K31" i="40"/>
  <c r="M31" i="40" s="1"/>
  <c r="H31" i="40"/>
  <c r="J31" i="40" s="1"/>
  <c r="E31" i="40"/>
  <c r="G31" i="40" s="1"/>
  <c r="AX30" i="40"/>
  <c r="AZ30" i="40" s="1"/>
  <c r="AU30" i="40"/>
  <c r="AW30" i="40" s="1"/>
  <c r="AR30" i="40"/>
  <c r="AT30" i="40" s="1"/>
  <c r="AP30" i="40"/>
  <c r="AL30" i="40"/>
  <c r="AN30" i="40" s="1"/>
  <c r="AI30" i="40"/>
  <c r="AK30" i="40" s="1"/>
  <c r="AF30" i="40"/>
  <c r="AA30" i="40"/>
  <c r="W30" i="40"/>
  <c r="Y30" i="40" s="1"/>
  <c r="T30" i="40"/>
  <c r="V30" i="40" s="1"/>
  <c r="Q30" i="40"/>
  <c r="K30" i="40"/>
  <c r="H30" i="40"/>
  <c r="J30" i="40" s="1"/>
  <c r="O30" i="40"/>
  <c r="E30" i="40"/>
  <c r="AX29" i="40"/>
  <c r="AZ29" i="40" s="1"/>
  <c r="AU29" i="40"/>
  <c r="AW29" i="40" s="1"/>
  <c r="AR29" i="40"/>
  <c r="AT29" i="40" s="1"/>
  <c r="AP29" i="40"/>
  <c r="AL29" i="40"/>
  <c r="AN29" i="40" s="1"/>
  <c r="AI29" i="40"/>
  <c r="AK29" i="40" s="1"/>
  <c r="AF29" i="40"/>
  <c r="AA29" i="40"/>
  <c r="W29" i="40"/>
  <c r="Y29" i="40" s="1"/>
  <c r="T29" i="40"/>
  <c r="V29" i="40" s="1"/>
  <c r="Q29" i="40"/>
  <c r="O29" i="40"/>
  <c r="K29" i="40"/>
  <c r="M29" i="40" s="1"/>
  <c r="H29" i="40"/>
  <c r="E29" i="40"/>
  <c r="G29" i="40" s="1"/>
  <c r="AX28" i="40"/>
  <c r="AZ28" i="40" s="1"/>
  <c r="AU28" i="40"/>
  <c r="AW28" i="40" s="1"/>
  <c r="AR28" i="40"/>
  <c r="AT28" i="40" s="1"/>
  <c r="AP28" i="40"/>
  <c r="AL28" i="40"/>
  <c r="AN28" i="40" s="1"/>
  <c r="AI28" i="40"/>
  <c r="AF28" i="40"/>
  <c r="AH28" i="40" s="1"/>
  <c r="AA28" i="40"/>
  <c r="W28" i="40"/>
  <c r="Y28" i="40" s="1"/>
  <c r="T28" i="40"/>
  <c r="V28" i="40" s="1"/>
  <c r="Q28" i="40"/>
  <c r="S28" i="40" s="1"/>
  <c r="K28" i="40"/>
  <c r="M28" i="40" s="1"/>
  <c r="H28" i="40"/>
  <c r="J28" i="40" s="1"/>
  <c r="O28" i="40"/>
  <c r="E28" i="40"/>
  <c r="AX27" i="40"/>
  <c r="AZ27" i="40" s="1"/>
  <c r="AU27" i="40"/>
  <c r="AW27" i="40" s="1"/>
  <c r="AR27" i="40"/>
  <c r="AT27" i="40" s="1"/>
  <c r="AP27" i="40"/>
  <c r="AL27" i="40"/>
  <c r="AN27" i="40" s="1"/>
  <c r="AI27" i="40"/>
  <c r="AK27" i="40" s="1"/>
  <c r="AF27" i="40"/>
  <c r="AH27" i="40" s="1"/>
  <c r="AA27" i="40"/>
  <c r="W27" i="40"/>
  <c r="Y27" i="40" s="1"/>
  <c r="T27" i="40"/>
  <c r="V27" i="40" s="1"/>
  <c r="Q27" i="40"/>
  <c r="S27" i="40" s="1"/>
  <c r="K27" i="40"/>
  <c r="M27" i="40" s="1"/>
  <c r="H27" i="40"/>
  <c r="J27" i="40" s="1"/>
  <c r="O27" i="40"/>
  <c r="AD27" i="40" s="1"/>
  <c r="E27" i="40"/>
  <c r="AX26" i="40"/>
  <c r="AZ26" i="40" s="1"/>
  <c r="AU26" i="40"/>
  <c r="AW26" i="40" s="1"/>
  <c r="AR26" i="40"/>
  <c r="AT26" i="40" s="1"/>
  <c r="AP26" i="40"/>
  <c r="AL26" i="40"/>
  <c r="AN26" i="40" s="1"/>
  <c r="AI26" i="40"/>
  <c r="AK26" i="40" s="1"/>
  <c r="AF26" i="40"/>
  <c r="AA26" i="40"/>
  <c r="W26" i="40"/>
  <c r="Y26" i="40" s="1"/>
  <c r="T26" i="40"/>
  <c r="V26" i="40" s="1"/>
  <c r="Q26" i="40"/>
  <c r="K26" i="40"/>
  <c r="M26" i="40" s="1"/>
  <c r="H26" i="40"/>
  <c r="J26" i="40" s="1"/>
  <c r="O26" i="40"/>
  <c r="E26" i="40"/>
  <c r="AX25" i="40"/>
  <c r="AZ25" i="40" s="1"/>
  <c r="AU25" i="40"/>
  <c r="AW25" i="40" s="1"/>
  <c r="AR25" i="40"/>
  <c r="AT25" i="40" s="1"/>
  <c r="AP25" i="40"/>
  <c r="AL25" i="40"/>
  <c r="AN25" i="40" s="1"/>
  <c r="AI25" i="40"/>
  <c r="AK25" i="40" s="1"/>
  <c r="AF25" i="40"/>
  <c r="AA25" i="40"/>
  <c r="W25" i="40"/>
  <c r="Y25" i="40" s="1"/>
  <c r="T25" i="40"/>
  <c r="V25" i="40" s="1"/>
  <c r="Q25" i="40"/>
  <c r="O25" i="40"/>
  <c r="AD25" i="40" s="1"/>
  <c r="K25" i="40"/>
  <c r="M25" i="40" s="1"/>
  <c r="H25" i="40"/>
  <c r="E25" i="40"/>
  <c r="G25" i="40" s="1"/>
  <c r="AX24" i="40"/>
  <c r="AZ24" i="40" s="1"/>
  <c r="AU24" i="40"/>
  <c r="AW24" i="40" s="1"/>
  <c r="AR24" i="40"/>
  <c r="AT24" i="40" s="1"/>
  <c r="AP24" i="40"/>
  <c r="AL24" i="40"/>
  <c r="AN24" i="40" s="1"/>
  <c r="AI24" i="40"/>
  <c r="AF24" i="40"/>
  <c r="AH24" i="40" s="1"/>
  <c r="AA24" i="40"/>
  <c r="W24" i="40"/>
  <c r="Y24" i="40" s="1"/>
  <c r="T24" i="40"/>
  <c r="Q24" i="40"/>
  <c r="S24" i="40" s="1"/>
  <c r="K24" i="40"/>
  <c r="M24" i="40" s="1"/>
  <c r="H24" i="40"/>
  <c r="J24" i="40" s="1"/>
  <c r="O24" i="40"/>
  <c r="E24" i="40"/>
  <c r="G24" i="40" s="1"/>
  <c r="AX23" i="40"/>
  <c r="AZ23" i="40" s="1"/>
  <c r="AU23" i="40"/>
  <c r="AW23" i="40" s="1"/>
  <c r="AR23" i="40"/>
  <c r="AT23" i="40" s="1"/>
  <c r="AP23" i="40"/>
  <c r="AL23" i="40"/>
  <c r="AN23" i="40" s="1"/>
  <c r="AI23" i="40"/>
  <c r="AK23" i="40" s="1"/>
  <c r="AF23" i="40"/>
  <c r="AH23" i="40" s="1"/>
  <c r="AA23" i="40"/>
  <c r="W23" i="40"/>
  <c r="Y23" i="40" s="1"/>
  <c r="T23" i="40"/>
  <c r="V23" i="40" s="1"/>
  <c r="Q23" i="40"/>
  <c r="S23" i="40" s="1"/>
  <c r="O23" i="40"/>
  <c r="AD23" i="40" s="1"/>
  <c r="K23" i="40"/>
  <c r="M23" i="40" s="1"/>
  <c r="H23" i="40"/>
  <c r="J23" i="40" s="1"/>
  <c r="E23" i="40"/>
  <c r="G23" i="40" s="1"/>
  <c r="AX22" i="40"/>
  <c r="AZ22" i="40" s="1"/>
  <c r="AU22" i="40"/>
  <c r="AW22" i="40" s="1"/>
  <c r="AR22" i="40"/>
  <c r="AT22" i="40" s="1"/>
  <c r="AP22" i="40"/>
  <c r="AL22" i="40"/>
  <c r="AN22" i="40" s="1"/>
  <c r="AI22" i="40"/>
  <c r="AK22" i="40" s="1"/>
  <c r="AF22" i="40"/>
  <c r="AA22" i="40"/>
  <c r="W22" i="40"/>
  <c r="Y22" i="40" s="1"/>
  <c r="T22" i="40"/>
  <c r="V22" i="40" s="1"/>
  <c r="Q22" i="40"/>
  <c r="K22" i="40"/>
  <c r="H22" i="40"/>
  <c r="J22" i="40" s="1"/>
  <c r="O22" i="40"/>
  <c r="E22" i="40"/>
  <c r="AX21" i="40"/>
  <c r="AZ21" i="40" s="1"/>
  <c r="AU21" i="40"/>
  <c r="AW21" i="40" s="1"/>
  <c r="AR21" i="40"/>
  <c r="AT21" i="40" s="1"/>
  <c r="AP21" i="40"/>
  <c r="AL21" i="40"/>
  <c r="AN21" i="40" s="1"/>
  <c r="AI21" i="40"/>
  <c r="AK21" i="40" s="1"/>
  <c r="AF21" i="40"/>
  <c r="AA21" i="40"/>
  <c r="W21" i="40"/>
  <c r="Y21" i="40" s="1"/>
  <c r="T21" i="40"/>
  <c r="V21" i="40" s="1"/>
  <c r="Q21" i="40"/>
  <c r="O21" i="40"/>
  <c r="K21" i="40"/>
  <c r="M21" i="40" s="1"/>
  <c r="H21" i="40"/>
  <c r="E21" i="40"/>
  <c r="G21" i="40" s="1"/>
  <c r="AX20" i="40"/>
  <c r="AZ20" i="40" s="1"/>
  <c r="AU20" i="40"/>
  <c r="AW20" i="40" s="1"/>
  <c r="AR20" i="40"/>
  <c r="AT20" i="40" s="1"/>
  <c r="AP20" i="40"/>
  <c r="AL20" i="40"/>
  <c r="AN20" i="40" s="1"/>
  <c r="AI20" i="40"/>
  <c r="AF20" i="40"/>
  <c r="AH20" i="40" s="1"/>
  <c r="AA20" i="40"/>
  <c r="W20" i="40"/>
  <c r="Y20" i="40" s="1"/>
  <c r="T20" i="40"/>
  <c r="V20" i="40" s="1"/>
  <c r="Q20" i="40"/>
  <c r="S20" i="40" s="1"/>
  <c r="K20" i="40"/>
  <c r="M20" i="40" s="1"/>
  <c r="H20" i="40"/>
  <c r="J20" i="40" s="1"/>
  <c r="O20" i="40"/>
  <c r="E20" i="40"/>
  <c r="AX19" i="40"/>
  <c r="AZ19" i="40" s="1"/>
  <c r="AU19" i="40"/>
  <c r="AW19" i="40" s="1"/>
  <c r="AR19" i="40"/>
  <c r="AT19" i="40" s="1"/>
  <c r="AP19" i="40"/>
  <c r="AL19" i="40"/>
  <c r="AN19" i="40" s="1"/>
  <c r="AI19" i="40"/>
  <c r="AK19" i="40" s="1"/>
  <c r="AF19" i="40"/>
  <c r="AH19" i="40" s="1"/>
  <c r="AA19" i="40"/>
  <c r="W19" i="40"/>
  <c r="Y19" i="40" s="1"/>
  <c r="T19" i="40"/>
  <c r="V19" i="40" s="1"/>
  <c r="Q19" i="40"/>
  <c r="S19" i="40" s="1"/>
  <c r="K19" i="40"/>
  <c r="M19" i="40" s="1"/>
  <c r="H19" i="40"/>
  <c r="J19" i="40" s="1"/>
  <c r="O19" i="40"/>
  <c r="E19" i="40"/>
  <c r="AX18" i="40"/>
  <c r="AZ18" i="40" s="1"/>
  <c r="AU18" i="40"/>
  <c r="AW18" i="40" s="1"/>
  <c r="AR18" i="40"/>
  <c r="AT18" i="40" s="1"/>
  <c r="AP18" i="40"/>
  <c r="AL18" i="40"/>
  <c r="AN18" i="40" s="1"/>
  <c r="AI18" i="40"/>
  <c r="AK18" i="40" s="1"/>
  <c r="AF18" i="40"/>
  <c r="AA18" i="40"/>
  <c r="W18" i="40"/>
  <c r="Y18" i="40" s="1"/>
  <c r="T18" i="40"/>
  <c r="V18" i="40" s="1"/>
  <c r="Q18" i="40"/>
  <c r="K18" i="40"/>
  <c r="M18" i="40" s="1"/>
  <c r="H18" i="40"/>
  <c r="J18" i="40" s="1"/>
  <c r="O18" i="40"/>
  <c r="E18" i="40"/>
  <c r="AX17" i="40"/>
  <c r="AZ17" i="40" s="1"/>
  <c r="AU17" i="40"/>
  <c r="AW17" i="40" s="1"/>
  <c r="AR17" i="40"/>
  <c r="AT17" i="40" s="1"/>
  <c r="AP17" i="40"/>
  <c r="AL17" i="40"/>
  <c r="AN17" i="40" s="1"/>
  <c r="AI17" i="40"/>
  <c r="AK17" i="40" s="1"/>
  <c r="AF17" i="40"/>
  <c r="AA17" i="40"/>
  <c r="W17" i="40"/>
  <c r="Y17" i="40" s="1"/>
  <c r="T17" i="40"/>
  <c r="V17" i="40" s="1"/>
  <c r="Q17" i="40"/>
  <c r="O17" i="40"/>
  <c r="AD17" i="40" s="1"/>
  <c r="K17" i="40"/>
  <c r="M17" i="40" s="1"/>
  <c r="H17" i="40"/>
  <c r="E17" i="40"/>
  <c r="G17" i="40" s="1"/>
  <c r="AX16" i="40"/>
  <c r="AZ16" i="40" s="1"/>
  <c r="AU16" i="40"/>
  <c r="AW16" i="40" s="1"/>
  <c r="AR16" i="40"/>
  <c r="AT16" i="40" s="1"/>
  <c r="AP16" i="40"/>
  <c r="AL16" i="40"/>
  <c r="AN16" i="40" s="1"/>
  <c r="AI16" i="40"/>
  <c r="AF16" i="40"/>
  <c r="AH16" i="40" s="1"/>
  <c r="AA16" i="40"/>
  <c r="W16" i="40"/>
  <c r="Y16" i="40" s="1"/>
  <c r="T16" i="40"/>
  <c r="Q16" i="40"/>
  <c r="S16" i="40" s="1"/>
  <c r="K16" i="40"/>
  <c r="M16" i="40" s="1"/>
  <c r="H16" i="40"/>
  <c r="J16" i="40" s="1"/>
  <c r="O16" i="40"/>
  <c r="E16" i="40"/>
  <c r="G16" i="40" s="1"/>
  <c r="AX15" i="40"/>
  <c r="AZ15" i="40" s="1"/>
  <c r="AU15" i="40"/>
  <c r="AW15" i="40" s="1"/>
  <c r="AR15" i="40"/>
  <c r="AT15" i="40" s="1"/>
  <c r="AP15" i="40"/>
  <c r="AL15" i="40"/>
  <c r="AN15" i="40" s="1"/>
  <c r="AI15" i="40"/>
  <c r="AK15" i="40" s="1"/>
  <c r="AF15" i="40"/>
  <c r="AH15" i="40" s="1"/>
  <c r="AA15" i="40"/>
  <c r="W15" i="40"/>
  <c r="Y15" i="40" s="1"/>
  <c r="T15" i="40"/>
  <c r="V15" i="40" s="1"/>
  <c r="Q15" i="40"/>
  <c r="S15" i="40" s="1"/>
  <c r="O15" i="40"/>
  <c r="K15" i="40"/>
  <c r="M15" i="40" s="1"/>
  <c r="H15" i="40"/>
  <c r="J15" i="40" s="1"/>
  <c r="E15" i="40"/>
  <c r="G15" i="40" s="1"/>
  <c r="AX14" i="40"/>
  <c r="AZ14" i="40" s="1"/>
  <c r="AU14" i="40"/>
  <c r="AW14" i="40" s="1"/>
  <c r="AR14" i="40"/>
  <c r="AT14" i="40" s="1"/>
  <c r="AP14" i="40"/>
  <c r="AL14" i="40"/>
  <c r="AN14" i="40" s="1"/>
  <c r="AI14" i="40"/>
  <c r="AK14" i="40" s="1"/>
  <c r="AF14" i="40"/>
  <c r="AA14" i="40"/>
  <c r="W14" i="40"/>
  <c r="Y14" i="40" s="1"/>
  <c r="T14" i="40"/>
  <c r="V14" i="40" s="1"/>
  <c r="Q14" i="40"/>
  <c r="K14" i="40"/>
  <c r="M14" i="40" s="1"/>
  <c r="H14" i="40"/>
  <c r="J14" i="40" s="1"/>
  <c r="O14" i="40"/>
  <c r="E14" i="40"/>
  <c r="AX13" i="40"/>
  <c r="AZ13" i="40" s="1"/>
  <c r="AU13" i="40"/>
  <c r="AW13" i="40" s="1"/>
  <c r="AR13" i="40"/>
  <c r="AT13" i="40" s="1"/>
  <c r="AP13" i="40"/>
  <c r="AL13" i="40"/>
  <c r="AN13" i="40" s="1"/>
  <c r="AI13" i="40"/>
  <c r="AK13" i="40" s="1"/>
  <c r="AF13" i="40"/>
  <c r="AA13" i="40"/>
  <c r="W13" i="40"/>
  <c r="Y13" i="40" s="1"/>
  <c r="T13" i="40"/>
  <c r="V13" i="40" s="1"/>
  <c r="Q13" i="40"/>
  <c r="S13" i="40" s="1"/>
  <c r="O13" i="40"/>
  <c r="AD13" i="40" s="1"/>
  <c r="K13" i="40"/>
  <c r="M13" i="40" s="1"/>
  <c r="H13" i="40"/>
  <c r="J13" i="40" s="1"/>
  <c r="E13" i="40"/>
  <c r="G13" i="40" s="1"/>
  <c r="AX12" i="40"/>
  <c r="AZ12" i="40" s="1"/>
  <c r="AU12" i="40"/>
  <c r="AW12" i="40" s="1"/>
  <c r="AR12" i="40"/>
  <c r="AT12" i="40" s="1"/>
  <c r="AP12" i="40"/>
  <c r="AL12" i="40"/>
  <c r="AN12" i="40" s="1"/>
  <c r="AI12" i="40"/>
  <c r="AF12" i="40"/>
  <c r="AH12" i="40" s="1"/>
  <c r="AA12" i="40"/>
  <c r="W12" i="40"/>
  <c r="Y12" i="40" s="1"/>
  <c r="T12" i="40"/>
  <c r="V12" i="40" s="1"/>
  <c r="Q12" i="40"/>
  <c r="S12" i="40" s="1"/>
  <c r="O12" i="40"/>
  <c r="K12" i="40"/>
  <c r="M12" i="40" s="1"/>
  <c r="H12" i="40"/>
  <c r="J12" i="40" s="1"/>
  <c r="E12" i="40"/>
  <c r="G12" i="40" s="1"/>
  <c r="AX11" i="40"/>
  <c r="AZ11" i="40" s="1"/>
  <c r="AU11" i="40"/>
  <c r="AW11" i="40" s="1"/>
  <c r="AR11" i="40"/>
  <c r="AT11" i="40" s="1"/>
  <c r="AP11" i="40"/>
  <c r="AL11" i="40"/>
  <c r="AN11" i="40" s="1"/>
  <c r="AI11" i="40"/>
  <c r="AK11" i="40" s="1"/>
  <c r="AF11" i="40"/>
  <c r="AA11" i="40"/>
  <c r="W11" i="40"/>
  <c r="Y11" i="40" s="1"/>
  <c r="T11" i="40"/>
  <c r="V11" i="40" s="1"/>
  <c r="Q11" i="40"/>
  <c r="K11" i="40"/>
  <c r="M11" i="40" s="1"/>
  <c r="H11" i="40"/>
  <c r="J11" i="40" s="1"/>
  <c r="E11" i="40"/>
  <c r="G11" i="40" s="1"/>
  <c r="AX10" i="40"/>
  <c r="AZ10" i="40" s="1"/>
  <c r="AU10" i="40"/>
  <c r="AW10" i="40" s="1"/>
  <c r="AR10" i="40"/>
  <c r="AT10" i="40" s="1"/>
  <c r="AP10" i="40"/>
  <c r="AL10" i="40"/>
  <c r="AN10" i="40" s="1"/>
  <c r="AI10" i="40"/>
  <c r="AK10" i="40" s="1"/>
  <c r="AF10" i="40"/>
  <c r="AA10" i="40"/>
  <c r="W10" i="40"/>
  <c r="Y10" i="40" s="1"/>
  <c r="T10" i="40"/>
  <c r="V10" i="40" s="1"/>
  <c r="Q10" i="40"/>
  <c r="O10" i="40"/>
  <c r="K10" i="40"/>
  <c r="M10" i="40" s="1"/>
  <c r="H10" i="40"/>
  <c r="J10" i="40" s="1"/>
  <c r="E10" i="40"/>
  <c r="G10" i="40" s="1"/>
  <c r="AX9" i="40"/>
  <c r="AZ9" i="40" s="1"/>
  <c r="AU9" i="40"/>
  <c r="AW9" i="40" s="1"/>
  <c r="AR9" i="40"/>
  <c r="AT9" i="40" s="1"/>
  <c r="AP9" i="40"/>
  <c r="AL9" i="40"/>
  <c r="AN9" i="40" s="1"/>
  <c r="AI9" i="40"/>
  <c r="AF9" i="40"/>
  <c r="AH9" i="40" s="1"/>
  <c r="AA9" i="40"/>
  <c r="W9" i="40"/>
  <c r="Y9" i="40" s="1"/>
  <c r="T9" i="40"/>
  <c r="V9" i="40" s="1"/>
  <c r="Q9" i="40"/>
  <c r="S9" i="40" s="1"/>
  <c r="O9" i="40"/>
  <c r="K9" i="40"/>
  <c r="M9" i="40" s="1"/>
  <c r="H9" i="40"/>
  <c r="E9" i="40"/>
  <c r="G9" i="40" s="1"/>
  <c r="AX8" i="40"/>
  <c r="AZ8" i="40" s="1"/>
  <c r="AU8" i="40"/>
  <c r="AW8" i="40" s="1"/>
  <c r="AR8" i="40"/>
  <c r="AT8" i="40" s="1"/>
  <c r="AP8" i="40"/>
  <c r="AL8" i="40"/>
  <c r="AN8" i="40" s="1"/>
  <c r="AI8" i="40"/>
  <c r="AK8" i="40" s="1"/>
  <c r="AF8" i="40"/>
  <c r="AH8" i="40" s="1"/>
  <c r="AA8" i="40"/>
  <c r="W8" i="40"/>
  <c r="Y8" i="40" s="1"/>
  <c r="T8" i="40"/>
  <c r="V8" i="40" s="1"/>
  <c r="Q8" i="40"/>
  <c r="S8" i="40" s="1"/>
  <c r="O8" i="40"/>
  <c r="K8" i="40"/>
  <c r="M8" i="40" s="1"/>
  <c r="H8" i="40"/>
  <c r="J8" i="40" s="1"/>
  <c r="E8" i="40"/>
  <c r="AX7" i="40"/>
  <c r="AZ7" i="40" s="1"/>
  <c r="AU7" i="40"/>
  <c r="AW7" i="40" s="1"/>
  <c r="AR7" i="40"/>
  <c r="AT7" i="40" s="1"/>
  <c r="AP7" i="40"/>
  <c r="AL7" i="40"/>
  <c r="AN7" i="40" s="1"/>
  <c r="AI7" i="40"/>
  <c r="AK7" i="40" s="1"/>
  <c r="AF7" i="40"/>
  <c r="AA7" i="40"/>
  <c r="W7" i="40"/>
  <c r="Y7" i="40" s="1"/>
  <c r="T7" i="40"/>
  <c r="V7" i="40" s="1"/>
  <c r="Q7" i="40"/>
  <c r="K7" i="40"/>
  <c r="M7" i="40" s="1"/>
  <c r="H7" i="40"/>
  <c r="J7" i="40" s="1"/>
  <c r="E7" i="40"/>
  <c r="G7" i="40" s="1"/>
  <c r="AX54" i="9"/>
  <c r="AZ54" i="9" s="1"/>
  <c r="AU54" i="9"/>
  <c r="AW54" i="9" s="1"/>
  <c r="AR54" i="9"/>
  <c r="AT54" i="9" s="1"/>
  <c r="AP54" i="9"/>
  <c r="AL54" i="9"/>
  <c r="AN54" i="9" s="1"/>
  <c r="AI54" i="9"/>
  <c r="AK54" i="9" s="1"/>
  <c r="AF54" i="9"/>
  <c r="AH54" i="9" s="1"/>
  <c r="AA54" i="9"/>
  <c r="W54" i="9"/>
  <c r="Y54" i="9" s="1"/>
  <c r="T54" i="9"/>
  <c r="V54" i="9" s="1"/>
  <c r="Q54" i="9"/>
  <c r="S54" i="9" s="1"/>
  <c r="O54" i="9"/>
  <c r="AD54" i="9" s="1"/>
  <c r="K54" i="9"/>
  <c r="M54" i="9" s="1"/>
  <c r="H54" i="9"/>
  <c r="J54" i="9" s="1"/>
  <c r="E54" i="9"/>
  <c r="G54" i="9" s="1"/>
  <c r="AX53" i="9"/>
  <c r="AZ53" i="9" s="1"/>
  <c r="AU53" i="9"/>
  <c r="AW53" i="9" s="1"/>
  <c r="AR53" i="9"/>
  <c r="AT53" i="9" s="1"/>
  <c r="AP53" i="9"/>
  <c r="AL53" i="9"/>
  <c r="AN53" i="9" s="1"/>
  <c r="AI53" i="9"/>
  <c r="AK53" i="9" s="1"/>
  <c r="AF53" i="9"/>
  <c r="AH53" i="9" s="1"/>
  <c r="AA53" i="9"/>
  <c r="W53" i="9"/>
  <c r="Y53" i="9" s="1"/>
  <c r="T53" i="9"/>
  <c r="V53" i="9" s="1"/>
  <c r="Q53" i="9"/>
  <c r="S53" i="9" s="1"/>
  <c r="O53" i="9"/>
  <c r="AD53" i="9" s="1"/>
  <c r="K53" i="9"/>
  <c r="M53" i="9" s="1"/>
  <c r="H53" i="9"/>
  <c r="E53" i="9"/>
  <c r="G53" i="9" s="1"/>
  <c r="AX51" i="9"/>
  <c r="AZ51" i="9" s="1"/>
  <c r="AU51" i="9"/>
  <c r="AW51" i="9" s="1"/>
  <c r="AR51" i="9"/>
  <c r="AT51" i="9" s="1"/>
  <c r="AP51" i="9"/>
  <c r="AL51" i="9"/>
  <c r="AN51" i="9" s="1"/>
  <c r="AI51" i="9"/>
  <c r="AK51" i="9" s="1"/>
  <c r="AF51" i="9"/>
  <c r="AH51" i="9" s="1"/>
  <c r="AA51" i="9"/>
  <c r="W51" i="9"/>
  <c r="Y51" i="9" s="1"/>
  <c r="T51" i="9"/>
  <c r="V51" i="9" s="1"/>
  <c r="Q51" i="9"/>
  <c r="S51" i="9" s="1"/>
  <c r="O51" i="9"/>
  <c r="K51" i="9"/>
  <c r="M51" i="9" s="1"/>
  <c r="H51" i="9"/>
  <c r="J51" i="9" s="1"/>
  <c r="E51" i="9"/>
  <c r="G51" i="9" s="1"/>
  <c r="AX50" i="9"/>
  <c r="AZ50" i="9" s="1"/>
  <c r="AU50" i="9"/>
  <c r="AW50" i="9" s="1"/>
  <c r="AR50" i="9"/>
  <c r="AT50" i="9" s="1"/>
  <c r="AP50" i="9"/>
  <c r="AL50" i="9"/>
  <c r="AN50" i="9" s="1"/>
  <c r="AI50" i="9"/>
  <c r="AK50" i="9" s="1"/>
  <c r="AF50" i="9"/>
  <c r="AH50" i="9" s="1"/>
  <c r="AA50" i="9"/>
  <c r="W50" i="9"/>
  <c r="Y50" i="9" s="1"/>
  <c r="T50" i="9"/>
  <c r="Q50" i="9"/>
  <c r="S50" i="9" s="1"/>
  <c r="O50" i="9"/>
  <c r="AD50" i="9" s="1"/>
  <c r="K50" i="9"/>
  <c r="M50" i="9" s="1"/>
  <c r="H50" i="9"/>
  <c r="J50" i="9" s="1"/>
  <c r="E50" i="9"/>
  <c r="AX49" i="9"/>
  <c r="AZ49" i="9" s="1"/>
  <c r="AU49" i="9"/>
  <c r="AW49" i="9" s="1"/>
  <c r="AR49" i="9"/>
  <c r="AT49" i="9" s="1"/>
  <c r="AP49" i="9"/>
  <c r="AL49" i="9"/>
  <c r="AN49" i="9" s="1"/>
  <c r="AI49" i="9"/>
  <c r="AK49" i="9" s="1"/>
  <c r="AF49" i="9"/>
  <c r="AA49" i="9"/>
  <c r="W49" i="9"/>
  <c r="Y49" i="9" s="1"/>
  <c r="T49" i="9"/>
  <c r="V49" i="9" s="1"/>
  <c r="Q49" i="9"/>
  <c r="K49" i="9"/>
  <c r="M49" i="9" s="1"/>
  <c r="H49" i="9"/>
  <c r="J49" i="9" s="1"/>
  <c r="E49" i="9"/>
  <c r="G49" i="9" s="1"/>
  <c r="AX48" i="9"/>
  <c r="AZ48" i="9" s="1"/>
  <c r="AU48" i="9"/>
  <c r="AW48" i="9" s="1"/>
  <c r="AR48" i="9"/>
  <c r="AT48" i="9" s="1"/>
  <c r="AP48" i="9"/>
  <c r="AL48" i="9"/>
  <c r="AN48" i="9" s="1"/>
  <c r="AI48" i="9"/>
  <c r="AK48" i="9" s="1"/>
  <c r="AF48" i="9"/>
  <c r="AH48" i="9" s="1"/>
  <c r="AA48" i="9"/>
  <c r="W48" i="9"/>
  <c r="Y48" i="9" s="1"/>
  <c r="T48" i="9"/>
  <c r="V48" i="9" s="1"/>
  <c r="Q48" i="9"/>
  <c r="S48" i="9" s="1"/>
  <c r="O48" i="9"/>
  <c r="K48" i="9"/>
  <c r="M48" i="9" s="1"/>
  <c r="H48" i="9"/>
  <c r="E48" i="9"/>
  <c r="G48" i="9" s="1"/>
  <c r="AX47" i="9"/>
  <c r="AZ47" i="9" s="1"/>
  <c r="AU47" i="9"/>
  <c r="AW47" i="9" s="1"/>
  <c r="AR47" i="9"/>
  <c r="AT47" i="9" s="1"/>
  <c r="AP47" i="9"/>
  <c r="AL47" i="9"/>
  <c r="AN47" i="9" s="1"/>
  <c r="AI47" i="9"/>
  <c r="AK47" i="9" s="1"/>
  <c r="AF47" i="9"/>
  <c r="AH47" i="9" s="1"/>
  <c r="AA47" i="9"/>
  <c r="W47" i="9"/>
  <c r="Y47" i="9" s="1"/>
  <c r="T47" i="9"/>
  <c r="Q47" i="9"/>
  <c r="S47" i="9" s="1"/>
  <c r="O47" i="9"/>
  <c r="K47" i="9"/>
  <c r="M47" i="9" s="1"/>
  <c r="H47" i="9"/>
  <c r="E47" i="9"/>
  <c r="G47" i="9" s="1"/>
  <c r="AX46" i="9"/>
  <c r="AZ46" i="9" s="1"/>
  <c r="AU46" i="9"/>
  <c r="AW46" i="9" s="1"/>
  <c r="AR46" i="9"/>
  <c r="AT46" i="9" s="1"/>
  <c r="AP46" i="9"/>
  <c r="AL46" i="9"/>
  <c r="AN46" i="9" s="1"/>
  <c r="AI46" i="9"/>
  <c r="AK46" i="9" s="1"/>
  <c r="AF46" i="9"/>
  <c r="AH46" i="9" s="1"/>
  <c r="AA46" i="9"/>
  <c r="W46" i="9"/>
  <c r="Y46" i="9" s="1"/>
  <c r="T46" i="9"/>
  <c r="Q46" i="9"/>
  <c r="S46" i="9" s="1"/>
  <c r="O46" i="9"/>
  <c r="AD46" i="9" s="1"/>
  <c r="K46" i="9"/>
  <c r="M46" i="9" s="1"/>
  <c r="H46" i="9"/>
  <c r="J46" i="9" s="1"/>
  <c r="E46" i="9"/>
  <c r="AX45" i="9"/>
  <c r="AZ45" i="9" s="1"/>
  <c r="AU45" i="9"/>
  <c r="AW45" i="9" s="1"/>
  <c r="AR45" i="9"/>
  <c r="AT45" i="9" s="1"/>
  <c r="AP45" i="9"/>
  <c r="AL45" i="9"/>
  <c r="AN45" i="9" s="1"/>
  <c r="AI45" i="9"/>
  <c r="AK45" i="9" s="1"/>
  <c r="AF45" i="9"/>
  <c r="AA45" i="9"/>
  <c r="W45" i="9"/>
  <c r="Y45" i="9" s="1"/>
  <c r="T45" i="9"/>
  <c r="V45" i="9" s="1"/>
  <c r="Q45" i="9"/>
  <c r="K45" i="9"/>
  <c r="M45" i="9" s="1"/>
  <c r="H45" i="9"/>
  <c r="E45" i="9"/>
  <c r="G45" i="9" s="1"/>
  <c r="AX44" i="9"/>
  <c r="AZ44" i="9" s="1"/>
  <c r="AU44" i="9"/>
  <c r="AW44" i="9" s="1"/>
  <c r="AR44" i="9"/>
  <c r="AT44" i="9" s="1"/>
  <c r="AP44" i="9"/>
  <c r="AL44" i="9"/>
  <c r="AN44" i="9" s="1"/>
  <c r="AI44" i="9"/>
  <c r="AK44" i="9" s="1"/>
  <c r="AF44" i="9"/>
  <c r="AH44" i="9" s="1"/>
  <c r="AA44" i="9"/>
  <c r="W44" i="9"/>
  <c r="Y44" i="9" s="1"/>
  <c r="T44" i="9"/>
  <c r="V44" i="9" s="1"/>
  <c r="Q44" i="9"/>
  <c r="O44" i="9"/>
  <c r="K44" i="9"/>
  <c r="M44" i="9" s="1"/>
  <c r="H44" i="9"/>
  <c r="E44" i="9"/>
  <c r="G44" i="9" s="1"/>
  <c r="AX43" i="9"/>
  <c r="AZ43" i="9" s="1"/>
  <c r="AU43" i="9"/>
  <c r="AW43" i="9" s="1"/>
  <c r="AR43" i="9"/>
  <c r="AT43" i="9" s="1"/>
  <c r="AP43" i="9"/>
  <c r="AL43" i="9"/>
  <c r="AN43" i="9" s="1"/>
  <c r="AI43" i="9"/>
  <c r="AF43" i="9"/>
  <c r="AH43" i="9" s="1"/>
  <c r="AA43" i="9"/>
  <c r="W43" i="9"/>
  <c r="Y43" i="9" s="1"/>
  <c r="T43" i="9"/>
  <c r="V43" i="9" s="1"/>
  <c r="Q43" i="9"/>
  <c r="S43" i="9" s="1"/>
  <c r="O43" i="9"/>
  <c r="K43" i="9"/>
  <c r="M43" i="9" s="1"/>
  <c r="H43" i="9"/>
  <c r="E43" i="9"/>
  <c r="G43" i="9" s="1"/>
  <c r="AX42" i="9"/>
  <c r="AZ42" i="9" s="1"/>
  <c r="AU42" i="9"/>
  <c r="AW42" i="9" s="1"/>
  <c r="AR42" i="9"/>
  <c r="AT42" i="9" s="1"/>
  <c r="AP42" i="9"/>
  <c r="AL42" i="9"/>
  <c r="AN42" i="9" s="1"/>
  <c r="AI42" i="9"/>
  <c r="AK42" i="9" s="1"/>
  <c r="AF42" i="9"/>
  <c r="AH42" i="9" s="1"/>
  <c r="AA42" i="9"/>
  <c r="W42" i="9"/>
  <c r="Y42" i="9" s="1"/>
  <c r="T42" i="9"/>
  <c r="Q42" i="9"/>
  <c r="S42" i="9" s="1"/>
  <c r="O42" i="9"/>
  <c r="AD42" i="9" s="1"/>
  <c r="K42" i="9"/>
  <c r="M42" i="9" s="1"/>
  <c r="H42" i="9"/>
  <c r="J42" i="9" s="1"/>
  <c r="E42" i="9"/>
  <c r="AX41" i="9"/>
  <c r="AZ41" i="9" s="1"/>
  <c r="AU41" i="9"/>
  <c r="AW41" i="9" s="1"/>
  <c r="AR41" i="9"/>
  <c r="AT41" i="9" s="1"/>
  <c r="AP41" i="9"/>
  <c r="AL41" i="9"/>
  <c r="AN41" i="9" s="1"/>
  <c r="AI41" i="9"/>
  <c r="AK41" i="9" s="1"/>
  <c r="AF41" i="9"/>
  <c r="AA41" i="9"/>
  <c r="W41" i="9"/>
  <c r="Y41" i="9" s="1"/>
  <c r="T41" i="9"/>
  <c r="V41" i="9" s="1"/>
  <c r="Q41" i="9"/>
  <c r="K41" i="9"/>
  <c r="M41" i="9" s="1"/>
  <c r="H41" i="9"/>
  <c r="J41" i="9" s="1"/>
  <c r="O41" i="9"/>
  <c r="E41" i="9"/>
  <c r="AX40" i="9"/>
  <c r="AZ40" i="9" s="1"/>
  <c r="AU40" i="9"/>
  <c r="AW40" i="9" s="1"/>
  <c r="AR40" i="9"/>
  <c r="AT40" i="9" s="1"/>
  <c r="AP40" i="9"/>
  <c r="AL40" i="9"/>
  <c r="AN40" i="9" s="1"/>
  <c r="AI40" i="9"/>
  <c r="AK40" i="9" s="1"/>
  <c r="AF40" i="9"/>
  <c r="AA40" i="9"/>
  <c r="W40" i="9"/>
  <c r="Y40" i="9" s="1"/>
  <c r="T40" i="9"/>
  <c r="V40" i="9" s="1"/>
  <c r="Q40" i="9"/>
  <c r="S40" i="9" s="1"/>
  <c r="O40" i="9"/>
  <c r="K40" i="9"/>
  <c r="M40" i="9" s="1"/>
  <c r="H40" i="9"/>
  <c r="E40" i="9"/>
  <c r="G40" i="9" s="1"/>
  <c r="AX39" i="9"/>
  <c r="AZ39" i="9" s="1"/>
  <c r="AU39" i="9"/>
  <c r="AW39" i="9" s="1"/>
  <c r="AR39" i="9"/>
  <c r="AT39" i="9" s="1"/>
  <c r="AP39" i="9"/>
  <c r="AL39" i="9"/>
  <c r="AN39" i="9" s="1"/>
  <c r="AI39" i="9"/>
  <c r="AK39" i="9" s="1"/>
  <c r="AF39" i="9"/>
  <c r="AH39" i="9" s="1"/>
  <c r="AA39" i="9"/>
  <c r="W39" i="9"/>
  <c r="Y39" i="9" s="1"/>
  <c r="T39" i="9"/>
  <c r="V39" i="9" s="1"/>
  <c r="Q39" i="9"/>
  <c r="S39" i="9" s="1"/>
  <c r="O39" i="9"/>
  <c r="K39" i="9"/>
  <c r="M39" i="9" s="1"/>
  <c r="H39" i="9"/>
  <c r="J39" i="9" s="1"/>
  <c r="E39" i="9"/>
  <c r="G39" i="9" s="1"/>
  <c r="AX38" i="9"/>
  <c r="AZ38" i="9" s="1"/>
  <c r="AU38" i="9"/>
  <c r="AW38" i="9" s="1"/>
  <c r="AR38" i="9"/>
  <c r="AT38" i="9" s="1"/>
  <c r="AP38" i="9"/>
  <c r="AL38" i="9"/>
  <c r="AN38" i="9" s="1"/>
  <c r="AI38" i="9"/>
  <c r="AK38" i="9" s="1"/>
  <c r="AF38" i="9"/>
  <c r="AH38" i="9" s="1"/>
  <c r="AA38" i="9"/>
  <c r="W38" i="9"/>
  <c r="Y38" i="9" s="1"/>
  <c r="T38" i="9"/>
  <c r="Q38" i="9"/>
  <c r="S38" i="9" s="1"/>
  <c r="O38" i="9"/>
  <c r="K38" i="9"/>
  <c r="M38" i="9" s="1"/>
  <c r="H38" i="9"/>
  <c r="J38" i="9" s="1"/>
  <c r="E38" i="9"/>
  <c r="G38" i="9" s="1"/>
  <c r="AX37" i="9"/>
  <c r="AZ37" i="9" s="1"/>
  <c r="AU37" i="9"/>
  <c r="AW37" i="9" s="1"/>
  <c r="AR37" i="9"/>
  <c r="AT37" i="9" s="1"/>
  <c r="AP37" i="9"/>
  <c r="AL37" i="9"/>
  <c r="AN37" i="9" s="1"/>
  <c r="AI37" i="9"/>
  <c r="AK37" i="9" s="1"/>
  <c r="AF37" i="9"/>
  <c r="AA37" i="9"/>
  <c r="W37" i="9"/>
  <c r="Y37" i="9" s="1"/>
  <c r="T37" i="9"/>
  <c r="V37" i="9" s="1"/>
  <c r="Q37" i="9"/>
  <c r="K37" i="9"/>
  <c r="M37" i="9" s="1"/>
  <c r="H37" i="9"/>
  <c r="J37" i="9" s="1"/>
  <c r="O37" i="9"/>
  <c r="E37" i="9"/>
  <c r="AX36" i="9"/>
  <c r="AZ36" i="9" s="1"/>
  <c r="AU36" i="9"/>
  <c r="AW36" i="9" s="1"/>
  <c r="AR36" i="9"/>
  <c r="AT36" i="9" s="1"/>
  <c r="AP36" i="9"/>
  <c r="AL36" i="9"/>
  <c r="AN36" i="9" s="1"/>
  <c r="AI36" i="9"/>
  <c r="AK36" i="9" s="1"/>
  <c r="AF36" i="9"/>
  <c r="AA36" i="9"/>
  <c r="W36" i="9"/>
  <c r="Y36" i="9" s="1"/>
  <c r="T36" i="9"/>
  <c r="V36" i="9" s="1"/>
  <c r="Q36" i="9"/>
  <c r="O36" i="9"/>
  <c r="AD36" i="9" s="1"/>
  <c r="K36" i="9"/>
  <c r="M36" i="9" s="1"/>
  <c r="H36" i="9"/>
  <c r="G36" i="9"/>
  <c r="E36" i="9"/>
  <c r="AX35" i="9"/>
  <c r="AZ35" i="9" s="1"/>
  <c r="AU35" i="9"/>
  <c r="AW35" i="9" s="1"/>
  <c r="AR35" i="9"/>
  <c r="AT35" i="9" s="1"/>
  <c r="AP35" i="9"/>
  <c r="AL35" i="9"/>
  <c r="AN35" i="9" s="1"/>
  <c r="AI35" i="9"/>
  <c r="AK35" i="9" s="1"/>
  <c r="AH35" i="9"/>
  <c r="AF35" i="9"/>
  <c r="AA35" i="9"/>
  <c r="W35" i="9"/>
  <c r="Y35" i="9" s="1"/>
  <c r="T35" i="9"/>
  <c r="V35" i="9" s="1"/>
  <c r="Q35" i="9"/>
  <c r="S35" i="9" s="1"/>
  <c r="O35" i="9"/>
  <c r="K35" i="9"/>
  <c r="M35" i="9" s="1"/>
  <c r="H35" i="9"/>
  <c r="E35" i="9"/>
  <c r="G35" i="9" s="1"/>
  <c r="AX34" i="9"/>
  <c r="AZ34" i="9" s="1"/>
  <c r="AU34" i="9"/>
  <c r="AW34" i="9" s="1"/>
  <c r="AR34" i="9"/>
  <c r="AT34" i="9" s="1"/>
  <c r="AP34" i="9"/>
  <c r="AL34" i="9"/>
  <c r="AN34" i="9" s="1"/>
  <c r="AI34" i="9"/>
  <c r="AK34" i="9" s="1"/>
  <c r="AF34" i="9"/>
  <c r="AH34" i="9" s="1"/>
  <c r="AA34" i="9"/>
  <c r="W34" i="9"/>
  <c r="Y34" i="9" s="1"/>
  <c r="T34" i="9"/>
  <c r="V34" i="9" s="1"/>
  <c r="Q34" i="9"/>
  <c r="S34" i="9" s="1"/>
  <c r="O34" i="9"/>
  <c r="AD34" i="9" s="1"/>
  <c r="K34" i="9"/>
  <c r="M34" i="9" s="1"/>
  <c r="H34" i="9"/>
  <c r="J34" i="9" s="1"/>
  <c r="E34" i="9"/>
  <c r="AX33" i="9"/>
  <c r="AZ33" i="9" s="1"/>
  <c r="AU33" i="9"/>
  <c r="AW33" i="9" s="1"/>
  <c r="AR33" i="9"/>
  <c r="AT33" i="9" s="1"/>
  <c r="AP33" i="9"/>
  <c r="AL33" i="9"/>
  <c r="AN33" i="9" s="1"/>
  <c r="AI33" i="9"/>
  <c r="AK33" i="9" s="1"/>
  <c r="AF33" i="9"/>
  <c r="AA33" i="9"/>
  <c r="W33" i="9"/>
  <c r="Y33" i="9" s="1"/>
  <c r="T33" i="9"/>
  <c r="V33" i="9" s="1"/>
  <c r="Q33" i="9"/>
  <c r="K33" i="9"/>
  <c r="M33" i="9" s="1"/>
  <c r="H33" i="9"/>
  <c r="O33" i="9"/>
  <c r="E33" i="9"/>
  <c r="AX32" i="9"/>
  <c r="AZ32" i="9" s="1"/>
  <c r="AU32" i="9"/>
  <c r="AW32" i="9" s="1"/>
  <c r="AR32" i="9"/>
  <c r="AT32" i="9" s="1"/>
  <c r="AP32" i="9"/>
  <c r="AL32" i="9"/>
  <c r="AN32" i="9" s="1"/>
  <c r="AI32" i="9"/>
  <c r="AK32" i="9" s="1"/>
  <c r="AF32" i="9"/>
  <c r="AA32" i="9"/>
  <c r="W32" i="9"/>
  <c r="Y32" i="9" s="1"/>
  <c r="T32" i="9"/>
  <c r="V32" i="9" s="1"/>
  <c r="Q32" i="9"/>
  <c r="S32" i="9" s="1"/>
  <c r="O32" i="9"/>
  <c r="AD32" i="9" s="1"/>
  <c r="K32" i="9"/>
  <c r="M32" i="9" s="1"/>
  <c r="H32" i="9"/>
  <c r="J32" i="9" s="1"/>
  <c r="E32" i="9"/>
  <c r="G32" i="9" s="1"/>
  <c r="AX31" i="9"/>
  <c r="AZ31" i="9" s="1"/>
  <c r="AU31" i="9"/>
  <c r="AW31" i="9" s="1"/>
  <c r="AR31" i="9"/>
  <c r="AT31" i="9" s="1"/>
  <c r="AP31" i="9"/>
  <c r="AL31" i="9"/>
  <c r="AN31" i="9" s="1"/>
  <c r="AI31" i="9"/>
  <c r="AK31" i="9" s="1"/>
  <c r="AF31" i="9"/>
  <c r="AH31" i="9" s="1"/>
  <c r="AA31" i="9"/>
  <c r="W31" i="9"/>
  <c r="Y31" i="9" s="1"/>
  <c r="T31" i="9"/>
  <c r="Q31" i="9"/>
  <c r="S31" i="9" s="1"/>
  <c r="O31" i="9"/>
  <c r="K31" i="9"/>
  <c r="M31" i="9" s="1"/>
  <c r="H31" i="9"/>
  <c r="J31" i="9" s="1"/>
  <c r="E31" i="9"/>
  <c r="G31" i="9" s="1"/>
  <c r="AX30" i="9"/>
  <c r="AZ30" i="9" s="1"/>
  <c r="AU30" i="9"/>
  <c r="AW30" i="9" s="1"/>
  <c r="AR30" i="9"/>
  <c r="AT30" i="9" s="1"/>
  <c r="AP30" i="9"/>
  <c r="AL30" i="9"/>
  <c r="AN30" i="9" s="1"/>
  <c r="AI30" i="9"/>
  <c r="AK30" i="9" s="1"/>
  <c r="AF30" i="9"/>
  <c r="AH30" i="9" s="1"/>
  <c r="AA30" i="9"/>
  <c r="W30" i="9"/>
  <c r="Y30" i="9" s="1"/>
  <c r="T30" i="9"/>
  <c r="V30" i="9" s="1"/>
  <c r="Q30" i="9"/>
  <c r="S30" i="9" s="1"/>
  <c r="O30" i="9"/>
  <c r="AD30" i="9" s="1"/>
  <c r="K30" i="9"/>
  <c r="M30" i="9" s="1"/>
  <c r="H30" i="9"/>
  <c r="J30" i="9" s="1"/>
  <c r="E30" i="9"/>
  <c r="AX29" i="9"/>
  <c r="AZ29" i="9" s="1"/>
  <c r="AU29" i="9"/>
  <c r="AW29" i="9" s="1"/>
  <c r="AR29" i="9"/>
  <c r="AT29" i="9" s="1"/>
  <c r="AP29" i="9"/>
  <c r="AL29" i="9"/>
  <c r="AN29" i="9" s="1"/>
  <c r="AI29" i="9"/>
  <c r="AK29" i="9" s="1"/>
  <c r="AF29" i="9"/>
  <c r="AA29" i="9"/>
  <c r="W29" i="9"/>
  <c r="Y29" i="9" s="1"/>
  <c r="T29" i="9"/>
  <c r="V29" i="9" s="1"/>
  <c r="Q29" i="9"/>
  <c r="S29" i="9" s="1"/>
  <c r="K29" i="9"/>
  <c r="M29" i="9" s="1"/>
  <c r="H29" i="9"/>
  <c r="J29" i="9" s="1"/>
  <c r="O29" i="9"/>
  <c r="E29" i="9"/>
  <c r="AX28" i="9"/>
  <c r="AZ28" i="9" s="1"/>
  <c r="AU28" i="9"/>
  <c r="AW28" i="9" s="1"/>
  <c r="AR28" i="9"/>
  <c r="AT28" i="9" s="1"/>
  <c r="AP28" i="9"/>
  <c r="AL28" i="9"/>
  <c r="AN28" i="9" s="1"/>
  <c r="AI28" i="9"/>
  <c r="AK28" i="9" s="1"/>
  <c r="AF28" i="9"/>
  <c r="AA28" i="9"/>
  <c r="W28" i="9"/>
  <c r="Y28" i="9" s="1"/>
  <c r="T28" i="9"/>
  <c r="V28" i="9" s="1"/>
  <c r="Q28" i="9"/>
  <c r="O28" i="9"/>
  <c r="AD28" i="9" s="1"/>
  <c r="K28" i="9"/>
  <c r="M28" i="9" s="1"/>
  <c r="H28" i="9"/>
  <c r="J28" i="9" s="1"/>
  <c r="E28" i="9"/>
  <c r="G28" i="9" s="1"/>
  <c r="AX27" i="9"/>
  <c r="AZ27" i="9" s="1"/>
  <c r="AU27" i="9"/>
  <c r="AW27" i="9" s="1"/>
  <c r="AR27" i="9"/>
  <c r="AT27" i="9" s="1"/>
  <c r="AP27" i="9"/>
  <c r="AL27" i="9"/>
  <c r="AN27" i="9" s="1"/>
  <c r="AI27" i="9"/>
  <c r="AK27" i="9" s="1"/>
  <c r="AF27" i="9"/>
  <c r="AH27" i="9" s="1"/>
  <c r="AA27" i="9"/>
  <c r="W27" i="9"/>
  <c r="Y27" i="9" s="1"/>
  <c r="T27" i="9"/>
  <c r="V27" i="9" s="1"/>
  <c r="Q27" i="9"/>
  <c r="S27" i="9" s="1"/>
  <c r="O27" i="9"/>
  <c r="K27" i="9"/>
  <c r="M27" i="9" s="1"/>
  <c r="H27" i="9"/>
  <c r="E27" i="9"/>
  <c r="G27" i="9" s="1"/>
  <c r="AX26" i="9"/>
  <c r="AZ26" i="9" s="1"/>
  <c r="AU26" i="9"/>
  <c r="AW26" i="9" s="1"/>
  <c r="AR26" i="9"/>
  <c r="AT26" i="9" s="1"/>
  <c r="AP26" i="9"/>
  <c r="AL26" i="9"/>
  <c r="AN26" i="9" s="1"/>
  <c r="AI26" i="9"/>
  <c r="AK26" i="9" s="1"/>
  <c r="AF26" i="9"/>
  <c r="AH26" i="9" s="1"/>
  <c r="AA26" i="9"/>
  <c r="W26" i="9"/>
  <c r="Y26" i="9" s="1"/>
  <c r="T26" i="9"/>
  <c r="V26" i="9" s="1"/>
  <c r="Q26" i="9"/>
  <c r="S26" i="9" s="1"/>
  <c r="O26" i="9"/>
  <c r="K26" i="9"/>
  <c r="M26" i="9" s="1"/>
  <c r="H26" i="9"/>
  <c r="J26" i="9" s="1"/>
  <c r="E26" i="9"/>
  <c r="AX25" i="9"/>
  <c r="AZ25" i="9" s="1"/>
  <c r="AU25" i="9"/>
  <c r="AW25" i="9" s="1"/>
  <c r="AR25" i="9"/>
  <c r="AT25" i="9" s="1"/>
  <c r="AP25" i="9"/>
  <c r="AL25" i="9"/>
  <c r="AN25" i="9" s="1"/>
  <c r="AI25" i="9"/>
  <c r="AK25" i="9" s="1"/>
  <c r="AF25" i="9"/>
  <c r="AA25" i="9"/>
  <c r="W25" i="9"/>
  <c r="Y25" i="9" s="1"/>
  <c r="T25" i="9"/>
  <c r="V25" i="9" s="1"/>
  <c r="Q25" i="9"/>
  <c r="K25" i="9"/>
  <c r="M25" i="9" s="1"/>
  <c r="H25" i="9"/>
  <c r="J25" i="9" s="1"/>
  <c r="O25" i="9"/>
  <c r="E25" i="9"/>
  <c r="AX24" i="9"/>
  <c r="AZ24" i="9" s="1"/>
  <c r="AU24" i="9"/>
  <c r="AW24" i="9" s="1"/>
  <c r="AR24" i="9"/>
  <c r="AT24" i="9" s="1"/>
  <c r="AP24" i="9"/>
  <c r="AL24" i="9"/>
  <c r="AN24" i="9" s="1"/>
  <c r="AI24" i="9"/>
  <c r="AK24" i="9" s="1"/>
  <c r="AF24" i="9"/>
  <c r="AA24" i="9"/>
  <c r="W24" i="9"/>
  <c r="Y24" i="9" s="1"/>
  <c r="T24" i="9"/>
  <c r="V24" i="9" s="1"/>
  <c r="Q24" i="9"/>
  <c r="S24" i="9" s="1"/>
  <c r="O24" i="9"/>
  <c r="K24" i="9"/>
  <c r="M24" i="9" s="1"/>
  <c r="H24" i="9"/>
  <c r="J24" i="9" s="1"/>
  <c r="E24" i="9"/>
  <c r="G24" i="9" s="1"/>
  <c r="AX23" i="9"/>
  <c r="AZ23" i="9" s="1"/>
  <c r="AU23" i="9"/>
  <c r="AW23" i="9" s="1"/>
  <c r="AR23" i="9"/>
  <c r="AT23" i="9" s="1"/>
  <c r="AP23" i="9"/>
  <c r="AL23" i="9"/>
  <c r="AN23" i="9" s="1"/>
  <c r="AI23" i="9"/>
  <c r="AK23" i="9" s="1"/>
  <c r="AF23" i="9"/>
  <c r="AH23" i="9" s="1"/>
  <c r="AA23" i="9"/>
  <c r="W23" i="9"/>
  <c r="Y23" i="9" s="1"/>
  <c r="T23" i="9"/>
  <c r="V23" i="9" s="1"/>
  <c r="Q23" i="9"/>
  <c r="S23" i="9" s="1"/>
  <c r="O23" i="9"/>
  <c r="K23" i="9"/>
  <c r="M23" i="9" s="1"/>
  <c r="H23" i="9"/>
  <c r="J23" i="9" s="1"/>
  <c r="E23" i="9"/>
  <c r="G23" i="9" s="1"/>
  <c r="AX22" i="9"/>
  <c r="AZ22" i="9" s="1"/>
  <c r="AU22" i="9"/>
  <c r="AW22" i="9" s="1"/>
  <c r="AR22" i="9"/>
  <c r="AT22" i="9" s="1"/>
  <c r="AP22" i="9"/>
  <c r="AL22" i="9"/>
  <c r="AN22" i="9" s="1"/>
  <c r="AI22" i="9"/>
  <c r="AK22" i="9" s="1"/>
  <c r="AF22" i="9"/>
  <c r="AH22" i="9" s="1"/>
  <c r="AA22" i="9"/>
  <c r="W22" i="9"/>
  <c r="Y22" i="9" s="1"/>
  <c r="T22" i="9"/>
  <c r="V22" i="9" s="1"/>
  <c r="Q22" i="9"/>
  <c r="S22" i="9" s="1"/>
  <c r="O22" i="9"/>
  <c r="K22" i="9"/>
  <c r="M22" i="9" s="1"/>
  <c r="H22" i="9"/>
  <c r="J22" i="9" s="1"/>
  <c r="E22" i="9"/>
  <c r="AX21" i="9"/>
  <c r="AZ21" i="9" s="1"/>
  <c r="AU21" i="9"/>
  <c r="AW21" i="9" s="1"/>
  <c r="AR21" i="9"/>
  <c r="AT21" i="9" s="1"/>
  <c r="AP21" i="9"/>
  <c r="AL21" i="9"/>
  <c r="AN21" i="9" s="1"/>
  <c r="AI21" i="9"/>
  <c r="AK21" i="9" s="1"/>
  <c r="AF21" i="9"/>
  <c r="AA21" i="9"/>
  <c r="W21" i="9"/>
  <c r="Y21" i="9" s="1"/>
  <c r="T21" i="9"/>
  <c r="V21" i="9" s="1"/>
  <c r="Q21" i="9"/>
  <c r="K21" i="9"/>
  <c r="M21" i="9" s="1"/>
  <c r="H21" i="9"/>
  <c r="O21" i="9"/>
  <c r="E21" i="9"/>
  <c r="AX20" i="9"/>
  <c r="AZ20" i="9" s="1"/>
  <c r="AU20" i="9"/>
  <c r="AW20" i="9" s="1"/>
  <c r="AR20" i="9"/>
  <c r="AT20" i="9" s="1"/>
  <c r="AP20" i="9"/>
  <c r="AL20" i="9"/>
  <c r="AN20" i="9" s="1"/>
  <c r="AI20" i="9"/>
  <c r="AK20" i="9" s="1"/>
  <c r="AF20" i="9"/>
  <c r="AA20" i="9"/>
  <c r="W20" i="9"/>
  <c r="Y20" i="9" s="1"/>
  <c r="T20" i="9"/>
  <c r="V20" i="9" s="1"/>
  <c r="Q20" i="9"/>
  <c r="O20" i="9"/>
  <c r="AD20" i="9" s="1"/>
  <c r="K20" i="9"/>
  <c r="M20" i="9" s="1"/>
  <c r="H20" i="9"/>
  <c r="E20" i="9"/>
  <c r="G20" i="9" s="1"/>
  <c r="AX19" i="9"/>
  <c r="AZ19" i="9" s="1"/>
  <c r="AU19" i="9"/>
  <c r="AW19" i="9" s="1"/>
  <c r="AR19" i="9"/>
  <c r="AT19" i="9" s="1"/>
  <c r="AP19" i="9"/>
  <c r="AL19" i="9"/>
  <c r="AN19" i="9" s="1"/>
  <c r="AI19" i="9"/>
  <c r="AK19" i="9" s="1"/>
  <c r="AF19" i="9"/>
  <c r="AH19" i="9" s="1"/>
  <c r="AA19" i="9"/>
  <c r="W19" i="9"/>
  <c r="Y19" i="9" s="1"/>
  <c r="T19" i="9"/>
  <c r="V19" i="9" s="1"/>
  <c r="Q19" i="9"/>
  <c r="S19" i="9" s="1"/>
  <c r="O19" i="9"/>
  <c r="K19" i="9"/>
  <c r="M19" i="9" s="1"/>
  <c r="H19" i="9"/>
  <c r="J19" i="9" s="1"/>
  <c r="E19" i="9"/>
  <c r="G19" i="9" s="1"/>
  <c r="AX18" i="9"/>
  <c r="AZ18" i="9" s="1"/>
  <c r="AU18" i="9"/>
  <c r="AW18" i="9" s="1"/>
  <c r="AR18" i="9"/>
  <c r="AT18" i="9" s="1"/>
  <c r="AP18" i="9"/>
  <c r="AL18" i="9"/>
  <c r="AN18" i="9" s="1"/>
  <c r="AI18" i="9"/>
  <c r="AK18" i="9" s="1"/>
  <c r="AF18" i="9"/>
  <c r="AH18" i="9" s="1"/>
  <c r="AA18" i="9"/>
  <c r="W18" i="9"/>
  <c r="Y18" i="9" s="1"/>
  <c r="T18" i="9"/>
  <c r="V18" i="9" s="1"/>
  <c r="Q18" i="9"/>
  <c r="S18" i="9" s="1"/>
  <c r="O18" i="9"/>
  <c r="AD18" i="9" s="1"/>
  <c r="K18" i="9"/>
  <c r="M18" i="9" s="1"/>
  <c r="H18" i="9"/>
  <c r="J18" i="9" s="1"/>
  <c r="E18" i="9"/>
  <c r="AX17" i="9"/>
  <c r="AZ17" i="9" s="1"/>
  <c r="AU17" i="9"/>
  <c r="AW17" i="9" s="1"/>
  <c r="AR17" i="9"/>
  <c r="AT17" i="9" s="1"/>
  <c r="AP17" i="9"/>
  <c r="AL17" i="9"/>
  <c r="AN17" i="9" s="1"/>
  <c r="AI17" i="9"/>
  <c r="AK17" i="9" s="1"/>
  <c r="AF17" i="9"/>
  <c r="AA17" i="9"/>
  <c r="W17" i="9"/>
  <c r="Y17" i="9" s="1"/>
  <c r="T17" i="9"/>
  <c r="V17" i="9" s="1"/>
  <c r="Q17" i="9"/>
  <c r="K17" i="9"/>
  <c r="M17" i="9" s="1"/>
  <c r="H17" i="9"/>
  <c r="J17" i="9" s="1"/>
  <c r="O17" i="9"/>
  <c r="E17" i="9"/>
  <c r="AX16" i="9"/>
  <c r="AZ16" i="9" s="1"/>
  <c r="AU16" i="9"/>
  <c r="AW16" i="9" s="1"/>
  <c r="AR16" i="9"/>
  <c r="AT16" i="9" s="1"/>
  <c r="AP16" i="9"/>
  <c r="AL16" i="9"/>
  <c r="AN16" i="9" s="1"/>
  <c r="AI16" i="9"/>
  <c r="AK16" i="9" s="1"/>
  <c r="AF16" i="9"/>
  <c r="AA16" i="9"/>
  <c r="W16" i="9"/>
  <c r="Y16" i="9" s="1"/>
  <c r="T16" i="9"/>
  <c r="V16" i="9" s="1"/>
  <c r="Q16" i="9"/>
  <c r="O16" i="9"/>
  <c r="K16" i="9"/>
  <c r="M16" i="9" s="1"/>
  <c r="H16" i="9"/>
  <c r="J16" i="9" s="1"/>
  <c r="E16" i="9"/>
  <c r="G16" i="9" s="1"/>
  <c r="AX15" i="9"/>
  <c r="AZ15" i="9" s="1"/>
  <c r="AU15" i="9"/>
  <c r="AW15" i="9" s="1"/>
  <c r="AR15" i="9"/>
  <c r="AT15" i="9" s="1"/>
  <c r="AP15" i="9"/>
  <c r="AL15" i="9"/>
  <c r="AN15" i="9" s="1"/>
  <c r="AI15" i="9"/>
  <c r="AK15" i="9" s="1"/>
  <c r="AF15" i="9"/>
  <c r="AH15" i="9" s="1"/>
  <c r="AA15" i="9"/>
  <c r="W15" i="9"/>
  <c r="Y15" i="9" s="1"/>
  <c r="T15" i="9"/>
  <c r="V15" i="9" s="1"/>
  <c r="Q15" i="9"/>
  <c r="S15" i="9" s="1"/>
  <c r="O15" i="9"/>
  <c r="K15" i="9"/>
  <c r="M15" i="9" s="1"/>
  <c r="H15" i="9"/>
  <c r="J15" i="9" s="1"/>
  <c r="E15" i="9"/>
  <c r="G15" i="9" s="1"/>
  <c r="AX14" i="9"/>
  <c r="AZ14" i="9" s="1"/>
  <c r="AU14" i="9"/>
  <c r="AW14" i="9" s="1"/>
  <c r="AR14" i="9"/>
  <c r="AT14" i="9" s="1"/>
  <c r="AP14" i="9"/>
  <c r="AL14" i="9"/>
  <c r="AN14" i="9" s="1"/>
  <c r="AI14" i="9"/>
  <c r="AK14" i="9" s="1"/>
  <c r="AF14" i="9"/>
  <c r="AH14" i="9" s="1"/>
  <c r="AA14" i="9"/>
  <c r="W14" i="9"/>
  <c r="Y14" i="9" s="1"/>
  <c r="T14" i="9"/>
  <c r="V14" i="9" s="1"/>
  <c r="Q14" i="9"/>
  <c r="S14" i="9" s="1"/>
  <c r="O14" i="9"/>
  <c r="K14" i="9"/>
  <c r="M14" i="9" s="1"/>
  <c r="H14" i="9"/>
  <c r="J14" i="9" s="1"/>
  <c r="E14" i="9"/>
  <c r="AX13" i="9"/>
  <c r="AZ13" i="9" s="1"/>
  <c r="AU13" i="9"/>
  <c r="AW13" i="9" s="1"/>
  <c r="AR13" i="9"/>
  <c r="AT13" i="9" s="1"/>
  <c r="AP13" i="9"/>
  <c r="AL13" i="9"/>
  <c r="AN13" i="9" s="1"/>
  <c r="AI13" i="9"/>
  <c r="AK13" i="9" s="1"/>
  <c r="AF13" i="9"/>
  <c r="AA13" i="9"/>
  <c r="W13" i="9"/>
  <c r="Y13" i="9" s="1"/>
  <c r="T13" i="9"/>
  <c r="V13" i="9" s="1"/>
  <c r="Q13" i="9"/>
  <c r="K13" i="9"/>
  <c r="M13" i="9" s="1"/>
  <c r="H13" i="9"/>
  <c r="J13" i="9" s="1"/>
  <c r="O13" i="9"/>
  <c r="AD13" i="9" s="1"/>
  <c r="E13" i="9"/>
  <c r="AX12" i="9"/>
  <c r="AZ12" i="9" s="1"/>
  <c r="AU12" i="9"/>
  <c r="AW12" i="9" s="1"/>
  <c r="AR12" i="9"/>
  <c r="AT12" i="9" s="1"/>
  <c r="AP12" i="9"/>
  <c r="AL12" i="9"/>
  <c r="AN12" i="9" s="1"/>
  <c r="AI12" i="9"/>
  <c r="AK12" i="9" s="1"/>
  <c r="AF12" i="9"/>
  <c r="AA12" i="9"/>
  <c r="W12" i="9"/>
  <c r="Y12" i="9" s="1"/>
  <c r="T12" i="9"/>
  <c r="V12" i="9" s="1"/>
  <c r="Q12" i="9"/>
  <c r="O12" i="9"/>
  <c r="K12" i="9"/>
  <c r="M12" i="9" s="1"/>
  <c r="H12" i="9"/>
  <c r="E12" i="9"/>
  <c r="G12" i="9" s="1"/>
  <c r="AX11" i="9"/>
  <c r="AZ11" i="9" s="1"/>
  <c r="AU11" i="9"/>
  <c r="AW11" i="9" s="1"/>
  <c r="AR11" i="9"/>
  <c r="AT11" i="9" s="1"/>
  <c r="AP11" i="9"/>
  <c r="AL11" i="9"/>
  <c r="AN11" i="9" s="1"/>
  <c r="AI11" i="9"/>
  <c r="AK11" i="9" s="1"/>
  <c r="AF11" i="9"/>
  <c r="AH11" i="9" s="1"/>
  <c r="AA11" i="9"/>
  <c r="W11" i="9"/>
  <c r="Y11" i="9" s="1"/>
  <c r="T11" i="9"/>
  <c r="V11" i="9" s="1"/>
  <c r="Q11" i="9"/>
  <c r="S11" i="9" s="1"/>
  <c r="O11" i="9"/>
  <c r="K11" i="9"/>
  <c r="M11" i="9" s="1"/>
  <c r="H11" i="9"/>
  <c r="J11" i="9" s="1"/>
  <c r="E11" i="9"/>
  <c r="G11" i="9" s="1"/>
  <c r="AX10" i="9"/>
  <c r="AZ10" i="9" s="1"/>
  <c r="AU10" i="9"/>
  <c r="AW10" i="9" s="1"/>
  <c r="AR10" i="9"/>
  <c r="AT10" i="9" s="1"/>
  <c r="AP10" i="9"/>
  <c r="AL10" i="9"/>
  <c r="AN10" i="9" s="1"/>
  <c r="AI10" i="9"/>
  <c r="AK10" i="9" s="1"/>
  <c r="AF10" i="9"/>
  <c r="AH10" i="9" s="1"/>
  <c r="AA10" i="9"/>
  <c r="W10" i="9"/>
  <c r="Y10" i="9" s="1"/>
  <c r="T10" i="9"/>
  <c r="V10" i="9" s="1"/>
  <c r="Q10" i="9"/>
  <c r="S10" i="9" s="1"/>
  <c r="O10" i="9"/>
  <c r="K10" i="9"/>
  <c r="M10" i="9" s="1"/>
  <c r="H10" i="9"/>
  <c r="J10" i="9" s="1"/>
  <c r="E10" i="9"/>
  <c r="AX9" i="9"/>
  <c r="AZ9" i="9" s="1"/>
  <c r="AU9" i="9"/>
  <c r="AW9" i="9" s="1"/>
  <c r="AR9" i="9"/>
  <c r="AT9" i="9" s="1"/>
  <c r="AP9" i="9"/>
  <c r="AL9" i="9"/>
  <c r="AN9" i="9" s="1"/>
  <c r="AI9" i="9"/>
  <c r="AK9" i="9" s="1"/>
  <c r="AF9" i="9"/>
  <c r="AA9" i="9"/>
  <c r="W9" i="9"/>
  <c r="Y9" i="9" s="1"/>
  <c r="T9" i="9"/>
  <c r="V9" i="9" s="1"/>
  <c r="Q9" i="9"/>
  <c r="K9" i="9"/>
  <c r="M9" i="9" s="1"/>
  <c r="H9" i="9"/>
  <c r="J9" i="9" s="1"/>
  <c r="O9" i="9"/>
  <c r="E9" i="9"/>
  <c r="AX8" i="9"/>
  <c r="AZ8" i="9" s="1"/>
  <c r="AU8" i="9"/>
  <c r="AW8" i="9" s="1"/>
  <c r="AR8" i="9"/>
  <c r="AT8" i="9" s="1"/>
  <c r="AP8" i="9"/>
  <c r="AL8" i="9"/>
  <c r="AN8" i="9" s="1"/>
  <c r="AI8" i="9"/>
  <c r="AK8" i="9" s="1"/>
  <c r="AF8" i="9"/>
  <c r="AA8" i="9"/>
  <c r="W8" i="9"/>
  <c r="Y8" i="9" s="1"/>
  <c r="T8" i="9"/>
  <c r="V8" i="9" s="1"/>
  <c r="Q8" i="9"/>
  <c r="S8" i="9" s="1"/>
  <c r="O8" i="9"/>
  <c r="K8" i="9"/>
  <c r="M8" i="9" s="1"/>
  <c r="H8" i="9"/>
  <c r="J8" i="9" s="1"/>
  <c r="E8" i="9"/>
  <c r="G8" i="9" s="1"/>
  <c r="AX7" i="9"/>
  <c r="AZ7" i="9" s="1"/>
  <c r="AU7" i="9"/>
  <c r="AW7" i="9" s="1"/>
  <c r="AR7" i="9"/>
  <c r="AT7" i="9" s="1"/>
  <c r="AP7" i="9"/>
  <c r="AL7" i="9"/>
  <c r="AN7" i="9" s="1"/>
  <c r="AI7" i="9"/>
  <c r="AF7" i="9"/>
  <c r="AH7" i="9" s="1"/>
  <c r="AA7" i="9"/>
  <c r="W7" i="9"/>
  <c r="Y7" i="9" s="1"/>
  <c r="T7" i="9"/>
  <c r="V7" i="9" s="1"/>
  <c r="Q7" i="9"/>
  <c r="S7" i="9" s="1"/>
  <c r="O7" i="9"/>
  <c r="K7" i="9"/>
  <c r="M7" i="9" s="1"/>
  <c r="H7" i="9"/>
  <c r="E7" i="9"/>
  <c r="G7" i="9" s="1"/>
  <c r="AD45" i="40" l="1"/>
  <c r="AD33" i="40"/>
  <c r="AD15" i="40"/>
  <c r="AD10" i="40"/>
  <c r="AD8" i="40"/>
  <c r="AD49" i="16"/>
  <c r="AD19" i="16"/>
  <c r="AD15" i="16"/>
  <c r="AD7" i="16"/>
  <c r="AD49" i="38"/>
  <c r="AD33" i="38"/>
  <c r="AD29" i="38"/>
  <c r="AD49" i="23"/>
  <c r="AD45" i="23"/>
  <c r="AD29" i="23"/>
  <c r="AD21" i="23"/>
  <c r="AD20" i="23"/>
  <c r="AD9" i="23"/>
  <c r="AD45" i="21"/>
  <c r="AD32" i="21"/>
  <c r="AD21" i="21"/>
  <c r="AD19" i="21"/>
  <c r="AD15" i="21"/>
  <c r="AD9" i="21"/>
  <c r="AD7" i="21"/>
  <c r="AD32" i="20"/>
  <c r="AD24" i="20"/>
  <c r="AD20" i="20"/>
  <c r="AD18" i="20"/>
  <c r="AD15" i="20"/>
  <c r="AD9" i="20"/>
  <c r="AD7" i="20"/>
  <c r="AD45" i="18"/>
  <c r="AD33" i="18"/>
  <c r="AD12" i="18"/>
  <c r="AD48" i="9"/>
  <c r="AD44" i="9"/>
  <c r="AD40" i="9"/>
  <c r="AD38" i="9"/>
  <c r="AD26" i="9"/>
  <c r="AD24" i="9"/>
  <c r="AD22" i="9"/>
  <c r="AD16" i="9"/>
  <c r="AD14" i="9"/>
  <c r="AD12" i="9"/>
  <c r="AD10" i="9"/>
  <c r="Z44" i="9"/>
  <c r="Z22" i="40"/>
  <c r="AD54" i="38"/>
  <c r="Z16" i="9"/>
  <c r="AB16" i="9" s="1"/>
  <c r="AO16" i="9"/>
  <c r="BB52" i="25"/>
  <c r="AD34" i="20"/>
  <c r="AE52" i="38"/>
  <c r="BG52" i="38"/>
  <c r="BI52" i="38" s="1"/>
  <c r="BG52" i="16"/>
  <c r="BI52" i="16" s="1"/>
  <c r="AE52" i="16"/>
  <c r="Y52" i="4"/>
  <c r="W52" i="25"/>
  <c r="Y52" i="25" s="1"/>
  <c r="W52" i="2"/>
  <c r="Y52" i="2" s="1"/>
  <c r="AZ52" i="4"/>
  <c r="AT52" i="4"/>
  <c r="BA52" i="4"/>
  <c r="BC52" i="4" s="1"/>
  <c r="AA52" i="25"/>
  <c r="AD52" i="25"/>
  <c r="O52" i="25"/>
  <c r="AP52" i="2"/>
  <c r="BE52" i="2"/>
  <c r="AE52" i="36"/>
  <c r="BG52" i="36"/>
  <c r="BI52" i="36" s="1"/>
  <c r="BG52" i="42"/>
  <c r="BI52" i="42" s="1"/>
  <c r="AE52" i="42"/>
  <c r="AP52" i="25"/>
  <c r="BE52" i="25"/>
  <c r="J52" i="4"/>
  <c r="H52" i="25"/>
  <c r="J52" i="25" s="1"/>
  <c r="H52" i="2"/>
  <c r="J52" i="2" s="1"/>
  <c r="M52" i="4"/>
  <c r="K52" i="25"/>
  <c r="M52" i="25" s="1"/>
  <c r="K52" i="2"/>
  <c r="M52" i="2" s="1"/>
  <c r="E52" i="25"/>
  <c r="N52" i="4"/>
  <c r="P52" i="4" s="1"/>
  <c r="AC52" i="4"/>
  <c r="G52" i="4"/>
  <c r="E52" i="2"/>
  <c r="V52" i="4"/>
  <c r="T52" i="25"/>
  <c r="V52" i="25" s="1"/>
  <c r="T52" i="2"/>
  <c r="V52" i="2" s="1"/>
  <c r="AD52" i="2"/>
  <c r="BH52" i="2" s="1"/>
  <c r="O52" i="2"/>
  <c r="BG52" i="22"/>
  <c r="BI52" i="22" s="1"/>
  <c r="AE52" i="22"/>
  <c r="BG52" i="23"/>
  <c r="BI52" i="23" s="1"/>
  <c r="AE52" i="23"/>
  <c r="AE52" i="21"/>
  <c r="BG52" i="21"/>
  <c r="BI52" i="21" s="1"/>
  <c r="AH52" i="4"/>
  <c r="AF52" i="25"/>
  <c r="AO52" i="4"/>
  <c r="AQ52" i="4" s="1"/>
  <c r="BD52" i="4"/>
  <c r="BF52" i="4" s="1"/>
  <c r="AF52" i="2"/>
  <c r="AK52" i="4"/>
  <c r="AW52" i="4"/>
  <c r="AL52" i="25"/>
  <c r="AN52" i="25" s="1"/>
  <c r="AN52" i="4"/>
  <c r="AL52" i="2"/>
  <c r="AN52" i="2" s="1"/>
  <c r="Q52" i="25"/>
  <c r="Z52" i="4"/>
  <c r="AB52" i="4" s="1"/>
  <c r="Q52" i="2"/>
  <c r="S52" i="4"/>
  <c r="BG52" i="41"/>
  <c r="BI52" i="41" s="1"/>
  <c r="AE52" i="41"/>
  <c r="AE52" i="12"/>
  <c r="N12" i="9"/>
  <c r="P12" i="9" s="1"/>
  <c r="AD46" i="40"/>
  <c r="AD42" i="21"/>
  <c r="AD15" i="18"/>
  <c r="AD24" i="40"/>
  <c r="AD32" i="40"/>
  <c r="Z44" i="36"/>
  <c r="AB44" i="36" s="1"/>
  <c r="AD53" i="23"/>
  <c r="AD40" i="18"/>
  <c r="Z28" i="9"/>
  <c r="AO28" i="9"/>
  <c r="AD18" i="16"/>
  <c r="AD10" i="36"/>
  <c r="AD40" i="23"/>
  <c r="AD44" i="23"/>
  <c r="AD8" i="21"/>
  <c r="AD26" i="21"/>
  <c r="AD27" i="20"/>
  <c r="N48" i="20"/>
  <c r="P48" i="20" s="1"/>
  <c r="AD51" i="20"/>
  <c r="N13" i="18"/>
  <c r="P13" i="18" s="1"/>
  <c r="AD38" i="18"/>
  <c r="N40" i="23"/>
  <c r="AD49" i="21"/>
  <c r="Z38" i="20"/>
  <c r="AB38" i="20" s="1"/>
  <c r="AD47" i="9"/>
  <c r="AD16" i="40"/>
  <c r="AD38" i="40"/>
  <c r="AD43" i="40"/>
  <c r="AD53" i="40"/>
  <c r="N24" i="16"/>
  <c r="AD29" i="36"/>
  <c r="AD40" i="38"/>
  <c r="AO34" i="23"/>
  <c r="AD9" i="18"/>
  <c r="AO24" i="11"/>
  <c r="AQ24" i="11" s="1"/>
  <c r="N32" i="20"/>
  <c r="P32" i="20" s="1"/>
  <c r="G32" i="20"/>
  <c r="N40" i="16"/>
  <c r="S44" i="36"/>
  <c r="AD13" i="18"/>
  <c r="AO32" i="9"/>
  <c r="AD12" i="40"/>
  <c r="Z11" i="16"/>
  <c r="AB11" i="16" s="1"/>
  <c r="Z39" i="16"/>
  <c r="AB39" i="16" s="1"/>
  <c r="Z44" i="23"/>
  <c r="AB44" i="23" s="1"/>
  <c r="AH43" i="19"/>
  <c r="AO43" i="19"/>
  <c r="AQ43" i="19" s="1"/>
  <c r="N49" i="15"/>
  <c r="AD19" i="40"/>
  <c r="Z34" i="40"/>
  <c r="AB34" i="40" s="1"/>
  <c r="N38" i="40"/>
  <c r="P38" i="40" s="1"/>
  <c r="AD34" i="16"/>
  <c r="AD34" i="36"/>
  <c r="AD22" i="21"/>
  <c r="AD20" i="18"/>
  <c r="AD22" i="18"/>
  <c r="AO8" i="9"/>
  <c r="AD10" i="16"/>
  <c r="Z16" i="16"/>
  <c r="AB16" i="16" s="1"/>
  <c r="AD26" i="16"/>
  <c r="AD28" i="16"/>
  <c r="N44" i="16"/>
  <c r="Z10" i="36"/>
  <c r="AB10" i="36" s="1"/>
  <c r="Z28" i="22"/>
  <c r="AB28" i="22" s="1"/>
  <c r="AD8" i="23"/>
  <c r="AD34" i="23"/>
  <c r="AD39" i="23"/>
  <c r="AD47" i="23"/>
  <c r="AD18" i="21"/>
  <c r="AD19" i="20"/>
  <c r="AD30" i="20"/>
  <c r="AD47" i="20"/>
  <c r="AD49" i="20"/>
  <c r="Z15" i="18"/>
  <c r="AD31" i="18"/>
  <c r="AO33" i="15"/>
  <c r="AQ33" i="15" s="1"/>
  <c r="AD28" i="23"/>
  <c r="AD32" i="23"/>
  <c r="AD42" i="23"/>
  <c r="AD10" i="21"/>
  <c r="AD30" i="21"/>
  <c r="AD38" i="20"/>
  <c r="Z46" i="20"/>
  <c r="AB46" i="20" s="1"/>
  <c r="AD18" i="18"/>
  <c r="AD39" i="18"/>
  <c r="Z21" i="34"/>
  <c r="AB21" i="34" s="1"/>
  <c r="Z29" i="15"/>
  <c r="AB29" i="15" s="1"/>
  <c r="N36" i="9"/>
  <c r="AC36" i="9" s="1"/>
  <c r="AE36" i="9" s="1"/>
  <c r="Z36" i="9"/>
  <c r="AO36" i="9"/>
  <c r="AQ36" i="9" s="1"/>
  <c r="N18" i="40"/>
  <c r="P18" i="40" s="1"/>
  <c r="N44" i="40"/>
  <c r="P44" i="40" s="1"/>
  <c r="AO22" i="16"/>
  <c r="AQ22" i="16" s="1"/>
  <c r="AO23" i="16"/>
  <c r="AQ23" i="16" s="1"/>
  <c r="Z31" i="16"/>
  <c r="AB31" i="16" s="1"/>
  <c r="N32" i="16"/>
  <c r="P32" i="16" s="1"/>
  <c r="Z28" i="38"/>
  <c r="S28" i="38"/>
  <c r="Z42" i="20"/>
  <c r="AB42" i="20" s="1"/>
  <c r="S42" i="20"/>
  <c r="AO33" i="11"/>
  <c r="AH33" i="11"/>
  <c r="N36" i="40"/>
  <c r="Z48" i="40"/>
  <c r="AB48" i="40" s="1"/>
  <c r="N17" i="16"/>
  <c r="Z35" i="16"/>
  <c r="AB35" i="16" s="1"/>
  <c r="AO35" i="16"/>
  <c r="AQ35" i="16" s="1"/>
  <c r="Z36" i="16"/>
  <c r="AB36" i="16" s="1"/>
  <c r="AO30" i="38"/>
  <c r="AQ30" i="38" s="1"/>
  <c r="AK30" i="38"/>
  <c r="Z18" i="22"/>
  <c r="AB18" i="22" s="1"/>
  <c r="S18" i="22"/>
  <c r="AO41" i="11"/>
  <c r="AH41" i="11"/>
  <c r="Z38" i="9"/>
  <c r="AB38" i="9" s="1"/>
  <c r="N8" i="40"/>
  <c r="AO29" i="40"/>
  <c r="AQ29" i="40" s="1"/>
  <c r="N34" i="40"/>
  <c r="AC34" i="40" s="1"/>
  <c r="V48" i="40"/>
  <c r="N8" i="16"/>
  <c r="P8" i="16" s="1"/>
  <c r="N43" i="16"/>
  <c r="Z53" i="16"/>
  <c r="Z8" i="18"/>
  <c r="AB8" i="18" s="1"/>
  <c r="S8" i="18"/>
  <c r="Z38" i="36"/>
  <c r="N12" i="38"/>
  <c r="Z18" i="38"/>
  <c r="AB18" i="38" s="1"/>
  <c r="N24" i="38"/>
  <c r="AC24" i="38" s="1"/>
  <c r="N46" i="38"/>
  <c r="Z12" i="22"/>
  <c r="AO33" i="23"/>
  <c r="AQ33" i="23" s="1"/>
  <c r="Z38" i="23"/>
  <c r="AB38" i="23" s="1"/>
  <c r="AO20" i="18"/>
  <c r="AQ20" i="18" s="1"/>
  <c r="N44" i="18"/>
  <c r="Z11" i="11"/>
  <c r="S11" i="11"/>
  <c r="Z24" i="11"/>
  <c r="AB24" i="11" s="1"/>
  <c r="S24" i="11"/>
  <c r="G32" i="19"/>
  <c r="N32" i="19"/>
  <c r="P32" i="19" s="1"/>
  <c r="AN36" i="19"/>
  <c r="AO36" i="19"/>
  <c r="AQ36" i="19" s="1"/>
  <c r="N13" i="36"/>
  <c r="AO14" i="36"/>
  <c r="AQ14" i="36" s="1"/>
  <c r="S38" i="36"/>
  <c r="V18" i="38"/>
  <c r="Z20" i="38"/>
  <c r="AB20" i="38" s="1"/>
  <c r="AO22" i="38"/>
  <c r="AQ22" i="38" s="1"/>
  <c r="N40" i="38"/>
  <c r="Z11" i="22"/>
  <c r="AB11" i="22" s="1"/>
  <c r="S12" i="22"/>
  <c r="Z28" i="23"/>
  <c r="AB28" i="23" s="1"/>
  <c r="N48" i="23"/>
  <c r="AO16" i="21"/>
  <c r="AO20" i="20"/>
  <c r="AQ20" i="20" s="1"/>
  <c r="Z35" i="20"/>
  <c r="AB35" i="20" s="1"/>
  <c r="AO39" i="20"/>
  <c r="N9" i="18"/>
  <c r="N11" i="18"/>
  <c r="AC7" i="11"/>
  <c r="AO22" i="34"/>
  <c r="AH22" i="34"/>
  <c r="Z36" i="19"/>
  <c r="AB36" i="19" s="1"/>
  <c r="S36" i="19"/>
  <c r="M23" i="15"/>
  <c r="N23" i="15"/>
  <c r="N20" i="38"/>
  <c r="AC20" i="38" s="1"/>
  <c r="N10" i="23"/>
  <c r="Z30" i="23"/>
  <c r="AO28" i="11"/>
  <c r="AQ28" i="11" s="1"/>
  <c r="AH28" i="11"/>
  <c r="AH35" i="19"/>
  <c r="AO35" i="19"/>
  <c r="AQ35" i="19" s="1"/>
  <c r="AK42" i="15"/>
  <c r="AO42" i="15"/>
  <c r="AQ42" i="15" s="1"/>
  <c r="AO30" i="34"/>
  <c r="AQ30" i="34" s="1"/>
  <c r="Z37" i="34"/>
  <c r="AO33" i="30"/>
  <c r="AQ33" i="30" s="1"/>
  <c r="Z15" i="19"/>
  <c r="AB15" i="19" s="1"/>
  <c r="AO32" i="19"/>
  <c r="AQ32" i="19" s="1"/>
  <c r="N42" i="19"/>
  <c r="Z20" i="34"/>
  <c r="AB20" i="34" s="1"/>
  <c r="AO24" i="34"/>
  <c r="AQ24" i="34" s="1"/>
  <c r="AO16" i="35"/>
  <c r="AO39" i="35"/>
  <c r="AO12" i="15"/>
  <c r="AO42" i="21"/>
  <c r="AQ42" i="21" s="1"/>
  <c r="AH42" i="21"/>
  <c r="AO37" i="18"/>
  <c r="AH37" i="18"/>
  <c r="AO48" i="34"/>
  <c r="AQ48" i="34" s="1"/>
  <c r="AK48" i="34"/>
  <c r="AO7" i="9"/>
  <c r="AQ7" i="9" s="1"/>
  <c r="Z42" i="9"/>
  <c r="AB42" i="9" s="1"/>
  <c r="Z50" i="9"/>
  <c r="AB50" i="9" s="1"/>
  <c r="AO7" i="40"/>
  <c r="AQ7" i="40" s="1"/>
  <c r="Z14" i="40"/>
  <c r="AB14" i="40" s="1"/>
  <c r="Z16" i="40"/>
  <c r="AB16" i="40" s="1"/>
  <c r="Z18" i="40"/>
  <c r="AC18" i="40" s="1"/>
  <c r="N20" i="40"/>
  <c r="P20" i="40" s="1"/>
  <c r="G26" i="40"/>
  <c r="N26" i="40"/>
  <c r="Z32" i="16"/>
  <c r="AB32" i="16" s="1"/>
  <c r="S32" i="16"/>
  <c r="AD53" i="16"/>
  <c r="AB53" i="16"/>
  <c r="Z32" i="38"/>
  <c r="AB32" i="38" s="1"/>
  <c r="S32" i="38"/>
  <c r="S19" i="22"/>
  <c r="Z19" i="22"/>
  <c r="AB19" i="22" s="1"/>
  <c r="N30" i="23"/>
  <c r="AC30" i="23" s="1"/>
  <c r="G30" i="23"/>
  <c r="AD8" i="9"/>
  <c r="Z42" i="21"/>
  <c r="AB42" i="21" s="1"/>
  <c r="S42" i="21"/>
  <c r="AO24" i="9"/>
  <c r="N40" i="9"/>
  <c r="AO40" i="9"/>
  <c r="AQ40" i="9" s="1"/>
  <c r="AO43" i="9"/>
  <c r="AQ43" i="9" s="1"/>
  <c r="N44" i="9"/>
  <c r="AC44" i="9" s="1"/>
  <c r="AE44" i="9" s="1"/>
  <c r="Z46" i="9"/>
  <c r="AB46" i="9" s="1"/>
  <c r="AO13" i="40"/>
  <c r="AQ13" i="40" s="1"/>
  <c r="G18" i="40"/>
  <c r="AO9" i="36"/>
  <c r="AQ9" i="36" s="1"/>
  <c r="AH9" i="36"/>
  <c r="S17" i="38"/>
  <c r="Z17" i="38"/>
  <c r="AB17" i="38" s="1"/>
  <c r="AO23" i="22"/>
  <c r="AQ23" i="22" s="1"/>
  <c r="AH23" i="22"/>
  <c r="Z12" i="9"/>
  <c r="AO12" i="9"/>
  <c r="AQ12" i="9" s="1"/>
  <c r="N20" i="9"/>
  <c r="AC20" i="9" s="1"/>
  <c r="AE20" i="9" s="1"/>
  <c r="Z20" i="9"/>
  <c r="AO20" i="9"/>
  <c r="AQ20" i="9" s="1"/>
  <c r="AD43" i="9"/>
  <c r="AO49" i="9"/>
  <c r="AQ49" i="9" s="1"/>
  <c r="N50" i="9"/>
  <c r="AO11" i="40"/>
  <c r="AQ11" i="40" s="1"/>
  <c r="AO16" i="40"/>
  <c r="AQ16" i="40" s="1"/>
  <c r="Z17" i="40"/>
  <c r="AB17" i="40" s="1"/>
  <c r="AO17" i="40"/>
  <c r="AQ17" i="40" s="1"/>
  <c r="Z8" i="16"/>
  <c r="S8" i="16"/>
  <c r="AB22" i="40"/>
  <c r="AD35" i="40"/>
  <c r="Z12" i="16"/>
  <c r="AB12" i="16" s="1"/>
  <c r="AD16" i="16"/>
  <c r="AO27" i="16"/>
  <c r="AQ27" i="16" s="1"/>
  <c r="AO50" i="16"/>
  <c r="AQ50" i="16" s="1"/>
  <c r="AO53" i="16"/>
  <c r="AQ53" i="16" s="1"/>
  <c r="N54" i="16"/>
  <c r="Z13" i="36"/>
  <c r="AB13" i="36" s="1"/>
  <c r="Z14" i="36"/>
  <c r="AB14" i="36" s="1"/>
  <c r="AO25" i="36"/>
  <c r="AQ25" i="36" s="1"/>
  <c r="AD26" i="36"/>
  <c r="Z29" i="36"/>
  <c r="AB29" i="36" s="1"/>
  <c r="AO32" i="36"/>
  <c r="AQ32" i="36" s="1"/>
  <c r="AO38" i="36"/>
  <c r="AQ38" i="36" s="1"/>
  <c r="AO53" i="36"/>
  <c r="AQ53" i="36" s="1"/>
  <c r="Z54" i="36"/>
  <c r="AB54" i="36" s="1"/>
  <c r="AO24" i="38"/>
  <c r="AO36" i="38"/>
  <c r="AQ36" i="38" s="1"/>
  <c r="AO37" i="38"/>
  <c r="AQ37" i="38" s="1"/>
  <c r="AD38" i="38"/>
  <c r="Z38" i="38"/>
  <c r="AB38" i="38" s="1"/>
  <c r="N44" i="38"/>
  <c r="P44" i="38" s="1"/>
  <c r="N48" i="38"/>
  <c r="N49" i="38"/>
  <c r="P49" i="38" s="1"/>
  <c r="N11" i="22"/>
  <c r="AO12" i="22"/>
  <c r="AQ12" i="22" s="1"/>
  <c r="AO22" i="22"/>
  <c r="AQ22" i="22" s="1"/>
  <c r="AO28" i="22"/>
  <c r="AQ28" i="22" s="1"/>
  <c r="AO33" i="22"/>
  <c r="AQ33" i="22" s="1"/>
  <c r="S15" i="23"/>
  <c r="Z15" i="23"/>
  <c r="AB15" i="23" s="1"/>
  <c r="Z20" i="21"/>
  <c r="AB20" i="21" s="1"/>
  <c r="S20" i="21"/>
  <c r="AH34" i="20"/>
  <c r="AO34" i="20"/>
  <c r="AQ34" i="20" s="1"/>
  <c r="AO21" i="40"/>
  <c r="AQ21" i="40" s="1"/>
  <c r="Z26" i="40"/>
  <c r="N28" i="40"/>
  <c r="P28" i="40" s="1"/>
  <c r="N39" i="40"/>
  <c r="N42" i="40"/>
  <c r="P42" i="40" s="1"/>
  <c r="Z45" i="40"/>
  <c r="AB45" i="40" s="1"/>
  <c r="N51" i="40"/>
  <c r="N53" i="40"/>
  <c r="AO54" i="40"/>
  <c r="AQ54" i="40" s="1"/>
  <c r="Z7" i="16"/>
  <c r="AB7" i="16" s="1"/>
  <c r="AO20" i="16"/>
  <c r="AQ20" i="16" s="1"/>
  <c r="AH27" i="16"/>
  <c r="AO40" i="16"/>
  <c r="AQ40" i="16" s="1"/>
  <c r="AO42" i="16"/>
  <c r="AQ42" i="16" s="1"/>
  <c r="AO51" i="16"/>
  <c r="AQ51" i="16" s="1"/>
  <c r="Z12" i="36"/>
  <c r="AB12" i="36" s="1"/>
  <c r="S13" i="36"/>
  <c r="S14" i="36"/>
  <c r="Z20" i="36"/>
  <c r="AB20" i="36" s="1"/>
  <c r="AO20" i="36"/>
  <c r="AQ20" i="36" s="1"/>
  <c r="Z21" i="36"/>
  <c r="AB21" i="36" s="1"/>
  <c r="AK32" i="36"/>
  <c r="AO33" i="36"/>
  <c r="AQ33" i="36" s="1"/>
  <c r="AH38" i="36"/>
  <c r="N21" i="38"/>
  <c r="P21" i="38" s="1"/>
  <c r="Z23" i="38"/>
  <c r="AB23" i="38" s="1"/>
  <c r="AH24" i="38"/>
  <c r="N27" i="38"/>
  <c r="N31" i="38"/>
  <c r="P31" i="38" s="1"/>
  <c r="Z34" i="38"/>
  <c r="AB34" i="38" s="1"/>
  <c r="AD41" i="38"/>
  <c r="AD45" i="38"/>
  <c r="N53" i="38"/>
  <c r="AH12" i="22"/>
  <c r="AH51" i="23"/>
  <c r="AO51" i="23"/>
  <c r="AQ51" i="23" s="1"/>
  <c r="AH47" i="21"/>
  <c r="AO47" i="21"/>
  <c r="AQ47" i="21" s="1"/>
  <c r="AO24" i="40"/>
  <c r="AQ24" i="40" s="1"/>
  <c r="Z30" i="40"/>
  <c r="AB30" i="40" s="1"/>
  <c r="G39" i="40"/>
  <c r="N45" i="40"/>
  <c r="P45" i="40" s="1"/>
  <c r="N47" i="40"/>
  <c r="Z10" i="16"/>
  <c r="AB10" i="16" s="1"/>
  <c r="AD17" i="16"/>
  <c r="AH20" i="16"/>
  <c r="Z34" i="16"/>
  <c r="AB34" i="16" s="1"/>
  <c r="AO8" i="36"/>
  <c r="AQ8" i="36" s="1"/>
  <c r="AO10" i="36"/>
  <c r="AQ10" i="36" s="1"/>
  <c r="AD24" i="36"/>
  <c r="AO24" i="36"/>
  <c r="AQ24" i="36" s="1"/>
  <c r="AH33" i="36"/>
  <c r="AB38" i="36"/>
  <c r="AD47" i="36"/>
  <c r="N11" i="38"/>
  <c r="AD17" i="38"/>
  <c r="N41" i="38"/>
  <c r="P41" i="38" s="1"/>
  <c r="Z45" i="38"/>
  <c r="AB45" i="38" s="1"/>
  <c r="AO53" i="38"/>
  <c r="AQ53" i="38" s="1"/>
  <c r="AB12" i="22"/>
  <c r="AD19" i="22"/>
  <c r="AD21" i="22"/>
  <c r="N46" i="23"/>
  <c r="G46" i="23"/>
  <c r="AO23" i="20"/>
  <c r="AQ23" i="20" s="1"/>
  <c r="AK23" i="20"/>
  <c r="J39" i="18"/>
  <c r="N39" i="18"/>
  <c r="N8" i="23"/>
  <c r="P8" i="23" s="1"/>
  <c r="N26" i="23"/>
  <c r="AO28" i="23"/>
  <c r="AQ28" i="23" s="1"/>
  <c r="AD31" i="23"/>
  <c r="AO44" i="23"/>
  <c r="AQ44" i="23" s="1"/>
  <c r="Z46" i="23"/>
  <c r="AB46" i="23" s="1"/>
  <c r="AD48" i="23"/>
  <c r="AO49" i="23"/>
  <c r="AQ49" i="23" s="1"/>
  <c r="AO12" i="21"/>
  <c r="AD14" i="21"/>
  <c r="N27" i="21"/>
  <c r="AD21" i="20"/>
  <c r="N54" i="20"/>
  <c r="P54" i="20" s="1"/>
  <c r="AO11" i="18"/>
  <c r="G13" i="18"/>
  <c r="N23" i="18"/>
  <c r="P23" i="18" s="1"/>
  <c r="N25" i="18"/>
  <c r="P25" i="18" s="1"/>
  <c r="Z29" i="18"/>
  <c r="AD35" i="18"/>
  <c r="Z40" i="18"/>
  <c r="N51" i="18"/>
  <c r="P51" i="18" s="1"/>
  <c r="G51" i="18"/>
  <c r="AO35" i="11"/>
  <c r="AQ35" i="11" s="1"/>
  <c r="AK35" i="11"/>
  <c r="AO43" i="11"/>
  <c r="AQ43" i="11" s="1"/>
  <c r="AK43" i="11"/>
  <c r="Z10" i="35"/>
  <c r="AB10" i="35" s="1"/>
  <c r="V10" i="35"/>
  <c r="AO50" i="35"/>
  <c r="AQ50" i="35" s="1"/>
  <c r="AH50" i="35"/>
  <c r="AD36" i="22"/>
  <c r="N24" i="23"/>
  <c r="P24" i="23" s="1"/>
  <c r="N33" i="23"/>
  <c r="P33" i="23" s="1"/>
  <c r="N41" i="23"/>
  <c r="AO42" i="23"/>
  <c r="AQ42" i="23" s="1"/>
  <c r="N43" i="23"/>
  <c r="P43" i="23" s="1"/>
  <c r="AO53" i="23"/>
  <c r="AQ53" i="23" s="1"/>
  <c r="AO7" i="21"/>
  <c r="AQ7" i="21" s="1"/>
  <c r="AO10" i="21"/>
  <c r="AQ10" i="21" s="1"/>
  <c r="AH12" i="21"/>
  <c r="Z18" i="21"/>
  <c r="AB18" i="21" s="1"/>
  <c r="Z28" i="21"/>
  <c r="AB28" i="21" s="1"/>
  <c r="AO36" i="21"/>
  <c r="AQ36" i="21" s="1"/>
  <c r="Z37" i="21"/>
  <c r="AB37" i="21" s="1"/>
  <c r="AO40" i="21"/>
  <c r="AQ40" i="21" s="1"/>
  <c r="N17" i="20"/>
  <c r="S35" i="20"/>
  <c r="Z45" i="20"/>
  <c r="AB45" i="20" s="1"/>
  <c r="AO7" i="18"/>
  <c r="AQ7" i="18" s="1"/>
  <c r="AO13" i="18"/>
  <c r="Z19" i="18"/>
  <c r="AB19" i="18" s="1"/>
  <c r="N24" i="18"/>
  <c r="P24" i="18" s="1"/>
  <c r="N37" i="18"/>
  <c r="P37" i="18" s="1"/>
  <c r="AO17" i="11"/>
  <c r="AQ17" i="11" s="1"/>
  <c r="AK17" i="11"/>
  <c r="Z12" i="35"/>
  <c r="AB12" i="35" s="1"/>
  <c r="S12" i="35"/>
  <c r="AO14" i="35"/>
  <c r="AQ14" i="35" s="1"/>
  <c r="AK14" i="35"/>
  <c r="Z36" i="35"/>
  <c r="AB36" i="35" s="1"/>
  <c r="S36" i="35"/>
  <c r="AO8" i="30"/>
  <c r="AQ8" i="30" s="1"/>
  <c r="AH8" i="30"/>
  <c r="AD15" i="23"/>
  <c r="AD24" i="23"/>
  <c r="AD36" i="23"/>
  <c r="AH7" i="21"/>
  <c r="AD33" i="21"/>
  <c r="Z36" i="21"/>
  <c r="AB36" i="21" s="1"/>
  <c r="AK36" i="21"/>
  <c r="S37" i="21"/>
  <c r="AO17" i="20"/>
  <c r="AQ17" i="20" s="1"/>
  <c r="N26" i="20"/>
  <c r="P26" i="20" s="1"/>
  <c r="V45" i="20"/>
  <c r="AD50" i="20"/>
  <c r="V19" i="18"/>
  <c r="Z27" i="18"/>
  <c r="AB27" i="18" s="1"/>
  <c r="AO14" i="34"/>
  <c r="AH14" i="34"/>
  <c r="AO42" i="34"/>
  <c r="AQ42" i="34" s="1"/>
  <c r="AH42" i="34"/>
  <c r="AO41" i="35"/>
  <c r="AQ41" i="35" s="1"/>
  <c r="AK41" i="35"/>
  <c r="Z45" i="35"/>
  <c r="AB45" i="35" s="1"/>
  <c r="S45" i="35"/>
  <c r="Z45" i="18"/>
  <c r="AB45" i="18" s="1"/>
  <c r="AO12" i="11"/>
  <c r="AQ12" i="11" s="1"/>
  <c r="N24" i="11"/>
  <c r="P24" i="11" s="1"/>
  <c r="Z33" i="11"/>
  <c r="AB33" i="11" s="1"/>
  <c r="Z40" i="11"/>
  <c r="AB40" i="11" s="1"/>
  <c r="Z41" i="11"/>
  <c r="AB41" i="11" s="1"/>
  <c r="AO44" i="11"/>
  <c r="AQ44" i="11" s="1"/>
  <c r="AO53" i="11"/>
  <c r="AQ53" i="11" s="1"/>
  <c r="AO54" i="11"/>
  <c r="AQ54" i="11" s="1"/>
  <c r="AC14" i="34"/>
  <c r="AO26" i="34"/>
  <c r="AQ26" i="34" s="1"/>
  <c r="AO29" i="34"/>
  <c r="AQ29" i="34" s="1"/>
  <c r="Z36" i="34"/>
  <c r="AB36" i="34" s="1"/>
  <c r="AB37" i="34"/>
  <c r="AO40" i="34"/>
  <c r="AQ40" i="34" s="1"/>
  <c r="AO46" i="34"/>
  <c r="AQ46" i="34" s="1"/>
  <c r="AO50" i="34"/>
  <c r="AQ50" i="34" s="1"/>
  <c r="AC8" i="35"/>
  <c r="Z9" i="35"/>
  <c r="AB9" i="35" s="1"/>
  <c r="AC24" i="35"/>
  <c r="Z25" i="35"/>
  <c r="AB25" i="35" s="1"/>
  <c r="Z28" i="35"/>
  <c r="AB28" i="35" s="1"/>
  <c r="AO32" i="35"/>
  <c r="Z39" i="35"/>
  <c r="AB39" i="35" s="1"/>
  <c r="AO42" i="35"/>
  <c r="AQ42" i="35" s="1"/>
  <c r="AO11" i="30"/>
  <c r="AQ11" i="30" s="1"/>
  <c r="AO31" i="30"/>
  <c r="AQ31" i="30" s="1"/>
  <c r="AK31" i="30"/>
  <c r="Z43" i="15"/>
  <c r="AB43" i="15" s="1"/>
  <c r="V43" i="15"/>
  <c r="AO47" i="15"/>
  <c r="AQ47" i="15" s="1"/>
  <c r="AH47" i="15"/>
  <c r="S50" i="15"/>
  <c r="Z50" i="15"/>
  <c r="AB50" i="15" s="1"/>
  <c r="Z48" i="18"/>
  <c r="Z10" i="11"/>
  <c r="AB10" i="11" s="1"/>
  <c r="Z13" i="11"/>
  <c r="AB13" i="11" s="1"/>
  <c r="AO15" i="11"/>
  <c r="AQ15" i="11" s="1"/>
  <c r="AO22" i="11"/>
  <c r="AQ22" i="11" s="1"/>
  <c r="S41" i="11"/>
  <c r="Z51" i="11"/>
  <c r="AB51" i="11" s="1"/>
  <c r="Z53" i="11"/>
  <c r="AB53" i="11" s="1"/>
  <c r="AO13" i="34"/>
  <c r="AQ13" i="34" s="1"/>
  <c r="AO25" i="34"/>
  <c r="AQ25" i="34" s="1"/>
  <c r="N26" i="34"/>
  <c r="AH30" i="34"/>
  <c r="AO38" i="34"/>
  <c r="AQ38" i="34" s="1"/>
  <c r="AK40" i="34"/>
  <c r="AH46" i="34"/>
  <c r="AH50" i="34"/>
  <c r="AO53" i="34"/>
  <c r="AQ53" i="34" s="1"/>
  <c r="Z20" i="35"/>
  <c r="AB20" i="35" s="1"/>
  <c r="Z26" i="35"/>
  <c r="AB26" i="35" s="1"/>
  <c r="S28" i="35"/>
  <c r="AO30" i="35"/>
  <c r="AQ30" i="35" s="1"/>
  <c r="AH32" i="35"/>
  <c r="S39" i="35"/>
  <c r="Z49" i="35"/>
  <c r="AB49" i="35" s="1"/>
  <c r="Z7" i="30"/>
  <c r="AB7" i="30" s="1"/>
  <c r="Z11" i="30"/>
  <c r="AB11" i="30" s="1"/>
  <c r="AK11" i="30"/>
  <c r="AH28" i="19"/>
  <c r="AO28" i="19"/>
  <c r="AQ28" i="19" s="1"/>
  <c r="N48" i="18"/>
  <c r="AC48" i="18" s="1"/>
  <c r="S48" i="18"/>
  <c r="AB11" i="11"/>
  <c r="V13" i="11"/>
  <c r="AH15" i="11"/>
  <c r="AQ33" i="11"/>
  <c r="AQ41" i="11"/>
  <c r="AH13" i="34"/>
  <c r="N18" i="34"/>
  <c r="N34" i="34"/>
  <c r="AQ39" i="35"/>
  <c r="AO41" i="30"/>
  <c r="AH41" i="30"/>
  <c r="AO35" i="15"/>
  <c r="AQ35" i="15" s="1"/>
  <c r="AH35" i="15"/>
  <c r="Z31" i="30"/>
  <c r="AB31" i="30" s="1"/>
  <c r="Z37" i="30"/>
  <c r="AB37" i="30" s="1"/>
  <c r="AO8" i="19"/>
  <c r="AQ8" i="19" s="1"/>
  <c r="AC19" i="19"/>
  <c r="AO19" i="19"/>
  <c r="AC27" i="19"/>
  <c r="AQ12" i="15"/>
  <c r="AO30" i="30"/>
  <c r="AQ30" i="30" s="1"/>
  <c r="V31" i="30"/>
  <c r="S37" i="30"/>
  <c r="Z13" i="19"/>
  <c r="AB13" i="19" s="1"/>
  <c r="AO24" i="19"/>
  <c r="AQ24" i="19" s="1"/>
  <c r="N9" i="15"/>
  <c r="AC35" i="15"/>
  <c r="AO45" i="15"/>
  <c r="AO49" i="15"/>
  <c r="AQ49" i="15" s="1"/>
  <c r="Z7" i="19"/>
  <c r="AO17" i="19"/>
  <c r="AQ17" i="19" s="1"/>
  <c r="N33" i="19"/>
  <c r="P33" i="19" s="1"/>
  <c r="Z31" i="15"/>
  <c r="AB31" i="15" s="1"/>
  <c r="AH45" i="15"/>
  <c r="AH49" i="15"/>
  <c r="AB26" i="40"/>
  <c r="AO11" i="16"/>
  <c r="AQ11" i="16" s="1"/>
  <c r="Z15" i="16"/>
  <c r="AB15" i="16" s="1"/>
  <c r="AO26" i="38"/>
  <c r="AQ26" i="38" s="1"/>
  <c r="AK26" i="38"/>
  <c r="AO28" i="21"/>
  <c r="AQ28" i="21" s="1"/>
  <c r="AH28" i="21"/>
  <c r="AH13" i="20"/>
  <c r="AO13" i="20"/>
  <c r="AQ13" i="20" s="1"/>
  <c r="N7" i="9"/>
  <c r="AQ8" i="9"/>
  <c r="Z9" i="9"/>
  <c r="AB9" i="9" s="1"/>
  <c r="AB12" i="9"/>
  <c r="Z13" i="9"/>
  <c r="AB13" i="9" s="1"/>
  <c r="AQ16" i="9"/>
  <c r="Z17" i="9"/>
  <c r="AB17" i="9" s="1"/>
  <c r="AB20" i="9"/>
  <c r="Z21" i="9"/>
  <c r="AB21" i="9" s="1"/>
  <c r="AQ24" i="9"/>
  <c r="Z25" i="9"/>
  <c r="AB25" i="9" s="1"/>
  <c r="N27" i="9"/>
  <c r="AB28" i="9"/>
  <c r="AQ28" i="9"/>
  <c r="AQ32" i="9"/>
  <c r="Z33" i="9"/>
  <c r="AB33" i="9" s="1"/>
  <c r="N35" i="9"/>
  <c r="AB36" i="9"/>
  <c r="Z37" i="9"/>
  <c r="AB37" i="9" s="1"/>
  <c r="Z41" i="9"/>
  <c r="AB41" i="9" s="1"/>
  <c r="N43" i="9"/>
  <c r="AB44" i="9"/>
  <c r="Z45" i="9"/>
  <c r="AB45" i="9" s="1"/>
  <c r="N47" i="9"/>
  <c r="N48" i="9"/>
  <c r="Z49" i="9"/>
  <c r="AB49" i="9" s="1"/>
  <c r="N53" i="9"/>
  <c r="AD9" i="40"/>
  <c r="AD14" i="40"/>
  <c r="AO14" i="40"/>
  <c r="AQ14" i="40" s="1"/>
  <c r="N17" i="40"/>
  <c r="P17" i="40" s="1"/>
  <c r="AO18" i="40"/>
  <c r="AQ18" i="40" s="1"/>
  <c r="N19" i="40"/>
  <c r="AD22" i="40"/>
  <c r="AO22" i="40"/>
  <c r="AQ22" i="40" s="1"/>
  <c r="Z24" i="40"/>
  <c r="AB24" i="40" s="1"/>
  <c r="N25" i="40"/>
  <c r="Z25" i="40"/>
  <c r="AB25" i="40" s="1"/>
  <c r="AO25" i="40"/>
  <c r="AQ25" i="40" s="1"/>
  <c r="AO26" i="40"/>
  <c r="AQ26" i="40" s="1"/>
  <c r="N27" i="40"/>
  <c r="P27" i="40" s="1"/>
  <c r="AD30" i="40"/>
  <c r="AO30" i="40"/>
  <c r="AQ30" i="40" s="1"/>
  <c r="Z32" i="40"/>
  <c r="AB32" i="40" s="1"/>
  <c r="Z33" i="40"/>
  <c r="AB33" i="40" s="1"/>
  <c r="AO33" i="40"/>
  <c r="AQ33" i="40" s="1"/>
  <c r="AO34" i="40"/>
  <c r="AQ34" i="40" s="1"/>
  <c r="N35" i="40"/>
  <c r="AO37" i="40"/>
  <c r="AQ37" i="40" s="1"/>
  <c r="Z38" i="40"/>
  <c r="AB38" i="40" s="1"/>
  <c r="AO40" i="40"/>
  <c r="AQ40" i="40" s="1"/>
  <c r="Z42" i="40"/>
  <c r="AB42" i="40" s="1"/>
  <c r="N46" i="40"/>
  <c r="AC46" i="40" s="1"/>
  <c r="AE46" i="40" s="1"/>
  <c r="G47" i="40"/>
  <c r="AD48" i="40"/>
  <c r="N50" i="40"/>
  <c r="AK54" i="40"/>
  <c r="AO7" i="16"/>
  <c r="AQ7" i="16" s="1"/>
  <c r="AB8" i="16"/>
  <c r="AD12" i="16"/>
  <c r="AD13" i="16"/>
  <c r="AD14" i="16"/>
  <c r="S16" i="16"/>
  <c r="Z18" i="16"/>
  <c r="AB18" i="16" s="1"/>
  <c r="Z19" i="16"/>
  <c r="AB19" i="16" s="1"/>
  <c r="AO19" i="16"/>
  <c r="AQ19" i="16" s="1"/>
  <c r="Z20" i="16"/>
  <c r="AB20" i="16" s="1"/>
  <c r="Z23" i="16"/>
  <c r="AB23" i="16" s="1"/>
  <c r="AD24" i="16"/>
  <c r="AO24" i="16"/>
  <c r="AQ24" i="16" s="1"/>
  <c r="AO28" i="16"/>
  <c r="AO30" i="16"/>
  <c r="AQ30" i="16" s="1"/>
  <c r="AO31" i="16"/>
  <c r="AQ31" i="16" s="1"/>
  <c r="AH35" i="16"/>
  <c r="AD36" i="16"/>
  <c r="AD37" i="16"/>
  <c r="AD38" i="16"/>
  <c r="S39" i="16"/>
  <c r="Z40" i="16"/>
  <c r="N41" i="16"/>
  <c r="Z42" i="16"/>
  <c r="AB42" i="16" s="1"/>
  <c r="AK42" i="16"/>
  <c r="Z43" i="16"/>
  <c r="AB43" i="16" s="1"/>
  <c r="Z44" i="16"/>
  <c r="AB44" i="16" s="1"/>
  <c r="AO46" i="16"/>
  <c r="AQ46" i="16" s="1"/>
  <c r="N47" i="16"/>
  <c r="N48" i="16"/>
  <c r="AO48" i="16"/>
  <c r="AQ48" i="16" s="1"/>
  <c r="Z50" i="16"/>
  <c r="AB50" i="16" s="1"/>
  <c r="S53" i="16"/>
  <c r="AH53" i="16"/>
  <c r="Z54" i="16"/>
  <c r="AB54" i="16" s="1"/>
  <c r="AO54" i="16"/>
  <c r="AQ54" i="16" s="1"/>
  <c r="Z8" i="36"/>
  <c r="AB8" i="36" s="1"/>
  <c r="S10" i="36"/>
  <c r="AH10" i="36"/>
  <c r="AD13" i="36"/>
  <c r="AO16" i="36"/>
  <c r="AQ16" i="36" s="1"/>
  <c r="AO17" i="36"/>
  <c r="AQ17" i="36" s="1"/>
  <c r="AK20" i="36"/>
  <c r="N21" i="36"/>
  <c r="P21" i="36" s="1"/>
  <c r="S21" i="36"/>
  <c r="AK24" i="36"/>
  <c r="AO34" i="36"/>
  <c r="AQ34" i="36" s="1"/>
  <c r="AH34" i="36"/>
  <c r="V53" i="36"/>
  <c r="Z53" i="36"/>
  <c r="AB53" i="36" s="1"/>
  <c r="S19" i="38"/>
  <c r="Z19" i="38"/>
  <c r="AB19" i="38" s="1"/>
  <c r="Z24" i="38"/>
  <c r="S24" i="38"/>
  <c r="N38" i="38"/>
  <c r="P38" i="38" s="1"/>
  <c r="AD47" i="38"/>
  <c r="AO18" i="22"/>
  <c r="AQ18" i="22" s="1"/>
  <c r="AK18" i="22"/>
  <c r="S11" i="23"/>
  <c r="Z11" i="23"/>
  <c r="AB11" i="23" s="1"/>
  <c r="G20" i="23"/>
  <c r="N20" i="23"/>
  <c r="P20" i="23" s="1"/>
  <c r="S29" i="21"/>
  <c r="Z29" i="21"/>
  <c r="AB29" i="21" s="1"/>
  <c r="AK51" i="21"/>
  <c r="AO51" i="21"/>
  <c r="AQ51" i="21" s="1"/>
  <c r="AK46" i="20"/>
  <c r="AO46" i="20"/>
  <c r="AQ46" i="20" s="1"/>
  <c r="AK8" i="18"/>
  <c r="AO8" i="18"/>
  <c r="AQ8" i="18" s="1"/>
  <c r="AO15" i="18"/>
  <c r="AQ15" i="18" s="1"/>
  <c r="AK15" i="18"/>
  <c r="AO23" i="18"/>
  <c r="AQ23" i="18" s="1"/>
  <c r="AH23" i="18"/>
  <c r="J33" i="18"/>
  <c r="N33" i="18"/>
  <c r="P33" i="18" s="1"/>
  <c r="AH35" i="18"/>
  <c r="AO35" i="18"/>
  <c r="AQ35" i="18" s="1"/>
  <c r="AO36" i="18"/>
  <c r="AQ36" i="18" s="1"/>
  <c r="AH36" i="18"/>
  <c r="N41" i="18"/>
  <c r="G41" i="18"/>
  <c r="AO44" i="16"/>
  <c r="AQ44" i="16" s="1"/>
  <c r="Z34" i="36"/>
  <c r="AB34" i="36" s="1"/>
  <c r="S34" i="36"/>
  <c r="AO44" i="36"/>
  <c r="AQ44" i="36" s="1"/>
  <c r="AK44" i="36"/>
  <c r="AO24" i="22"/>
  <c r="AQ24" i="22" s="1"/>
  <c r="AH24" i="22"/>
  <c r="AO32" i="21"/>
  <c r="AQ32" i="21" s="1"/>
  <c r="AK32" i="21"/>
  <c r="S45" i="21"/>
  <c r="Z45" i="21"/>
  <c r="AB45" i="21" s="1"/>
  <c r="AD9" i="9"/>
  <c r="AO9" i="9"/>
  <c r="AQ9" i="9" s="1"/>
  <c r="N10" i="9"/>
  <c r="AO13" i="9"/>
  <c r="AQ13" i="9" s="1"/>
  <c r="N14" i="9"/>
  <c r="P14" i="9" s="1"/>
  <c r="AD17" i="9"/>
  <c r="AO17" i="9"/>
  <c r="AQ17" i="9" s="1"/>
  <c r="N18" i="9"/>
  <c r="AD21" i="9"/>
  <c r="AO21" i="9"/>
  <c r="AQ21" i="9" s="1"/>
  <c r="N22" i="9"/>
  <c r="AD25" i="9"/>
  <c r="AO25" i="9"/>
  <c r="AQ25" i="9" s="1"/>
  <c r="N26" i="9"/>
  <c r="P26" i="9" s="1"/>
  <c r="AD29" i="9"/>
  <c r="AO29" i="9"/>
  <c r="AQ29" i="9" s="1"/>
  <c r="N30" i="9"/>
  <c r="P30" i="9" s="1"/>
  <c r="Z31" i="9"/>
  <c r="AB31" i="9" s="1"/>
  <c r="AD33" i="9"/>
  <c r="AO33" i="9"/>
  <c r="AQ33" i="9" s="1"/>
  <c r="N34" i="9"/>
  <c r="AD37" i="9"/>
  <c r="AO37" i="9"/>
  <c r="AQ37" i="9" s="1"/>
  <c r="AD41" i="9"/>
  <c r="AO41" i="9"/>
  <c r="AQ41" i="9" s="1"/>
  <c r="N42" i="9"/>
  <c r="P42" i="9" s="1"/>
  <c r="AO45" i="9"/>
  <c r="AQ45" i="9" s="1"/>
  <c r="N46" i="9"/>
  <c r="Z47" i="9"/>
  <c r="AB47" i="9" s="1"/>
  <c r="AO9" i="40"/>
  <c r="AQ9" i="40" s="1"/>
  <c r="AO12" i="40"/>
  <c r="AQ12" i="40" s="1"/>
  <c r="N15" i="40"/>
  <c r="V16" i="40"/>
  <c r="AD20" i="40"/>
  <c r="AO20" i="40"/>
  <c r="AQ20" i="40" s="1"/>
  <c r="AD21" i="40"/>
  <c r="N23" i="40"/>
  <c r="V24" i="40"/>
  <c r="AD28" i="40"/>
  <c r="AO28" i="40"/>
  <c r="AQ28" i="40" s="1"/>
  <c r="AD29" i="40"/>
  <c r="N31" i="40"/>
  <c r="P31" i="40" s="1"/>
  <c r="V32" i="40"/>
  <c r="AD36" i="40"/>
  <c r="AO38" i="40"/>
  <c r="AQ38" i="40" s="1"/>
  <c r="Z40" i="40"/>
  <c r="AB40" i="40" s="1"/>
  <c r="Z41" i="40"/>
  <c r="AB41" i="40" s="1"/>
  <c r="AO41" i="40"/>
  <c r="AQ41" i="40" s="1"/>
  <c r="AO42" i="40"/>
  <c r="AQ42" i="40" s="1"/>
  <c r="N43" i="40"/>
  <c r="P43" i="40" s="1"/>
  <c r="AO45" i="40"/>
  <c r="AQ45" i="40" s="1"/>
  <c r="Z46" i="40"/>
  <c r="AB46" i="40" s="1"/>
  <c r="AO48" i="40"/>
  <c r="AQ48" i="40" s="1"/>
  <c r="Z50" i="40"/>
  <c r="AB50" i="40" s="1"/>
  <c r="AD8" i="16"/>
  <c r="AO8" i="16"/>
  <c r="AQ8" i="16" s="1"/>
  <c r="AO12" i="16"/>
  <c r="AQ12" i="16" s="1"/>
  <c r="AO14" i="16"/>
  <c r="AQ14" i="16" s="1"/>
  <c r="AO15" i="16"/>
  <c r="AQ15" i="16" s="1"/>
  <c r="AD20" i="16"/>
  <c r="AD21" i="16"/>
  <c r="AD22" i="16"/>
  <c r="Z24" i="16"/>
  <c r="AB24" i="16" s="1"/>
  <c r="N25" i="16"/>
  <c r="P25" i="16" s="1"/>
  <c r="AD25" i="16"/>
  <c r="AH28" i="16"/>
  <c r="AK30" i="16"/>
  <c r="AD31" i="16"/>
  <c r="AD32" i="16"/>
  <c r="AO32" i="16"/>
  <c r="AQ32" i="16" s="1"/>
  <c r="AO36" i="16"/>
  <c r="AQ36" i="16" s="1"/>
  <c r="AO38" i="16"/>
  <c r="AQ38" i="16" s="1"/>
  <c r="S40" i="16"/>
  <c r="AD41" i="16"/>
  <c r="Z41" i="16"/>
  <c r="AB41" i="16" s="1"/>
  <c r="N42" i="16"/>
  <c r="V42" i="16"/>
  <c r="S44" i="16"/>
  <c r="N45" i="16"/>
  <c r="Z46" i="16"/>
  <c r="AB46" i="16" s="1"/>
  <c r="AK46" i="16"/>
  <c r="AD47" i="16"/>
  <c r="Z47" i="16"/>
  <c r="AB47" i="16" s="1"/>
  <c r="Z48" i="16"/>
  <c r="AB48" i="16" s="1"/>
  <c r="AH48" i="16"/>
  <c r="AD50" i="16"/>
  <c r="S54" i="16"/>
  <c r="AH54" i="16"/>
  <c r="AD8" i="36"/>
  <c r="S12" i="36"/>
  <c r="AO12" i="36"/>
  <c r="AQ12" i="36" s="1"/>
  <c r="AD15" i="36"/>
  <c r="AK16" i="36"/>
  <c r="AD18" i="36"/>
  <c r="Z18" i="36"/>
  <c r="AB18" i="36" s="1"/>
  <c r="AO18" i="36"/>
  <c r="AQ18" i="36" s="1"/>
  <c r="AD20" i="36"/>
  <c r="G21" i="36"/>
  <c r="Z22" i="36"/>
  <c r="AB22" i="36" s="1"/>
  <c r="AO22" i="36"/>
  <c r="AQ22" i="36" s="1"/>
  <c r="N29" i="36"/>
  <c r="G29" i="36"/>
  <c r="AO48" i="36"/>
  <c r="AQ48" i="36" s="1"/>
  <c r="AK48" i="36"/>
  <c r="AO49" i="36"/>
  <c r="AQ49" i="36" s="1"/>
  <c r="N8" i="38"/>
  <c r="P8" i="38" s="1"/>
  <c r="AO12" i="38"/>
  <c r="AH12" i="38"/>
  <c r="N18" i="38"/>
  <c r="Z44" i="38"/>
  <c r="AB44" i="38" s="1"/>
  <c r="V44" i="38"/>
  <c r="Z48" i="38"/>
  <c r="AB48" i="38" s="1"/>
  <c r="V48" i="38"/>
  <c r="AO31" i="22"/>
  <c r="AQ31" i="22" s="1"/>
  <c r="AO34" i="22"/>
  <c r="AQ34" i="22" s="1"/>
  <c r="AH34" i="22"/>
  <c r="S27" i="23"/>
  <c r="Z27" i="23"/>
  <c r="AB27" i="23" s="1"/>
  <c r="N32" i="23"/>
  <c r="AH43" i="23"/>
  <c r="AO43" i="23"/>
  <c r="AQ43" i="23" s="1"/>
  <c r="AO18" i="21"/>
  <c r="AQ18" i="21" s="1"/>
  <c r="AK18" i="21"/>
  <c r="AK35" i="20"/>
  <c r="AO35" i="20"/>
  <c r="AQ35" i="20" s="1"/>
  <c r="AO10" i="38"/>
  <c r="AQ10" i="38" s="1"/>
  <c r="AK10" i="38"/>
  <c r="Z12" i="21"/>
  <c r="AB12" i="21" s="1"/>
  <c r="S12" i="21"/>
  <c r="AH25" i="21"/>
  <c r="AO25" i="21"/>
  <c r="AQ25" i="21" s="1"/>
  <c r="N37" i="21"/>
  <c r="G37" i="21"/>
  <c r="AO9" i="34"/>
  <c r="AQ9" i="34" s="1"/>
  <c r="AK9" i="34"/>
  <c r="AD7" i="9"/>
  <c r="AD11" i="9"/>
  <c r="AD15" i="9"/>
  <c r="AD19" i="9"/>
  <c r="N21" i="9"/>
  <c r="AD23" i="9"/>
  <c r="AD27" i="9"/>
  <c r="AD31" i="9"/>
  <c r="N33" i="9"/>
  <c r="AD35" i="9"/>
  <c r="AD39" i="9"/>
  <c r="N45" i="9"/>
  <c r="AD51" i="9"/>
  <c r="Z7" i="40"/>
  <c r="AB7" i="40" s="1"/>
  <c r="N9" i="40"/>
  <c r="P9" i="40" s="1"/>
  <c r="Z10" i="40"/>
  <c r="AB10" i="40" s="1"/>
  <c r="AO10" i="40"/>
  <c r="AQ10" i="40" s="1"/>
  <c r="Z11" i="40"/>
  <c r="AB11" i="40" s="1"/>
  <c r="N21" i="40"/>
  <c r="AC21" i="40" s="1"/>
  <c r="AE21" i="40" s="1"/>
  <c r="Z21" i="40"/>
  <c r="AB21" i="40" s="1"/>
  <c r="N22" i="40"/>
  <c r="N29" i="40"/>
  <c r="Z29" i="40"/>
  <c r="AB29" i="40" s="1"/>
  <c r="N30" i="40"/>
  <c r="N37" i="40"/>
  <c r="Z37" i="40"/>
  <c r="AB37" i="40" s="1"/>
  <c r="AD44" i="40"/>
  <c r="AO44" i="40"/>
  <c r="AQ44" i="40" s="1"/>
  <c r="AO46" i="40"/>
  <c r="AQ46" i="40" s="1"/>
  <c r="Z49" i="40"/>
  <c r="AB49" i="40" s="1"/>
  <c r="AO49" i="40"/>
  <c r="AQ49" i="40" s="1"/>
  <c r="AO50" i="40"/>
  <c r="AQ50" i="40" s="1"/>
  <c r="AO53" i="40"/>
  <c r="AQ53" i="40" s="1"/>
  <c r="N9" i="16"/>
  <c r="AD9" i="16"/>
  <c r="N16" i="16"/>
  <c r="P16" i="16" s="1"/>
  <c r="AO16" i="16"/>
  <c r="AQ16" i="16" s="1"/>
  <c r="Z26" i="16"/>
  <c r="AB26" i="16" s="1"/>
  <c r="Z27" i="16"/>
  <c r="AB27" i="16" s="1"/>
  <c r="Z28" i="16"/>
  <c r="AB28" i="16" s="1"/>
  <c r="AQ28" i="16"/>
  <c r="N33" i="16"/>
  <c r="AD33" i="16"/>
  <c r="AO39" i="16"/>
  <c r="AQ39" i="16" s="1"/>
  <c r="AB40" i="16"/>
  <c r="AD45" i="16"/>
  <c r="Z45" i="16"/>
  <c r="AB45" i="16" s="1"/>
  <c r="N46" i="16"/>
  <c r="P46" i="16" s="1"/>
  <c r="Z16" i="36"/>
  <c r="AB16" i="36" s="1"/>
  <c r="AD17" i="36"/>
  <c r="V28" i="36"/>
  <c r="Z28" i="36"/>
  <c r="AB28" i="36" s="1"/>
  <c r="Z45" i="36"/>
  <c r="AB45" i="36" s="1"/>
  <c r="S13" i="38"/>
  <c r="Z13" i="38"/>
  <c r="AB13" i="38" s="1"/>
  <c r="Z22" i="38"/>
  <c r="AB22" i="38" s="1"/>
  <c r="V22" i="38"/>
  <c r="Z30" i="38"/>
  <c r="AB30" i="38" s="1"/>
  <c r="V30" i="38"/>
  <c r="AO40" i="38"/>
  <c r="AQ40" i="38" s="1"/>
  <c r="AH40" i="38"/>
  <c r="AO54" i="38"/>
  <c r="AQ54" i="38" s="1"/>
  <c r="AK54" i="38"/>
  <c r="AO7" i="22"/>
  <c r="AQ7" i="22" s="1"/>
  <c r="Z24" i="22"/>
  <c r="AB24" i="22" s="1"/>
  <c r="S24" i="22"/>
  <c r="Y49" i="22"/>
  <c r="Z49" i="22"/>
  <c r="AB49" i="22" s="1"/>
  <c r="Y19" i="23"/>
  <c r="Z19" i="23"/>
  <c r="AB19" i="23" s="1"/>
  <c r="AB30" i="23"/>
  <c r="G38" i="23"/>
  <c r="N38" i="23"/>
  <c r="AO24" i="21"/>
  <c r="AH24" i="21"/>
  <c r="AO33" i="21"/>
  <c r="AQ33" i="21" s="1"/>
  <c r="AD37" i="21"/>
  <c r="AH9" i="20"/>
  <c r="AO9" i="20"/>
  <c r="AQ9" i="20" s="1"/>
  <c r="Z25" i="20"/>
  <c r="S25" i="20"/>
  <c r="Z26" i="36"/>
  <c r="AB26" i="36" s="1"/>
  <c r="AO26" i="36"/>
  <c r="AQ26" i="36" s="1"/>
  <c r="AD28" i="36"/>
  <c r="Z30" i="36"/>
  <c r="AB30" i="36" s="1"/>
  <c r="AO30" i="36"/>
  <c r="AQ30" i="36" s="1"/>
  <c r="Z32" i="36"/>
  <c r="AB32" i="36" s="1"/>
  <c r="AO36" i="36"/>
  <c r="AQ36" i="36" s="1"/>
  <c r="Z37" i="36"/>
  <c r="AB37" i="36" s="1"/>
  <c r="AO40" i="36"/>
  <c r="AQ40" i="36" s="1"/>
  <c r="AO41" i="36"/>
  <c r="AQ41" i="36" s="1"/>
  <c r="N45" i="36"/>
  <c r="P45" i="36" s="1"/>
  <c r="AD50" i="36"/>
  <c r="Z50" i="36"/>
  <c r="AB50" i="36" s="1"/>
  <c r="AO50" i="36"/>
  <c r="AQ50" i="36" s="1"/>
  <c r="AD53" i="36"/>
  <c r="Z10" i="38"/>
  <c r="AB10" i="38" s="1"/>
  <c r="Z11" i="38"/>
  <c r="AB11" i="38" s="1"/>
  <c r="Z12" i="38"/>
  <c r="AB12" i="38" s="1"/>
  <c r="AO14" i="38"/>
  <c r="AQ14" i="38" s="1"/>
  <c r="N15" i="38"/>
  <c r="N16" i="38"/>
  <c r="AO16" i="38"/>
  <c r="Z21" i="38"/>
  <c r="AB21" i="38" s="1"/>
  <c r="N22" i="38"/>
  <c r="N25" i="38"/>
  <c r="Z26" i="38"/>
  <c r="AB26" i="38" s="1"/>
  <c r="AO29" i="38"/>
  <c r="AQ29" i="38" s="1"/>
  <c r="N30" i="38"/>
  <c r="P30" i="38" s="1"/>
  <c r="Z33" i="38"/>
  <c r="AB33" i="38" s="1"/>
  <c r="AO42" i="38"/>
  <c r="AQ42" i="38" s="1"/>
  <c r="Z46" i="38"/>
  <c r="AB46" i="38" s="1"/>
  <c r="AD48" i="38"/>
  <c r="Z53" i="38"/>
  <c r="AB53" i="38" s="1"/>
  <c r="AD8" i="22"/>
  <c r="Z8" i="22"/>
  <c r="AB8" i="22" s="1"/>
  <c r="AO8" i="22"/>
  <c r="AQ8" i="22" s="1"/>
  <c r="AD10" i="22"/>
  <c r="AD11" i="22"/>
  <c r="AO14" i="22"/>
  <c r="AQ14" i="22" s="1"/>
  <c r="AO15" i="22"/>
  <c r="AQ15" i="22" s="1"/>
  <c r="N19" i="22"/>
  <c r="Z20" i="22"/>
  <c r="AB20" i="22" s="1"/>
  <c r="AO20" i="22"/>
  <c r="AQ20" i="22" s="1"/>
  <c r="Z22" i="22"/>
  <c r="AB22" i="22" s="1"/>
  <c r="AD23" i="22"/>
  <c r="AO26" i="22"/>
  <c r="AQ26" i="22" s="1"/>
  <c r="Z27" i="22"/>
  <c r="AB27" i="22" s="1"/>
  <c r="AO30" i="22"/>
  <c r="AQ30" i="22" s="1"/>
  <c r="Z41" i="22"/>
  <c r="AB41" i="22" s="1"/>
  <c r="Z45" i="22"/>
  <c r="AB45" i="22" s="1"/>
  <c r="N12" i="23"/>
  <c r="P12" i="23" s="1"/>
  <c r="N14" i="23"/>
  <c r="AO35" i="23"/>
  <c r="AQ35" i="23" s="1"/>
  <c r="AD50" i="23"/>
  <c r="AO50" i="23"/>
  <c r="AQ50" i="23" s="1"/>
  <c r="Z24" i="21"/>
  <c r="AO26" i="21"/>
  <c r="AQ26" i="21" s="1"/>
  <c r="AD31" i="21"/>
  <c r="AD34" i="21"/>
  <c r="Z34" i="21"/>
  <c r="AB34" i="21" s="1"/>
  <c r="AO34" i="21"/>
  <c r="AQ34" i="21" s="1"/>
  <c r="AD36" i="21"/>
  <c r="Z38" i="21"/>
  <c r="AB38" i="21" s="1"/>
  <c r="AO38" i="21"/>
  <c r="AQ38" i="21" s="1"/>
  <c r="Z40" i="21"/>
  <c r="AB40" i="21" s="1"/>
  <c r="AO44" i="21"/>
  <c r="AQ44" i="21" s="1"/>
  <c r="AK44" i="21"/>
  <c r="N46" i="21"/>
  <c r="G54" i="21"/>
  <c r="N54" i="21"/>
  <c r="P54" i="21" s="1"/>
  <c r="N25" i="20"/>
  <c r="J28" i="20"/>
  <c r="N28" i="20"/>
  <c r="P28" i="20" s="1"/>
  <c r="AH30" i="20"/>
  <c r="AO30" i="20"/>
  <c r="AQ30" i="20" s="1"/>
  <c r="J51" i="20"/>
  <c r="N51" i="20"/>
  <c r="P51" i="20" s="1"/>
  <c r="Z7" i="18"/>
  <c r="AB7" i="18" s="1"/>
  <c r="V7" i="18"/>
  <c r="AO16" i="18"/>
  <c r="AQ16" i="18" s="1"/>
  <c r="N17" i="18"/>
  <c r="P17" i="18" s="1"/>
  <c r="Z17" i="18"/>
  <c r="AB17" i="18" s="1"/>
  <c r="S17" i="18"/>
  <c r="AO24" i="18"/>
  <c r="AQ24" i="18" s="1"/>
  <c r="AH24" i="18"/>
  <c r="AB29" i="18"/>
  <c r="N40" i="18"/>
  <c r="G40" i="18"/>
  <c r="Z24" i="36"/>
  <c r="AB24" i="36" s="1"/>
  <c r="AD25" i="36"/>
  <c r="S26" i="36"/>
  <c r="AH26" i="36"/>
  <c r="S30" i="36"/>
  <c r="AH30" i="36"/>
  <c r="AD32" i="36"/>
  <c r="AK36" i="36"/>
  <c r="N37" i="36"/>
  <c r="P37" i="36" s="1"/>
  <c r="AD39" i="36"/>
  <c r="AK40" i="36"/>
  <c r="AD42" i="36"/>
  <c r="Z42" i="36"/>
  <c r="AB42" i="36" s="1"/>
  <c r="AO42" i="36"/>
  <c r="AQ42" i="36" s="1"/>
  <c r="AD44" i="36"/>
  <c r="G45" i="36"/>
  <c r="Z46" i="36"/>
  <c r="AB46" i="36" s="1"/>
  <c r="AO46" i="36"/>
  <c r="AQ46" i="36" s="1"/>
  <c r="Z48" i="36"/>
  <c r="AB48" i="36" s="1"/>
  <c r="AD49" i="36"/>
  <c r="S50" i="36"/>
  <c r="AH50" i="36"/>
  <c r="AO54" i="36"/>
  <c r="AQ54" i="36" s="1"/>
  <c r="AD7" i="38"/>
  <c r="AD9" i="38"/>
  <c r="Z9" i="38"/>
  <c r="AB9" i="38" s="1"/>
  <c r="N10" i="38"/>
  <c r="V10" i="38"/>
  <c r="S12" i="38"/>
  <c r="N13" i="38"/>
  <c r="Z14" i="38"/>
  <c r="AB14" i="38" s="1"/>
  <c r="AK14" i="38"/>
  <c r="AD15" i="38"/>
  <c r="Z15" i="38"/>
  <c r="AB15" i="38" s="1"/>
  <c r="Z16" i="38"/>
  <c r="AH16" i="38"/>
  <c r="AO18" i="38"/>
  <c r="AQ18" i="38" s="1"/>
  <c r="N19" i="38"/>
  <c r="AO20" i="38"/>
  <c r="AD25" i="38"/>
  <c r="Z25" i="38"/>
  <c r="AB25" i="38" s="1"/>
  <c r="N26" i="38"/>
  <c r="V26" i="38"/>
  <c r="AO28" i="38"/>
  <c r="AD30" i="38"/>
  <c r="AO32" i="38"/>
  <c r="AQ32" i="38" s="1"/>
  <c r="AD34" i="38"/>
  <c r="AO34" i="38"/>
  <c r="AQ34" i="38" s="1"/>
  <c r="N35" i="38"/>
  <c r="P35" i="38" s="1"/>
  <c r="Z36" i="38"/>
  <c r="AH36" i="38"/>
  <c r="AO38" i="38"/>
  <c r="AQ38" i="38" s="1"/>
  <c r="N39" i="38"/>
  <c r="P39" i="38" s="1"/>
  <c r="AO41" i="38"/>
  <c r="AQ41" i="38" s="1"/>
  <c r="N43" i="38"/>
  <c r="AO50" i="38"/>
  <c r="AQ50" i="38" s="1"/>
  <c r="AD53" i="38"/>
  <c r="V53" i="38"/>
  <c r="Z54" i="38"/>
  <c r="AB54" i="38" s="1"/>
  <c r="AD7" i="22"/>
  <c r="S8" i="22"/>
  <c r="AH8" i="22"/>
  <c r="AO10" i="22"/>
  <c r="AQ10" i="22" s="1"/>
  <c r="AD13" i="22"/>
  <c r="AK14" i="22"/>
  <c r="AD16" i="22"/>
  <c r="Z16" i="22"/>
  <c r="AB16" i="22" s="1"/>
  <c r="AO16" i="22"/>
  <c r="AQ16" i="22" s="1"/>
  <c r="AD18" i="22"/>
  <c r="G19" i="22"/>
  <c r="S20" i="22"/>
  <c r="AH20" i="22"/>
  <c r="AD22" i="22"/>
  <c r="AK26" i="22"/>
  <c r="N27" i="22"/>
  <c r="AK30" i="22"/>
  <c r="AD32" i="22"/>
  <c r="Z32" i="22"/>
  <c r="AB32" i="22" s="1"/>
  <c r="AO32" i="22"/>
  <c r="AQ32" i="22" s="1"/>
  <c r="AD33" i="22"/>
  <c r="Z33" i="22"/>
  <c r="AB33" i="22" s="1"/>
  <c r="AD7" i="23"/>
  <c r="Z7" i="23"/>
  <c r="AB7" i="23" s="1"/>
  <c r="AD12" i="23"/>
  <c r="N16" i="23"/>
  <c r="P16" i="23" s="1"/>
  <c r="N18" i="23"/>
  <c r="Z23" i="23"/>
  <c r="AB23" i="23" s="1"/>
  <c r="V28" i="23"/>
  <c r="AQ34" i="23"/>
  <c r="AO36" i="23"/>
  <c r="AQ36" i="23" s="1"/>
  <c r="G43" i="23"/>
  <c r="V44" i="23"/>
  <c r="N51" i="23"/>
  <c r="Z53" i="23"/>
  <c r="AB53" i="23" s="1"/>
  <c r="AO8" i="21"/>
  <c r="Z10" i="21"/>
  <c r="AB10" i="21" s="1"/>
  <c r="AK10" i="21"/>
  <c r="AO14" i="21"/>
  <c r="AQ14" i="21" s="1"/>
  <c r="Z16" i="21"/>
  <c r="AB16" i="21" s="1"/>
  <c r="AH16" i="21"/>
  <c r="V18" i="21"/>
  <c r="AO20" i="21"/>
  <c r="AO22" i="21"/>
  <c r="AQ22" i="21" s="1"/>
  <c r="Z26" i="21"/>
  <c r="AB26" i="21" s="1"/>
  <c r="AO30" i="21"/>
  <c r="AQ30" i="21" s="1"/>
  <c r="Z32" i="21"/>
  <c r="AB32" i="21" s="1"/>
  <c r="AD40" i="21"/>
  <c r="AO41" i="21"/>
  <c r="AQ41" i="21" s="1"/>
  <c r="AD48" i="21"/>
  <c r="AO21" i="20"/>
  <c r="AQ21" i="20" s="1"/>
  <c r="AH21" i="20"/>
  <c r="AO31" i="20"/>
  <c r="AQ31" i="20" s="1"/>
  <c r="S34" i="20"/>
  <c r="Z34" i="20"/>
  <c r="AB34" i="20" s="1"/>
  <c r="N36" i="20"/>
  <c r="N43" i="20"/>
  <c r="P43" i="20" s="1"/>
  <c r="G43" i="20"/>
  <c r="N10" i="18"/>
  <c r="G10" i="18"/>
  <c r="V16" i="18"/>
  <c r="Z16" i="18"/>
  <c r="AB16" i="18" s="1"/>
  <c r="AH31" i="18"/>
  <c r="AO31" i="18"/>
  <c r="AO32" i="18"/>
  <c r="AQ32" i="18" s="1"/>
  <c r="AH32" i="18"/>
  <c r="AH41" i="18"/>
  <c r="AO41" i="18"/>
  <c r="AQ41" i="18" s="1"/>
  <c r="S47" i="18"/>
  <c r="Z47" i="18"/>
  <c r="AB47" i="18" s="1"/>
  <c r="Z17" i="11"/>
  <c r="AB17" i="11" s="1"/>
  <c r="V17" i="11"/>
  <c r="AO19" i="11"/>
  <c r="AQ19" i="11" s="1"/>
  <c r="AH19" i="11"/>
  <c r="AO25" i="11"/>
  <c r="AQ25" i="11" s="1"/>
  <c r="AH25" i="11"/>
  <c r="AO28" i="36"/>
  <c r="AQ28" i="36" s="1"/>
  <c r="Z40" i="36"/>
  <c r="AB40" i="36" s="1"/>
  <c r="AD41" i="36"/>
  <c r="Z7" i="38"/>
  <c r="AB7" i="38" s="1"/>
  <c r="Z8" i="38"/>
  <c r="AB8" i="38" s="1"/>
  <c r="AD13" i="38"/>
  <c r="N14" i="38"/>
  <c r="N17" i="38"/>
  <c r="AD19" i="38"/>
  <c r="N23" i="38"/>
  <c r="Z40" i="38"/>
  <c r="AB40" i="38" s="1"/>
  <c r="AO44" i="38"/>
  <c r="AQ44" i="38" s="1"/>
  <c r="N45" i="38"/>
  <c r="P45" i="38" s="1"/>
  <c r="N51" i="38"/>
  <c r="Z14" i="22"/>
  <c r="AB14" i="22" s="1"/>
  <c r="AD15" i="22"/>
  <c r="Z30" i="22"/>
  <c r="AB30" i="22" s="1"/>
  <c r="AD31" i="22"/>
  <c r="N34" i="22"/>
  <c r="P34" i="22" s="1"/>
  <c r="AD11" i="23"/>
  <c r="AD16" i="23"/>
  <c r="N22" i="23"/>
  <c r="AD27" i="23"/>
  <c r="AD33" i="23"/>
  <c r="N35" i="23"/>
  <c r="P35" i="23" s="1"/>
  <c r="Z36" i="23"/>
  <c r="AB36" i="23" s="1"/>
  <c r="AO41" i="23"/>
  <c r="AQ41" i="23" s="1"/>
  <c r="N49" i="23"/>
  <c r="G51" i="23"/>
  <c r="V53" i="23"/>
  <c r="Z54" i="23"/>
  <c r="AB54" i="23" s="1"/>
  <c r="Z8" i="21"/>
  <c r="AB8" i="21" s="1"/>
  <c r="AH8" i="21"/>
  <c r="V10" i="21"/>
  <c r="Z14" i="21"/>
  <c r="AB14" i="21" s="1"/>
  <c r="AH20" i="21"/>
  <c r="Z22" i="21"/>
  <c r="AB22" i="21" s="1"/>
  <c r="AK22" i="21"/>
  <c r="N24" i="21"/>
  <c r="N26" i="21"/>
  <c r="V26" i="21"/>
  <c r="N28" i="21"/>
  <c r="AD29" i="21"/>
  <c r="AH30" i="21"/>
  <c r="S36" i="21"/>
  <c r="N10" i="20"/>
  <c r="AQ39" i="20"/>
  <c r="AK50" i="20"/>
  <c r="AO50" i="20"/>
  <c r="AQ50" i="20" s="1"/>
  <c r="Z51" i="20"/>
  <c r="AB51" i="20" s="1"/>
  <c r="S51" i="20"/>
  <c r="AO27" i="18"/>
  <c r="AQ27" i="18" s="1"/>
  <c r="AH27" i="18"/>
  <c r="AD10" i="20"/>
  <c r="N14" i="20"/>
  <c r="P14" i="20" s="1"/>
  <c r="Z17" i="20"/>
  <c r="AB17" i="20" s="1"/>
  <c r="N18" i="20"/>
  <c r="P18" i="20" s="1"/>
  <c r="Z24" i="20"/>
  <c r="AB24" i="20" s="1"/>
  <c r="Z27" i="20"/>
  <c r="AB27" i="20" s="1"/>
  <c r="N31" i="20"/>
  <c r="AD43" i="20"/>
  <c r="AO43" i="20"/>
  <c r="AQ43" i="20" s="1"/>
  <c r="AD45" i="20"/>
  <c r="AO49" i="20"/>
  <c r="AQ49" i="20" s="1"/>
  <c r="N7" i="18"/>
  <c r="P7" i="18" s="1"/>
  <c r="G9" i="18"/>
  <c r="AO9" i="18"/>
  <c r="AQ9" i="18" s="1"/>
  <c r="AD10" i="18"/>
  <c r="Z13" i="18"/>
  <c r="AB13" i="18" s="1"/>
  <c r="N15" i="18"/>
  <c r="AD16" i="18"/>
  <c r="AD19" i="18"/>
  <c r="Z20" i="18"/>
  <c r="AB20" i="18" s="1"/>
  <c r="Z22" i="18"/>
  <c r="AB22" i="18" s="1"/>
  <c r="AD23" i="18"/>
  <c r="AD24" i="18"/>
  <c r="AO26" i="18"/>
  <c r="AQ26" i="18" s="1"/>
  <c r="AD32" i="18"/>
  <c r="AD36" i="18"/>
  <c r="AO44" i="18"/>
  <c r="AQ44" i="18" s="1"/>
  <c r="AH44" i="18"/>
  <c r="AC22" i="11"/>
  <c r="AE22" i="11" s="1"/>
  <c r="G22" i="11"/>
  <c r="AO47" i="11"/>
  <c r="AQ47" i="11" s="1"/>
  <c r="AK47" i="11"/>
  <c r="AC11" i="34"/>
  <c r="AC17" i="34"/>
  <c r="AE17" i="34" s="1"/>
  <c r="G17" i="34"/>
  <c r="Z25" i="34"/>
  <c r="AB25" i="34" s="1"/>
  <c r="AC28" i="30"/>
  <c r="AE28" i="30" s="1"/>
  <c r="G28" i="30"/>
  <c r="N31" i="30"/>
  <c r="AC31" i="30"/>
  <c r="Z33" i="30"/>
  <c r="AB33" i="30" s="1"/>
  <c r="S33" i="30"/>
  <c r="N45" i="21"/>
  <c r="P45" i="21" s="1"/>
  <c r="N50" i="21"/>
  <c r="AD14" i="20"/>
  <c r="S17" i="20"/>
  <c r="Z19" i="20"/>
  <c r="AB19" i="20" s="1"/>
  <c r="Z21" i="20"/>
  <c r="AB21" i="20" s="1"/>
  <c r="AD23" i="20"/>
  <c r="AB25" i="20"/>
  <c r="Z30" i="20"/>
  <c r="AB30" i="20" s="1"/>
  <c r="AD31" i="20"/>
  <c r="AH31" i="20"/>
  <c r="AD35" i="20"/>
  <c r="G36" i="20"/>
  <c r="AO38" i="20"/>
  <c r="AQ38" i="20" s="1"/>
  <c r="AD41" i="20"/>
  <c r="AD42" i="20"/>
  <c r="AH43" i="20"/>
  <c r="AD46" i="20"/>
  <c r="AO47" i="20"/>
  <c r="AQ47" i="20" s="1"/>
  <c r="AK49" i="20"/>
  <c r="AD53" i="20"/>
  <c r="AD8" i="18"/>
  <c r="Z9" i="18"/>
  <c r="AB9" i="18" s="1"/>
  <c r="AH9" i="18"/>
  <c r="Z11" i="18"/>
  <c r="S13" i="18"/>
  <c r="AD14" i="18"/>
  <c r="AH16" i="18"/>
  <c r="G17" i="18"/>
  <c r="AO17" i="18"/>
  <c r="AQ17" i="18" s="1"/>
  <c r="AH20" i="18"/>
  <c r="AO22" i="18"/>
  <c r="AQ22" i="18" s="1"/>
  <c r="Z24" i="18"/>
  <c r="AB24" i="18" s="1"/>
  <c r="S27" i="18"/>
  <c r="N30" i="18"/>
  <c r="Z35" i="18"/>
  <c r="AB35" i="18" s="1"/>
  <c r="AO40" i="18"/>
  <c r="AQ40" i="18" s="1"/>
  <c r="N43" i="18"/>
  <c r="P43" i="18" s="1"/>
  <c r="G43" i="18"/>
  <c r="N49" i="18"/>
  <c r="G49" i="18"/>
  <c r="Z15" i="11"/>
  <c r="AB15" i="11" s="1"/>
  <c r="S15" i="11"/>
  <c r="AO21" i="11"/>
  <c r="AQ21" i="11" s="1"/>
  <c r="AK21" i="11"/>
  <c r="AO27" i="11"/>
  <c r="AQ27" i="11" s="1"/>
  <c r="AK27" i="11"/>
  <c r="AO36" i="11"/>
  <c r="AQ36" i="11" s="1"/>
  <c r="AO39" i="11"/>
  <c r="AQ39" i="11" s="1"/>
  <c r="AK39" i="11"/>
  <c r="Z48" i="11"/>
  <c r="AB48" i="11" s="1"/>
  <c r="AO16" i="34"/>
  <c r="AQ16" i="34" s="1"/>
  <c r="AK16" i="34"/>
  <c r="Z17" i="34"/>
  <c r="AB17" i="34" s="1"/>
  <c r="S46" i="35"/>
  <c r="Z46" i="35"/>
  <c r="AB46" i="35" s="1"/>
  <c r="AO25" i="20"/>
  <c r="AQ25" i="20" s="1"/>
  <c r="N29" i="20"/>
  <c r="P29" i="20" s="1"/>
  <c r="N33" i="20"/>
  <c r="P33" i="20" s="1"/>
  <c r="AD36" i="20"/>
  <c r="N37" i="20"/>
  <c r="AO41" i="20"/>
  <c r="Z43" i="20"/>
  <c r="AB43" i="20" s="1"/>
  <c r="AQ13" i="18"/>
  <c r="AD25" i="18"/>
  <c r="AD26" i="18"/>
  <c r="Z26" i="18"/>
  <c r="AB26" i="18" s="1"/>
  <c r="AQ37" i="18"/>
  <c r="AO42" i="18"/>
  <c r="AQ42" i="18" s="1"/>
  <c r="AK42" i="18"/>
  <c r="AO54" i="18"/>
  <c r="AH54" i="18"/>
  <c r="Z25" i="11"/>
  <c r="AB25" i="11" s="1"/>
  <c r="S25" i="11"/>
  <c r="Z53" i="34"/>
  <c r="AB53" i="34" s="1"/>
  <c r="V53" i="34"/>
  <c r="Z30" i="35"/>
  <c r="AB30" i="35" s="1"/>
  <c r="V30" i="35"/>
  <c r="Z42" i="18"/>
  <c r="AB42" i="18" s="1"/>
  <c r="Z44" i="18"/>
  <c r="AB44" i="18" s="1"/>
  <c r="AO46" i="18"/>
  <c r="AQ46" i="18" s="1"/>
  <c r="N47" i="18"/>
  <c r="P47" i="18" s="1"/>
  <c r="AO50" i="18"/>
  <c r="AQ50" i="18" s="1"/>
  <c r="AO53" i="18"/>
  <c r="AQ53" i="18" s="1"/>
  <c r="Z54" i="18"/>
  <c r="AO7" i="11"/>
  <c r="AQ7" i="11" s="1"/>
  <c r="AO9" i="11"/>
  <c r="AQ9" i="11" s="1"/>
  <c r="AC10" i="11"/>
  <c r="AE10" i="11" s="1"/>
  <c r="AO10" i="11"/>
  <c r="AQ10" i="11" s="1"/>
  <c r="AC11" i="11"/>
  <c r="Z14" i="11"/>
  <c r="AB14" i="11" s="1"/>
  <c r="Z19" i="11"/>
  <c r="AB19" i="11" s="1"/>
  <c r="AC21" i="11"/>
  <c r="AE21" i="11" s="1"/>
  <c r="Z21" i="11"/>
  <c r="AB21" i="11" s="1"/>
  <c r="AO31" i="11"/>
  <c r="AQ31" i="11" s="1"/>
  <c r="Z32" i="11"/>
  <c r="AB32" i="11" s="1"/>
  <c r="Z35" i="11"/>
  <c r="AB35" i="11" s="1"/>
  <c r="Z36" i="11"/>
  <c r="AB36" i="11" s="1"/>
  <c r="Z37" i="11"/>
  <c r="AB37" i="11" s="1"/>
  <c r="AO37" i="11"/>
  <c r="AQ37" i="11" s="1"/>
  <c r="N40" i="11"/>
  <c r="P40" i="11" s="1"/>
  <c r="Z43" i="11"/>
  <c r="AB43" i="11" s="1"/>
  <c r="Z44" i="11"/>
  <c r="AB44" i="11" s="1"/>
  <c r="Z45" i="11"/>
  <c r="AB45" i="11" s="1"/>
  <c r="AO45" i="11"/>
  <c r="AQ45" i="11" s="1"/>
  <c r="N48" i="11"/>
  <c r="P48" i="11" s="1"/>
  <c r="N54" i="11"/>
  <c r="P54" i="11" s="1"/>
  <c r="Z54" i="11"/>
  <c r="AB54" i="11" s="1"/>
  <c r="Z7" i="34"/>
  <c r="AB7" i="34" s="1"/>
  <c r="AO7" i="34"/>
  <c r="AQ7" i="34" s="1"/>
  <c r="AC10" i="34"/>
  <c r="AE10" i="34" s="1"/>
  <c r="Z12" i="34"/>
  <c r="AB12" i="34" s="1"/>
  <c r="AQ14" i="34"/>
  <c r="Z16" i="34"/>
  <c r="AB16" i="34" s="1"/>
  <c r="AO18" i="34"/>
  <c r="AQ18" i="34" s="1"/>
  <c r="AO21" i="34"/>
  <c r="AQ21" i="34" s="1"/>
  <c r="Z22" i="34"/>
  <c r="AB22" i="34" s="1"/>
  <c r="AQ22" i="34"/>
  <c r="Z26" i="34"/>
  <c r="AB26" i="34" s="1"/>
  <c r="Z30" i="34"/>
  <c r="AB30" i="34" s="1"/>
  <c r="AC33" i="34"/>
  <c r="AE33" i="34" s="1"/>
  <c r="G33" i="34"/>
  <c r="Z48" i="34"/>
  <c r="AB48" i="34" s="1"/>
  <c r="V48" i="34"/>
  <c r="Z16" i="35"/>
  <c r="AB16" i="35" s="1"/>
  <c r="S16" i="35"/>
  <c r="AH17" i="35"/>
  <c r="AO17" i="35"/>
  <c r="AQ17" i="35" s="1"/>
  <c r="Z51" i="35"/>
  <c r="AB51" i="35" s="1"/>
  <c r="S51" i="35"/>
  <c r="AO51" i="35"/>
  <c r="AQ51" i="35" s="1"/>
  <c r="AH51" i="35"/>
  <c r="Z9" i="30"/>
  <c r="AB9" i="30" s="1"/>
  <c r="S9" i="30"/>
  <c r="AO9" i="30"/>
  <c r="AQ9" i="30" s="1"/>
  <c r="AH9" i="30"/>
  <c r="AC17" i="30"/>
  <c r="N42" i="18"/>
  <c r="V42" i="18"/>
  <c r="S44" i="18"/>
  <c r="N45" i="18"/>
  <c r="P45" i="18" s="1"/>
  <c r="Z46" i="18"/>
  <c r="AB46" i="18" s="1"/>
  <c r="AK46" i="18"/>
  <c r="G47" i="18"/>
  <c r="AO48" i="18"/>
  <c r="AQ48" i="18" s="1"/>
  <c r="AD49" i="18"/>
  <c r="Z49" i="18"/>
  <c r="AB49" i="18" s="1"/>
  <c r="Z50" i="18"/>
  <c r="AB50" i="18" s="1"/>
  <c r="AH50" i="18"/>
  <c r="Z53" i="18"/>
  <c r="AB53" i="18" s="1"/>
  <c r="AK53" i="18"/>
  <c r="S54" i="18"/>
  <c r="Z7" i="11"/>
  <c r="AB7" i="11" s="1"/>
  <c r="AH7" i="11"/>
  <c r="Z9" i="11"/>
  <c r="AB9" i="11" s="1"/>
  <c r="AK9" i="11"/>
  <c r="G10" i="11"/>
  <c r="AO11" i="11"/>
  <c r="AQ11" i="11" s="1"/>
  <c r="AO13" i="11"/>
  <c r="AQ13" i="11" s="1"/>
  <c r="AC14" i="11"/>
  <c r="AE14" i="11" s="1"/>
  <c r="AO14" i="11"/>
  <c r="AQ14" i="11" s="1"/>
  <c r="AC15" i="11"/>
  <c r="Z18" i="11"/>
  <c r="AB18" i="11" s="1"/>
  <c r="S19" i="11"/>
  <c r="V21" i="11"/>
  <c r="AO23" i="11"/>
  <c r="AQ23" i="11" s="1"/>
  <c r="Z27" i="11"/>
  <c r="AB27" i="11" s="1"/>
  <c r="Z28" i="11"/>
  <c r="AB28" i="11" s="1"/>
  <c r="Z29" i="11"/>
  <c r="AB29" i="11" s="1"/>
  <c r="AO29" i="11"/>
  <c r="AQ29" i="11" s="1"/>
  <c r="AK31" i="11"/>
  <c r="N32" i="11"/>
  <c r="P32" i="11" s="1"/>
  <c r="S37" i="11"/>
  <c r="AH37" i="11"/>
  <c r="G40" i="11"/>
  <c r="AO40" i="11"/>
  <c r="AQ40" i="11" s="1"/>
  <c r="S45" i="11"/>
  <c r="AH45" i="11"/>
  <c r="AO48" i="11"/>
  <c r="AQ48" i="11" s="1"/>
  <c r="Z49" i="11"/>
  <c r="AB49" i="11" s="1"/>
  <c r="AO49" i="11"/>
  <c r="AQ49" i="11" s="1"/>
  <c r="AO51" i="11"/>
  <c r="AQ51" i="11" s="1"/>
  <c r="J54" i="11"/>
  <c r="AC54" i="11"/>
  <c r="S7" i="34"/>
  <c r="AH7" i="34"/>
  <c r="G10" i="34"/>
  <c r="AO10" i="34"/>
  <c r="AQ10" i="34" s="1"/>
  <c r="V16" i="34"/>
  <c r="Z18" i="34"/>
  <c r="AB18" i="34" s="1"/>
  <c r="Z42" i="34"/>
  <c r="AB42" i="34" s="1"/>
  <c r="S42" i="34"/>
  <c r="Z44" i="34"/>
  <c r="AB44" i="34" s="1"/>
  <c r="V44" i="34"/>
  <c r="Z14" i="35"/>
  <c r="AB14" i="35" s="1"/>
  <c r="V14" i="35"/>
  <c r="AO45" i="35"/>
  <c r="AQ45" i="35" s="1"/>
  <c r="AK45" i="35"/>
  <c r="Z27" i="30"/>
  <c r="AB27" i="30" s="1"/>
  <c r="V27" i="30"/>
  <c r="AO27" i="30"/>
  <c r="AQ27" i="30" s="1"/>
  <c r="AK27" i="30"/>
  <c r="AO29" i="30"/>
  <c r="AQ29" i="30" s="1"/>
  <c r="AH29" i="30"/>
  <c r="Z35" i="30"/>
  <c r="AB35" i="30" s="1"/>
  <c r="V35" i="30"/>
  <c r="S16" i="19"/>
  <c r="Z16" i="19"/>
  <c r="AB16" i="19" s="1"/>
  <c r="Z21" i="19"/>
  <c r="AB21" i="19" s="1"/>
  <c r="V21" i="19"/>
  <c r="AD47" i="18"/>
  <c r="AD50" i="18"/>
  <c r="Z12" i="11"/>
  <c r="AB12" i="11" s="1"/>
  <c r="N13" i="11"/>
  <c r="AC18" i="11"/>
  <c r="AE18" i="11" s="1"/>
  <c r="AO18" i="11"/>
  <c r="AQ18" i="11" s="1"/>
  <c r="AC19" i="11"/>
  <c r="Z22" i="11"/>
  <c r="AB22" i="11" s="1"/>
  <c r="AO32" i="11"/>
  <c r="AQ32" i="11" s="1"/>
  <c r="AC25" i="34"/>
  <c r="AE25" i="34" s="1"/>
  <c r="Z28" i="34"/>
  <c r="AB28" i="34" s="1"/>
  <c r="AC28" i="34"/>
  <c r="AO32" i="34"/>
  <c r="AK32" i="34"/>
  <c r="Z46" i="34"/>
  <c r="AB46" i="34" s="1"/>
  <c r="S46" i="34"/>
  <c r="Z50" i="34"/>
  <c r="AB50" i="34" s="1"/>
  <c r="S50" i="34"/>
  <c r="Z32" i="35"/>
  <c r="AB32" i="35" s="1"/>
  <c r="S32" i="35"/>
  <c r="AH33" i="35"/>
  <c r="AO33" i="35"/>
  <c r="AQ33" i="35" s="1"/>
  <c r="AC12" i="30"/>
  <c r="AE12" i="30" s="1"/>
  <c r="G12" i="30"/>
  <c r="AC13" i="30"/>
  <c r="AC21" i="30"/>
  <c r="V34" i="30"/>
  <c r="Z34" i="30"/>
  <c r="AB34" i="30" s="1"/>
  <c r="Z39" i="30"/>
  <c r="AB39" i="30" s="1"/>
  <c r="V39" i="30"/>
  <c r="AO7" i="19"/>
  <c r="AH7" i="19"/>
  <c r="G9" i="19"/>
  <c r="AC9" i="19"/>
  <c r="N9" i="19"/>
  <c r="AO34" i="34"/>
  <c r="AQ34" i="34" s="1"/>
  <c r="AO37" i="34"/>
  <c r="AQ37" i="34" s="1"/>
  <c r="Z38" i="34"/>
  <c r="AB38" i="34" s="1"/>
  <c r="Z54" i="34"/>
  <c r="AB54" i="34" s="1"/>
  <c r="AO54" i="34"/>
  <c r="AQ54" i="34" s="1"/>
  <c r="AO8" i="35"/>
  <c r="AQ8" i="35" s="1"/>
  <c r="AC12" i="35"/>
  <c r="Z13" i="35"/>
  <c r="AB13" i="35" s="1"/>
  <c r="Z22" i="35"/>
  <c r="AB22" i="35" s="1"/>
  <c r="AO22" i="35"/>
  <c r="AQ22" i="35" s="1"/>
  <c r="AO24" i="35"/>
  <c r="AQ24" i="35" s="1"/>
  <c r="AC28" i="35"/>
  <c r="Z29" i="35"/>
  <c r="AB29" i="35" s="1"/>
  <c r="AO37" i="35"/>
  <c r="AQ37" i="35" s="1"/>
  <c r="Z38" i="35"/>
  <c r="AB38" i="35" s="1"/>
  <c r="Z41" i="35"/>
  <c r="AB41" i="35" s="1"/>
  <c r="Z43" i="35"/>
  <c r="AB43" i="35" s="1"/>
  <c r="AO43" i="35"/>
  <c r="AQ43" i="35" s="1"/>
  <c r="N46" i="35"/>
  <c r="P46" i="35" s="1"/>
  <c r="AO25" i="30"/>
  <c r="AQ25" i="30" s="1"/>
  <c r="AO26" i="30"/>
  <c r="AQ26" i="30" s="1"/>
  <c r="N27" i="30"/>
  <c r="AC27" i="30"/>
  <c r="AE27" i="30" s="1"/>
  <c r="Z29" i="30"/>
  <c r="AB29" i="30" s="1"/>
  <c r="AC22" i="19"/>
  <c r="AE22" i="19" s="1"/>
  <c r="G22" i="19"/>
  <c r="AC25" i="19"/>
  <c r="S35" i="19"/>
  <c r="Z35" i="19"/>
  <c r="AB35" i="19" s="1"/>
  <c r="Z33" i="34"/>
  <c r="AB33" i="34" s="1"/>
  <c r="Z34" i="34"/>
  <c r="AB34" i="34" s="1"/>
  <c r="V54" i="34"/>
  <c r="Z8" i="35"/>
  <c r="AB8" i="35" s="1"/>
  <c r="AH8" i="35"/>
  <c r="AO10" i="35"/>
  <c r="AQ10" i="35" s="1"/>
  <c r="AO12" i="35"/>
  <c r="AQ12" i="35" s="1"/>
  <c r="AC16" i="35"/>
  <c r="Z18" i="35"/>
  <c r="AB18" i="35" s="1"/>
  <c r="AO18" i="35"/>
  <c r="AQ18" i="35" s="1"/>
  <c r="AC19" i="35"/>
  <c r="AE19" i="35" s="1"/>
  <c r="AO20" i="35"/>
  <c r="AQ20" i="35" s="1"/>
  <c r="AO21" i="35"/>
  <c r="AQ21" i="35" s="1"/>
  <c r="N22" i="35"/>
  <c r="V22" i="35"/>
  <c r="AC22" i="35"/>
  <c r="AE22" i="35" s="1"/>
  <c r="AK22" i="35"/>
  <c r="Z24" i="35"/>
  <c r="AB24" i="35" s="1"/>
  <c r="AH24" i="35"/>
  <c r="AO26" i="35"/>
  <c r="AQ26" i="35" s="1"/>
  <c r="AO28" i="35"/>
  <c r="AQ28" i="35" s="1"/>
  <c r="AC32" i="35"/>
  <c r="Z34" i="35"/>
  <c r="AB34" i="35" s="1"/>
  <c r="AO34" i="35"/>
  <c r="AQ34" i="35" s="1"/>
  <c r="AC35" i="35"/>
  <c r="AE35" i="35" s="1"/>
  <c r="AO36" i="35"/>
  <c r="AK37" i="35"/>
  <c r="N38" i="35"/>
  <c r="P38" i="35" s="1"/>
  <c r="S43" i="35"/>
  <c r="AH43" i="35"/>
  <c r="Z47" i="35"/>
  <c r="AB47" i="35" s="1"/>
  <c r="AO47" i="35"/>
  <c r="AQ47" i="35" s="1"/>
  <c r="AO49" i="35"/>
  <c r="AQ49" i="35" s="1"/>
  <c r="AO7" i="30"/>
  <c r="AQ7" i="30" s="1"/>
  <c r="Z13" i="30"/>
  <c r="AB13" i="30" s="1"/>
  <c r="AO13" i="30"/>
  <c r="AQ13" i="30" s="1"/>
  <c r="Z15" i="30"/>
  <c r="AB15" i="30" s="1"/>
  <c r="AO15" i="30"/>
  <c r="AQ15" i="30" s="1"/>
  <c r="Z17" i="30"/>
  <c r="AB17" i="30" s="1"/>
  <c r="AO17" i="30"/>
  <c r="AQ17" i="30" s="1"/>
  <c r="Z19" i="30"/>
  <c r="AB19" i="30" s="1"/>
  <c r="AO19" i="30"/>
  <c r="AQ19" i="30" s="1"/>
  <c r="Z21" i="30"/>
  <c r="AB21" i="30" s="1"/>
  <c r="AO21" i="30"/>
  <c r="AQ21" i="30" s="1"/>
  <c r="Z23" i="30"/>
  <c r="AB23" i="30" s="1"/>
  <c r="AO23" i="30"/>
  <c r="AQ23" i="30" s="1"/>
  <c r="Z25" i="30"/>
  <c r="AB25" i="30" s="1"/>
  <c r="AC33" i="30"/>
  <c r="Z45" i="30"/>
  <c r="AB45" i="30" s="1"/>
  <c r="S45" i="30"/>
  <c r="AO45" i="30"/>
  <c r="AQ45" i="30" s="1"/>
  <c r="AH45" i="30"/>
  <c r="Z11" i="19"/>
  <c r="AB11" i="19" s="1"/>
  <c r="S11" i="19"/>
  <c r="AO13" i="19"/>
  <c r="AQ13" i="19" s="1"/>
  <c r="AK13" i="19"/>
  <c r="AO21" i="19"/>
  <c r="AQ21" i="19" s="1"/>
  <c r="AK21" i="19"/>
  <c r="AO8" i="15"/>
  <c r="AQ8" i="15" s="1"/>
  <c r="AH8" i="15"/>
  <c r="AO29" i="15"/>
  <c r="AQ29" i="15" s="1"/>
  <c r="AK29" i="15"/>
  <c r="S34" i="34"/>
  <c r="AO44" i="34"/>
  <c r="AQ44" i="34" s="1"/>
  <c r="AC15" i="35"/>
  <c r="N18" i="35"/>
  <c r="AC18" i="35"/>
  <c r="AE18" i="35" s="1"/>
  <c r="AC31" i="35"/>
  <c r="AE31" i="35" s="1"/>
  <c r="N34" i="35"/>
  <c r="AC34" i="35"/>
  <c r="AE34" i="35" s="1"/>
  <c r="S47" i="35"/>
  <c r="AH47" i="35"/>
  <c r="AK49" i="35"/>
  <c r="AK7" i="30"/>
  <c r="S11" i="30"/>
  <c r="Z12" i="30"/>
  <c r="AB12" i="30" s="1"/>
  <c r="S13" i="30"/>
  <c r="AH13" i="30"/>
  <c r="V15" i="30"/>
  <c r="AC15" i="30"/>
  <c r="AK15" i="30"/>
  <c r="S17" i="30"/>
  <c r="AH17" i="30"/>
  <c r="V19" i="30"/>
  <c r="AC19" i="30"/>
  <c r="AK19" i="30"/>
  <c r="S21" i="30"/>
  <c r="AH21" i="30"/>
  <c r="V23" i="30"/>
  <c r="AC23" i="30"/>
  <c r="AK23" i="30"/>
  <c r="S25" i="30"/>
  <c r="Z41" i="30"/>
  <c r="S41" i="30"/>
  <c r="AH42" i="30"/>
  <c r="AO42" i="30"/>
  <c r="AQ42" i="30" s="1"/>
  <c r="AO47" i="30"/>
  <c r="AQ47" i="30" s="1"/>
  <c r="AK47" i="30"/>
  <c r="AC51" i="30"/>
  <c r="AO15" i="19"/>
  <c r="AQ15" i="19" s="1"/>
  <c r="AH15" i="19"/>
  <c r="AO23" i="19"/>
  <c r="AH23" i="19"/>
  <c r="N25" i="19"/>
  <c r="AC37" i="30"/>
  <c r="Z38" i="30"/>
  <c r="AB38" i="30" s="1"/>
  <c r="AO48" i="30"/>
  <c r="AQ48" i="30" s="1"/>
  <c r="AC49" i="30"/>
  <c r="AC18" i="19"/>
  <c r="AE18" i="19" s="1"/>
  <c r="AO20" i="19"/>
  <c r="AQ20" i="19" s="1"/>
  <c r="N21" i="19"/>
  <c r="AC21" i="19"/>
  <c r="AE21" i="19" s="1"/>
  <c r="Z23" i="19"/>
  <c r="Z31" i="19"/>
  <c r="AB31" i="19" s="1"/>
  <c r="Z39" i="19"/>
  <c r="AB39" i="19" s="1"/>
  <c r="AH24" i="15"/>
  <c r="AO24" i="15"/>
  <c r="AQ24" i="15" s="1"/>
  <c r="Z27" i="15"/>
  <c r="AB27" i="15" s="1"/>
  <c r="S27" i="15"/>
  <c r="AO41" i="15"/>
  <c r="AQ41" i="15" s="1"/>
  <c r="AH41" i="15"/>
  <c r="N43" i="15"/>
  <c r="Z45" i="15"/>
  <c r="AB45" i="15" s="1"/>
  <c r="S45" i="15"/>
  <c r="Z47" i="15"/>
  <c r="AB47" i="15" s="1"/>
  <c r="V47" i="15"/>
  <c r="AO35" i="30"/>
  <c r="AQ35" i="30" s="1"/>
  <c r="AO37" i="30"/>
  <c r="AQ37" i="30" s="1"/>
  <c r="Z43" i="30"/>
  <c r="AB43" i="30" s="1"/>
  <c r="AO43" i="30"/>
  <c r="AQ43" i="30" s="1"/>
  <c r="AC44" i="30"/>
  <c r="AE44" i="30" s="1"/>
  <c r="Z47" i="30"/>
  <c r="AB47" i="30" s="1"/>
  <c r="Z49" i="30"/>
  <c r="AB49" i="30" s="1"/>
  <c r="AO49" i="30"/>
  <c r="Z51" i="30"/>
  <c r="AB51" i="30" s="1"/>
  <c r="AO51" i="30"/>
  <c r="AQ51" i="30" s="1"/>
  <c r="AO54" i="30"/>
  <c r="AQ54" i="30" s="1"/>
  <c r="S7" i="19"/>
  <c r="AC11" i="19"/>
  <c r="Z12" i="19"/>
  <c r="AB12" i="19" s="1"/>
  <c r="V13" i="19"/>
  <c r="S15" i="19"/>
  <c r="Z17" i="19"/>
  <c r="AB17" i="19" s="1"/>
  <c r="AK17" i="19"/>
  <c r="G18" i="19"/>
  <c r="Z19" i="19"/>
  <c r="AH19" i="19"/>
  <c r="S23" i="19"/>
  <c r="N30" i="19"/>
  <c r="AO31" i="19"/>
  <c r="AQ31" i="19" s="1"/>
  <c r="AH32" i="19"/>
  <c r="Z12" i="15"/>
  <c r="AB12" i="15" s="1"/>
  <c r="Z16" i="15"/>
  <c r="AB16" i="15" s="1"/>
  <c r="N17" i="15"/>
  <c r="P17" i="15" s="1"/>
  <c r="Z25" i="15"/>
  <c r="AB25" i="15" s="1"/>
  <c r="V25" i="15"/>
  <c r="AO31" i="15"/>
  <c r="AQ31" i="15" s="1"/>
  <c r="AH31" i="15"/>
  <c r="S32" i="15"/>
  <c r="Z32" i="15"/>
  <c r="AB32" i="15" s="1"/>
  <c r="AO37" i="15"/>
  <c r="AQ37" i="15" s="1"/>
  <c r="AH37" i="15"/>
  <c r="AO39" i="30"/>
  <c r="AQ39" i="30" s="1"/>
  <c r="AC40" i="30"/>
  <c r="AE40" i="30" s="1"/>
  <c r="N43" i="30"/>
  <c r="AC43" i="30"/>
  <c r="AE43" i="30" s="1"/>
  <c r="Z9" i="19"/>
  <c r="AB9" i="19" s="1"/>
  <c r="AO9" i="19"/>
  <c r="AQ9" i="19" s="1"/>
  <c r="AO11" i="19"/>
  <c r="AQ11" i="19" s="1"/>
  <c r="Z25" i="19"/>
  <c r="AB25" i="19" s="1"/>
  <c r="AO25" i="19"/>
  <c r="AQ25" i="19" s="1"/>
  <c r="N34" i="19"/>
  <c r="G53" i="19"/>
  <c r="AC53" i="19"/>
  <c r="AE53" i="19" s="1"/>
  <c r="N53" i="19"/>
  <c r="P53" i="19" s="1"/>
  <c r="AC43" i="15"/>
  <c r="AE43" i="15" s="1"/>
  <c r="AO51" i="15"/>
  <c r="AQ51" i="15" s="1"/>
  <c r="AH51" i="15"/>
  <c r="AC46" i="19"/>
  <c r="AO51" i="19"/>
  <c r="AQ51" i="19" s="1"/>
  <c r="AO7" i="15"/>
  <c r="AQ7" i="15" s="1"/>
  <c r="AO11" i="15"/>
  <c r="AQ11" i="15" s="1"/>
  <c r="Z19" i="15"/>
  <c r="AB19" i="15" s="1"/>
  <c r="Z23" i="15"/>
  <c r="AB23" i="15" s="1"/>
  <c r="AC34" i="15"/>
  <c r="AE34" i="15" s="1"/>
  <c r="AO36" i="15"/>
  <c r="AQ36" i="15" s="1"/>
  <c r="AC37" i="15"/>
  <c r="AE37" i="15" s="1"/>
  <c r="N37" i="15"/>
  <c r="AO39" i="15"/>
  <c r="AQ39" i="15" s="1"/>
  <c r="Z41" i="15"/>
  <c r="Z46" i="15"/>
  <c r="AB46" i="15" s="1"/>
  <c r="Z51" i="15"/>
  <c r="AB51" i="15" s="1"/>
  <c r="N46" i="19"/>
  <c r="AO47" i="19"/>
  <c r="AQ47" i="19" s="1"/>
  <c r="Z11" i="15"/>
  <c r="AB11" i="15" s="1"/>
  <c r="S12" i="15"/>
  <c r="AH12" i="15"/>
  <c r="S16" i="15"/>
  <c r="AO19" i="15"/>
  <c r="AQ19" i="15" s="1"/>
  <c r="Z22" i="15"/>
  <c r="AB22" i="15" s="1"/>
  <c r="Z28" i="15"/>
  <c r="AB28" i="15" s="1"/>
  <c r="V29" i="15"/>
  <c r="S31" i="15"/>
  <c r="Z33" i="15"/>
  <c r="AB33" i="15" s="1"/>
  <c r="AK33" i="15"/>
  <c r="G34" i="15"/>
  <c r="Z35" i="15"/>
  <c r="AB35" i="15" s="1"/>
  <c r="Z39" i="15"/>
  <c r="AB39" i="15" s="1"/>
  <c r="AK39" i="15"/>
  <c r="S41" i="15"/>
  <c r="Z49" i="15"/>
  <c r="AB49" i="15" s="1"/>
  <c r="Z8" i="15"/>
  <c r="AB8" i="15" s="1"/>
  <c r="G9" i="15"/>
  <c r="G17" i="15"/>
  <c r="AO25" i="15"/>
  <c r="AQ25" i="15" s="1"/>
  <c r="AO27" i="15"/>
  <c r="AQ27" i="15" s="1"/>
  <c r="AC31" i="15"/>
  <c r="S35" i="15"/>
  <c r="V39" i="15"/>
  <c r="AO43" i="15"/>
  <c r="AQ43" i="15" s="1"/>
  <c r="AC44" i="15"/>
  <c r="AE44" i="15" s="1"/>
  <c r="AC49" i="15"/>
  <c r="S49" i="15"/>
  <c r="AC54" i="15"/>
  <c r="AE54" i="15" s="1"/>
  <c r="AE9" i="19"/>
  <c r="AE25" i="19"/>
  <c r="P9" i="15"/>
  <c r="AE54" i="11"/>
  <c r="AE15" i="35"/>
  <c r="AO8" i="11"/>
  <c r="AQ8" i="11" s="1"/>
  <c r="AC13" i="11"/>
  <c r="AE13" i="11" s="1"/>
  <c r="AO16" i="11"/>
  <c r="AQ16" i="11" s="1"/>
  <c r="N17" i="11"/>
  <c r="AC17" i="11"/>
  <c r="AE17" i="11" s="1"/>
  <c r="AO20" i="11"/>
  <c r="AQ20" i="11" s="1"/>
  <c r="Z23" i="11"/>
  <c r="AB23" i="11" s="1"/>
  <c r="AC27" i="11"/>
  <c r="AE27" i="11" s="1"/>
  <c r="Z31" i="11"/>
  <c r="AB31" i="11" s="1"/>
  <c r="AC43" i="11"/>
  <c r="AE43" i="11" s="1"/>
  <c r="Z46" i="11"/>
  <c r="AB46" i="11" s="1"/>
  <c r="Z47" i="11"/>
  <c r="AB47" i="11" s="1"/>
  <c r="AD49" i="11"/>
  <c r="O49" i="11"/>
  <c r="AC51" i="11"/>
  <c r="AE51" i="11" s="1"/>
  <c r="Z9" i="34"/>
  <c r="AB9" i="34" s="1"/>
  <c r="AD11" i="34"/>
  <c r="O11" i="34"/>
  <c r="Z13" i="34"/>
  <c r="AB13" i="34" s="1"/>
  <c r="S13" i="34"/>
  <c r="AD18" i="34"/>
  <c r="O18" i="34"/>
  <c r="G18" i="34"/>
  <c r="O23" i="34"/>
  <c r="G23" i="34"/>
  <c r="AD23" i="34"/>
  <c r="J42" i="34"/>
  <c r="N42" i="34"/>
  <c r="AC42" i="34"/>
  <c r="AN43" i="34"/>
  <c r="AO43" i="34"/>
  <c r="AQ43" i="34" s="1"/>
  <c r="AN47" i="34"/>
  <c r="AO47" i="34"/>
  <c r="AQ47" i="34" s="1"/>
  <c r="AN51" i="34"/>
  <c r="AO51" i="34"/>
  <c r="AQ51" i="34" s="1"/>
  <c r="G42" i="35"/>
  <c r="AC42" i="35"/>
  <c r="AE42" i="35" s="1"/>
  <c r="N42" i="35"/>
  <c r="P42" i="35" s="1"/>
  <c r="AC22" i="30"/>
  <c r="AE22" i="30" s="1"/>
  <c r="N22" i="30"/>
  <c r="P22" i="30" s="1"/>
  <c r="G22" i="30"/>
  <c r="AO30" i="15"/>
  <c r="AQ30" i="15" s="1"/>
  <c r="AH30" i="15"/>
  <c r="G31" i="15"/>
  <c r="AD31" i="15"/>
  <c r="AE31" i="15" s="1"/>
  <c r="O31" i="15"/>
  <c r="Z53" i="15"/>
  <c r="AB53" i="15" s="1"/>
  <c r="S53" i="15"/>
  <c r="J7" i="11"/>
  <c r="O7" i="11"/>
  <c r="AD7" i="11"/>
  <c r="N8" i="11"/>
  <c r="P8" i="11" s="1"/>
  <c r="AC8" i="11"/>
  <c r="AE8" i="11" s="1"/>
  <c r="J11" i="11"/>
  <c r="O11" i="11"/>
  <c r="AD11" i="11"/>
  <c r="N12" i="11"/>
  <c r="P12" i="11" s="1"/>
  <c r="AC12" i="11"/>
  <c r="AE12" i="11" s="1"/>
  <c r="J15" i="11"/>
  <c r="O15" i="11"/>
  <c r="AD15" i="11"/>
  <c r="AE15" i="11" s="1"/>
  <c r="N16" i="11"/>
  <c r="P16" i="11" s="1"/>
  <c r="AC16" i="11"/>
  <c r="AE16" i="11" s="1"/>
  <c r="J19" i="11"/>
  <c r="O19" i="11"/>
  <c r="AD19" i="11"/>
  <c r="N20" i="11"/>
  <c r="P20" i="11" s="1"/>
  <c r="AC20" i="11"/>
  <c r="AE20" i="11" s="1"/>
  <c r="N23" i="11"/>
  <c r="P23" i="11" s="1"/>
  <c r="AC24" i="11"/>
  <c r="AE24" i="11" s="1"/>
  <c r="AC25" i="11"/>
  <c r="AO26" i="11"/>
  <c r="AQ26" i="11" s="1"/>
  <c r="V27" i="11"/>
  <c r="N28" i="11"/>
  <c r="P28" i="11" s="1"/>
  <c r="N29" i="11"/>
  <c r="AC30" i="11"/>
  <c r="N30" i="11"/>
  <c r="P30" i="11" s="1"/>
  <c r="AD30" i="11"/>
  <c r="N31" i="11"/>
  <c r="P31" i="11" s="1"/>
  <c r="AC32" i="11"/>
  <c r="AE32" i="11" s="1"/>
  <c r="AC33" i="11"/>
  <c r="AO34" i="11"/>
  <c r="AQ34" i="11" s="1"/>
  <c r="V35" i="11"/>
  <c r="N36" i="11"/>
  <c r="P36" i="11" s="1"/>
  <c r="N37" i="11"/>
  <c r="AC38" i="11"/>
  <c r="N38" i="11"/>
  <c r="P38" i="11" s="1"/>
  <c r="AD38" i="11"/>
  <c r="N39" i="11"/>
  <c r="P39" i="11" s="1"/>
  <c r="AC40" i="11"/>
  <c r="AE40" i="11" s="1"/>
  <c r="AC41" i="11"/>
  <c r="AO42" i="11"/>
  <c r="AQ42" i="11" s="1"/>
  <c r="V43" i="11"/>
  <c r="N44" i="11"/>
  <c r="P44" i="11" s="1"/>
  <c r="N45" i="11"/>
  <c r="AC46" i="11"/>
  <c r="N46" i="11"/>
  <c r="P46" i="11" s="1"/>
  <c r="AD46" i="11"/>
  <c r="N47" i="11"/>
  <c r="P47" i="11" s="1"/>
  <c r="AC48" i="11"/>
  <c r="AE48" i="11" s="1"/>
  <c r="AC49" i="11"/>
  <c r="AO50" i="11"/>
  <c r="AQ50" i="11" s="1"/>
  <c r="V51" i="11"/>
  <c r="N53" i="11"/>
  <c r="P53" i="11" s="1"/>
  <c r="N7" i="34"/>
  <c r="AC8" i="34"/>
  <c r="N8" i="34"/>
  <c r="P8" i="34" s="1"/>
  <c r="AD8" i="34"/>
  <c r="N9" i="34"/>
  <c r="P9" i="34" s="1"/>
  <c r="Z10" i="34"/>
  <c r="AB10" i="34" s="1"/>
  <c r="AO12" i="34"/>
  <c r="AQ12" i="34" s="1"/>
  <c r="AO15" i="34"/>
  <c r="AQ15" i="34" s="1"/>
  <c r="Z23" i="34"/>
  <c r="AB23" i="34" s="1"/>
  <c r="G29" i="34"/>
  <c r="AC29" i="34"/>
  <c r="AE29" i="34" s="1"/>
  <c r="N29" i="34"/>
  <c r="P29" i="34" s="1"/>
  <c r="Z32" i="34"/>
  <c r="AB32" i="34" s="1"/>
  <c r="Z39" i="34"/>
  <c r="AB39" i="34" s="1"/>
  <c r="V41" i="34"/>
  <c r="Z41" i="34"/>
  <c r="AB41" i="34" s="1"/>
  <c r="V45" i="34"/>
  <c r="Z45" i="34"/>
  <c r="AB45" i="34" s="1"/>
  <c r="V49" i="34"/>
  <c r="Z49" i="34"/>
  <c r="AB49" i="34" s="1"/>
  <c r="J54" i="34"/>
  <c r="N54" i="34"/>
  <c r="P54" i="34" s="1"/>
  <c r="AO11" i="35"/>
  <c r="AQ11" i="35" s="1"/>
  <c r="AH11" i="35"/>
  <c r="G12" i="35"/>
  <c r="AD12" i="35"/>
  <c r="AE12" i="35" s="1"/>
  <c r="O12" i="35"/>
  <c r="AO27" i="35"/>
  <c r="AQ27" i="35" s="1"/>
  <c r="AH27" i="35"/>
  <c r="G28" i="35"/>
  <c r="AD28" i="35"/>
  <c r="O28" i="35"/>
  <c r="O44" i="35"/>
  <c r="G44" i="35"/>
  <c r="AD44" i="35"/>
  <c r="Z44" i="35"/>
  <c r="AB44" i="35" s="1"/>
  <c r="AC18" i="30"/>
  <c r="AE18" i="30" s="1"/>
  <c r="N18" i="30"/>
  <c r="P18" i="30" s="1"/>
  <c r="G18" i="30"/>
  <c r="AD19" i="30"/>
  <c r="AE19" i="30" s="1"/>
  <c r="O19" i="30"/>
  <c r="Z8" i="11"/>
  <c r="AB8" i="11" s="1"/>
  <c r="N9" i="11"/>
  <c r="AC9" i="11"/>
  <c r="AE9" i="11" s="1"/>
  <c r="Z16" i="11"/>
  <c r="AB16" i="11" s="1"/>
  <c r="Z20" i="11"/>
  <c r="AB20" i="11" s="1"/>
  <c r="AD25" i="11"/>
  <c r="O25" i="11"/>
  <c r="AD33" i="11"/>
  <c r="O33" i="11"/>
  <c r="AC35" i="11"/>
  <c r="AE35" i="11" s="1"/>
  <c r="Z38" i="11"/>
  <c r="AB38" i="11" s="1"/>
  <c r="Z39" i="11"/>
  <c r="AB39" i="11" s="1"/>
  <c r="Z8" i="34"/>
  <c r="AB8" i="34" s="1"/>
  <c r="AC12" i="34"/>
  <c r="O15" i="34"/>
  <c r="AD15" i="34"/>
  <c r="G20" i="34"/>
  <c r="N20" i="34"/>
  <c r="P20" i="34" s="1"/>
  <c r="AQ32" i="34"/>
  <c r="G36" i="34"/>
  <c r="N36" i="34"/>
  <c r="P36" i="34" s="1"/>
  <c r="O39" i="34"/>
  <c r="G39" i="34"/>
  <c r="AD39" i="34"/>
  <c r="AC41" i="35"/>
  <c r="AE41" i="35" s="1"/>
  <c r="Z53" i="35"/>
  <c r="AB53" i="35" s="1"/>
  <c r="AD23" i="30"/>
  <c r="AE23" i="30" s="1"/>
  <c r="O23" i="30"/>
  <c r="O9" i="11"/>
  <c r="N10" i="11"/>
  <c r="P10" i="11" s="1"/>
  <c r="S10" i="11"/>
  <c r="AH10" i="11"/>
  <c r="V12" i="11"/>
  <c r="AK12" i="11"/>
  <c r="J13" i="11"/>
  <c r="O13" i="11"/>
  <c r="P13" i="11" s="1"/>
  <c r="N14" i="11"/>
  <c r="P14" i="11" s="1"/>
  <c r="S14" i="11"/>
  <c r="AH14" i="11"/>
  <c r="O17" i="11"/>
  <c r="N18" i="11"/>
  <c r="P18" i="11" s="1"/>
  <c r="S18" i="11"/>
  <c r="AH18" i="11"/>
  <c r="J21" i="11"/>
  <c r="O21" i="11"/>
  <c r="N22" i="11"/>
  <c r="P22" i="11" s="1"/>
  <c r="S22" i="11"/>
  <c r="AH22" i="11"/>
  <c r="AN24" i="11"/>
  <c r="G25" i="11"/>
  <c r="N25" i="11"/>
  <c r="P25" i="11" s="1"/>
  <c r="AC26" i="11"/>
  <c r="AE26" i="11" s="1"/>
  <c r="N26" i="11"/>
  <c r="P26" i="11" s="1"/>
  <c r="N27" i="11"/>
  <c r="P27" i="11" s="1"/>
  <c r="Y28" i="11"/>
  <c r="AC28" i="11"/>
  <c r="AE28" i="11" s="1"/>
  <c r="AC29" i="11"/>
  <c r="G30" i="11"/>
  <c r="AO30" i="11"/>
  <c r="AQ30" i="11" s="1"/>
  <c r="AN32" i="11"/>
  <c r="G33" i="11"/>
  <c r="N33" i="11"/>
  <c r="AC34" i="11"/>
  <c r="AE34" i="11" s="1"/>
  <c r="N34" i="11"/>
  <c r="P34" i="11" s="1"/>
  <c r="N35" i="11"/>
  <c r="P35" i="11" s="1"/>
  <c r="Y36" i="11"/>
  <c r="AC36" i="11"/>
  <c r="AE36" i="11" s="1"/>
  <c r="AC37" i="11"/>
  <c r="G38" i="11"/>
  <c r="AO38" i="11"/>
  <c r="AQ38" i="11" s="1"/>
  <c r="AN40" i="11"/>
  <c r="N41" i="11"/>
  <c r="AC42" i="11"/>
  <c r="AE42" i="11" s="1"/>
  <c r="N42" i="11"/>
  <c r="P42" i="11" s="1"/>
  <c r="N43" i="11"/>
  <c r="P43" i="11" s="1"/>
  <c r="Y44" i="11"/>
  <c r="AC44" i="11"/>
  <c r="AE44" i="11" s="1"/>
  <c r="AC45" i="11"/>
  <c r="G46" i="11"/>
  <c r="AO46" i="11"/>
  <c r="AQ46" i="11" s="1"/>
  <c r="AN48" i="11"/>
  <c r="G49" i="11"/>
  <c r="N49" i="11"/>
  <c r="P49" i="11" s="1"/>
  <c r="AC50" i="11"/>
  <c r="AE50" i="11" s="1"/>
  <c r="N50" i="11"/>
  <c r="P50" i="11" s="1"/>
  <c r="N51" i="11"/>
  <c r="P51" i="11" s="1"/>
  <c r="Y53" i="11"/>
  <c r="AC53" i="11"/>
  <c r="AE53" i="11" s="1"/>
  <c r="Y54" i="11"/>
  <c r="AC7" i="34"/>
  <c r="G8" i="34"/>
  <c r="AO8" i="34"/>
  <c r="AQ8" i="34" s="1"/>
  <c r="N10" i="34"/>
  <c r="P10" i="34" s="1"/>
  <c r="AH10" i="34"/>
  <c r="G11" i="34"/>
  <c r="AH11" i="34"/>
  <c r="AO11" i="34"/>
  <c r="AQ11" i="34" s="1"/>
  <c r="G12" i="34"/>
  <c r="N12" i="34"/>
  <c r="P12" i="34" s="1"/>
  <c r="AD12" i="34"/>
  <c r="G13" i="34"/>
  <c r="N13" i="34"/>
  <c r="P13" i="34" s="1"/>
  <c r="Z14" i="34"/>
  <c r="AB14" i="34" s="1"/>
  <c r="S14" i="34"/>
  <c r="G15" i="34"/>
  <c r="Z15" i="34"/>
  <c r="AB15" i="34" s="1"/>
  <c r="G21" i="34"/>
  <c r="AC21" i="34"/>
  <c r="AE21" i="34" s="1"/>
  <c r="N21" i="34"/>
  <c r="P21" i="34" s="1"/>
  <c r="Z24" i="34"/>
  <c r="AB24" i="34" s="1"/>
  <c r="Z31" i="34"/>
  <c r="AB31" i="34" s="1"/>
  <c r="G37" i="34"/>
  <c r="AC37" i="34"/>
  <c r="AE37" i="34" s="1"/>
  <c r="N37" i="34"/>
  <c r="P37" i="34" s="1"/>
  <c r="Z40" i="34"/>
  <c r="AB40" i="34" s="1"/>
  <c r="V43" i="34"/>
  <c r="Z43" i="34"/>
  <c r="AB43" i="34" s="1"/>
  <c r="V47" i="34"/>
  <c r="Z47" i="34"/>
  <c r="AB47" i="34" s="1"/>
  <c r="V51" i="34"/>
  <c r="Z51" i="34"/>
  <c r="AB51" i="34" s="1"/>
  <c r="AK13" i="35"/>
  <c r="AO13" i="35"/>
  <c r="AQ13" i="35" s="1"/>
  <c r="Z19" i="35"/>
  <c r="AB19" i="35" s="1"/>
  <c r="S19" i="35"/>
  <c r="AK29" i="35"/>
  <c r="AO29" i="35"/>
  <c r="AQ29" i="35" s="1"/>
  <c r="Z35" i="35"/>
  <c r="AB35" i="35" s="1"/>
  <c r="S35" i="35"/>
  <c r="AD39" i="35"/>
  <c r="O39" i="35"/>
  <c r="G39" i="35"/>
  <c r="AC49" i="35"/>
  <c r="AE49" i="35" s="1"/>
  <c r="G50" i="35"/>
  <c r="AC50" i="35"/>
  <c r="AE50" i="35" s="1"/>
  <c r="N50" i="35"/>
  <c r="P50" i="35" s="1"/>
  <c r="J51" i="35"/>
  <c r="AC51" i="35"/>
  <c r="N51" i="35"/>
  <c r="O10" i="30"/>
  <c r="G10" i="30"/>
  <c r="AD10" i="30"/>
  <c r="Z10" i="30"/>
  <c r="AB10" i="30" s="1"/>
  <c r="AK50" i="30"/>
  <c r="AO50" i="30"/>
  <c r="AQ50" i="30" s="1"/>
  <c r="N21" i="11"/>
  <c r="Z30" i="11"/>
  <c r="AB30" i="11" s="1"/>
  <c r="AD41" i="11"/>
  <c r="O41" i="11"/>
  <c r="J22" i="34"/>
  <c r="AC22" i="34"/>
  <c r="N22" i="34"/>
  <c r="AD34" i="34"/>
  <c r="O34" i="34"/>
  <c r="G34" i="34"/>
  <c r="J38" i="34"/>
  <c r="AC38" i="34"/>
  <c r="N38" i="34"/>
  <c r="J46" i="34"/>
  <c r="N46" i="34"/>
  <c r="AC46" i="34"/>
  <c r="J50" i="34"/>
  <c r="N50" i="34"/>
  <c r="AC50" i="34"/>
  <c r="J14" i="35"/>
  <c r="AC14" i="35"/>
  <c r="AE14" i="35" s="1"/>
  <c r="N14" i="35"/>
  <c r="J30" i="35"/>
  <c r="AC30" i="35"/>
  <c r="AE30" i="35" s="1"/>
  <c r="N30" i="35"/>
  <c r="J43" i="35"/>
  <c r="AC43" i="35"/>
  <c r="N43" i="35"/>
  <c r="O53" i="35"/>
  <c r="G53" i="35"/>
  <c r="AD53" i="35"/>
  <c r="N7" i="11"/>
  <c r="N11" i="11"/>
  <c r="N15" i="11"/>
  <c r="N19" i="11"/>
  <c r="P19" i="11" s="1"/>
  <c r="AC23" i="11"/>
  <c r="AE23" i="11" s="1"/>
  <c r="Z26" i="11"/>
  <c r="AB26" i="11" s="1"/>
  <c r="AD29" i="11"/>
  <c r="O29" i="11"/>
  <c r="AC31" i="11"/>
  <c r="AE31" i="11" s="1"/>
  <c r="Z34" i="11"/>
  <c r="AB34" i="11" s="1"/>
  <c r="AD37" i="11"/>
  <c r="O37" i="11"/>
  <c r="AC39" i="11"/>
  <c r="AE39" i="11" s="1"/>
  <c r="Z42" i="11"/>
  <c r="AB42" i="11" s="1"/>
  <c r="AD45" i="11"/>
  <c r="O45" i="11"/>
  <c r="AC47" i="11"/>
  <c r="AE47" i="11" s="1"/>
  <c r="Z50" i="11"/>
  <c r="AB50" i="11" s="1"/>
  <c r="AD7" i="34"/>
  <c r="O7" i="34"/>
  <c r="AC9" i="34"/>
  <c r="AE9" i="34" s="1"/>
  <c r="S11" i="34"/>
  <c r="Z11" i="34"/>
  <c r="AB11" i="34" s="1"/>
  <c r="AC13" i="34"/>
  <c r="AE13" i="34" s="1"/>
  <c r="J14" i="34"/>
  <c r="N14" i="34"/>
  <c r="AO17" i="34"/>
  <c r="AQ17" i="34" s="1"/>
  <c r="AC20" i="34"/>
  <c r="AD26" i="34"/>
  <c r="O26" i="34"/>
  <c r="G26" i="34"/>
  <c r="G28" i="34"/>
  <c r="N28" i="34"/>
  <c r="P28" i="34" s="1"/>
  <c r="Z29" i="34"/>
  <c r="AB29" i="34" s="1"/>
  <c r="J30" i="34"/>
  <c r="AC30" i="34"/>
  <c r="N30" i="34"/>
  <c r="O31" i="34"/>
  <c r="G31" i="34"/>
  <c r="AD31" i="34"/>
  <c r="AO33" i="34"/>
  <c r="AQ33" i="34" s="1"/>
  <c r="AC36" i="34"/>
  <c r="AN41" i="34"/>
  <c r="AO41" i="34"/>
  <c r="AQ41" i="34" s="1"/>
  <c r="J44" i="34"/>
  <c r="N44" i="34"/>
  <c r="AC44" i="34"/>
  <c r="AN45" i="34"/>
  <c r="AO45" i="34"/>
  <c r="AQ45" i="34" s="1"/>
  <c r="J48" i="34"/>
  <c r="N48" i="34"/>
  <c r="AC48" i="34"/>
  <c r="AN49" i="34"/>
  <c r="AO49" i="34"/>
  <c r="AQ49" i="34" s="1"/>
  <c r="J53" i="34"/>
  <c r="N53" i="34"/>
  <c r="AC53" i="34"/>
  <c r="G21" i="35"/>
  <c r="AC21" i="35"/>
  <c r="AE21" i="35" s="1"/>
  <c r="N21" i="35"/>
  <c r="P21" i="35" s="1"/>
  <c r="V21" i="35"/>
  <c r="Z21" i="35"/>
  <c r="AB21" i="35" s="1"/>
  <c r="AC37" i="35"/>
  <c r="AE37" i="35" s="1"/>
  <c r="G37" i="35"/>
  <c r="N37" i="35"/>
  <c r="P37" i="35" s="1"/>
  <c r="V37" i="35"/>
  <c r="Z37" i="35"/>
  <c r="AB37" i="35" s="1"/>
  <c r="AD47" i="35"/>
  <c r="O47" i="35"/>
  <c r="G47" i="35"/>
  <c r="AC7" i="30"/>
  <c r="AE7" i="30" s="1"/>
  <c r="G8" i="30"/>
  <c r="AC8" i="30"/>
  <c r="AE8" i="30" s="1"/>
  <c r="N8" i="30"/>
  <c r="P8" i="30" s="1"/>
  <c r="J9" i="30"/>
  <c r="AC9" i="30"/>
  <c r="N9" i="30"/>
  <c r="AC14" i="30"/>
  <c r="AE14" i="30" s="1"/>
  <c r="N14" i="30"/>
  <c r="P14" i="30" s="1"/>
  <c r="G14" i="30"/>
  <c r="AD15" i="30"/>
  <c r="O15" i="30"/>
  <c r="J11" i="34"/>
  <c r="V12" i="34"/>
  <c r="AC15" i="34"/>
  <c r="N15" i="34"/>
  <c r="N16" i="34"/>
  <c r="P16" i="34" s="1"/>
  <c r="AC18" i="34"/>
  <c r="AO19" i="34"/>
  <c r="AQ19" i="34" s="1"/>
  <c r="V20" i="34"/>
  <c r="AC23" i="34"/>
  <c r="N23" i="34"/>
  <c r="P23" i="34" s="1"/>
  <c r="N24" i="34"/>
  <c r="P24" i="34" s="1"/>
  <c r="AC26" i="34"/>
  <c r="AO27" i="34"/>
  <c r="AQ27" i="34" s="1"/>
  <c r="V28" i="34"/>
  <c r="AC31" i="34"/>
  <c r="N31" i="34"/>
  <c r="P31" i="34" s="1"/>
  <c r="N32" i="34"/>
  <c r="P32" i="34" s="1"/>
  <c r="AC34" i="34"/>
  <c r="AO35" i="34"/>
  <c r="AQ35" i="34" s="1"/>
  <c r="V36" i="34"/>
  <c r="AC39" i="34"/>
  <c r="N39" i="34"/>
  <c r="P39" i="34" s="1"/>
  <c r="N40" i="34"/>
  <c r="P40" i="34" s="1"/>
  <c r="AC41" i="34"/>
  <c r="AE41" i="34" s="1"/>
  <c r="N41" i="34"/>
  <c r="P41" i="34" s="1"/>
  <c r="G42" i="34"/>
  <c r="AD42" i="34"/>
  <c r="O42" i="34"/>
  <c r="AC43" i="34"/>
  <c r="AE43" i="34" s="1"/>
  <c r="N43" i="34"/>
  <c r="P43" i="34" s="1"/>
  <c r="AD44" i="34"/>
  <c r="O44" i="34"/>
  <c r="AC45" i="34"/>
  <c r="AE45" i="34" s="1"/>
  <c r="N45" i="34"/>
  <c r="P45" i="34" s="1"/>
  <c r="G46" i="34"/>
  <c r="AD46" i="34"/>
  <c r="O46" i="34"/>
  <c r="AC47" i="34"/>
  <c r="AE47" i="34" s="1"/>
  <c r="N47" i="34"/>
  <c r="P47" i="34" s="1"/>
  <c r="AD48" i="34"/>
  <c r="O48" i="34"/>
  <c r="AC49" i="34"/>
  <c r="AE49" i="34" s="1"/>
  <c r="N49" i="34"/>
  <c r="P49" i="34" s="1"/>
  <c r="G50" i="34"/>
  <c r="AD50" i="34"/>
  <c r="O50" i="34"/>
  <c r="AC51" i="34"/>
  <c r="AE51" i="34" s="1"/>
  <c r="N51" i="34"/>
  <c r="P51" i="34" s="1"/>
  <c r="AD53" i="34"/>
  <c r="O53" i="34"/>
  <c r="AC54" i="34"/>
  <c r="AE54" i="34" s="1"/>
  <c r="AC7" i="35"/>
  <c r="AE7" i="35" s="1"/>
  <c r="Z7" i="35"/>
  <c r="AB7" i="35" s="1"/>
  <c r="S7" i="35"/>
  <c r="G9" i="35"/>
  <c r="AC9" i="35"/>
  <c r="AE9" i="35" s="1"/>
  <c r="N9" i="35"/>
  <c r="P9" i="35" s="1"/>
  <c r="AO9" i="35"/>
  <c r="AQ9" i="35" s="1"/>
  <c r="N10" i="35"/>
  <c r="AC10" i="35"/>
  <c r="AE10" i="35" s="1"/>
  <c r="AO15" i="35"/>
  <c r="AQ15" i="35" s="1"/>
  <c r="AH15" i="35"/>
  <c r="G16" i="35"/>
  <c r="AD16" i="35"/>
  <c r="O16" i="35"/>
  <c r="AQ16" i="35"/>
  <c r="Z17" i="35"/>
  <c r="AB17" i="35" s="1"/>
  <c r="AC20" i="35"/>
  <c r="AC23" i="35"/>
  <c r="AE23" i="35" s="1"/>
  <c r="Z23" i="35"/>
  <c r="AB23" i="35" s="1"/>
  <c r="S23" i="35"/>
  <c r="G25" i="35"/>
  <c r="AC25" i="35"/>
  <c r="AE25" i="35" s="1"/>
  <c r="N25" i="35"/>
  <c r="P25" i="35" s="1"/>
  <c r="AO25" i="35"/>
  <c r="AQ25" i="35" s="1"/>
  <c r="N26" i="35"/>
  <c r="AC26" i="35"/>
  <c r="AE26" i="35" s="1"/>
  <c r="AO31" i="35"/>
  <c r="AQ31" i="35" s="1"/>
  <c r="AH31" i="35"/>
  <c r="G32" i="35"/>
  <c r="AD32" i="35"/>
  <c r="AE32" i="35" s="1"/>
  <c r="O32" i="35"/>
  <c r="AQ32" i="35"/>
  <c r="Z33" i="35"/>
  <c r="AB33" i="35" s="1"/>
  <c r="AC36" i="35"/>
  <c r="AK12" i="30"/>
  <c r="AO12" i="30"/>
  <c r="AQ12" i="30" s="1"/>
  <c r="S14" i="30"/>
  <c r="Z14" i="30"/>
  <c r="AB14" i="30" s="1"/>
  <c r="AK16" i="30"/>
  <c r="AO16" i="30"/>
  <c r="AQ16" i="30" s="1"/>
  <c r="S18" i="30"/>
  <c r="Z18" i="30"/>
  <c r="AB18" i="30" s="1"/>
  <c r="AK20" i="30"/>
  <c r="AO20" i="30"/>
  <c r="AQ20" i="30" s="1"/>
  <c r="S22" i="30"/>
  <c r="Z22" i="30"/>
  <c r="AB22" i="30" s="1"/>
  <c r="AK34" i="30"/>
  <c r="AO34" i="30"/>
  <c r="AQ34" i="30" s="1"/>
  <c r="N17" i="34"/>
  <c r="P17" i="34" s="1"/>
  <c r="AC19" i="34"/>
  <c r="AE19" i="34" s="1"/>
  <c r="N19" i="34"/>
  <c r="P19" i="34" s="1"/>
  <c r="AD20" i="34"/>
  <c r="AO20" i="34"/>
  <c r="AQ20" i="34" s="1"/>
  <c r="AO23" i="34"/>
  <c r="AQ23" i="34" s="1"/>
  <c r="N25" i="34"/>
  <c r="P25" i="34" s="1"/>
  <c r="AC27" i="34"/>
  <c r="AE27" i="34" s="1"/>
  <c r="N27" i="34"/>
  <c r="P27" i="34" s="1"/>
  <c r="AD28" i="34"/>
  <c r="AO28" i="34"/>
  <c r="AQ28" i="34" s="1"/>
  <c r="AO31" i="34"/>
  <c r="AQ31" i="34" s="1"/>
  <c r="N33" i="34"/>
  <c r="P33" i="34" s="1"/>
  <c r="AC35" i="34"/>
  <c r="AE35" i="34" s="1"/>
  <c r="N35" i="34"/>
  <c r="P35" i="34" s="1"/>
  <c r="AD36" i="34"/>
  <c r="AO36" i="34"/>
  <c r="AQ36" i="34" s="1"/>
  <c r="AO39" i="34"/>
  <c r="AQ39" i="34" s="1"/>
  <c r="AO7" i="35"/>
  <c r="AQ7" i="35" s="1"/>
  <c r="AH7" i="35"/>
  <c r="G8" i="35"/>
  <c r="AD8" i="35"/>
  <c r="O8" i="35"/>
  <c r="Z15" i="35"/>
  <c r="AB15" i="35" s="1"/>
  <c r="S15" i="35"/>
  <c r="G17" i="35"/>
  <c r="AC17" i="35"/>
  <c r="AE17" i="35" s="1"/>
  <c r="N17" i="35"/>
  <c r="P17" i="35" s="1"/>
  <c r="AO23" i="35"/>
  <c r="AQ23" i="35" s="1"/>
  <c r="AH23" i="35"/>
  <c r="G24" i="35"/>
  <c r="AD24" i="35"/>
  <c r="O24" i="35"/>
  <c r="Z31" i="35"/>
  <c r="AB31" i="35" s="1"/>
  <c r="S31" i="35"/>
  <c r="G33" i="35"/>
  <c r="AC33" i="35"/>
  <c r="AE33" i="35" s="1"/>
  <c r="N33" i="35"/>
  <c r="P33" i="35" s="1"/>
  <c r="G41" i="35"/>
  <c r="N41" i="35"/>
  <c r="P41" i="35" s="1"/>
  <c r="G49" i="35"/>
  <c r="N49" i="35"/>
  <c r="P49" i="35" s="1"/>
  <c r="G7" i="30"/>
  <c r="N7" i="30"/>
  <c r="P7" i="30" s="1"/>
  <c r="AK14" i="30"/>
  <c r="AO14" i="30"/>
  <c r="AQ14" i="30" s="1"/>
  <c r="S16" i="30"/>
  <c r="Z16" i="30"/>
  <c r="AB16" i="30" s="1"/>
  <c r="AK18" i="30"/>
  <c r="AO18" i="30"/>
  <c r="AQ18" i="30" s="1"/>
  <c r="S20" i="30"/>
  <c r="Z20" i="30"/>
  <c r="AB20" i="30" s="1"/>
  <c r="AK22" i="30"/>
  <c r="AO22" i="30"/>
  <c r="AQ22" i="30" s="1"/>
  <c r="Z24" i="30"/>
  <c r="AB24" i="30" s="1"/>
  <c r="S24" i="30"/>
  <c r="AO32" i="30"/>
  <c r="AQ32" i="30" s="1"/>
  <c r="AH32" i="30"/>
  <c r="G33" i="30"/>
  <c r="AD33" i="30"/>
  <c r="O33" i="30"/>
  <c r="Z40" i="30"/>
  <c r="AB40" i="30" s="1"/>
  <c r="S40" i="30"/>
  <c r="G8" i="19"/>
  <c r="AC8" i="19"/>
  <c r="AE8" i="19" s="1"/>
  <c r="N8" i="19"/>
  <c r="P8" i="19" s="1"/>
  <c r="V8" i="19"/>
  <c r="Z8" i="19"/>
  <c r="AB8" i="19" s="1"/>
  <c r="G24" i="19"/>
  <c r="AC24" i="19"/>
  <c r="AE24" i="19" s="1"/>
  <c r="N24" i="19"/>
  <c r="P24" i="19" s="1"/>
  <c r="V24" i="19"/>
  <c r="Z24" i="19"/>
  <c r="AB24" i="19" s="1"/>
  <c r="V28" i="19"/>
  <c r="Z28" i="19"/>
  <c r="AB28" i="19" s="1"/>
  <c r="G36" i="19"/>
  <c r="AC36" i="19"/>
  <c r="AE36" i="19" s="1"/>
  <c r="N36" i="19"/>
  <c r="P36" i="19" s="1"/>
  <c r="N11" i="34"/>
  <c r="AD14" i="34"/>
  <c r="AE14" i="34" s="1"/>
  <c r="O14" i="34"/>
  <c r="AC16" i="34"/>
  <c r="AE16" i="34" s="1"/>
  <c r="AH17" i="34"/>
  <c r="AH18" i="34"/>
  <c r="Z19" i="34"/>
  <c r="AB19" i="34" s="1"/>
  <c r="S21" i="34"/>
  <c r="AD22" i="34"/>
  <c r="O22" i="34"/>
  <c r="S22" i="34"/>
  <c r="AC24" i="34"/>
  <c r="AE24" i="34" s="1"/>
  <c r="AH25" i="34"/>
  <c r="AH26" i="34"/>
  <c r="Z27" i="34"/>
  <c r="AB27" i="34" s="1"/>
  <c r="S29" i="34"/>
  <c r="AD30" i="34"/>
  <c r="O30" i="34"/>
  <c r="S30" i="34"/>
  <c r="AC32" i="34"/>
  <c r="AE32" i="34" s="1"/>
  <c r="AH33" i="34"/>
  <c r="AH34" i="34"/>
  <c r="Z35" i="34"/>
  <c r="AB35" i="34" s="1"/>
  <c r="S37" i="34"/>
  <c r="AD38" i="34"/>
  <c r="O38" i="34"/>
  <c r="S38" i="34"/>
  <c r="AC40" i="34"/>
  <c r="AE40" i="34" s="1"/>
  <c r="AC11" i="35"/>
  <c r="AE11" i="35" s="1"/>
  <c r="Z11" i="35"/>
  <c r="AB11" i="35" s="1"/>
  <c r="S11" i="35"/>
  <c r="G13" i="35"/>
  <c r="AC13" i="35"/>
  <c r="AE13" i="35" s="1"/>
  <c r="N13" i="35"/>
  <c r="P13" i="35" s="1"/>
  <c r="AO19" i="35"/>
  <c r="AQ19" i="35" s="1"/>
  <c r="AH19" i="35"/>
  <c r="G20" i="35"/>
  <c r="AD20" i="35"/>
  <c r="O20" i="35"/>
  <c r="AC27" i="35"/>
  <c r="AE27" i="35" s="1"/>
  <c r="Z27" i="35"/>
  <c r="AB27" i="35" s="1"/>
  <c r="S27" i="35"/>
  <c r="G29" i="35"/>
  <c r="AC29" i="35"/>
  <c r="AE29" i="35" s="1"/>
  <c r="N29" i="35"/>
  <c r="P29" i="35" s="1"/>
  <c r="AO35" i="35"/>
  <c r="AQ35" i="35" s="1"/>
  <c r="AH35" i="35"/>
  <c r="G36" i="35"/>
  <c r="AD36" i="35"/>
  <c r="O36" i="35"/>
  <c r="AQ36" i="35"/>
  <c r="AO38" i="35"/>
  <c r="AQ38" i="35" s="1"/>
  <c r="AN38" i="35"/>
  <c r="Z42" i="35"/>
  <c r="AB42" i="35" s="1"/>
  <c r="Y42" i="35"/>
  <c r="AO46" i="35"/>
  <c r="AQ46" i="35" s="1"/>
  <c r="AN46" i="35"/>
  <c r="Z50" i="35"/>
  <c r="AB50" i="35" s="1"/>
  <c r="Y50" i="35"/>
  <c r="Z8" i="30"/>
  <c r="AB8" i="30" s="1"/>
  <c r="Y8" i="30"/>
  <c r="G13" i="30"/>
  <c r="AD13" i="30"/>
  <c r="O13" i="30"/>
  <c r="AC16" i="30"/>
  <c r="AE16" i="30" s="1"/>
  <c r="N16" i="30"/>
  <c r="P16" i="30" s="1"/>
  <c r="G16" i="30"/>
  <c r="G17" i="30"/>
  <c r="AD17" i="30"/>
  <c r="O17" i="30"/>
  <c r="AC20" i="30"/>
  <c r="AE20" i="30" s="1"/>
  <c r="N20" i="30"/>
  <c r="P20" i="30" s="1"/>
  <c r="G20" i="30"/>
  <c r="G21" i="30"/>
  <c r="AD21" i="30"/>
  <c r="AE21" i="30" s="1"/>
  <c r="O21" i="30"/>
  <c r="AC24" i="30"/>
  <c r="AE24" i="30" s="1"/>
  <c r="N24" i="30"/>
  <c r="P24" i="30" s="1"/>
  <c r="G24" i="30"/>
  <c r="G26" i="30"/>
  <c r="AC26" i="30"/>
  <c r="AE26" i="30" s="1"/>
  <c r="N26" i="30"/>
  <c r="P26" i="30" s="1"/>
  <c r="V26" i="30"/>
  <c r="Z26" i="30"/>
  <c r="AB26" i="30" s="1"/>
  <c r="J35" i="30"/>
  <c r="AC35" i="30"/>
  <c r="AE35" i="30" s="1"/>
  <c r="N35" i="30"/>
  <c r="G42" i="30"/>
  <c r="AC42" i="30"/>
  <c r="AE42" i="30" s="1"/>
  <c r="N42" i="30"/>
  <c r="P42" i="30" s="1"/>
  <c r="V42" i="30"/>
  <c r="Z42" i="30"/>
  <c r="AB42" i="30" s="1"/>
  <c r="S53" i="30"/>
  <c r="Z53" i="30"/>
  <c r="AB53" i="30" s="1"/>
  <c r="J8" i="35"/>
  <c r="J12" i="35"/>
  <c r="J16" i="35"/>
  <c r="J20" i="35"/>
  <c r="J24" i="35"/>
  <c r="J28" i="35"/>
  <c r="J32" i="35"/>
  <c r="J36" i="35"/>
  <c r="AC38" i="35"/>
  <c r="AE38" i="35" s="1"/>
  <c r="AC39" i="35"/>
  <c r="AO40" i="35"/>
  <c r="AQ40" i="35" s="1"/>
  <c r="V41" i="35"/>
  <c r="AC44" i="35"/>
  <c r="AE44" i="35" s="1"/>
  <c r="N44" i="35"/>
  <c r="P44" i="35" s="1"/>
  <c r="N45" i="35"/>
  <c r="P45" i="35" s="1"/>
  <c r="AC46" i="35"/>
  <c r="AE46" i="35" s="1"/>
  <c r="AC47" i="35"/>
  <c r="AO48" i="35"/>
  <c r="AQ48" i="35" s="1"/>
  <c r="V49" i="35"/>
  <c r="AC53" i="35"/>
  <c r="N53" i="35"/>
  <c r="P53" i="35" s="1"/>
  <c r="AO54" i="35"/>
  <c r="AQ54" i="35" s="1"/>
  <c r="V7" i="30"/>
  <c r="AC10" i="30"/>
  <c r="N10" i="30"/>
  <c r="N11" i="30"/>
  <c r="P11" i="30" s="1"/>
  <c r="N13" i="30"/>
  <c r="G15" i="30"/>
  <c r="N15" i="30"/>
  <c r="N17" i="30"/>
  <c r="G19" i="30"/>
  <c r="N19" i="30"/>
  <c r="N21" i="30"/>
  <c r="G23" i="30"/>
  <c r="N23" i="30"/>
  <c r="AC25" i="30"/>
  <c r="Z28" i="30"/>
  <c r="AB28" i="30" s="1"/>
  <c r="S28" i="30"/>
  <c r="G30" i="30"/>
  <c r="AC30" i="30"/>
  <c r="AE30" i="30" s="1"/>
  <c r="N30" i="30"/>
  <c r="P30" i="30" s="1"/>
  <c r="AE31" i="30"/>
  <c r="AO36" i="30"/>
  <c r="AQ36" i="30" s="1"/>
  <c r="AH36" i="30"/>
  <c r="G37" i="30"/>
  <c r="AD37" i="30"/>
  <c r="AE37" i="30" s="1"/>
  <c r="O37" i="30"/>
  <c r="AC41" i="30"/>
  <c r="Z44" i="30"/>
  <c r="AB44" i="30" s="1"/>
  <c r="S44" i="30"/>
  <c r="Z48" i="30"/>
  <c r="AB48" i="30" s="1"/>
  <c r="Y48" i="30"/>
  <c r="AC50" i="30"/>
  <c r="AE50" i="30" s="1"/>
  <c r="N50" i="30"/>
  <c r="P50" i="30" s="1"/>
  <c r="G50" i="30"/>
  <c r="AD51" i="30"/>
  <c r="AE51" i="30" s="1"/>
  <c r="O51" i="30"/>
  <c r="AK16" i="19"/>
  <c r="AO16" i="19"/>
  <c r="AQ16" i="19" s="1"/>
  <c r="Z22" i="19"/>
  <c r="AB22" i="19" s="1"/>
  <c r="S22" i="19"/>
  <c r="J40" i="19"/>
  <c r="AC40" i="19"/>
  <c r="AE40" i="19" s="1"/>
  <c r="N40" i="19"/>
  <c r="P40" i="19" s="1"/>
  <c r="N7" i="35"/>
  <c r="P7" i="35" s="1"/>
  <c r="O10" i="35"/>
  <c r="N11" i="35"/>
  <c r="P11" i="35" s="1"/>
  <c r="O14" i="35"/>
  <c r="N15" i="35"/>
  <c r="P15" i="35" s="1"/>
  <c r="O18" i="35"/>
  <c r="P18" i="35" s="1"/>
  <c r="N19" i="35"/>
  <c r="P19" i="35" s="1"/>
  <c r="O22" i="35"/>
  <c r="P22" i="35" s="1"/>
  <c r="N23" i="35"/>
  <c r="P23" i="35" s="1"/>
  <c r="O26" i="35"/>
  <c r="N27" i="35"/>
  <c r="P27" i="35" s="1"/>
  <c r="O30" i="35"/>
  <c r="N31" i="35"/>
  <c r="P31" i="35" s="1"/>
  <c r="O34" i="35"/>
  <c r="P34" i="35" s="1"/>
  <c r="N35" i="35"/>
  <c r="P35" i="35" s="1"/>
  <c r="N39" i="35"/>
  <c r="AC40" i="35"/>
  <c r="AE40" i="35" s="1"/>
  <c r="N40" i="35"/>
  <c r="P40" i="35" s="1"/>
  <c r="AO44" i="35"/>
  <c r="AQ44" i="35" s="1"/>
  <c r="N47" i="35"/>
  <c r="AC48" i="35"/>
  <c r="AE48" i="35" s="1"/>
  <c r="N48" i="35"/>
  <c r="P48" i="35" s="1"/>
  <c r="AO53" i="35"/>
  <c r="AQ53" i="35" s="1"/>
  <c r="AO10" i="30"/>
  <c r="AQ10" i="30" s="1"/>
  <c r="N12" i="30"/>
  <c r="P12" i="30" s="1"/>
  <c r="AO28" i="30"/>
  <c r="AQ28" i="30" s="1"/>
  <c r="AH28" i="30"/>
  <c r="G29" i="30"/>
  <c r="AD29" i="30"/>
  <c r="O29" i="30"/>
  <c r="Z30" i="30"/>
  <c r="AB30" i="30" s="1"/>
  <c r="AC36" i="30"/>
  <c r="AE36" i="30" s="1"/>
  <c r="Z36" i="30"/>
  <c r="AB36" i="30" s="1"/>
  <c r="S36" i="30"/>
  <c r="G38" i="30"/>
  <c r="AC38" i="30"/>
  <c r="AE38" i="30" s="1"/>
  <c r="N38" i="30"/>
  <c r="P38" i="30" s="1"/>
  <c r="AO38" i="30"/>
  <c r="AQ38" i="30" s="1"/>
  <c r="N39" i="30"/>
  <c r="AC39" i="30"/>
  <c r="AE39" i="30" s="1"/>
  <c r="AO44" i="30"/>
  <c r="AQ44" i="30" s="1"/>
  <c r="AH44" i="30"/>
  <c r="AD45" i="30"/>
  <c r="O45" i="30"/>
  <c r="G45" i="30"/>
  <c r="AC47" i="30"/>
  <c r="AE47" i="30" s="1"/>
  <c r="G48" i="30"/>
  <c r="AC48" i="30"/>
  <c r="AE48" i="30" s="1"/>
  <c r="N48" i="30"/>
  <c r="P48" i="30" s="1"/>
  <c r="J49" i="30"/>
  <c r="N49" i="30"/>
  <c r="AC53" i="30"/>
  <c r="AE53" i="30" s="1"/>
  <c r="N53" i="30"/>
  <c r="P53" i="30" s="1"/>
  <c r="G53" i="30"/>
  <c r="AO14" i="19"/>
  <c r="AQ14" i="19" s="1"/>
  <c r="AH14" i="19"/>
  <c r="G15" i="19"/>
  <c r="AD15" i="19"/>
  <c r="O15" i="19"/>
  <c r="N8" i="35"/>
  <c r="N12" i="35"/>
  <c r="N16" i="35"/>
  <c r="N20" i="35"/>
  <c r="N24" i="35"/>
  <c r="N28" i="35"/>
  <c r="P28" i="35" s="1"/>
  <c r="N32" i="35"/>
  <c r="N36" i="35"/>
  <c r="P36" i="35" s="1"/>
  <c r="Z40" i="35"/>
  <c r="AB40" i="35" s="1"/>
  <c r="AD43" i="35"/>
  <c r="O43" i="35"/>
  <c r="AC45" i="35"/>
  <c r="AE45" i="35" s="1"/>
  <c r="Z48" i="35"/>
  <c r="AB48" i="35" s="1"/>
  <c r="AD51" i="35"/>
  <c r="O51" i="35"/>
  <c r="AC54" i="35"/>
  <c r="AE54" i="35" s="1"/>
  <c r="N54" i="35"/>
  <c r="P54" i="35" s="1"/>
  <c r="Z54" i="35"/>
  <c r="AB54" i="35" s="1"/>
  <c r="AD9" i="30"/>
  <c r="O9" i="30"/>
  <c r="AC11" i="30"/>
  <c r="AE11" i="30" s="1"/>
  <c r="AO24" i="30"/>
  <c r="AQ24" i="30" s="1"/>
  <c r="AH24" i="30"/>
  <c r="G25" i="30"/>
  <c r="AD25" i="30"/>
  <c r="O25" i="30"/>
  <c r="AC29" i="30"/>
  <c r="AC32" i="30"/>
  <c r="AE32" i="30" s="1"/>
  <c r="Z32" i="30"/>
  <c r="AB32" i="30" s="1"/>
  <c r="S32" i="30"/>
  <c r="G34" i="30"/>
  <c r="AC34" i="30"/>
  <c r="AE34" i="30" s="1"/>
  <c r="N34" i="30"/>
  <c r="P34" i="30" s="1"/>
  <c r="AO40" i="30"/>
  <c r="AQ40" i="30" s="1"/>
  <c r="AH40" i="30"/>
  <c r="G41" i="30"/>
  <c r="AD41" i="30"/>
  <c r="O41" i="30"/>
  <c r="AB41" i="30"/>
  <c r="AQ41" i="30"/>
  <c r="G47" i="30"/>
  <c r="N47" i="30"/>
  <c r="P47" i="30" s="1"/>
  <c r="S50" i="30"/>
  <c r="Z50" i="30"/>
  <c r="AB50" i="30" s="1"/>
  <c r="AK53" i="30"/>
  <c r="AO53" i="30"/>
  <c r="AQ53" i="30" s="1"/>
  <c r="J17" i="19"/>
  <c r="AC17" i="19"/>
  <c r="AE17" i="19" s="1"/>
  <c r="N17" i="19"/>
  <c r="V43" i="19"/>
  <c r="Z43" i="19"/>
  <c r="AB43" i="19" s="1"/>
  <c r="J25" i="30"/>
  <c r="J29" i="30"/>
  <c r="J33" i="30"/>
  <c r="J37" i="30"/>
  <c r="J41" i="30"/>
  <c r="AC45" i="30"/>
  <c r="AO46" i="30"/>
  <c r="AQ46" i="30" s="1"/>
  <c r="V47" i="30"/>
  <c r="G51" i="30"/>
  <c r="N51" i="30"/>
  <c r="AC7" i="19"/>
  <c r="AC10" i="19"/>
  <c r="AE10" i="19" s="1"/>
  <c r="Z10" i="19"/>
  <c r="AB10" i="19" s="1"/>
  <c r="S10" i="19"/>
  <c r="G12" i="19"/>
  <c r="AC12" i="19"/>
  <c r="AE12" i="19" s="1"/>
  <c r="N12" i="19"/>
  <c r="P12" i="19" s="1"/>
  <c r="AO12" i="19"/>
  <c r="AQ12" i="19" s="1"/>
  <c r="N13" i="19"/>
  <c r="AC13" i="19"/>
  <c r="AE13" i="19" s="1"/>
  <c r="AO18" i="19"/>
  <c r="AQ18" i="19" s="1"/>
  <c r="AH18" i="19"/>
  <c r="G19" i="19"/>
  <c r="AD19" i="19"/>
  <c r="AE19" i="19" s="1"/>
  <c r="O19" i="19"/>
  <c r="AB19" i="19"/>
  <c r="AQ19" i="19"/>
  <c r="Z20" i="19"/>
  <c r="AB20" i="19" s="1"/>
  <c r="AC23" i="19"/>
  <c r="AC26" i="19"/>
  <c r="AE26" i="19" s="1"/>
  <c r="Z26" i="19"/>
  <c r="AB26" i="19" s="1"/>
  <c r="S26" i="19"/>
  <c r="G27" i="19"/>
  <c r="AD27" i="19"/>
  <c r="O27" i="19"/>
  <c r="AC29" i="19"/>
  <c r="AE29" i="19" s="1"/>
  <c r="N29" i="19"/>
  <c r="P29" i="19" s="1"/>
  <c r="S30" i="19"/>
  <c r="Z30" i="19"/>
  <c r="AB30" i="19" s="1"/>
  <c r="AO37" i="19"/>
  <c r="AQ37" i="19" s="1"/>
  <c r="AH37" i="19"/>
  <c r="V47" i="19"/>
  <c r="Z47" i="19"/>
  <c r="AB47" i="19" s="1"/>
  <c r="J54" i="19"/>
  <c r="AC54" i="19"/>
  <c r="AE54" i="19" s="1"/>
  <c r="N54" i="19"/>
  <c r="P54" i="19" s="1"/>
  <c r="O27" i="30"/>
  <c r="P27" i="30" s="1"/>
  <c r="N28" i="30"/>
  <c r="P28" i="30" s="1"/>
  <c r="O31" i="30"/>
  <c r="N32" i="30"/>
  <c r="P32" i="30" s="1"/>
  <c r="O35" i="30"/>
  <c r="N36" i="30"/>
  <c r="P36" i="30" s="1"/>
  <c r="O39" i="30"/>
  <c r="N40" i="30"/>
  <c r="P40" i="30" s="1"/>
  <c r="O43" i="30"/>
  <c r="P43" i="30" s="1"/>
  <c r="N44" i="30"/>
  <c r="P44" i="30" s="1"/>
  <c r="N45" i="30"/>
  <c r="AC46" i="30"/>
  <c r="AE46" i="30" s="1"/>
  <c r="N46" i="30"/>
  <c r="P46" i="30" s="1"/>
  <c r="AC54" i="30"/>
  <c r="AE54" i="30" s="1"/>
  <c r="Z54" i="30"/>
  <c r="AB54" i="30" s="1"/>
  <c r="AO10" i="19"/>
  <c r="AQ10" i="19" s="1"/>
  <c r="AH10" i="19"/>
  <c r="G11" i="19"/>
  <c r="AD11" i="19"/>
  <c r="AE11" i="19" s="1"/>
  <c r="O11" i="19"/>
  <c r="AC15" i="19"/>
  <c r="Z18" i="19"/>
  <c r="AB18" i="19" s="1"/>
  <c r="S18" i="19"/>
  <c r="G20" i="19"/>
  <c r="AC20" i="19"/>
  <c r="AE20" i="19" s="1"/>
  <c r="N20" i="19"/>
  <c r="P20" i="19" s="1"/>
  <c r="AO26" i="19"/>
  <c r="AQ26" i="19" s="1"/>
  <c r="AH26" i="19"/>
  <c r="G28" i="19"/>
  <c r="AC28" i="19"/>
  <c r="AE28" i="19" s="1"/>
  <c r="N28" i="19"/>
  <c r="P28" i="19" s="1"/>
  <c r="V32" i="19"/>
  <c r="Z32" i="19"/>
  <c r="AB32" i="19" s="1"/>
  <c r="AH34" i="19"/>
  <c r="AO34" i="19"/>
  <c r="AQ34" i="19" s="1"/>
  <c r="G39" i="19"/>
  <c r="AC39" i="19"/>
  <c r="AE39" i="19" s="1"/>
  <c r="N39" i="19"/>
  <c r="P39" i="19" s="1"/>
  <c r="Z45" i="19"/>
  <c r="AB45" i="19" s="1"/>
  <c r="S45" i="19"/>
  <c r="G15" i="15"/>
  <c r="AC15" i="15"/>
  <c r="AE15" i="15" s="1"/>
  <c r="N15" i="15"/>
  <c r="J16" i="15"/>
  <c r="AC16" i="15"/>
  <c r="AE16" i="15" s="1"/>
  <c r="N25" i="30"/>
  <c r="N29" i="30"/>
  <c r="N33" i="30"/>
  <c r="P33" i="30" s="1"/>
  <c r="N37" i="30"/>
  <c r="N41" i="30"/>
  <c r="Z46" i="30"/>
  <c r="AB46" i="30" s="1"/>
  <c r="AD49" i="30"/>
  <c r="O49" i="30"/>
  <c r="AQ49" i="30"/>
  <c r="G7" i="19"/>
  <c r="AD7" i="19"/>
  <c r="O7" i="19"/>
  <c r="AB7" i="19"/>
  <c r="AQ7" i="19"/>
  <c r="AC14" i="19"/>
  <c r="AE14" i="19" s="1"/>
  <c r="Z14" i="19"/>
  <c r="AB14" i="19" s="1"/>
  <c r="S14" i="19"/>
  <c r="G16" i="19"/>
  <c r="AC16" i="19"/>
  <c r="AE16" i="19" s="1"/>
  <c r="N16" i="19"/>
  <c r="P16" i="19" s="1"/>
  <c r="AO22" i="19"/>
  <c r="AQ22" i="19" s="1"/>
  <c r="AH22" i="19"/>
  <c r="G23" i="19"/>
  <c r="AD23" i="19"/>
  <c r="O23" i="19"/>
  <c r="AB23" i="19"/>
  <c r="AQ23" i="19"/>
  <c r="Z41" i="19"/>
  <c r="AB41" i="19" s="1"/>
  <c r="S41" i="19"/>
  <c r="G50" i="19"/>
  <c r="AD50" i="19"/>
  <c r="O50" i="19"/>
  <c r="J7" i="19"/>
  <c r="J11" i="19"/>
  <c r="J15" i="19"/>
  <c r="J19" i="19"/>
  <c r="J23" i="19"/>
  <c r="J27" i="19"/>
  <c r="Z27" i="19"/>
  <c r="AB27" i="19" s="1"/>
  <c r="AO27" i="19"/>
  <c r="AQ27" i="19" s="1"/>
  <c r="G29" i="19"/>
  <c r="AH30" i="19"/>
  <c r="AO30" i="19"/>
  <c r="AQ30" i="19" s="1"/>
  <c r="Z33" i="19"/>
  <c r="AB33" i="19" s="1"/>
  <c r="AO33" i="19"/>
  <c r="AQ33" i="19" s="1"/>
  <c r="AD34" i="19"/>
  <c r="O34" i="19"/>
  <c r="O35" i="19"/>
  <c r="Z37" i="19"/>
  <c r="AB37" i="19" s="1"/>
  <c r="S37" i="19"/>
  <c r="AO39" i="19"/>
  <c r="AQ39" i="19" s="1"/>
  <c r="G42" i="19"/>
  <c r="AD42" i="19"/>
  <c r="O42" i="19"/>
  <c r="P42" i="19" s="1"/>
  <c r="N44" i="19"/>
  <c r="P44" i="19" s="1"/>
  <c r="AC44" i="19"/>
  <c r="AE44" i="19" s="1"/>
  <c r="G46" i="19"/>
  <c r="AD46" i="19"/>
  <c r="AE46" i="19" s="1"/>
  <c r="O46" i="19"/>
  <c r="P46" i="19" s="1"/>
  <c r="N48" i="19"/>
  <c r="P48" i="19" s="1"/>
  <c r="AC48" i="19"/>
  <c r="AE48" i="19" s="1"/>
  <c r="Z51" i="19"/>
  <c r="AB51" i="19" s="1"/>
  <c r="AD10" i="15"/>
  <c r="O10" i="15"/>
  <c r="G10" i="15"/>
  <c r="AH18" i="15"/>
  <c r="AO18" i="15"/>
  <c r="AQ18" i="15" s="1"/>
  <c r="N54" i="30"/>
  <c r="P54" i="30" s="1"/>
  <c r="O9" i="19"/>
  <c r="N10" i="19"/>
  <c r="P10" i="19" s="1"/>
  <c r="O13" i="19"/>
  <c r="N14" i="19"/>
  <c r="P14" i="19" s="1"/>
  <c r="O17" i="19"/>
  <c r="N18" i="19"/>
  <c r="P18" i="19" s="1"/>
  <c r="O21" i="19"/>
  <c r="N22" i="19"/>
  <c r="P22" i="19" s="1"/>
  <c r="O25" i="19"/>
  <c r="N26" i="19"/>
  <c r="P26" i="19" s="1"/>
  <c r="AC30" i="19"/>
  <c r="G31" i="19"/>
  <c r="AC31" i="19"/>
  <c r="AE31" i="19" s="1"/>
  <c r="N31" i="19"/>
  <c r="AC32" i="19"/>
  <c r="AE32" i="19" s="1"/>
  <c r="S34" i="19"/>
  <c r="Z34" i="19"/>
  <c r="AB34" i="19" s="1"/>
  <c r="AC38" i="19"/>
  <c r="AO41" i="19"/>
  <c r="AQ41" i="19" s="1"/>
  <c r="AH41" i="19"/>
  <c r="G43" i="19"/>
  <c r="AC43" i="19"/>
  <c r="AE43" i="19" s="1"/>
  <c r="N43" i="19"/>
  <c r="P43" i="19" s="1"/>
  <c r="AO45" i="19"/>
  <c r="AQ45" i="19" s="1"/>
  <c r="AH45" i="19"/>
  <c r="G47" i="19"/>
  <c r="AC47" i="19"/>
  <c r="AE47" i="19" s="1"/>
  <c r="N47" i="19"/>
  <c r="P47" i="19" s="1"/>
  <c r="Z49" i="19"/>
  <c r="AB49" i="19" s="1"/>
  <c r="S49" i="19"/>
  <c r="AC50" i="19"/>
  <c r="AE50" i="19" s="1"/>
  <c r="AO9" i="15"/>
  <c r="AQ9" i="15" s="1"/>
  <c r="AH9" i="15"/>
  <c r="J13" i="15"/>
  <c r="N13" i="15"/>
  <c r="P13" i="15" s="1"/>
  <c r="AC13" i="15"/>
  <c r="AE13" i="15" s="1"/>
  <c r="N7" i="19"/>
  <c r="N11" i="19"/>
  <c r="N15" i="19"/>
  <c r="N19" i="19"/>
  <c r="N23" i="19"/>
  <c r="N27" i="19"/>
  <c r="Z29" i="19"/>
  <c r="AB29" i="19" s="1"/>
  <c r="AO29" i="19"/>
  <c r="AQ29" i="19" s="1"/>
  <c r="AD30" i="19"/>
  <c r="O30" i="19"/>
  <c r="P30" i="19" s="1"/>
  <c r="O31" i="19"/>
  <c r="AC33" i="19"/>
  <c r="AE33" i="19" s="1"/>
  <c r="AC34" i="19"/>
  <c r="G35" i="19"/>
  <c r="AC35" i="19"/>
  <c r="AE35" i="19" s="1"/>
  <c r="N35" i="19"/>
  <c r="G38" i="19"/>
  <c r="AD38" i="19"/>
  <c r="O38" i="19"/>
  <c r="AC42" i="19"/>
  <c r="AO49" i="19"/>
  <c r="AQ49" i="19" s="1"/>
  <c r="AH49" i="19"/>
  <c r="G51" i="19"/>
  <c r="AC51" i="19"/>
  <c r="AE51" i="19" s="1"/>
  <c r="N51" i="19"/>
  <c r="P51" i="19" s="1"/>
  <c r="V15" i="15"/>
  <c r="Z15" i="15"/>
  <c r="AB15" i="15" s="1"/>
  <c r="AK15" i="15"/>
  <c r="AO15" i="15"/>
  <c r="AQ15" i="15" s="1"/>
  <c r="AK16" i="15"/>
  <c r="AO16" i="15"/>
  <c r="AQ16" i="15" s="1"/>
  <c r="G20" i="15"/>
  <c r="AC20" i="15"/>
  <c r="AE20" i="15" s="1"/>
  <c r="N20" i="15"/>
  <c r="P20" i="15" s="1"/>
  <c r="J22" i="15"/>
  <c r="N22" i="15"/>
  <c r="P22" i="15" s="1"/>
  <c r="J30" i="19"/>
  <c r="J34" i="19"/>
  <c r="Z38" i="19"/>
  <c r="AB38" i="19" s="1"/>
  <c r="AO38" i="19"/>
  <c r="AQ38" i="19" s="1"/>
  <c r="J42" i="19"/>
  <c r="Z42" i="19"/>
  <c r="AB42" i="19" s="1"/>
  <c r="AO42" i="19"/>
  <c r="AQ42" i="19" s="1"/>
  <c r="J46" i="19"/>
  <c r="Z46" i="19"/>
  <c r="AB46" i="19" s="1"/>
  <c r="AO46" i="19"/>
  <c r="AQ46" i="19" s="1"/>
  <c r="J50" i="19"/>
  <c r="Z50" i="19"/>
  <c r="AB50" i="19" s="1"/>
  <c r="AO50" i="19"/>
  <c r="AQ50" i="19" s="1"/>
  <c r="Z7" i="15"/>
  <c r="AB7" i="15" s="1"/>
  <c r="O8" i="15"/>
  <c r="Z9" i="15"/>
  <c r="AB9" i="15" s="1"/>
  <c r="G11" i="15"/>
  <c r="AC11" i="15"/>
  <c r="AE11" i="15" s="1"/>
  <c r="N11" i="15"/>
  <c r="P11" i="15" s="1"/>
  <c r="AC12" i="15"/>
  <c r="AE12" i="15" s="1"/>
  <c r="AC14" i="15"/>
  <c r="S14" i="15"/>
  <c r="Z14" i="15"/>
  <c r="AB14" i="15" s="1"/>
  <c r="N16" i="15"/>
  <c r="P16" i="15" s="1"/>
  <c r="AO17" i="15"/>
  <c r="AQ17" i="15" s="1"/>
  <c r="AD18" i="15"/>
  <c r="O18" i="15"/>
  <c r="O19" i="15"/>
  <c r="Z21" i="15"/>
  <c r="AB21" i="15" s="1"/>
  <c r="S21" i="15"/>
  <c r="M25" i="15"/>
  <c r="N25" i="15"/>
  <c r="Y26" i="15"/>
  <c r="Z26" i="15"/>
  <c r="AB26" i="15" s="1"/>
  <c r="G42" i="15"/>
  <c r="AC42" i="15"/>
  <c r="AE42" i="15" s="1"/>
  <c r="N42" i="15"/>
  <c r="P42" i="15" s="1"/>
  <c r="V42" i="15"/>
  <c r="Z42" i="15"/>
  <c r="AB42" i="15" s="1"/>
  <c r="N37" i="19"/>
  <c r="P37" i="19" s="1"/>
  <c r="AC37" i="19"/>
  <c r="AE37" i="19" s="1"/>
  <c r="Z40" i="19"/>
  <c r="AB40" i="19" s="1"/>
  <c r="AO40" i="19"/>
  <c r="AQ40" i="19" s="1"/>
  <c r="N41" i="19"/>
  <c r="P41" i="19" s="1"/>
  <c r="AC41" i="19"/>
  <c r="AE41" i="19" s="1"/>
  <c r="Z44" i="19"/>
  <c r="AB44" i="19" s="1"/>
  <c r="AO44" i="19"/>
  <c r="AQ44" i="19" s="1"/>
  <c r="N45" i="19"/>
  <c r="AC45" i="19"/>
  <c r="AE45" i="19" s="1"/>
  <c r="Z48" i="19"/>
  <c r="AB48" i="19" s="1"/>
  <c r="AO48" i="19"/>
  <c r="AQ48" i="19" s="1"/>
  <c r="N49" i="19"/>
  <c r="P49" i="19" s="1"/>
  <c r="AC49" i="19"/>
  <c r="AE49" i="19" s="1"/>
  <c r="Z53" i="19"/>
  <c r="AB53" i="19" s="1"/>
  <c r="AO53" i="19"/>
  <c r="AQ53" i="19" s="1"/>
  <c r="Z54" i="19"/>
  <c r="AB54" i="19" s="1"/>
  <c r="AO54" i="19"/>
  <c r="AQ54" i="19" s="1"/>
  <c r="AC8" i="15"/>
  <c r="AE8" i="15" s="1"/>
  <c r="AH10" i="15"/>
  <c r="AO10" i="15"/>
  <c r="AQ10" i="15" s="1"/>
  <c r="Z13" i="15"/>
  <c r="AB13" i="15" s="1"/>
  <c r="AO13" i="15"/>
  <c r="AQ13" i="15" s="1"/>
  <c r="AD14" i="15"/>
  <c r="O14" i="15"/>
  <c r="O15" i="15"/>
  <c r="AC17" i="15"/>
  <c r="AE17" i="15" s="1"/>
  <c r="AC18" i="15"/>
  <c r="S18" i="15"/>
  <c r="Z18" i="15"/>
  <c r="AB18" i="15" s="1"/>
  <c r="V20" i="15"/>
  <c r="Z20" i="15"/>
  <c r="AB20" i="15" s="1"/>
  <c r="AO21" i="15"/>
  <c r="AQ21" i="15" s="1"/>
  <c r="AH21" i="15"/>
  <c r="J33" i="15"/>
  <c r="AC33" i="15"/>
  <c r="AE33" i="15" s="1"/>
  <c r="N33" i="15"/>
  <c r="J47" i="15"/>
  <c r="AC47" i="15"/>
  <c r="AE47" i="15" s="1"/>
  <c r="N47" i="15"/>
  <c r="N38" i="19"/>
  <c r="O45" i="19"/>
  <c r="N50" i="19"/>
  <c r="AC7" i="15"/>
  <c r="AE7" i="15" s="1"/>
  <c r="N7" i="15"/>
  <c r="P7" i="15" s="1"/>
  <c r="N8" i="15"/>
  <c r="AC9" i="15"/>
  <c r="AE9" i="15" s="1"/>
  <c r="AC10" i="15"/>
  <c r="S10" i="15"/>
  <c r="Z10" i="15"/>
  <c r="AB10" i="15" s="1"/>
  <c r="N12" i="15"/>
  <c r="P12" i="15" s="1"/>
  <c r="S13" i="15"/>
  <c r="AH13" i="15"/>
  <c r="G14" i="15"/>
  <c r="AH14" i="15"/>
  <c r="AO14" i="15"/>
  <c r="AQ14" i="15" s="1"/>
  <c r="Z17" i="15"/>
  <c r="AB17" i="15" s="1"/>
  <c r="G19" i="15"/>
  <c r="AC19" i="15"/>
  <c r="AE19" i="15" s="1"/>
  <c r="N19" i="15"/>
  <c r="AC22" i="15"/>
  <c r="AE22" i="15" s="1"/>
  <c r="AO22" i="15"/>
  <c r="AQ22" i="15" s="1"/>
  <c r="AH22" i="15"/>
  <c r="AO23" i="15"/>
  <c r="AQ23" i="15" s="1"/>
  <c r="AH23" i="15"/>
  <c r="AC24" i="15"/>
  <c r="AE24" i="15" s="1"/>
  <c r="N24" i="15"/>
  <c r="P24" i="15" s="1"/>
  <c r="G24" i="15"/>
  <c r="AK32" i="15"/>
  <c r="AO32" i="15"/>
  <c r="AQ32" i="15" s="1"/>
  <c r="J10" i="15"/>
  <c r="J14" i="15"/>
  <c r="J18" i="15"/>
  <c r="G22" i="15"/>
  <c r="S22" i="15"/>
  <c r="AD23" i="15"/>
  <c r="O23" i="15"/>
  <c r="P23" i="15" s="1"/>
  <c r="S23" i="15"/>
  <c r="G28" i="15"/>
  <c r="AC28" i="15"/>
  <c r="AE28" i="15" s="1"/>
  <c r="N28" i="15"/>
  <c r="P28" i="15" s="1"/>
  <c r="AO28" i="15"/>
  <c r="AQ28" i="15" s="1"/>
  <c r="N29" i="15"/>
  <c r="AC29" i="15"/>
  <c r="AE29" i="15" s="1"/>
  <c r="AO34" i="15"/>
  <c r="AQ34" i="15" s="1"/>
  <c r="AH34" i="15"/>
  <c r="G35" i="15"/>
  <c r="AD35" i="15"/>
  <c r="O35" i="15"/>
  <c r="Z36" i="15"/>
  <c r="AB36" i="15" s="1"/>
  <c r="AK50" i="15"/>
  <c r="AO50" i="15"/>
  <c r="AQ50" i="15" s="1"/>
  <c r="AO20" i="15"/>
  <c r="AQ20" i="15" s="1"/>
  <c r="N21" i="15"/>
  <c r="P21" i="15" s="1"/>
  <c r="AC21" i="15"/>
  <c r="AE21" i="15" s="1"/>
  <c r="Z24" i="15"/>
  <c r="AB24" i="15" s="1"/>
  <c r="AO26" i="15"/>
  <c r="AQ26" i="15" s="1"/>
  <c r="AH26" i="15"/>
  <c r="G27" i="15"/>
  <c r="AD27" i="15"/>
  <c r="O27" i="15"/>
  <c r="Z34" i="15"/>
  <c r="AB34" i="15" s="1"/>
  <c r="S34" i="15"/>
  <c r="G36" i="15"/>
  <c r="AC36" i="15"/>
  <c r="AE36" i="15" s="1"/>
  <c r="N36" i="15"/>
  <c r="P36" i="15" s="1"/>
  <c r="G39" i="15"/>
  <c r="N39" i="15"/>
  <c r="P39" i="15" s="1"/>
  <c r="AC39" i="15"/>
  <c r="AE39" i="15" s="1"/>
  <c r="AK46" i="15"/>
  <c r="AO46" i="15"/>
  <c r="AQ46" i="15" s="1"/>
  <c r="AO48" i="15"/>
  <c r="AQ48" i="15" s="1"/>
  <c r="AH48" i="15"/>
  <c r="G49" i="15"/>
  <c r="AD49" i="15"/>
  <c r="AE49" i="15" s="1"/>
  <c r="O49" i="15"/>
  <c r="N10" i="15"/>
  <c r="N14" i="15"/>
  <c r="N18" i="15"/>
  <c r="AC23" i="15"/>
  <c r="AD25" i="15"/>
  <c r="O25" i="15"/>
  <c r="AC25" i="15"/>
  <c r="AC26" i="15"/>
  <c r="AE26" i="15" s="1"/>
  <c r="N26" i="15"/>
  <c r="P26" i="15" s="1"/>
  <c r="AC27" i="15"/>
  <c r="AC30" i="15"/>
  <c r="AE30" i="15" s="1"/>
  <c r="Z30" i="15"/>
  <c r="AB30" i="15" s="1"/>
  <c r="S30" i="15"/>
  <c r="G32" i="15"/>
  <c r="AC32" i="15"/>
  <c r="AE32" i="15" s="1"/>
  <c r="N32" i="15"/>
  <c r="P32" i="15" s="1"/>
  <c r="J51" i="15"/>
  <c r="AC51" i="15"/>
  <c r="AE51" i="15" s="1"/>
  <c r="N51" i="15"/>
  <c r="J27" i="15"/>
  <c r="J31" i="15"/>
  <c r="J35" i="15"/>
  <c r="G37" i="15"/>
  <c r="Z37" i="15"/>
  <c r="AB37" i="15" s="1"/>
  <c r="AO38" i="15"/>
  <c r="AQ38" i="15" s="1"/>
  <c r="AC40" i="15"/>
  <c r="AE40" i="15" s="1"/>
  <c r="N40" i="15"/>
  <c r="P40" i="15" s="1"/>
  <c r="AC41" i="15"/>
  <c r="Z44" i="15"/>
  <c r="AB44" i="15" s="1"/>
  <c r="S44" i="15"/>
  <c r="G46" i="15"/>
  <c r="AC46" i="15"/>
  <c r="AE46" i="15" s="1"/>
  <c r="N46" i="15"/>
  <c r="P46" i="15" s="1"/>
  <c r="Z48" i="15"/>
  <c r="AB48" i="15" s="1"/>
  <c r="S48" i="15"/>
  <c r="O29" i="15"/>
  <c r="N30" i="15"/>
  <c r="P30" i="15" s="1"/>
  <c r="O33" i="15"/>
  <c r="N34" i="15"/>
  <c r="P34" i="15" s="1"/>
  <c r="O37" i="15"/>
  <c r="AC38" i="15"/>
  <c r="AE38" i="15" s="1"/>
  <c r="N38" i="15"/>
  <c r="P38" i="15" s="1"/>
  <c r="G40" i="15"/>
  <c r="AO44" i="15"/>
  <c r="AQ44" i="15" s="1"/>
  <c r="AH44" i="15"/>
  <c r="G45" i="15"/>
  <c r="AD45" i="15"/>
  <c r="O45" i="15"/>
  <c r="AQ45" i="15"/>
  <c r="AC48" i="15"/>
  <c r="AE48" i="15" s="1"/>
  <c r="AO54" i="15"/>
  <c r="AQ54" i="15" s="1"/>
  <c r="AH54" i="15"/>
  <c r="N27" i="15"/>
  <c r="N31" i="15"/>
  <c r="N35" i="15"/>
  <c r="Z38" i="15"/>
  <c r="AB38" i="15" s="1"/>
  <c r="Z40" i="15"/>
  <c r="AB40" i="15" s="1"/>
  <c r="AO40" i="15"/>
  <c r="AQ40" i="15" s="1"/>
  <c r="AH40" i="15"/>
  <c r="G41" i="15"/>
  <c r="AD41" i="15"/>
  <c r="O41" i="15"/>
  <c r="AB41" i="15"/>
  <c r="AC45" i="15"/>
  <c r="G50" i="15"/>
  <c r="AC50" i="15"/>
  <c r="AE50" i="15" s="1"/>
  <c r="N50" i="15"/>
  <c r="P50" i="15" s="1"/>
  <c r="AC53" i="15"/>
  <c r="AE53" i="15" s="1"/>
  <c r="AO53" i="15"/>
  <c r="AQ53" i="15" s="1"/>
  <c r="AH53" i="15"/>
  <c r="Z54" i="15"/>
  <c r="AB54" i="15" s="1"/>
  <c r="S54" i="15"/>
  <c r="J41" i="15"/>
  <c r="J45" i="15"/>
  <c r="J49" i="15"/>
  <c r="G51" i="15"/>
  <c r="O43" i="15"/>
  <c r="P43" i="15" s="1"/>
  <c r="N44" i="15"/>
  <c r="P44" i="15" s="1"/>
  <c r="O47" i="15"/>
  <c r="N48" i="15"/>
  <c r="O51" i="15"/>
  <c r="N53" i="15"/>
  <c r="N54" i="15"/>
  <c r="P54" i="15" s="1"/>
  <c r="N41" i="15"/>
  <c r="N45" i="15"/>
  <c r="O48" i="15"/>
  <c r="O53" i="15"/>
  <c r="P24" i="16"/>
  <c r="P40" i="16"/>
  <c r="AD54" i="36"/>
  <c r="AD43" i="38"/>
  <c r="P49" i="23"/>
  <c r="P10" i="20"/>
  <c r="P53" i="38"/>
  <c r="AD51" i="38"/>
  <c r="P41" i="23"/>
  <c r="P26" i="21"/>
  <c r="P36" i="20"/>
  <c r="P9" i="18"/>
  <c r="P7" i="9"/>
  <c r="AC12" i="9"/>
  <c r="AE12" i="9" s="1"/>
  <c r="P18" i="9"/>
  <c r="P21" i="9"/>
  <c r="P21" i="40"/>
  <c r="P29" i="40"/>
  <c r="P37" i="40"/>
  <c r="AC37" i="40"/>
  <c r="AE37" i="40" s="1"/>
  <c r="AC45" i="40"/>
  <c r="AE45" i="40" s="1"/>
  <c r="P20" i="9"/>
  <c r="P22" i="9"/>
  <c r="P27" i="9"/>
  <c r="P43" i="9"/>
  <c r="P48" i="9"/>
  <c r="P34" i="9"/>
  <c r="P50" i="9"/>
  <c r="AC50" i="9"/>
  <c r="AE50" i="9" s="1"/>
  <c r="AC33" i="9"/>
  <c r="AE33" i="9" s="1"/>
  <c r="P33" i="9"/>
  <c r="P35" i="9"/>
  <c r="P40" i="9"/>
  <c r="P46" i="9"/>
  <c r="AC46" i="9"/>
  <c r="AE46" i="9" s="1"/>
  <c r="P8" i="40"/>
  <c r="P22" i="40"/>
  <c r="AC22" i="40"/>
  <c r="P25" i="40"/>
  <c r="AC30" i="40"/>
  <c r="P30" i="40"/>
  <c r="P36" i="40"/>
  <c r="P53" i="40"/>
  <c r="P10" i="9"/>
  <c r="P36" i="9"/>
  <c r="P47" i="9"/>
  <c r="P53" i="9"/>
  <c r="AO10" i="9"/>
  <c r="AQ10" i="9" s="1"/>
  <c r="N11" i="9"/>
  <c r="Z18" i="9"/>
  <c r="AB18" i="9" s="1"/>
  <c r="AO18" i="9"/>
  <c r="AQ18" i="9" s="1"/>
  <c r="N19" i="9"/>
  <c r="Z22" i="9"/>
  <c r="AB22" i="9" s="1"/>
  <c r="AO22" i="9"/>
  <c r="AQ22" i="9" s="1"/>
  <c r="N23" i="9"/>
  <c r="Z26" i="9"/>
  <c r="AB26" i="9" s="1"/>
  <c r="AO26" i="9"/>
  <c r="AQ26" i="9" s="1"/>
  <c r="AO30" i="9"/>
  <c r="AQ30" i="9" s="1"/>
  <c r="AO34" i="9"/>
  <c r="AQ34" i="9" s="1"/>
  <c r="AO38" i="9"/>
  <c r="AQ38" i="9" s="1"/>
  <c r="AO42" i="9"/>
  <c r="AQ42" i="9" s="1"/>
  <c r="AO46" i="9"/>
  <c r="AQ46" i="9" s="1"/>
  <c r="AO50" i="9"/>
  <c r="AQ50" i="9" s="1"/>
  <c r="Z12" i="40"/>
  <c r="AB12" i="40" s="1"/>
  <c r="AO15" i="40"/>
  <c r="AQ15" i="40" s="1"/>
  <c r="P19" i="40"/>
  <c r="AO23" i="40"/>
  <c r="AQ23" i="40" s="1"/>
  <c r="AO31" i="40"/>
  <c r="AQ31" i="40" s="1"/>
  <c r="N33" i="40"/>
  <c r="P35" i="40"/>
  <c r="N41" i="40"/>
  <c r="AO47" i="40"/>
  <c r="AQ47" i="40" s="1"/>
  <c r="N49" i="40"/>
  <c r="P51" i="40"/>
  <c r="Z54" i="40"/>
  <c r="AB54" i="40" s="1"/>
  <c r="Z14" i="16"/>
  <c r="AB14" i="16" s="1"/>
  <c r="Z22" i="16"/>
  <c r="AB22" i="16" s="1"/>
  <c r="Z30" i="16"/>
  <c r="AB30" i="16" s="1"/>
  <c r="J10" i="36"/>
  <c r="N10" i="36"/>
  <c r="P13" i="36"/>
  <c r="G17" i="36"/>
  <c r="N17" i="36"/>
  <c r="G24" i="36"/>
  <c r="N24" i="36"/>
  <c r="AO29" i="36"/>
  <c r="AQ29" i="36" s="1"/>
  <c r="AN29" i="36"/>
  <c r="Z33" i="36"/>
  <c r="AB33" i="36" s="1"/>
  <c r="Y33" i="36"/>
  <c r="J42" i="36"/>
  <c r="N42" i="36"/>
  <c r="Z43" i="36"/>
  <c r="AB43" i="36" s="1"/>
  <c r="O46" i="36"/>
  <c r="AD46" i="36" s="1"/>
  <c r="G46" i="36"/>
  <c r="AC30" i="38"/>
  <c r="AK48" i="38"/>
  <c r="AO48" i="38"/>
  <c r="AQ48" i="38" s="1"/>
  <c r="Z7" i="22"/>
  <c r="AB7" i="22" s="1"/>
  <c r="Y7" i="22"/>
  <c r="Z28" i="18"/>
  <c r="AB28" i="18" s="1"/>
  <c r="S28" i="18"/>
  <c r="N54" i="18"/>
  <c r="G54" i="18"/>
  <c r="J7" i="9"/>
  <c r="Z7" i="9"/>
  <c r="AB7" i="9" s="1"/>
  <c r="N8" i="9"/>
  <c r="AH8" i="9"/>
  <c r="G9" i="9"/>
  <c r="Z11" i="9"/>
  <c r="AB11" i="9" s="1"/>
  <c r="AO11" i="9"/>
  <c r="AQ11" i="9" s="1"/>
  <c r="AH12" i="9"/>
  <c r="G13" i="9"/>
  <c r="Z15" i="9"/>
  <c r="AB15" i="9" s="1"/>
  <c r="AO15" i="9"/>
  <c r="AQ15" i="9" s="1"/>
  <c r="N16" i="9"/>
  <c r="S16" i="9"/>
  <c r="AH16" i="9"/>
  <c r="G17" i="9"/>
  <c r="Z19" i="9"/>
  <c r="AB19" i="9" s="1"/>
  <c r="S20" i="9"/>
  <c r="AH20" i="9"/>
  <c r="G21" i="9"/>
  <c r="Z23" i="9"/>
  <c r="AB23" i="9" s="1"/>
  <c r="AO23" i="9"/>
  <c r="AQ23" i="9" s="1"/>
  <c r="N24" i="9"/>
  <c r="AH24" i="9"/>
  <c r="G25" i="9"/>
  <c r="J27" i="9"/>
  <c r="Z27" i="9"/>
  <c r="AB27" i="9" s="1"/>
  <c r="AO27" i="9"/>
  <c r="AQ27" i="9" s="1"/>
  <c r="N28" i="9"/>
  <c r="S28" i="9"/>
  <c r="AH28" i="9"/>
  <c r="G29" i="9"/>
  <c r="AO31" i="9"/>
  <c r="AQ31" i="9" s="1"/>
  <c r="N32" i="9"/>
  <c r="AH32" i="9"/>
  <c r="G33" i="9"/>
  <c r="J35" i="9"/>
  <c r="Z35" i="9"/>
  <c r="AB35" i="9" s="1"/>
  <c r="S36" i="9"/>
  <c r="AH36" i="9"/>
  <c r="G37" i="9"/>
  <c r="V38" i="9"/>
  <c r="AH40" i="9"/>
  <c r="G41" i="9"/>
  <c r="V42" i="9"/>
  <c r="AK7" i="9"/>
  <c r="Z8" i="9"/>
  <c r="AB8" i="9" s="1"/>
  <c r="N9" i="9"/>
  <c r="S9" i="9"/>
  <c r="AH9" i="9"/>
  <c r="G10" i="9"/>
  <c r="J12" i="9"/>
  <c r="N13" i="9"/>
  <c r="S13" i="9"/>
  <c r="AH13" i="9"/>
  <c r="G14" i="9"/>
  <c r="N17" i="9"/>
  <c r="S17" i="9"/>
  <c r="AH17" i="9"/>
  <c r="G18" i="9"/>
  <c r="J20" i="9"/>
  <c r="S21" i="9"/>
  <c r="AH21" i="9"/>
  <c r="G22" i="9"/>
  <c r="Z24" i="9"/>
  <c r="AB24" i="9" s="1"/>
  <c r="N25" i="9"/>
  <c r="S25" i="9"/>
  <c r="AH25" i="9"/>
  <c r="G26" i="9"/>
  <c r="N29" i="9"/>
  <c r="AH29" i="9"/>
  <c r="G30" i="9"/>
  <c r="V31" i="9"/>
  <c r="Z32" i="9"/>
  <c r="AB32" i="9" s="1"/>
  <c r="S33" i="9"/>
  <c r="AH33" i="9"/>
  <c r="G34" i="9"/>
  <c r="J36" i="9"/>
  <c r="N37" i="9"/>
  <c r="S37" i="9"/>
  <c r="AH37" i="9"/>
  <c r="J40" i="9"/>
  <c r="Z40" i="9"/>
  <c r="AB40" i="9" s="1"/>
  <c r="N41" i="9"/>
  <c r="S41" i="9"/>
  <c r="AH41" i="9"/>
  <c r="G42" i="9"/>
  <c r="AK43" i="9"/>
  <c r="J44" i="9"/>
  <c r="AO44" i="9"/>
  <c r="AQ44" i="9" s="1"/>
  <c r="S45" i="9"/>
  <c r="AH45" i="9"/>
  <c r="G46" i="9"/>
  <c r="V47" i="9"/>
  <c r="J48" i="9"/>
  <c r="Z48" i="9"/>
  <c r="AB48" i="9" s="1"/>
  <c r="AO48" i="9"/>
  <c r="AQ48" i="9" s="1"/>
  <c r="N49" i="9"/>
  <c r="S49" i="9"/>
  <c r="AH49" i="9"/>
  <c r="G50" i="9"/>
  <c r="J53" i="9"/>
  <c r="Z53" i="9"/>
  <c r="AB53" i="9" s="1"/>
  <c r="AO53" i="9"/>
  <c r="AQ53" i="9" s="1"/>
  <c r="Z54" i="9"/>
  <c r="AB54" i="9" s="1"/>
  <c r="AO54" i="9"/>
  <c r="AQ54" i="9" s="1"/>
  <c r="N7" i="40"/>
  <c r="S7" i="40"/>
  <c r="AH7" i="40"/>
  <c r="G8" i="40"/>
  <c r="AK9" i="40"/>
  <c r="N11" i="40"/>
  <c r="S11" i="40"/>
  <c r="AH11" i="40"/>
  <c r="N14" i="40"/>
  <c r="J21" i="9"/>
  <c r="Z29" i="9"/>
  <c r="AB29" i="9" s="1"/>
  <c r="J33" i="9"/>
  <c r="N38" i="9"/>
  <c r="J45" i="9"/>
  <c r="O45" i="9"/>
  <c r="AD45" i="9" s="1"/>
  <c r="O49" i="9"/>
  <c r="AD49" i="9" s="1"/>
  <c r="O7" i="40"/>
  <c r="AD7" i="40" s="1"/>
  <c r="O11" i="40"/>
  <c r="AD11" i="40" s="1"/>
  <c r="N12" i="40"/>
  <c r="AH13" i="40"/>
  <c r="AH14" i="40"/>
  <c r="Z15" i="40"/>
  <c r="AB15" i="40" s="1"/>
  <c r="AK16" i="40"/>
  <c r="S17" i="40"/>
  <c r="AD18" i="40"/>
  <c r="S18" i="40"/>
  <c r="G20" i="40"/>
  <c r="J21" i="40"/>
  <c r="AH21" i="40"/>
  <c r="AH22" i="40"/>
  <c r="Z23" i="40"/>
  <c r="AB23" i="40" s="1"/>
  <c r="AK24" i="40"/>
  <c r="S25" i="40"/>
  <c r="AD26" i="40"/>
  <c r="S26" i="40"/>
  <c r="G28" i="40"/>
  <c r="J29" i="40"/>
  <c r="AH29" i="40"/>
  <c r="AH30" i="40"/>
  <c r="Z31" i="40"/>
  <c r="AB31" i="40" s="1"/>
  <c r="AK32" i="40"/>
  <c r="S33" i="40"/>
  <c r="AD34" i="40"/>
  <c r="S34" i="40"/>
  <c r="G36" i="40"/>
  <c r="J37" i="40"/>
  <c r="AH37" i="40"/>
  <c r="AH38" i="40"/>
  <c r="Z39" i="40"/>
  <c r="AB39" i="40" s="1"/>
  <c r="AK40" i="40"/>
  <c r="S41" i="40"/>
  <c r="AD42" i="40"/>
  <c r="S42" i="40"/>
  <c r="G44" i="40"/>
  <c r="J45" i="40"/>
  <c r="AH45" i="40"/>
  <c r="AH46" i="40"/>
  <c r="Z47" i="40"/>
  <c r="AB47" i="40" s="1"/>
  <c r="AK48" i="40"/>
  <c r="S49" i="40"/>
  <c r="AD50" i="40"/>
  <c r="S50" i="40"/>
  <c r="G53" i="40"/>
  <c r="N54" i="40"/>
  <c r="G9" i="16"/>
  <c r="AO9" i="16"/>
  <c r="AQ9" i="16" s="1"/>
  <c r="V10" i="16"/>
  <c r="N11" i="16"/>
  <c r="G12" i="16"/>
  <c r="N12" i="16"/>
  <c r="N13" i="16"/>
  <c r="N14" i="16"/>
  <c r="G17" i="16"/>
  <c r="AO17" i="16"/>
  <c r="AQ17" i="16" s="1"/>
  <c r="V18" i="16"/>
  <c r="N19" i="16"/>
  <c r="G20" i="16"/>
  <c r="N20" i="16"/>
  <c r="N21" i="16"/>
  <c r="N22" i="16"/>
  <c r="AC24" i="16"/>
  <c r="G25" i="16"/>
  <c r="AO25" i="16"/>
  <c r="AQ25" i="16" s="1"/>
  <c r="V26" i="16"/>
  <c r="N27" i="16"/>
  <c r="G28" i="16"/>
  <c r="N28" i="16"/>
  <c r="N29" i="16"/>
  <c r="N30" i="16"/>
  <c r="G33" i="16"/>
  <c r="AO33" i="16"/>
  <c r="AQ33" i="16" s="1"/>
  <c r="V34" i="16"/>
  <c r="N35" i="16"/>
  <c r="G36" i="16"/>
  <c r="N36" i="16"/>
  <c r="N37" i="16"/>
  <c r="N38" i="16"/>
  <c r="AC40" i="16"/>
  <c r="AE40" i="16" s="1"/>
  <c r="G41" i="16"/>
  <c r="AO41" i="16"/>
  <c r="AQ41" i="16" s="1"/>
  <c r="G43" i="16"/>
  <c r="AO43" i="16"/>
  <c r="AQ43" i="16" s="1"/>
  <c r="G45" i="16"/>
  <c r="AO45" i="16"/>
  <c r="AQ45" i="16" s="1"/>
  <c r="G47" i="16"/>
  <c r="AO47" i="16"/>
  <c r="AQ47" i="16" s="1"/>
  <c r="Z51" i="16"/>
  <c r="AB51" i="16" s="1"/>
  <c r="Y51" i="16"/>
  <c r="P54" i="16"/>
  <c r="Z9" i="36"/>
  <c r="AB9" i="36" s="1"/>
  <c r="Y9" i="36"/>
  <c r="J18" i="36"/>
  <c r="N18" i="36"/>
  <c r="O19" i="36"/>
  <c r="AD19" i="36" s="1"/>
  <c r="G19" i="36"/>
  <c r="Z19" i="36"/>
  <c r="AB19" i="36" s="1"/>
  <c r="O22" i="36"/>
  <c r="AD22" i="36" s="1"/>
  <c r="G22" i="36"/>
  <c r="G25" i="36"/>
  <c r="N25" i="36"/>
  <c r="G32" i="36"/>
  <c r="N32" i="36"/>
  <c r="Z36" i="36"/>
  <c r="AB36" i="36" s="1"/>
  <c r="AO37" i="36"/>
  <c r="AQ37" i="36" s="1"/>
  <c r="AN37" i="36"/>
  <c r="Z41" i="36"/>
  <c r="AB41" i="36" s="1"/>
  <c r="Y41" i="36"/>
  <c r="J50" i="36"/>
  <c r="N50" i="36"/>
  <c r="O51" i="36"/>
  <c r="AD51" i="36" s="1"/>
  <c r="G51" i="36"/>
  <c r="Z51" i="36"/>
  <c r="AB51" i="36" s="1"/>
  <c r="N7" i="38"/>
  <c r="N9" i="38"/>
  <c r="G9" i="38"/>
  <c r="AH9" i="38"/>
  <c r="AO9" i="38"/>
  <c r="AQ9" i="38" s="1"/>
  <c r="AH11" i="38"/>
  <c r="AO11" i="38"/>
  <c r="AQ11" i="38" s="1"/>
  <c r="AH13" i="38"/>
  <c r="AO13" i="38"/>
  <c r="AQ13" i="38" s="1"/>
  <c r="AH15" i="38"/>
  <c r="AO15" i="38"/>
  <c r="AQ15" i="38" s="1"/>
  <c r="AH17" i="38"/>
  <c r="AO17" i="38"/>
  <c r="AQ17" i="38" s="1"/>
  <c r="AH19" i="38"/>
  <c r="AO19" i="38"/>
  <c r="AQ19" i="38" s="1"/>
  <c r="AH21" i="38"/>
  <c r="AO21" i="38"/>
  <c r="AQ21" i="38" s="1"/>
  <c r="AH23" i="38"/>
  <c r="AO23" i="38"/>
  <c r="AQ23" i="38" s="1"/>
  <c r="AH25" i="38"/>
  <c r="AO25" i="38"/>
  <c r="AQ25" i="38" s="1"/>
  <c r="AO31" i="38"/>
  <c r="AQ31" i="38" s="1"/>
  <c r="AH31" i="38"/>
  <c r="G32" i="38"/>
  <c r="O32" i="38"/>
  <c r="AD32" i="38" s="1"/>
  <c r="J34" i="38"/>
  <c r="N34" i="38"/>
  <c r="AO39" i="38"/>
  <c r="AQ39" i="38" s="1"/>
  <c r="AH39" i="38"/>
  <c r="P40" i="38"/>
  <c r="AC40" i="38"/>
  <c r="AE40" i="38" s="1"/>
  <c r="Z42" i="38"/>
  <c r="AB42" i="38" s="1"/>
  <c r="S42" i="38"/>
  <c r="Z49" i="38"/>
  <c r="AB49" i="38" s="1"/>
  <c r="S49" i="38"/>
  <c r="J16" i="22"/>
  <c r="N16" i="22"/>
  <c r="G45" i="22"/>
  <c r="N45" i="22"/>
  <c r="AK23" i="23"/>
  <c r="AO23" i="23"/>
  <c r="AQ23" i="23" s="1"/>
  <c r="Z30" i="9"/>
  <c r="AB30" i="9" s="1"/>
  <c r="N31" i="9"/>
  <c r="N39" i="9"/>
  <c r="N51" i="9"/>
  <c r="Z8" i="40"/>
  <c r="AB8" i="40" s="1"/>
  <c r="AO8" i="40"/>
  <c r="AQ8" i="40" s="1"/>
  <c r="N13" i="40"/>
  <c r="AO36" i="40"/>
  <c r="AQ36" i="40" s="1"/>
  <c r="AO39" i="40"/>
  <c r="AQ39" i="40" s="1"/>
  <c r="Z13" i="16"/>
  <c r="AB13" i="16" s="1"/>
  <c r="Z21" i="16"/>
  <c r="AB21" i="16" s="1"/>
  <c r="Z38" i="16"/>
  <c r="AB38" i="16" s="1"/>
  <c r="O11" i="36"/>
  <c r="AD11" i="36" s="1"/>
  <c r="G11" i="36"/>
  <c r="O43" i="36"/>
  <c r="AD43" i="36" s="1"/>
  <c r="G43" i="36"/>
  <c r="AC45" i="36"/>
  <c r="AE45" i="36" s="1"/>
  <c r="G49" i="36"/>
  <c r="N49" i="36"/>
  <c r="AK33" i="38"/>
  <c r="AO33" i="38"/>
  <c r="AQ33" i="38" s="1"/>
  <c r="N47" i="38"/>
  <c r="G47" i="38"/>
  <c r="G30" i="22"/>
  <c r="N30" i="22"/>
  <c r="AH43" i="18"/>
  <c r="AO43" i="18"/>
  <c r="AQ43" i="18" s="1"/>
  <c r="S12" i="9"/>
  <c r="J43" i="9"/>
  <c r="Z43" i="9"/>
  <c r="AB43" i="9" s="1"/>
  <c r="S44" i="9"/>
  <c r="V46" i="9"/>
  <c r="J47" i="9"/>
  <c r="AO47" i="9"/>
  <c r="AQ47" i="9" s="1"/>
  <c r="V50" i="9"/>
  <c r="Z51" i="9"/>
  <c r="AB51" i="9" s="1"/>
  <c r="AO51" i="9"/>
  <c r="AQ51" i="9" s="1"/>
  <c r="N54" i="9"/>
  <c r="J9" i="40"/>
  <c r="Z9" i="40"/>
  <c r="AB9" i="40" s="1"/>
  <c r="N10" i="40"/>
  <c r="S10" i="40"/>
  <c r="AH10" i="40"/>
  <c r="AK12" i="40"/>
  <c r="Z13" i="40"/>
  <c r="AB13" i="40" s="1"/>
  <c r="S14" i="40"/>
  <c r="J17" i="40"/>
  <c r="AH17" i="40"/>
  <c r="AH18" i="40"/>
  <c r="Z19" i="40"/>
  <c r="AB19" i="40" s="1"/>
  <c r="Z20" i="40"/>
  <c r="AB20" i="40" s="1"/>
  <c r="AK20" i="40"/>
  <c r="S21" i="40"/>
  <c r="M22" i="40"/>
  <c r="S22" i="40"/>
  <c r="J25" i="40"/>
  <c r="AH25" i="40"/>
  <c r="P26" i="40"/>
  <c r="AH26" i="40"/>
  <c r="Z27" i="40"/>
  <c r="AB27" i="40" s="1"/>
  <c r="Z28" i="40"/>
  <c r="AB28" i="40" s="1"/>
  <c r="AK28" i="40"/>
  <c r="S29" i="40"/>
  <c r="M30" i="40"/>
  <c r="S30" i="40"/>
  <c r="AH33" i="40"/>
  <c r="P34" i="40"/>
  <c r="AH34" i="40"/>
  <c r="Z35" i="40"/>
  <c r="AB35" i="40" s="1"/>
  <c r="Z36" i="40"/>
  <c r="AB36" i="40" s="1"/>
  <c r="S37" i="40"/>
  <c r="M38" i="40"/>
  <c r="S38" i="40"/>
  <c r="AH41" i="40"/>
  <c r="AH42" i="40"/>
  <c r="Z43" i="40"/>
  <c r="AB43" i="40" s="1"/>
  <c r="Z44" i="40"/>
  <c r="AB44" i="40" s="1"/>
  <c r="AK44" i="40"/>
  <c r="S45" i="40"/>
  <c r="M46" i="40"/>
  <c r="S46" i="40"/>
  <c r="AH49" i="40"/>
  <c r="P50" i="40"/>
  <c r="AH50" i="40"/>
  <c r="Z51" i="40"/>
  <c r="AB51" i="40" s="1"/>
  <c r="Z53" i="40"/>
  <c r="AB53" i="40" s="1"/>
  <c r="N7" i="16"/>
  <c r="G8" i="16"/>
  <c r="P9" i="16"/>
  <c r="N10" i="16"/>
  <c r="AO10" i="16"/>
  <c r="AQ10" i="16" s="1"/>
  <c r="G13" i="16"/>
  <c r="AO13" i="16"/>
  <c r="AQ13" i="16" s="1"/>
  <c r="N15" i="16"/>
  <c r="G16" i="16"/>
  <c r="P17" i="16"/>
  <c r="N18" i="16"/>
  <c r="AO18" i="16"/>
  <c r="AQ18" i="16" s="1"/>
  <c r="G21" i="16"/>
  <c r="AO21" i="16"/>
  <c r="AQ21" i="16" s="1"/>
  <c r="N23" i="16"/>
  <c r="G24" i="16"/>
  <c r="N26" i="16"/>
  <c r="AO26" i="16"/>
  <c r="AQ26" i="16" s="1"/>
  <c r="G29" i="16"/>
  <c r="AO29" i="16"/>
  <c r="AQ29" i="16" s="1"/>
  <c r="N31" i="16"/>
  <c r="G32" i="16"/>
  <c r="P33" i="16"/>
  <c r="N34" i="16"/>
  <c r="AO34" i="16"/>
  <c r="AQ34" i="16" s="1"/>
  <c r="G37" i="16"/>
  <c r="AO37" i="16"/>
  <c r="AQ37" i="16" s="1"/>
  <c r="N39" i="16"/>
  <c r="G40" i="16"/>
  <c r="P41" i="16"/>
  <c r="AD42" i="16"/>
  <c r="AC43" i="16"/>
  <c r="AE43" i="16" s="1"/>
  <c r="P43" i="16"/>
  <c r="G44" i="16"/>
  <c r="O44" i="16"/>
  <c r="AD44" i="16" s="1"/>
  <c r="P45" i="16"/>
  <c r="AD46" i="16"/>
  <c r="AC47" i="16"/>
  <c r="AE47" i="16" s="1"/>
  <c r="P47" i="16"/>
  <c r="G48" i="16"/>
  <c r="O48" i="16"/>
  <c r="AD48" i="16" s="1"/>
  <c r="G51" i="16"/>
  <c r="N51" i="16"/>
  <c r="G9" i="36"/>
  <c r="N9" i="36"/>
  <c r="G16" i="36"/>
  <c r="N16" i="36"/>
  <c r="AO21" i="36"/>
  <c r="AQ21" i="36" s="1"/>
  <c r="AN21" i="36"/>
  <c r="Z25" i="36"/>
  <c r="AB25" i="36" s="1"/>
  <c r="Y25" i="36"/>
  <c r="J34" i="36"/>
  <c r="N34" i="36"/>
  <c r="O35" i="36"/>
  <c r="AD35" i="36" s="1"/>
  <c r="G35" i="36"/>
  <c r="Z35" i="36"/>
  <c r="AB35" i="36" s="1"/>
  <c r="O38" i="36"/>
  <c r="AD38" i="36" s="1"/>
  <c r="G38" i="36"/>
  <c r="G41" i="36"/>
  <c r="N41" i="36"/>
  <c r="G48" i="36"/>
  <c r="N48" i="36"/>
  <c r="AC10" i="38"/>
  <c r="P10" i="38"/>
  <c r="AC12" i="38"/>
  <c r="AC14" i="38"/>
  <c r="P14" i="38"/>
  <c r="AC16" i="38"/>
  <c r="P18" i="38"/>
  <c r="AC22" i="38"/>
  <c r="P22" i="38"/>
  <c r="AC26" i="38"/>
  <c r="P26" i="38"/>
  <c r="G29" i="38"/>
  <c r="N29" i="38"/>
  <c r="V29" i="38"/>
  <c r="Z29" i="38"/>
  <c r="AB29" i="38" s="1"/>
  <c r="G37" i="38"/>
  <c r="N37" i="38"/>
  <c r="V37" i="38"/>
  <c r="Z37" i="38"/>
  <c r="AB37" i="38" s="1"/>
  <c r="AD44" i="38"/>
  <c r="AO51" i="38"/>
  <c r="AQ51" i="38" s="1"/>
  <c r="V10" i="22"/>
  <c r="Z10" i="22"/>
  <c r="AB10" i="22" s="1"/>
  <c r="P19" i="22"/>
  <c r="AC19" i="22"/>
  <c r="O20" i="22"/>
  <c r="AD20" i="22" s="1"/>
  <c r="G20" i="22"/>
  <c r="G37" i="22"/>
  <c r="N37" i="22"/>
  <c r="J38" i="22"/>
  <c r="N38" i="22"/>
  <c r="AK7" i="23"/>
  <c r="AO7" i="23"/>
  <c r="AQ7" i="23" s="1"/>
  <c r="Z42" i="23"/>
  <c r="AB42" i="23" s="1"/>
  <c r="S42" i="23"/>
  <c r="AK9" i="21"/>
  <c r="AO9" i="21"/>
  <c r="AQ9" i="21" s="1"/>
  <c r="AK13" i="21"/>
  <c r="AO13" i="21"/>
  <c r="AQ13" i="21" s="1"/>
  <c r="AK17" i="21"/>
  <c r="AO17" i="21"/>
  <c r="AQ17" i="21" s="1"/>
  <c r="AK21" i="21"/>
  <c r="AO21" i="21"/>
  <c r="AQ21" i="21" s="1"/>
  <c r="Z10" i="9"/>
  <c r="AB10" i="9" s="1"/>
  <c r="Z14" i="9"/>
  <c r="AB14" i="9" s="1"/>
  <c r="AO14" i="9"/>
  <c r="AQ14" i="9" s="1"/>
  <c r="N15" i="9"/>
  <c r="Z34" i="9"/>
  <c r="AB34" i="9" s="1"/>
  <c r="Z29" i="16"/>
  <c r="AB29" i="16" s="1"/>
  <c r="Z37" i="16"/>
  <c r="AB37" i="16" s="1"/>
  <c r="J53" i="16"/>
  <c r="N53" i="16"/>
  <c r="Z11" i="36"/>
  <c r="AB11" i="36" s="1"/>
  <c r="O14" i="36"/>
  <c r="AD14" i="36" s="1"/>
  <c r="G14" i="36"/>
  <c r="G23" i="22"/>
  <c r="N23" i="22"/>
  <c r="AK15" i="23"/>
  <c r="AO15" i="23"/>
  <c r="AQ15" i="23" s="1"/>
  <c r="AO19" i="9"/>
  <c r="AQ19" i="9" s="1"/>
  <c r="AO35" i="9"/>
  <c r="AQ35" i="9" s="1"/>
  <c r="Z39" i="9"/>
  <c r="AB39" i="9" s="1"/>
  <c r="AO39" i="9"/>
  <c r="AQ39" i="9" s="1"/>
  <c r="G14" i="40"/>
  <c r="AC15" i="40"/>
  <c r="AE15" i="40" s="1"/>
  <c r="P15" i="40"/>
  <c r="N16" i="40"/>
  <c r="G19" i="40"/>
  <c r="AO19" i="40"/>
  <c r="AQ19" i="40" s="1"/>
  <c r="G22" i="40"/>
  <c r="N24" i="40"/>
  <c r="G27" i="40"/>
  <c r="AO27" i="40"/>
  <c r="AQ27" i="40" s="1"/>
  <c r="G30" i="40"/>
  <c r="N32" i="40"/>
  <c r="G35" i="40"/>
  <c r="AO35" i="40"/>
  <c r="AQ35" i="40" s="1"/>
  <c r="G38" i="40"/>
  <c r="AC39" i="40"/>
  <c r="AE39" i="40" s="1"/>
  <c r="P39" i="40"/>
  <c r="N40" i="40"/>
  <c r="G43" i="40"/>
  <c r="AO43" i="40"/>
  <c r="AQ43" i="40" s="1"/>
  <c r="G46" i="40"/>
  <c r="P47" i="40"/>
  <c r="N48" i="40"/>
  <c r="G51" i="40"/>
  <c r="AO51" i="40"/>
  <c r="AQ51" i="40" s="1"/>
  <c r="AH7" i="16"/>
  <c r="AH8" i="16"/>
  <c r="Z9" i="16"/>
  <c r="AB9" i="16" s="1"/>
  <c r="S11" i="16"/>
  <c r="S12" i="16"/>
  <c r="AH15" i="16"/>
  <c r="AH16" i="16"/>
  <c r="Z17" i="16"/>
  <c r="AB17" i="16" s="1"/>
  <c r="S19" i="16"/>
  <c r="S20" i="16"/>
  <c r="AH23" i="16"/>
  <c r="AH24" i="16"/>
  <c r="Z25" i="16"/>
  <c r="AB25" i="16" s="1"/>
  <c r="S27" i="16"/>
  <c r="S28" i="16"/>
  <c r="AH31" i="16"/>
  <c r="AH32" i="16"/>
  <c r="Z33" i="16"/>
  <c r="AB33" i="16" s="1"/>
  <c r="S35" i="16"/>
  <c r="S36" i="16"/>
  <c r="AH39" i="16"/>
  <c r="AH40" i="16"/>
  <c r="G50" i="16"/>
  <c r="N50" i="16"/>
  <c r="G8" i="36"/>
  <c r="N8" i="36"/>
  <c r="AO13" i="36"/>
  <c r="AQ13" i="36" s="1"/>
  <c r="AN13" i="36"/>
  <c r="Z17" i="36"/>
  <c r="AB17" i="36" s="1"/>
  <c r="Y17" i="36"/>
  <c r="J26" i="36"/>
  <c r="N26" i="36"/>
  <c r="O27" i="36"/>
  <c r="AD27" i="36" s="1"/>
  <c r="G27" i="36"/>
  <c r="Z27" i="36"/>
  <c r="AB27" i="36" s="1"/>
  <c r="P29" i="36"/>
  <c r="O30" i="36"/>
  <c r="AD30" i="36" s="1"/>
  <c r="G30" i="36"/>
  <c r="G33" i="36"/>
  <c r="N33" i="36"/>
  <c r="G40" i="36"/>
  <c r="N40" i="36"/>
  <c r="AO45" i="36"/>
  <c r="AQ45" i="36" s="1"/>
  <c r="AN45" i="36"/>
  <c r="Z49" i="36"/>
  <c r="AB49" i="36" s="1"/>
  <c r="Y49" i="36"/>
  <c r="AO7" i="38"/>
  <c r="AQ7" i="38" s="1"/>
  <c r="AH7" i="38"/>
  <c r="AO8" i="38"/>
  <c r="AQ8" i="38" s="1"/>
  <c r="AH8" i="38"/>
  <c r="N50" i="38"/>
  <c r="M50" i="38"/>
  <c r="O17" i="22"/>
  <c r="AD17" i="22" s="1"/>
  <c r="G17" i="22"/>
  <c r="Z17" i="22"/>
  <c r="AB17" i="22" s="1"/>
  <c r="AO51" i="22"/>
  <c r="AQ51" i="22" s="1"/>
  <c r="AH51" i="22"/>
  <c r="AO49" i="16"/>
  <c r="AQ49" i="16" s="1"/>
  <c r="V50" i="16"/>
  <c r="G53" i="16"/>
  <c r="AO7" i="36"/>
  <c r="AQ7" i="36" s="1"/>
  <c r="V8" i="36"/>
  <c r="G10" i="36"/>
  <c r="N11" i="36"/>
  <c r="N12" i="36"/>
  <c r="AO15" i="36"/>
  <c r="AQ15" i="36" s="1"/>
  <c r="V16" i="36"/>
  <c r="G18" i="36"/>
  <c r="N19" i="36"/>
  <c r="N20" i="36"/>
  <c r="AO23" i="36"/>
  <c r="AQ23" i="36" s="1"/>
  <c r="V24" i="36"/>
  <c r="G26" i="36"/>
  <c r="N27" i="36"/>
  <c r="N28" i="36"/>
  <c r="AO31" i="36"/>
  <c r="AQ31" i="36" s="1"/>
  <c r="V32" i="36"/>
  <c r="G34" i="36"/>
  <c r="N35" i="36"/>
  <c r="N36" i="36"/>
  <c r="AO39" i="36"/>
  <c r="AQ39" i="36" s="1"/>
  <c r="V40" i="36"/>
  <c r="G42" i="36"/>
  <c r="N43" i="36"/>
  <c r="N44" i="36"/>
  <c r="AO47" i="36"/>
  <c r="AQ47" i="36" s="1"/>
  <c r="V48" i="36"/>
  <c r="G50" i="36"/>
  <c r="N51" i="36"/>
  <c r="N53" i="36"/>
  <c r="AK54" i="36"/>
  <c r="S7" i="38"/>
  <c r="AD8" i="38"/>
  <c r="S8" i="38"/>
  <c r="G11" i="38"/>
  <c r="AQ12" i="38"/>
  <c r="G13" i="38"/>
  <c r="G15" i="38"/>
  <c r="AQ16" i="38"/>
  <c r="G17" i="38"/>
  <c r="G19" i="38"/>
  <c r="AQ20" i="38"/>
  <c r="G21" i="38"/>
  <c r="G23" i="38"/>
  <c r="AQ24" i="38"/>
  <c r="G25" i="38"/>
  <c r="G27" i="38"/>
  <c r="N28" i="38"/>
  <c r="Z31" i="38"/>
  <c r="AB31" i="38" s="1"/>
  <c r="S31" i="38"/>
  <c r="N36" i="38"/>
  <c r="Z39" i="38"/>
  <c r="AB39" i="38" s="1"/>
  <c r="S39" i="38"/>
  <c r="Z41" i="38"/>
  <c r="S41" i="38"/>
  <c r="N42" i="38"/>
  <c r="M42" i="38"/>
  <c r="AO43" i="38"/>
  <c r="AQ43" i="38" s="1"/>
  <c r="AO45" i="38"/>
  <c r="AQ45" i="38" s="1"/>
  <c r="AH45" i="38"/>
  <c r="AO46" i="38"/>
  <c r="AQ46" i="38" s="1"/>
  <c r="AH46" i="38"/>
  <c r="AO49" i="38"/>
  <c r="AQ49" i="38" s="1"/>
  <c r="AO11" i="22"/>
  <c r="AQ11" i="22" s="1"/>
  <c r="AN11" i="22"/>
  <c r="Z15" i="22"/>
  <c r="AB15" i="22" s="1"/>
  <c r="Y15" i="22"/>
  <c r="J24" i="22"/>
  <c r="N24" i="22"/>
  <c r="O25" i="22"/>
  <c r="AD25" i="22" s="1"/>
  <c r="G25" i="22"/>
  <c r="Z25" i="22"/>
  <c r="AB25" i="22" s="1"/>
  <c r="P27" i="22"/>
  <c r="O28" i="22"/>
  <c r="AD28" i="22" s="1"/>
  <c r="G28" i="22"/>
  <c r="G31" i="22"/>
  <c r="N31" i="22"/>
  <c r="G41" i="22"/>
  <c r="N41" i="22"/>
  <c r="AO47" i="22"/>
  <c r="AQ47" i="22" s="1"/>
  <c r="AH47" i="22"/>
  <c r="J50" i="22"/>
  <c r="N50" i="22"/>
  <c r="J37" i="23"/>
  <c r="N37" i="23"/>
  <c r="P40" i="23"/>
  <c r="AK48" i="23"/>
  <c r="AO48" i="23"/>
  <c r="AQ48" i="23" s="1"/>
  <c r="N49" i="16"/>
  <c r="N7" i="36"/>
  <c r="AO11" i="36"/>
  <c r="AQ11" i="36" s="1"/>
  <c r="N14" i="36"/>
  <c r="N15" i="36"/>
  <c r="AO19" i="36"/>
  <c r="AQ19" i="36" s="1"/>
  <c r="N22" i="36"/>
  <c r="N23" i="36"/>
  <c r="AO27" i="36"/>
  <c r="AQ27" i="36" s="1"/>
  <c r="N30" i="36"/>
  <c r="N31" i="36"/>
  <c r="AO35" i="36"/>
  <c r="AQ35" i="36" s="1"/>
  <c r="N38" i="36"/>
  <c r="N39" i="36"/>
  <c r="AO43" i="36"/>
  <c r="AQ43" i="36" s="1"/>
  <c r="N46" i="36"/>
  <c r="N47" i="36"/>
  <c r="AO51" i="36"/>
  <c r="AQ51" i="36" s="1"/>
  <c r="AD10" i="38"/>
  <c r="AC11" i="38"/>
  <c r="AE11" i="38" s="1"/>
  <c r="P11" i="38"/>
  <c r="G12" i="38"/>
  <c r="O12" i="38"/>
  <c r="AD12" i="38" s="1"/>
  <c r="P13" i="38"/>
  <c r="AD14" i="38"/>
  <c r="AC15" i="38"/>
  <c r="P15" i="38"/>
  <c r="G16" i="38"/>
  <c r="O16" i="38"/>
  <c r="AD16" i="38" s="1"/>
  <c r="P17" i="38"/>
  <c r="AD18" i="38"/>
  <c r="P19" i="38"/>
  <c r="G20" i="38"/>
  <c r="O20" i="38"/>
  <c r="AD20" i="38" s="1"/>
  <c r="AC21" i="38"/>
  <c r="AE21" i="38" s="1"/>
  <c r="AD22" i="38"/>
  <c r="AC23" i="38"/>
  <c r="AE23" i="38" s="1"/>
  <c r="P23" i="38"/>
  <c r="G24" i="38"/>
  <c r="O24" i="38"/>
  <c r="AD24" i="38" s="1"/>
  <c r="P25" i="38"/>
  <c r="AD26" i="38"/>
  <c r="P27" i="38"/>
  <c r="Z27" i="38"/>
  <c r="AB27" i="38" s="1"/>
  <c r="S27" i="38"/>
  <c r="N32" i="38"/>
  <c r="Z35" i="38"/>
  <c r="AB35" i="38" s="1"/>
  <c r="S35" i="38"/>
  <c r="AC46" i="38"/>
  <c r="P46" i="38"/>
  <c r="P48" i="38"/>
  <c r="Z50" i="38"/>
  <c r="AB50" i="38" s="1"/>
  <c r="S50" i="38"/>
  <c r="J8" i="22"/>
  <c r="N8" i="22"/>
  <c r="O9" i="22"/>
  <c r="AD9" i="22" s="1"/>
  <c r="G9" i="22"/>
  <c r="Z9" i="22"/>
  <c r="AB9" i="22" s="1"/>
  <c r="P11" i="22"/>
  <c r="AC11" i="22"/>
  <c r="O12" i="22"/>
  <c r="AD12" i="22" s="1"/>
  <c r="G12" i="22"/>
  <c r="G15" i="22"/>
  <c r="N15" i="22"/>
  <c r="G22" i="22"/>
  <c r="N22" i="22"/>
  <c r="Z26" i="22"/>
  <c r="AB26" i="22" s="1"/>
  <c r="AO27" i="22"/>
  <c r="AQ27" i="22" s="1"/>
  <c r="AN27" i="22"/>
  <c r="Z31" i="22"/>
  <c r="AB31" i="22" s="1"/>
  <c r="Y31" i="22"/>
  <c r="J35" i="22"/>
  <c r="N35" i="22"/>
  <c r="AD37" i="22"/>
  <c r="AO39" i="22"/>
  <c r="AQ39" i="22" s="1"/>
  <c r="AH39" i="22"/>
  <c r="J42" i="22"/>
  <c r="N42" i="22"/>
  <c r="G49" i="22"/>
  <c r="N49" i="22"/>
  <c r="AK32" i="23"/>
  <c r="AO32" i="23"/>
  <c r="AQ32" i="23" s="1"/>
  <c r="G7" i="21"/>
  <c r="N7" i="21"/>
  <c r="S11" i="21"/>
  <c r="Z11" i="21"/>
  <c r="AB11" i="21" s="1"/>
  <c r="S15" i="21"/>
  <c r="Z15" i="21"/>
  <c r="AB15" i="21" s="1"/>
  <c r="S19" i="21"/>
  <c r="Z19" i="21"/>
  <c r="AB19" i="21" s="1"/>
  <c r="S23" i="21"/>
  <c r="Z23" i="21"/>
  <c r="AB23" i="21" s="1"/>
  <c r="Z49" i="16"/>
  <c r="AB49" i="16" s="1"/>
  <c r="Z7" i="36"/>
  <c r="AB7" i="36" s="1"/>
  <c r="Z15" i="36"/>
  <c r="AB15" i="36" s="1"/>
  <c r="Z23" i="36"/>
  <c r="AB23" i="36" s="1"/>
  <c r="Z31" i="36"/>
  <c r="AB31" i="36" s="1"/>
  <c r="Z39" i="36"/>
  <c r="AB39" i="36" s="1"/>
  <c r="Z47" i="36"/>
  <c r="AB47" i="36" s="1"/>
  <c r="N54" i="36"/>
  <c r="AB16" i="38"/>
  <c r="AB24" i="38"/>
  <c r="AO27" i="38"/>
  <c r="AQ27" i="38" s="1"/>
  <c r="AH27" i="38"/>
  <c r="G28" i="38"/>
  <c r="O28" i="38"/>
  <c r="AD28" i="38" s="1"/>
  <c r="AB28" i="38"/>
  <c r="AQ28" i="38"/>
  <c r="G33" i="38"/>
  <c r="N33" i="38"/>
  <c r="AO35" i="38"/>
  <c r="AQ35" i="38" s="1"/>
  <c r="AH35" i="38"/>
  <c r="G36" i="38"/>
  <c r="O36" i="38"/>
  <c r="AD36" i="38" s="1"/>
  <c r="AB36" i="38"/>
  <c r="G7" i="22"/>
  <c r="N7" i="22"/>
  <c r="G14" i="22"/>
  <c r="N14" i="22"/>
  <c r="AO19" i="22"/>
  <c r="AQ19" i="22" s="1"/>
  <c r="AN19" i="22"/>
  <c r="Z23" i="22"/>
  <c r="AB23" i="22" s="1"/>
  <c r="Y23" i="22"/>
  <c r="J32" i="22"/>
  <c r="N32" i="22"/>
  <c r="V37" i="22"/>
  <c r="Z37" i="22"/>
  <c r="AB37" i="22" s="1"/>
  <c r="AK37" i="22"/>
  <c r="AO37" i="22"/>
  <c r="AQ37" i="22" s="1"/>
  <c r="AO43" i="22"/>
  <c r="AQ43" i="22" s="1"/>
  <c r="AH43" i="22"/>
  <c r="J46" i="22"/>
  <c r="N46" i="22"/>
  <c r="N54" i="22"/>
  <c r="G54" i="22"/>
  <c r="AK11" i="23"/>
  <c r="AO11" i="23"/>
  <c r="AQ11" i="23" s="1"/>
  <c r="AK19" i="23"/>
  <c r="AO19" i="23"/>
  <c r="AQ19" i="23" s="1"/>
  <c r="AK27" i="23"/>
  <c r="AO27" i="23"/>
  <c r="AQ27" i="23" s="1"/>
  <c r="J28" i="38"/>
  <c r="J32" i="38"/>
  <c r="J36" i="38"/>
  <c r="G40" i="38"/>
  <c r="J41" i="38"/>
  <c r="AH41" i="38"/>
  <c r="AH42" i="38"/>
  <c r="Z43" i="38"/>
  <c r="AB43" i="38" s="1"/>
  <c r="AK44" i="38"/>
  <c r="S45" i="38"/>
  <c r="AD46" i="38"/>
  <c r="S46" i="38"/>
  <c r="G48" i="38"/>
  <c r="J49" i="38"/>
  <c r="AH49" i="38"/>
  <c r="AH50" i="38"/>
  <c r="Z51" i="38"/>
  <c r="AB51" i="38" s="1"/>
  <c r="AK53" i="38"/>
  <c r="V54" i="38"/>
  <c r="G8" i="22"/>
  <c r="N9" i="22"/>
  <c r="N10" i="22"/>
  <c r="AO13" i="22"/>
  <c r="AQ13" i="22" s="1"/>
  <c r="V14" i="22"/>
  <c r="G16" i="22"/>
  <c r="N17" i="22"/>
  <c r="N18" i="22"/>
  <c r="AO21" i="22"/>
  <c r="AQ21" i="22" s="1"/>
  <c r="V22" i="22"/>
  <c r="G24" i="22"/>
  <c r="N25" i="22"/>
  <c r="N26" i="22"/>
  <c r="AO29" i="22"/>
  <c r="AQ29" i="22" s="1"/>
  <c r="V30" i="22"/>
  <c r="G32" i="22"/>
  <c r="G33" i="22"/>
  <c r="N33" i="22"/>
  <c r="N36" i="22"/>
  <c r="S36" i="22"/>
  <c r="Z36" i="22"/>
  <c r="AB36" i="22" s="1"/>
  <c r="Z39" i="22"/>
  <c r="AB39" i="22" s="1"/>
  <c r="S39" i="22"/>
  <c r="N40" i="22"/>
  <c r="AO41" i="22"/>
  <c r="AQ41" i="22" s="1"/>
  <c r="Z43" i="22"/>
  <c r="AB43" i="22" s="1"/>
  <c r="S43" i="22"/>
  <c r="N44" i="22"/>
  <c r="AO45" i="22"/>
  <c r="AQ45" i="22" s="1"/>
  <c r="Z47" i="22"/>
  <c r="AB47" i="22" s="1"/>
  <c r="S47" i="22"/>
  <c r="N48" i="22"/>
  <c r="AO49" i="22"/>
  <c r="AQ49" i="22" s="1"/>
  <c r="Z51" i="22"/>
  <c r="AB51" i="22" s="1"/>
  <c r="S51" i="22"/>
  <c r="N53" i="22"/>
  <c r="AD54" i="22"/>
  <c r="G7" i="23"/>
  <c r="N7" i="23"/>
  <c r="AO9" i="23"/>
  <c r="AQ9" i="23" s="1"/>
  <c r="AH9" i="23"/>
  <c r="G11" i="23"/>
  <c r="N11" i="23"/>
  <c r="AO13" i="23"/>
  <c r="AQ13" i="23" s="1"/>
  <c r="AH13" i="23"/>
  <c r="G15" i="23"/>
  <c r="N15" i="23"/>
  <c r="AO17" i="23"/>
  <c r="AQ17" i="23" s="1"/>
  <c r="AH17" i="23"/>
  <c r="G19" i="23"/>
  <c r="N19" i="23"/>
  <c r="AO21" i="23"/>
  <c r="AQ21" i="23" s="1"/>
  <c r="AH21" i="23"/>
  <c r="G23" i="23"/>
  <c r="N23" i="23"/>
  <c r="AO25" i="23"/>
  <c r="AQ25" i="23" s="1"/>
  <c r="AH25" i="23"/>
  <c r="G27" i="23"/>
  <c r="N27" i="23"/>
  <c r="Z29" i="23"/>
  <c r="AB29" i="23" s="1"/>
  <c r="AO29" i="23"/>
  <c r="AQ29" i="23" s="1"/>
  <c r="AH29" i="23"/>
  <c r="AO30" i="23"/>
  <c r="AQ30" i="23" s="1"/>
  <c r="AH30" i="23"/>
  <c r="N31" i="23"/>
  <c r="G31" i="23"/>
  <c r="Z33" i="23"/>
  <c r="S33" i="23"/>
  <c r="P38" i="23"/>
  <c r="N42" i="23"/>
  <c r="M42" i="23"/>
  <c r="Z45" i="23"/>
  <c r="AB45" i="23" s="1"/>
  <c r="AO45" i="23"/>
  <c r="AQ45" i="23" s="1"/>
  <c r="AH45" i="23"/>
  <c r="AO46" i="23"/>
  <c r="AQ46" i="23" s="1"/>
  <c r="AH46" i="23"/>
  <c r="N47" i="23"/>
  <c r="G47" i="23"/>
  <c r="Z49" i="23"/>
  <c r="S49" i="23"/>
  <c r="Z7" i="21"/>
  <c r="AB7" i="21" s="1"/>
  <c r="N9" i="21"/>
  <c r="G9" i="21"/>
  <c r="N13" i="21"/>
  <c r="G13" i="21"/>
  <c r="N17" i="21"/>
  <c r="G17" i="21"/>
  <c r="N21" i="21"/>
  <c r="G21" i="21"/>
  <c r="G32" i="21"/>
  <c r="N32" i="21"/>
  <c r="V44" i="21"/>
  <c r="Z44" i="21"/>
  <c r="AB44" i="21" s="1"/>
  <c r="AD42" i="38"/>
  <c r="G44" i="38"/>
  <c r="Z47" i="38"/>
  <c r="AB47" i="38" s="1"/>
  <c r="AD50" i="38"/>
  <c r="G53" i="38"/>
  <c r="N54" i="38"/>
  <c r="AO9" i="22"/>
  <c r="AQ9" i="22" s="1"/>
  <c r="N12" i="22"/>
  <c r="N13" i="22"/>
  <c r="AO17" i="22"/>
  <c r="AQ17" i="22" s="1"/>
  <c r="N20" i="22"/>
  <c r="N21" i="22"/>
  <c r="AO25" i="22"/>
  <c r="AQ25" i="22" s="1"/>
  <c r="N28" i="22"/>
  <c r="N29" i="22"/>
  <c r="Z34" i="22"/>
  <c r="AB34" i="22" s="1"/>
  <c r="Z35" i="22"/>
  <c r="AB35" i="22" s="1"/>
  <c r="AO35" i="22"/>
  <c r="AQ35" i="22" s="1"/>
  <c r="G10" i="23"/>
  <c r="O10" i="23"/>
  <c r="G14" i="23"/>
  <c r="O14" i="23"/>
  <c r="G18" i="23"/>
  <c r="O18" i="23"/>
  <c r="G22" i="23"/>
  <c r="O22" i="23"/>
  <c r="G26" i="23"/>
  <c r="O26" i="23"/>
  <c r="N29" i="23"/>
  <c r="P30" i="23"/>
  <c r="N34" i="23"/>
  <c r="M34" i="23"/>
  <c r="Z37" i="23"/>
  <c r="AB37" i="23" s="1"/>
  <c r="AO37" i="23"/>
  <c r="AQ37" i="23" s="1"/>
  <c r="AH37" i="23"/>
  <c r="AO38" i="23"/>
  <c r="AQ38" i="23" s="1"/>
  <c r="AH38" i="23"/>
  <c r="N39" i="23"/>
  <c r="G39" i="23"/>
  <c r="AO40" i="23"/>
  <c r="AQ40" i="23" s="1"/>
  <c r="Z41" i="23"/>
  <c r="S41" i="23"/>
  <c r="N45" i="23"/>
  <c r="AC46" i="23"/>
  <c r="P46" i="23"/>
  <c r="N50" i="23"/>
  <c r="M50" i="23"/>
  <c r="N11" i="21"/>
  <c r="G11" i="21"/>
  <c r="G12" i="21"/>
  <c r="O12" i="21"/>
  <c r="AD12" i="21" s="1"/>
  <c r="N15" i="21"/>
  <c r="G15" i="21"/>
  <c r="G16" i="21"/>
  <c r="O16" i="21"/>
  <c r="AD16" i="21" s="1"/>
  <c r="N19" i="21"/>
  <c r="G19" i="21"/>
  <c r="G20" i="21"/>
  <c r="O20" i="21"/>
  <c r="AD20" i="21" s="1"/>
  <c r="N23" i="21"/>
  <c r="G23" i="21"/>
  <c r="AC24" i="21"/>
  <c r="P27" i="21"/>
  <c r="Z27" i="21"/>
  <c r="AB27" i="21" s="1"/>
  <c r="S27" i="21"/>
  <c r="G8" i="20"/>
  <c r="O8" i="20"/>
  <c r="AD8" i="20" s="1"/>
  <c r="P43" i="38"/>
  <c r="AO47" i="38"/>
  <c r="AQ47" i="38" s="1"/>
  <c r="P51" i="38"/>
  <c r="Z13" i="22"/>
  <c r="AB13" i="22" s="1"/>
  <c r="Z21" i="22"/>
  <c r="AB21" i="22" s="1"/>
  <c r="Z29" i="22"/>
  <c r="AB29" i="22" s="1"/>
  <c r="AH36" i="22"/>
  <c r="AO36" i="22"/>
  <c r="AQ36" i="22" s="1"/>
  <c r="G40" i="22"/>
  <c r="O40" i="22"/>
  <c r="AD40" i="22" s="1"/>
  <c r="G44" i="22"/>
  <c r="O44" i="22"/>
  <c r="AD44" i="22" s="1"/>
  <c r="G48" i="22"/>
  <c r="O48" i="22"/>
  <c r="AD48" i="22" s="1"/>
  <c r="G53" i="22"/>
  <c r="O53" i="22"/>
  <c r="AD53" i="22" s="1"/>
  <c r="Z9" i="23"/>
  <c r="AB9" i="23" s="1"/>
  <c r="S9" i="23"/>
  <c r="Z13" i="23"/>
  <c r="AB13" i="23" s="1"/>
  <c r="S13" i="23"/>
  <c r="Z17" i="23"/>
  <c r="AB17" i="23" s="1"/>
  <c r="S17" i="23"/>
  <c r="Z21" i="23"/>
  <c r="AB21" i="23" s="1"/>
  <c r="S21" i="23"/>
  <c r="Z25" i="23"/>
  <c r="AB25" i="23" s="1"/>
  <c r="S25" i="23"/>
  <c r="P32" i="23"/>
  <c r="Z34" i="23"/>
  <c r="AB34" i="23" s="1"/>
  <c r="S34" i="23"/>
  <c r="P48" i="23"/>
  <c r="Z50" i="23"/>
  <c r="AB50" i="23" s="1"/>
  <c r="S50" i="23"/>
  <c r="J8" i="21"/>
  <c r="N8" i="21"/>
  <c r="S9" i="21"/>
  <c r="Z9" i="21"/>
  <c r="AB9" i="21" s="1"/>
  <c r="AK11" i="21"/>
  <c r="AO11" i="21"/>
  <c r="AQ11" i="21" s="1"/>
  <c r="S13" i="21"/>
  <c r="Z13" i="21"/>
  <c r="AB13" i="21" s="1"/>
  <c r="AK15" i="21"/>
  <c r="AO15" i="21"/>
  <c r="AQ15" i="21" s="1"/>
  <c r="S17" i="21"/>
  <c r="Z17" i="21"/>
  <c r="AB17" i="21" s="1"/>
  <c r="AK19" i="21"/>
  <c r="AO19" i="21"/>
  <c r="AQ19" i="21" s="1"/>
  <c r="S21" i="21"/>
  <c r="Z21" i="21"/>
  <c r="AB21" i="21" s="1"/>
  <c r="AO37" i="21"/>
  <c r="AQ37" i="21" s="1"/>
  <c r="AN37" i="21"/>
  <c r="Z41" i="21"/>
  <c r="AB41" i="21" s="1"/>
  <c r="Y41" i="21"/>
  <c r="J36" i="22"/>
  <c r="J40" i="22"/>
  <c r="Z40" i="22"/>
  <c r="AB40" i="22" s="1"/>
  <c r="AO40" i="22"/>
  <c r="AQ40" i="22" s="1"/>
  <c r="J44" i="22"/>
  <c r="Z44" i="22"/>
  <c r="AB44" i="22" s="1"/>
  <c r="AO44" i="22"/>
  <c r="AQ44" i="22" s="1"/>
  <c r="J48" i="22"/>
  <c r="Z48" i="22"/>
  <c r="AB48" i="22" s="1"/>
  <c r="AO48" i="22"/>
  <c r="AQ48" i="22" s="1"/>
  <c r="J53" i="22"/>
  <c r="Z53" i="22"/>
  <c r="AB53" i="22" s="1"/>
  <c r="AO53" i="22"/>
  <c r="AQ53" i="22" s="1"/>
  <c r="Z54" i="22"/>
  <c r="AB54" i="22" s="1"/>
  <c r="AO54" i="22"/>
  <c r="AQ54" i="22" s="1"/>
  <c r="J10" i="23"/>
  <c r="Z10" i="23"/>
  <c r="AB10" i="23" s="1"/>
  <c r="AO10" i="23"/>
  <c r="AQ10" i="23" s="1"/>
  <c r="J14" i="23"/>
  <c r="Z14" i="23"/>
  <c r="AB14" i="23" s="1"/>
  <c r="AO14" i="23"/>
  <c r="AQ14" i="23" s="1"/>
  <c r="J18" i="23"/>
  <c r="Z18" i="23"/>
  <c r="AB18" i="23" s="1"/>
  <c r="AO18" i="23"/>
  <c r="AQ18" i="23" s="1"/>
  <c r="J22" i="23"/>
  <c r="Z22" i="23"/>
  <c r="AB22" i="23" s="1"/>
  <c r="AO22" i="23"/>
  <c r="AQ22" i="23" s="1"/>
  <c r="J26" i="23"/>
  <c r="Z26" i="23"/>
  <c r="AB26" i="23" s="1"/>
  <c r="AO26" i="23"/>
  <c r="AQ26" i="23" s="1"/>
  <c r="AK28" i="23"/>
  <c r="S29" i="23"/>
  <c r="AD30" i="23"/>
  <c r="S30" i="23"/>
  <c r="G32" i="23"/>
  <c r="J33" i="23"/>
  <c r="AH33" i="23"/>
  <c r="AH34" i="23"/>
  <c r="Z35" i="23"/>
  <c r="AB35" i="23" s="1"/>
  <c r="AK36" i="23"/>
  <c r="S37" i="23"/>
  <c r="AD38" i="23"/>
  <c r="S38" i="23"/>
  <c r="G40" i="23"/>
  <c r="J41" i="23"/>
  <c r="AH41" i="23"/>
  <c r="AH42" i="23"/>
  <c r="Z43" i="23"/>
  <c r="AB43" i="23" s="1"/>
  <c r="AK44" i="23"/>
  <c r="S45" i="23"/>
  <c r="AD46" i="23"/>
  <c r="S46" i="23"/>
  <c r="G48" i="23"/>
  <c r="J49" i="23"/>
  <c r="AH49" i="23"/>
  <c r="AH50" i="23"/>
  <c r="Z51" i="23"/>
  <c r="AB51" i="23" s="1"/>
  <c r="AK53" i="23"/>
  <c r="V54" i="23"/>
  <c r="G8" i="21"/>
  <c r="G10" i="21"/>
  <c r="N10" i="21"/>
  <c r="N12" i="21"/>
  <c r="G14" i="21"/>
  <c r="N14" i="21"/>
  <c r="N16" i="21"/>
  <c r="G18" i="21"/>
  <c r="N18" i="21"/>
  <c r="N20" i="21"/>
  <c r="G22" i="21"/>
  <c r="N22" i="21"/>
  <c r="AO23" i="21"/>
  <c r="AQ23" i="21" s="1"/>
  <c r="AH23" i="21"/>
  <c r="G24" i="21"/>
  <c r="O24" i="21"/>
  <c r="AD24" i="21" s="1"/>
  <c r="AB24" i="21"/>
  <c r="AQ24" i="21"/>
  <c r="Z25" i="21"/>
  <c r="AB25" i="21" s="1"/>
  <c r="G29" i="21"/>
  <c r="N29" i="21"/>
  <c r="AO29" i="21"/>
  <c r="AQ29" i="21" s="1"/>
  <c r="N30" i="21"/>
  <c r="G33" i="21"/>
  <c r="N33" i="21"/>
  <c r="G40" i="21"/>
  <c r="N40" i="21"/>
  <c r="AO45" i="21"/>
  <c r="AQ45" i="21" s="1"/>
  <c r="AH45" i="21"/>
  <c r="Z49" i="21"/>
  <c r="AB49" i="21" s="1"/>
  <c r="S49" i="21"/>
  <c r="G12" i="20"/>
  <c r="O12" i="20"/>
  <c r="AD12" i="20" s="1"/>
  <c r="O17" i="20"/>
  <c r="AD17" i="20" s="1"/>
  <c r="G17" i="20"/>
  <c r="O25" i="20"/>
  <c r="AD25" i="20" s="1"/>
  <c r="G25" i="20"/>
  <c r="Z38" i="22"/>
  <c r="AB38" i="22" s="1"/>
  <c r="AO38" i="22"/>
  <c r="AQ38" i="22" s="1"/>
  <c r="N39" i="22"/>
  <c r="Z42" i="22"/>
  <c r="AB42" i="22" s="1"/>
  <c r="AO42" i="22"/>
  <c r="AQ42" i="22" s="1"/>
  <c r="N43" i="22"/>
  <c r="Z46" i="22"/>
  <c r="AB46" i="22" s="1"/>
  <c r="AO46" i="22"/>
  <c r="AQ46" i="22" s="1"/>
  <c r="N47" i="22"/>
  <c r="Z50" i="22"/>
  <c r="AB50" i="22" s="1"/>
  <c r="AO50" i="22"/>
  <c r="AQ50" i="22" s="1"/>
  <c r="N51" i="22"/>
  <c r="Z8" i="23"/>
  <c r="AB8" i="23" s="1"/>
  <c r="AO8" i="23"/>
  <c r="AQ8" i="23" s="1"/>
  <c r="N9" i="23"/>
  <c r="Z12" i="23"/>
  <c r="AB12" i="23" s="1"/>
  <c r="AO12" i="23"/>
  <c r="AQ12" i="23" s="1"/>
  <c r="N13" i="23"/>
  <c r="Z16" i="23"/>
  <c r="AB16" i="23" s="1"/>
  <c r="AO16" i="23"/>
  <c r="AQ16" i="23" s="1"/>
  <c r="N17" i="23"/>
  <c r="Z20" i="23"/>
  <c r="AB20" i="23" s="1"/>
  <c r="AO20" i="23"/>
  <c r="AQ20" i="23" s="1"/>
  <c r="N21" i="23"/>
  <c r="Z24" i="23"/>
  <c r="AB24" i="23" s="1"/>
  <c r="AO24" i="23"/>
  <c r="AQ24" i="23" s="1"/>
  <c r="N25" i="23"/>
  <c r="Z31" i="23"/>
  <c r="AB31" i="23" s="1"/>
  <c r="Z32" i="23"/>
  <c r="AB32" i="23" s="1"/>
  <c r="Z39" i="23"/>
  <c r="AB39" i="23" s="1"/>
  <c r="Z40" i="23"/>
  <c r="AB40" i="23" s="1"/>
  <c r="Z47" i="23"/>
  <c r="AB47" i="23" s="1"/>
  <c r="Z48" i="23"/>
  <c r="AB48" i="23" s="1"/>
  <c r="N54" i="23"/>
  <c r="AO54" i="23"/>
  <c r="AQ54" i="23" s="1"/>
  <c r="G25" i="21"/>
  <c r="N25" i="21"/>
  <c r="AO27" i="21"/>
  <c r="AQ27" i="21" s="1"/>
  <c r="AH27" i="21"/>
  <c r="G28" i="21"/>
  <c r="O28" i="21"/>
  <c r="Z33" i="21"/>
  <c r="AB33" i="21" s="1"/>
  <c r="Y33" i="21"/>
  <c r="J42" i="21"/>
  <c r="N42" i="21"/>
  <c r="O43" i="21"/>
  <c r="AD43" i="21" s="1"/>
  <c r="G43" i="21"/>
  <c r="Z43" i="21"/>
  <c r="AB43" i="21" s="1"/>
  <c r="AC45" i="21"/>
  <c r="AE45" i="21" s="1"/>
  <c r="O46" i="21"/>
  <c r="AD46" i="21" s="1"/>
  <c r="G46" i="21"/>
  <c r="V51" i="21"/>
  <c r="Z51" i="21"/>
  <c r="AB51" i="21" s="1"/>
  <c r="G20" i="20"/>
  <c r="N20" i="20"/>
  <c r="AK27" i="20"/>
  <c r="AO27" i="20"/>
  <c r="AQ27" i="20" s="1"/>
  <c r="AO54" i="20"/>
  <c r="AQ54" i="20" s="1"/>
  <c r="AH54" i="20"/>
  <c r="N28" i="23"/>
  <c r="AO31" i="23"/>
  <c r="AQ31" i="23" s="1"/>
  <c r="G34" i="23"/>
  <c r="N36" i="23"/>
  <c r="AO39" i="23"/>
  <c r="AQ39" i="23" s="1"/>
  <c r="G42" i="23"/>
  <c r="N44" i="23"/>
  <c r="AO47" i="23"/>
  <c r="AQ47" i="23" s="1"/>
  <c r="G50" i="23"/>
  <c r="P51" i="23"/>
  <c r="N53" i="23"/>
  <c r="S7" i="21"/>
  <c r="AQ8" i="21"/>
  <c r="AQ12" i="21"/>
  <c r="AQ16" i="21"/>
  <c r="AQ20" i="21"/>
  <c r="AC28" i="21"/>
  <c r="J34" i="21"/>
  <c r="N34" i="21"/>
  <c r="O35" i="21"/>
  <c r="AD35" i="21" s="1"/>
  <c r="G35" i="21"/>
  <c r="Z35" i="21"/>
  <c r="AB35" i="21" s="1"/>
  <c r="P37" i="21"/>
  <c r="AC37" i="21"/>
  <c r="AE37" i="21" s="1"/>
  <c r="O38" i="21"/>
  <c r="AD38" i="21" s="1"/>
  <c r="G38" i="21"/>
  <c r="G41" i="21"/>
  <c r="N41" i="21"/>
  <c r="V47" i="21"/>
  <c r="Z47" i="21"/>
  <c r="AB47" i="21" s="1"/>
  <c r="G16" i="20"/>
  <c r="O16" i="20"/>
  <c r="AD16" i="20" s="1"/>
  <c r="V23" i="20"/>
  <c r="Z23" i="20"/>
  <c r="AB23" i="20" s="1"/>
  <c r="Z36" i="20"/>
  <c r="AB36" i="20" s="1"/>
  <c r="S36" i="20"/>
  <c r="J24" i="21"/>
  <c r="J28" i="21"/>
  <c r="Z30" i="21"/>
  <c r="AB30" i="21" s="1"/>
  <c r="AO31" i="21"/>
  <c r="AQ31" i="21" s="1"/>
  <c r="V32" i="21"/>
  <c r="G34" i="21"/>
  <c r="N35" i="21"/>
  <c r="N36" i="21"/>
  <c r="AO39" i="21"/>
  <c r="AQ39" i="21" s="1"/>
  <c r="V40" i="21"/>
  <c r="G42" i="21"/>
  <c r="N43" i="21"/>
  <c r="N44" i="21"/>
  <c r="N48" i="21"/>
  <c r="G50" i="21"/>
  <c r="O50" i="21"/>
  <c r="AD50" i="21" s="1"/>
  <c r="N53" i="21"/>
  <c r="Z9" i="20"/>
  <c r="AB9" i="20" s="1"/>
  <c r="Z13" i="20"/>
  <c r="AB13" i="20" s="1"/>
  <c r="G19" i="20"/>
  <c r="N19" i="20"/>
  <c r="Z20" i="20"/>
  <c r="AB20" i="20" s="1"/>
  <c r="G27" i="20"/>
  <c r="N27" i="20"/>
  <c r="P31" i="20"/>
  <c r="V31" i="20"/>
  <c r="Z31" i="20"/>
  <c r="AB31" i="20" s="1"/>
  <c r="O37" i="20"/>
  <c r="G37" i="20"/>
  <c r="AO48" i="20"/>
  <c r="AQ48" i="20" s="1"/>
  <c r="AH48" i="20"/>
  <c r="N31" i="21"/>
  <c r="AO35" i="21"/>
  <c r="AQ35" i="21" s="1"/>
  <c r="N38" i="21"/>
  <c r="N39" i="21"/>
  <c r="AO43" i="21"/>
  <c r="AQ43" i="21" s="1"/>
  <c r="AH46" i="21"/>
  <c r="AO46" i="21"/>
  <c r="AQ46" i="21" s="1"/>
  <c r="G47" i="21"/>
  <c r="N47" i="21"/>
  <c r="AO49" i="21"/>
  <c r="AQ49" i="21" s="1"/>
  <c r="AH49" i="21"/>
  <c r="G51" i="21"/>
  <c r="N51" i="21"/>
  <c r="Z7" i="20"/>
  <c r="AB7" i="20" s="1"/>
  <c r="S7" i="20"/>
  <c r="N8" i="20"/>
  <c r="Z11" i="20"/>
  <c r="AB11" i="20" s="1"/>
  <c r="S11" i="20"/>
  <c r="N12" i="20"/>
  <c r="Z15" i="20"/>
  <c r="AB15" i="20" s="1"/>
  <c r="S15" i="20"/>
  <c r="N16" i="20"/>
  <c r="Z22" i="20"/>
  <c r="AB22" i="20" s="1"/>
  <c r="S29" i="20"/>
  <c r="Z29" i="20"/>
  <c r="AB29" i="20" s="1"/>
  <c r="G35" i="20"/>
  <c r="N35" i="20"/>
  <c r="AO36" i="20"/>
  <c r="AQ36" i="20" s="1"/>
  <c r="AH36" i="20"/>
  <c r="AK12" i="18"/>
  <c r="AO12" i="18"/>
  <c r="AQ12" i="18" s="1"/>
  <c r="AC15" i="18"/>
  <c r="AE15" i="18" s="1"/>
  <c r="P15" i="18"/>
  <c r="Z31" i="21"/>
  <c r="AB31" i="21" s="1"/>
  <c r="Z39" i="21"/>
  <c r="AB39" i="21" s="1"/>
  <c r="S46" i="21"/>
  <c r="Z46" i="21"/>
  <c r="AB46" i="21" s="1"/>
  <c r="AO7" i="20"/>
  <c r="AQ7" i="20" s="1"/>
  <c r="AH7" i="20"/>
  <c r="G9" i="20"/>
  <c r="N9" i="20"/>
  <c r="AO11" i="20"/>
  <c r="AQ11" i="20" s="1"/>
  <c r="AH11" i="20"/>
  <c r="G13" i="20"/>
  <c r="N13" i="20"/>
  <c r="AO15" i="20"/>
  <c r="AQ15" i="20" s="1"/>
  <c r="AH15" i="20"/>
  <c r="AO16" i="20"/>
  <c r="AQ16" i="20" s="1"/>
  <c r="J21" i="20"/>
  <c r="N21" i="20"/>
  <c r="O22" i="20"/>
  <c r="AD22" i="20" s="1"/>
  <c r="G22" i="20"/>
  <c r="AO24" i="20"/>
  <c r="AQ24" i="20" s="1"/>
  <c r="AH33" i="20"/>
  <c r="AO33" i="20"/>
  <c r="AQ33" i="20" s="1"/>
  <c r="Z41" i="20"/>
  <c r="AB41" i="20" s="1"/>
  <c r="V41" i="20"/>
  <c r="AK42" i="20"/>
  <c r="AO42" i="20"/>
  <c r="AQ42" i="20" s="1"/>
  <c r="J50" i="20"/>
  <c r="N50" i="20"/>
  <c r="J46" i="21"/>
  <c r="J50" i="21"/>
  <c r="Z50" i="21"/>
  <c r="AB50" i="21" s="1"/>
  <c r="AO50" i="21"/>
  <c r="AQ50" i="21" s="1"/>
  <c r="J8" i="20"/>
  <c r="Z8" i="20"/>
  <c r="AB8" i="20" s="1"/>
  <c r="AO8" i="20"/>
  <c r="AQ8" i="20" s="1"/>
  <c r="J12" i="20"/>
  <c r="Z12" i="20"/>
  <c r="AB12" i="20" s="1"/>
  <c r="AO12" i="20"/>
  <c r="AQ12" i="20" s="1"/>
  <c r="J16" i="20"/>
  <c r="Z16" i="20"/>
  <c r="AB16" i="20" s="1"/>
  <c r="AC17" i="20"/>
  <c r="G18" i="20"/>
  <c r="AO18" i="20"/>
  <c r="AQ18" i="20" s="1"/>
  <c r="V19" i="20"/>
  <c r="G21" i="20"/>
  <c r="N22" i="20"/>
  <c r="N23" i="20"/>
  <c r="G26" i="20"/>
  <c r="AO26" i="20"/>
  <c r="AQ26" i="20" s="1"/>
  <c r="V27" i="20"/>
  <c r="G29" i="20"/>
  <c r="AH29" i="20"/>
  <c r="AO29" i="20"/>
  <c r="AQ29" i="20" s="1"/>
  <c r="Z32" i="20"/>
  <c r="AB32" i="20" s="1"/>
  <c r="AO32" i="20"/>
  <c r="AQ32" i="20" s="1"/>
  <c r="AD33" i="20"/>
  <c r="G38" i="20"/>
  <c r="N38" i="20"/>
  <c r="AD39" i="20"/>
  <c r="AH39" i="20"/>
  <c r="AK41" i="20"/>
  <c r="V50" i="20"/>
  <c r="Z50" i="20"/>
  <c r="AB50" i="20" s="1"/>
  <c r="AC7" i="18"/>
  <c r="Z48" i="21"/>
  <c r="AB48" i="21" s="1"/>
  <c r="AO48" i="21"/>
  <c r="AQ48" i="21" s="1"/>
  <c r="N49" i="21"/>
  <c r="Z53" i="21"/>
  <c r="AB53" i="21" s="1"/>
  <c r="AO53" i="21"/>
  <c r="AQ53" i="21" s="1"/>
  <c r="Z54" i="21"/>
  <c r="AB54" i="21" s="1"/>
  <c r="AO54" i="21"/>
  <c r="AQ54" i="21" s="1"/>
  <c r="N7" i="20"/>
  <c r="Z10" i="20"/>
  <c r="AB10" i="20" s="1"/>
  <c r="AO10" i="20"/>
  <c r="AQ10" i="20" s="1"/>
  <c r="N11" i="20"/>
  <c r="Z14" i="20"/>
  <c r="AB14" i="20" s="1"/>
  <c r="AO14" i="20"/>
  <c r="AQ14" i="20" s="1"/>
  <c r="N15" i="20"/>
  <c r="AO19" i="20"/>
  <c r="AQ19" i="20" s="1"/>
  <c r="AO22" i="20"/>
  <c r="AQ22" i="20" s="1"/>
  <c r="N24" i="20"/>
  <c r="G30" i="20"/>
  <c r="N30" i="20"/>
  <c r="S33" i="20"/>
  <c r="Z33" i="20"/>
  <c r="AB33" i="20" s="1"/>
  <c r="AH37" i="20"/>
  <c r="AO37" i="20"/>
  <c r="AQ37" i="20" s="1"/>
  <c r="N40" i="20"/>
  <c r="N41" i="20"/>
  <c r="G41" i="20"/>
  <c r="Z47" i="20"/>
  <c r="AB47" i="20" s="1"/>
  <c r="S47" i="20"/>
  <c r="AO51" i="20"/>
  <c r="AQ51" i="20" s="1"/>
  <c r="AH51" i="20"/>
  <c r="AC9" i="18"/>
  <c r="AE9" i="18" s="1"/>
  <c r="P10" i="18"/>
  <c r="AH16" i="20"/>
  <c r="AH17" i="20"/>
  <c r="Z18" i="20"/>
  <c r="AB18" i="20" s="1"/>
  <c r="S20" i="20"/>
  <c r="S21" i="20"/>
  <c r="AH24" i="20"/>
  <c r="AH25" i="20"/>
  <c r="Z26" i="20"/>
  <c r="AB26" i="20" s="1"/>
  <c r="Z28" i="20"/>
  <c r="AB28" i="20" s="1"/>
  <c r="AO28" i="20"/>
  <c r="AQ28" i="20" s="1"/>
  <c r="AD29" i="20"/>
  <c r="G34" i="20"/>
  <c r="N34" i="20"/>
  <c r="S37" i="20"/>
  <c r="Z37" i="20"/>
  <c r="AB37" i="20" s="1"/>
  <c r="N39" i="20"/>
  <c r="O40" i="20"/>
  <c r="AD40" i="20" s="1"/>
  <c r="G40" i="20"/>
  <c r="AQ41" i="20"/>
  <c r="O44" i="20"/>
  <c r="AD44" i="20" s="1"/>
  <c r="G44" i="20"/>
  <c r="G46" i="20"/>
  <c r="N46" i="20"/>
  <c r="J47" i="20"/>
  <c r="N47" i="20"/>
  <c r="N49" i="20"/>
  <c r="G49" i="20"/>
  <c r="N53" i="20"/>
  <c r="G12" i="18"/>
  <c r="N12" i="18"/>
  <c r="V12" i="18"/>
  <c r="Z12" i="18"/>
  <c r="AB12" i="18" s="1"/>
  <c r="Z14" i="18"/>
  <c r="AB14" i="18" s="1"/>
  <c r="S14" i="18"/>
  <c r="S21" i="18"/>
  <c r="Z21" i="18"/>
  <c r="AB21" i="18" s="1"/>
  <c r="J29" i="20"/>
  <c r="J33" i="20"/>
  <c r="J37" i="20"/>
  <c r="Z39" i="20"/>
  <c r="AB39" i="20" s="1"/>
  <c r="Z40" i="20"/>
  <c r="AB40" i="20" s="1"/>
  <c r="S40" i="20"/>
  <c r="N42" i="20"/>
  <c r="S43" i="20"/>
  <c r="N44" i="20"/>
  <c r="Z44" i="20"/>
  <c r="AB44" i="20" s="1"/>
  <c r="S44" i="20"/>
  <c r="G48" i="20"/>
  <c r="Z53" i="20"/>
  <c r="AB53" i="20" s="1"/>
  <c r="S53" i="20"/>
  <c r="Z10" i="18"/>
  <c r="AB10" i="18" s="1"/>
  <c r="S10" i="18"/>
  <c r="AQ11" i="18"/>
  <c r="AB15" i="18"/>
  <c r="Z18" i="18"/>
  <c r="AB18" i="18" s="1"/>
  <c r="S18" i="18"/>
  <c r="V23" i="18"/>
  <c r="Z23" i="18"/>
  <c r="AB23" i="18" s="1"/>
  <c r="G27" i="18"/>
  <c r="N27" i="18"/>
  <c r="O29" i="18"/>
  <c r="AD29" i="18" s="1"/>
  <c r="G29" i="18"/>
  <c r="AO45" i="20"/>
  <c r="AQ45" i="20" s="1"/>
  <c r="Z48" i="20"/>
  <c r="AB48" i="20" s="1"/>
  <c r="S48" i="20"/>
  <c r="Z49" i="20"/>
  <c r="AB49" i="20" s="1"/>
  <c r="AD7" i="18"/>
  <c r="AO10" i="18"/>
  <c r="AQ10" i="18" s="1"/>
  <c r="AH10" i="18"/>
  <c r="AB11" i="18"/>
  <c r="AO28" i="18"/>
  <c r="AQ28" i="18" s="1"/>
  <c r="AH28" i="18"/>
  <c r="J32" i="18"/>
  <c r="N32" i="18"/>
  <c r="AO34" i="18"/>
  <c r="AQ34" i="18" s="1"/>
  <c r="AH34" i="18"/>
  <c r="Z37" i="18"/>
  <c r="AB37" i="18" s="1"/>
  <c r="S37" i="18"/>
  <c r="P39" i="18"/>
  <c r="V39" i="18"/>
  <c r="Z39" i="18"/>
  <c r="AB39" i="18" s="1"/>
  <c r="AO39" i="18"/>
  <c r="AQ39" i="18" s="1"/>
  <c r="AH39" i="18"/>
  <c r="AO40" i="20"/>
  <c r="AQ40" i="20" s="1"/>
  <c r="AH40" i="20"/>
  <c r="AO44" i="20"/>
  <c r="AQ44" i="20" s="1"/>
  <c r="AH44" i="20"/>
  <c r="N45" i="20"/>
  <c r="G45" i="20"/>
  <c r="AH47" i="20"/>
  <c r="AD48" i="20"/>
  <c r="G53" i="20"/>
  <c r="AO53" i="20"/>
  <c r="AQ53" i="20" s="1"/>
  <c r="AH53" i="20"/>
  <c r="Z54" i="20"/>
  <c r="AB54" i="20" s="1"/>
  <c r="S54" i="20"/>
  <c r="G8" i="18"/>
  <c r="N8" i="18"/>
  <c r="AD11" i="18"/>
  <c r="P11" i="18"/>
  <c r="AO14" i="18"/>
  <c r="AQ14" i="18" s="1"/>
  <c r="AH14" i="18"/>
  <c r="G16" i="18"/>
  <c r="N16" i="18"/>
  <c r="G19" i="18"/>
  <c r="N19" i="18"/>
  <c r="G20" i="18"/>
  <c r="N20" i="18"/>
  <c r="N21" i="18"/>
  <c r="J21" i="18"/>
  <c r="AH25" i="18"/>
  <c r="AO25" i="18"/>
  <c r="AQ25" i="18" s="1"/>
  <c r="V31" i="18"/>
  <c r="Z31" i="18"/>
  <c r="AB31" i="18" s="1"/>
  <c r="N36" i="18"/>
  <c r="V36" i="18"/>
  <c r="Z36" i="18"/>
  <c r="AB36" i="18" s="1"/>
  <c r="AO18" i="18"/>
  <c r="AQ18" i="18" s="1"/>
  <c r="AH21" i="18"/>
  <c r="AO21" i="18"/>
  <c r="AQ21" i="18" s="1"/>
  <c r="P30" i="18"/>
  <c r="Z30" i="18"/>
  <c r="AB30" i="18" s="1"/>
  <c r="S30" i="18"/>
  <c r="AQ31" i="18"/>
  <c r="Z34" i="18"/>
  <c r="AB34" i="18" s="1"/>
  <c r="S34" i="18"/>
  <c r="P40" i="18"/>
  <c r="Y41" i="18"/>
  <c r="Z41" i="18"/>
  <c r="AB41" i="18" s="1"/>
  <c r="G7" i="18"/>
  <c r="G11" i="18"/>
  <c r="N14" i="18"/>
  <c r="G15" i="18"/>
  <c r="N18" i="18"/>
  <c r="AO19" i="18"/>
  <c r="AQ19" i="18" s="1"/>
  <c r="G22" i="18"/>
  <c r="N22" i="18"/>
  <c r="S25" i="18"/>
  <c r="Z25" i="18"/>
  <c r="AB25" i="18" s="1"/>
  <c r="AO29" i="18"/>
  <c r="AQ29" i="18" s="1"/>
  <c r="AH29" i="18"/>
  <c r="AO38" i="18"/>
  <c r="AQ38" i="18" s="1"/>
  <c r="AH38" i="18"/>
  <c r="AC42" i="18"/>
  <c r="P42" i="18"/>
  <c r="AH47" i="18"/>
  <c r="AO47" i="18"/>
  <c r="AQ47" i="18" s="1"/>
  <c r="S20" i="18"/>
  <c r="AD21" i="18"/>
  <c r="G26" i="18"/>
  <c r="N26" i="18"/>
  <c r="N28" i="18"/>
  <c r="N29" i="18"/>
  <c r="S29" i="18"/>
  <c r="N31" i="18"/>
  <c r="G31" i="18"/>
  <c r="V32" i="18"/>
  <c r="Z32" i="18"/>
  <c r="AB32" i="18" s="1"/>
  <c r="G38" i="18"/>
  <c r="Z43" i="18"/>
  <c r="AB43" i="18" s="1"/>
  <c r="M46" i="18"/>
  <c r="N46" i="18"/>
  <c r="J25" i="18"/>
  <c r="J29" i="18"/>
  <c r="G30" i="18"/>
  <c r="AO30" i="18"/>
  <c r="AQ30" i="18" s="1"/>
  <c r="AH30" i="18"/>
  <c r="Z33" i="18"/>
  <c r="AB33" i="18" s="1"/>
  <c r="AO33" i="18"/>
  <c r="AQ33" i="18" s="1"/>
  <c r="AD34" i="18"/>
  <c r="AK49" i="18"/>
  <c r="AO49" i="18"/>
  <c r="AQ49" i="18" s="1"/>
  <c r="AD30" i="18"/>
  <c r="N35" i="18"/>
  <c r="G35" i="18"/>
  <c r="Z38" i="18"/>
  <c r="AB38" i="18" s="1"/>
  <c r="S38" i="18"/>
  <c r="AO45" i="18"/>
  <c r="AQ45" i="18" s="1"/>
  <c r="J50" i="18"/>
  <c r="N50" i="18"/>
  <c r="N34" i="18"/>
  <c r="N38" i="18"/>
  <c r="P41" i="18"/>
  <c r="AD42" i="18"/>
  <c r="O44" i="18"/>
  <c r="AD44" i="18" s="1"/>
  <c r="G44" i="18"/>
  <c r="AC45" i="18"/>
  <c r="AE45" i="18" s="1"/>
  <c r="AD46" i="18"/>
  <c r="AC47" i="18"/>
  <c r="O48" i="18"/>
  <c r="AD48" i="18" s="1"/>
  <c r="G48" i="18"/>
  <c r="Z51" i="18"/>
  <c r="AB51" i="18" s="1"/>
  <c r="S51" i="18"/>
  <c r="AB54" i="18"/>
  <c r="AQ54" i="18"/>
  <c r="AB40" i="18"/>
  <c r="AB48" i="18"/>
  <c r="AO51" i="18"/>
  <c r="AQ51" i="18" s="1"/>
  <c r="AH51" i="18"/>
  <c r="AD53" i="18"/>
  <c r="N53" i="18"/>
  <c r="BD4" i="9"/>
  <c r="BA4" i="9"/>
  <c r="AX4" i="9"/>
  <c r="AU4" i="9"/>
  <c r="AR4" i="9"/>
  <c r="AO4" i="9"/>
  <c r="AL4" i="9"/>
  <c r="AI4" i="9"/>
  <c r="AF4" i="9"/>
  <c r="AC4" i="9"/>
  <c r="Z4" i="9"/>
  <c r="W4" i="9"/>
  <c r="T4" i="9"/>
  <c r="Q4" i="9"/>
  <c r="N4" i="9"/>
  <c r="BD4" i="25"/>
  <c r="BA4" i="25"/>
  <c r="AX4" i="25"/>
  <c r="AU4" i="25"/>
  <c r="AR4" i="25"/>
  <c r="AO4" i="25"/>
  <c r="AL4" i="25"/>
  <c r="AI4" i="25"/>
  <c r="AF4" i="25"/>
  <c r="AC4" i="25"/>
  <c r="Z4" i="25"/>
  <c r="W4" i="25"/>
  <c r="T4" i="25"/>
  <c r="Q4" i="25"/>
  <c r="N4" i="25"/>
  <c r="BD4" i="4"/>
  <c r="BA4" i="4"/>
  <c r="AX4" i="4"/>
  <c r="AU4" i="4"/>
  <c r="AR4" i="4"/>
  <c r="AO4" i="4"/>
  <c r="AL4" i="4"/>
  <c r="AI4" i="4"/>
  <c r="AF4" i="4"/>
  <c r="AC4" i="4"/>
  <c r="Z4" i="4"/>
  <c r="W4" i="4"/>
  <c r="T4" i="4"/>
  <c r="Q4" i="4"/>
  <c r="N4" i="4"/>
  <c r="BD4" i="42"/>
  <c r="BA4" i="42"/>
  <c r="AX4" i="42"/>
  <c r="AU4" i="42"/>
  <c r="AR4" i="42"/>
  <c r="AO4" i="42"/>
  <c r="AL4" i="42"/>
  <c r="AI4" i="42"/>
  <c r="AF4" i="42"/>
  <c r="AC4" i="42"/>
  <c r="Z4" i="42"/>
  <c r="W4" i="42"/>
  <c r="T4" i="42"/>
  <c r="Q4" i="42"/>
  <c r="N4" i="42"/>
  <c r="BD4" i="18"/>
  <c r="BA4" i="18"/>
  <c r="AX4" i="18"/>
  <c r="AU4" i="18"/>
  <c r="AR4" i="18"/>
  <c r="AO4" i="18"/>
  <c r="AL4" i="18"/>
  <c r="AI4" i="18"/>
  <c r="AF4" i="18"/>
  <c r="AC4" i="18"/>
  <c r="Z4" i="18"/>
  <c r="W4" i="18"/>
  <c r="T4" i="18"/>
  <c r="Q4" i="18"/>
  <c r="N4" i="18"/>
  <c r="BD4" i="20"/>
  <c r="BA4" i="20"/>
  <c r="AX4" i="20"/>
  <c r="AU4" i="20"/>
  <c r="AR4" i="20"/>
  <c r="AO4" i="20"/>
  <c r="AL4" i="20"/>
  <c r="AI4" i="20"/>
  <c r="AF4" i="20"/>
  <c r="AC4" i="20"/>
  <c r="Z4" i="20"/>
  <c r="W4" i="20"/>
  <c r="T4" i="20"/>
  <c r="Q4" i="20"/>
  <c r="N4" i="20"/>
  <c r="BD4" i="21"/>
  <c r="BA4" i="21"/>
  <c r="AX4" i="21"/>
  <c r="AU4" i="21"/>
  <c r="AR4" i="21"/>
  <c r="AO4" i="21"/>
  <c r="AL4" i="21"/>
  <c r="AI4" i="21"/>
  <c r="AF4" i="21"/>
  <c r="AC4" i="21"/>
  <c r="Z4" i="21"/>
  <c r="W4" i="21"/>
  <c r="T4" i="21"/>
  <c r="Q4" i="21"/>
  <c r="N4" i="21"/>
  <c r="BD4" i="23"/>
  <c r="BA4" i="23"/>
  <c r="AX4" i="23"/>
  <c r="AU4" i="23"/>
  <c r="AR4" i="23"/>
  <c r="AO4" i="23"/>
  <c r="AL4" i="23"/>
  <c r="AI4" i="23"/>
  <c r="AF4" i="23"/>
  <c r="AC4" i="23"/>
  <c r="Z4" i="23"/>
  <c r="W4" i="23"/>
  <c r="T4" i="23"/>
  <c r="Q4" i="23"/>
  <c r="N4" i="23"/>
  <c r="BD4" i="22"/>
  <c r="BA4" i="22"/>
  <c r="AX4" i="22"/>
  <c r="AU4" i="22"/>
  <c r="AR4" i="22"/>
  <c r="AO4" i="22"/>
  <c r="AL4" i="22"/>
  <c r="AI4" i="22"/>
  <c r="AF4" i="22"/>
  <c r="AC4" i="22"/>
  <c r="Z4" i="22"/>
  <c r="W4" i="22"/>
  <c r="T4" i="22"/>
  <c r="Q4" i="22"/>
  <c r="N4" i="22"/>
  <c r="BD4" i="38"/>
  <c r="BA4" i="38"/>
  <c r="AX4" i="38"/>
  <c r="AU4" i="38"/>
  <c r="AR4" i="38"/>
  <c r="AO4" i="38"/>
  <c r="AL4" i="38"/>
  <c r="AI4" i="38"/>
  <c r="AF4" i="38"/>
  <c r="AC4" i="38"/>
  <c r="Z4" i="38"/>
  <c r="W4" i="38"/>
  <c r="T4" i="38"/>
  <c r="Q4" i="38"/>
  <c r="N4" i="38"/>
  <c r="BD4" i="36"/>
  <c r="BA4" i="36"/>
  <c r="AX4" i="36"/>
  <c r="AU4" i="36"/>
  <c r="AR4" i="36"/>
  <c r="AO4" i="36"/>
  <c r="AL4" i="36"/>
  <c r="AI4" i="36"/>
  <c r="AF4" i="36"/>
  <c r="AC4" i="36"/>
  <c r="Z4" i="36"/>
  <c r="W4" i="36"/>
  <c r="T4" i="36"/>
  <c r="Q4" i="36"/>
  <c r="N4" i="36"/>
  <c r="BD4" i="41"/>
  <c r="BA4" i="41"/>
  <c r="AX4" i="41"/>
  <c r="AU4" i="41"/>
  <c r="AR4" i="41"/>
  <c r="AO4" i="41"/>
  <c r="AL4" i="41"/>
  <c r="AI4" i="41"/>
  <c r="AF4" i="41"/>
  <c r="AC4" i="41"/>
  <c r="Z4" i="41"/>
  <c r="W4" i="41"/>
  <c r="T4" i="41"/>
  <c r="Q4" i="41"/>
  <c r="N4" i="41"/>
  <c r="BD4" i="16"/>
  <c r="BA4" i="16"/>
  <c r="AX4" i="16"/>
  <c r="AU4" i="16"/>
  <c r="AR4" i="16"/>
  <c r="AO4" i="16"/>
  <c r="AL4" i="16"/>
  <c r="AI4" i="16"/>
  <c r="AF4" i="16"/>
  <c r="AC4" i="16"/>
  <c r="Z4" i="16"/>
  <c r="W4" i="16"/>
  <c r="T4" i="16"/>
  <c r="Q4" i="16"/>
  <c r="N4" i="16"/>
  <c r="BD4" i="40"/>
  <c r="BA4" i="40"/>
  <c r="AX4" i="40"/>
  <c r="AU4" i="40"/>
  <c r="AR4" i="40"/>
  <c r="AO4" i="40"/>
  <c r="AL4" i="40"/>
  <c r="AI4" i="40"/>
  <c r="AF4" i="40"/>
  <c r="AC4" i="40"/>
  <c r="Z4" i="40"/>
  <c r="W4" i="40"/>
  <c r="T4" i="40"/>
  <c r="Q4" i="40"/>
  <c r="N4" i="40"/>
  <c r="BD4" i="12"/>
  <c r="BA4" i="12"/>
  <c r="AX4" i="12"/>
  <c r="AU4" i="12"/>
  <c r="AR4" i="12"/>
  <c r="AO4" i="12"/>
  <c r="AL4" i="12"/>
  <c r="AI4" i="12"/>
  <c r="AF4" i="12"/>
  <c r="AC4" i="12"/>
  <c r="Z4" i="12"/>
  <c r="W4" i="12"/>
  <c r="T4" i="12"/>
  <c r="Q4" i="12"/>
  <c r="N4" i="12"/>
  <c r="BD4" i="11"/>
  <c r="BA4" i="11"/>
  <c r="AX4" i="11"/>
  <c r="AU4" i="11"/>
  <c r="AR4" i="11"/>
  <c r="AO4" i="11"/>
  <c r="AL4" i="11"/>
  <c r="AI4" i="11"/>
  <c r="AF4" i="11"/>
  <c r="AC4" i="11"/>
  <c r="Z4" i="11"/>
  <c r="W4" i="11"/>
  <c r="T4" i="11"/>
  <c r="Q4" i="11"/>
  <c r="N4" i="11"/>
  <c r="BD4" i="15"/>
  <c r="BA4" i="15"/>
  <c r="AX4" i="15"/>
  <c r="AU4" i="15"/>
  <c r="AR4" i="15"/>
  <c r="AO4" i="15"/>
  <c r="AL4" i="15"/>
  <c r="AI4" i="15"/>
  <c r="AF4" i="15"/>
  <c r="AC4" i="15"/>
  <c r="Z4" i="15"/>
  <c r="W4" i="15"/>
  <c r="T4" i="15"/>
  <c r="Q4" i="15"/>
  <c r="N4" i="15"/>
  <c r="BD4" i="19"/>
  <c r="BA4" i="19"/>
  <c r="AX4" i="19"/>
  <c r="AU4" i="19"/>
  <c r="AR4" i="19"/>
  <c r="AO4" i="19"/>
  <c r="AL4" i="19"/>
  <c r="AI4" i="19"/>
  <c r="AF4" i="19"/>
  <c r="AC4" i="19"/>
  <c r="Z4" i="19"/>
  <c r="W4" i="19"/>
  <c r="T4" i="19"/>
  <c r="Q4" i="19"/>
  <c r="N4" i="19"/>
  <c r="BD4" i="30"/>
  <c r="BA4" i="30"/>
  <c r="AX4" i="30"/>
  <c r="AU4" i="30"/>
  <c r="AR4" i="30"/>
  <c r="AO4" i="30"/>
  <c r="AL4" i="30"/>
  <c r="AI4" i="30"/>
  <c r="AF4" i="30"/>
  <c r="AC4" i="30"/>
  <c r="Z4" i="30"/>
  <c r="W4" i="30"/>
  <c r="T4" i="30"/>
  <c r="Q4" i="30"/>
  <c r="N4" i="30"/>
  <c r="BD4" i="35"/>
  <c r="BA4" i="35"/>
  <c r="AX4" i="35"/>
  <c r="AU4" i="35"/>
  <c r="AR4" i="35"/>
  <c r="AO4" i="35"/>
  <c r="AL4" i="35"/>
  <c r="AI4" i="35"/>
  <c r="AF4" i="35"/>
  <c r="AC4" i="35"/>
  <c r="Z4" i="35"/>
  <c r="W4" i="35"/>
  <c r="T4" i="35"/>
  <c r="Q4" i="35"/>
  <c r="N4" i="35"/>
  <c r="BD4" i="34"/>
  <c r="BA4" i="34"/>
  <c r="AX4" i="34"/>
  <c r="AU4" i="34"/>
  <c r="AR4" i="34"/>
  <c r="AO4" i="34"/>
  <c r="AL4" i="34"/>
  <c r="AI4" i="34"/>
  <c r="AF4" i="34"/>
  <c r="AC4" i="34"/>
  <c r="Z4" i="34"/>
  <c r="W4" i="34"/>
  <c r="T4" i="34"/>
  <c r="Q4" i="34"/>
  <c r="N4" i="34"/>
  <c r="BD4" i="26"/>
  <c r="BA4" i="26"/>
  <c r="AX4" i="26"/>
  <c r="AU4" i="26"/>
  <c r="AR4" i="26"/>
  <c r="AO4" i="26"/>
  <c r="AL4" i="26"/>
  <c r="AI4" i="26"/>
  <c r="AF4" i="26"/>
  <c r="AC4" i="26"/>
  <c r="Z4" i="26"/>
  <c r="W4" i="26"/>
  <c r="T4" i="26"/>
  <c r="Q4" i="26"/>
  <c r="N4" i="26"/>
  <c r="BH4" i="33"/>
  <c r="BE4" i="33"/>
  <c r="BB4" i="33"/>
  <c r="AY4" i="33"/>
  <c r="AV4" i="33"/>
  <c r="AS4" i="33"/>
  <c r="AF4" i="33"/>
  <c r="AC4" i="33"/>
  <c r="Z4" i="33"/>
  <c r="W4" i="33"/>
  <c r="T4" i="33"/>
  <c r="Q4" i="33"/>
  <c r="N4" i="33"/>
  <c r="BD4" i="5"/>
  <c r="BA4" i="5"/>
  <c r="AX4" i="5"/>
  <c r="AU4" i="5"/>
  <c r="AR4" i="5"/>
  <c r="AO4" i="5"/>
  <c r="AL4" i="5"/>
  <c r="AI4" i="5"/>
  <c r="AF4" i="5"/>
  <c r="AC4" i="5"/>
  <c r="Z4" i="5"/>
  <c r="W4" i="5"/>
  <c r="T4" i="5"/>
  <c r="Q4" i="5"/>
  <c r="N4" i="5"/>
  <c r="BD4" i="6"/>
  <c r="BA4" i="6"/>
  <c r="AX4" i="6"/>
  <c r="AU4" i="6"/>
  <c r="AR4" i="6"/>
  <c r="AO4" i="6"/>
  <c r="AL4" i="6"/>
  <c r="AI4" i="6"/>
  <c r="AF4" i="6"/>
  <c r="AC4" i="6"/>
  <c r="Z4" i="6"/>
  <c r="W4" i="6"/>
  <c r="T4" i="6"/>
  <c r="Q4" i="6"/>
  <c r="N4" i="6"/>
  <c r="BD4" i="8"/>
  <c r="BA4" i="8"/>
  <c r="AX4" i="8"/>
  <c r="AU4" i="8"/>
  <c r="AR4" i="8"/>
  <c r="AO4" i="8"/>
  <c r="AL4" i="8"/>
  <c r="AI4" i="8"/>
  <c r="AF4" i="8"/>
  <c r="AC4" i="8"/>
  <c r="Z4" i="8"/>
  <c r="W4" i="8"/>
  <c r="T4" i="8"/>
  <c r="Q4" i="8"/>
  <c r="N4" i="8"/>
  <c r="BD4" i="7"/>
  <c r="BA4" i="7"/>
  <c r="AX4" i="7"/>
  <c r="AU4" i="7"/>
  <c r="AR4" i="7"/>
  <c r="AO4" i="7"/>
  <c r="AL4" i="7"/>
  <c r="AI4" i="7"/>
  <c r="AF4" i="7"/>
  <c r="AC4" i="7"/>
  <c r="Z4" i="7"/>
  <c r="W4" i="7"/>
  <c r="T4" i="7"/>
  <c r="Q4" i="7"/>
  <c r="N4" i="7"/>
  <c r="BD4" i="13"/>
  <c r="BA4" i="13"/>
  <c r="AX4" i="13"/>
  <c r="AU4" i="13"/>
  <c r="AR4" i="13"/>
  <c r="AO4" i="13"/>
  <c r="AL4" i="13"/>
  <c r="AI4" i="13"/>
  <c r="AF4" i="13"/>
  <c r="AC4" i="13"/>
  <c r="Z4" i="13"/>
  <c r="W4" i="13"/>
  <c r="T4" i="13"/>
  <c r="Q4" i="13"/>
  <c r="N4" i="13"/>
  <c r="BD4" i="10"/>
  <c r="BA4" i="10"/>
  <c r="AX4" i="10"/>
  <c r="AU4" i="10"/>
  <c r="AR4" i="10"/>
  <c r="AO4" i="10"/>
  <c r="AL4" i="10"/>
  <c r="AI4" i="10"/>
  <c r="AF4" i="10"/>
  <c r="AC4" i="10"/>
  <c r="Z4" i="10"/>
  <c r="W4" i="10"/>
  <c r="T4" i="10"/>
  <c r="Q4" i="10"/>
  <c r="N4" i="10"/>
  <c r="BD4" i="2"/>
  <c r="BA4" i="2"/>
  <c r="AX4" i="2"/>
  <c r="AU4" i="2"/>
  <c r="AR4" i="2"/>
  <c r="AO4" i="2"/>
  <c r="AL4" i="2"/>
  <c r="AI4" i="2"/>
  <c r="AF4" i="2"/>
  <c r="AC4" i="2"/>
  <c r="Z4" i="2"/>
  <c r="W4" i="2"/>
  <c r="T4" i="2"/>
  <c r="Q4" i="2"/>
  <c r="N4" i="2"/>
  <c r="AC43" i="20" l="1"/>
  <c r="AE43" i="20" s="1"/>
  <c r="AC13" i="18"/>
  <c r="AE13" i="18" s="1"/>
  <c r="AC38" i="23"/>
  <c r="AC19" i="38"/>
  <c r="AE19" i="38" s="1"/>
  <c r="AC13" i="38"/>
  <c r="AE13" i="38" s="1"/>
  <c r="AE19" i="22"/>
  <c r="AC37" i="36"/>
  <c r="AE37" i="36" s="1"/>
  <c r="AC21" i="36"/>
  <c r="AE21" i="36" s="1"/>
  <c r="AC8" i="16"/>
  <c r="P46" i="40"/>
  <c r="P44" i="9"/>
  <c r="AC29" i="40"/>
  <c r="AE29" i="40" s="1"/>
  <c r="P9" i="19"/>
  <c r="AC42" i="40"/>
  <c r="AC45" i="16"/>
  <c r="AE42" i="40"/>
  <c r="AC42" i="9"/>
  <c r="AE42" i="9" s="1"/>
  <c r="P49" i="15"/>
  <c r="AE28" i="35"/>
  <c r="AE7" i="11"/>
  <c r="AC42" i="16"/>
  <c r="AE11" i="22"/>
  <c r="AE15" i="38"/>
  <c r="AC29" i="36"/>
  <c r="AE29" i="36" s="1"/>
  <c r="AC32" i="16"/>
  <c r="AE32" i="16" s="1"/>
  <c r="AE35" i="15"/>
  <c r="AE27" i="19"/>
  <c r="AE17" i="30"/>
  <c r="AE24" i="35"/>
  <c r="P18" i="34"/>
  <c r="AC47" i="40"/>
  <c r="AE47" i="40" s="1"/>
  <c r="AE15" i="34"/>
  <c r="P15" i="30"/>
  <c r="AE45" i="16"/>
  <c r="AC32" i="20"/>
  <c r="AE32" i="20" s="1"/>
  <c r="AC26" i="40"/>
  <c r="AC44" i="16"/>
  <c r="BH52" i="25"/>
  <c r="AE18" i="34"/>
  <c r="P16" i="35"/>
  <c r="P19" i="30"/>
  <c r="S52" i="2"/>
  <c r="Z52" i="2"/>
  <c r="AB52" i="2" s="1"/>
  <c r="N52" i="25"/>
  <c r="P52" i="25" s="1"/>
  <c r="AC52" i="25"/>
  <c r="G52" i="25"/>
  <c r="AH52" i="2"/>
  <c r="N52" i="2"/>
  <c r="P52" i="2" s="1"/>
  <c r="AC52" i="2"/>
  <c r="G52" i="2"/>
  <c r="Z52" i="25"/>
  <c r="AB52" i="25" s="1"/>
  <c r="S52" i="25"/>
  <c r="BG52" i="4"/>
  <c r="BI52" i="4" s="1"/>
  <c r="AE52" i="4"/>
  <c r="AH52" i="25"/>
  <c r="P21" i="19"/>
  <c r="P47" i="35"/>
  <c r="AE34" i="34"/>
  <c r="AE19" i="11"/>
  <c r="AC25" i="20"/>
  <c r="AE25" i="20" s="1"/>
  <c r="P50" i="19"/>
  <c r="P27" i="19"/>
  <c r="P32" i="35"/>
  <c r="AE11" i="34"/>
  <c r="AC49" i="18"/>
  <c r="AE49" i="18" s="1"/>
  <c r="P10" i="15"/>
  <c r="P12" i="35"/>
  <c r="P26" i="34"/>
  <c r="P11" i="11"/>
  <c r="AE11" i="11"/>
  <c r="AC23" i="40"/>
  <c r="AE23" i="40" s="1"/>
  <c r="AC41" i="16"/>
  <c r="AE41" i="16" s="1"/>
  <c r="AC40" i="18"/>
  <c r="AE40" i="18" s="1"/>
  <c r="AC39" i="18"/>
  <c r="AE39" i="18" s="1"/>
  <c r="AC13" i="36"/>
  <c r="AE13" i="36" s="1"/>
  <c r="AC44" i="18"/>
  <c r="AC26" i="21"/>
  <c r="AE26" i="21" s="1"/>
  <c r="AC48" i="38"/>
  <c r="AE48" i="38" s="1"/>
  <c r="AC25" i="38"/>
  <c r="AE25" i="38" s="1"/>
  <c r="AC31" i="40"/>
  <c r="AE31" i="40" s="1"/>
  <c r="AC8" i="38"/>
  <c r="AE8" i="38" s="1"/>
  <c r="AC44" i="38"/>
  <c r="AE44" i="16"/>
  <c r="P42" i="16"/>
  <c r="AE24" i="16"/>
  <c r="AE34" i="40"/>
  <c r="AE30" i="38"/>
  <c r="AC25" i="40"/>
  <c r="AE25" i="40" s="1"/>
  <c r="AC21" i="9"/>
  <c r="AE21" i="9" s="1"/>
  <c r="P11" i="19"/>
  <c r="P31" i="30"/>
  <c r="P20" i="35"/>
  <c r="P21" i="30"/>
  <c r="P10" i="30"/>
  <c r="P49" i="18"/>
  <c r="AE47" i="18"/>
  <c r="AC27" i="22"/>
  <c r="AE27" i="22" s="1"/>
  <c r="P23" i="40"/>
  <c r="AE42" i="16"/>
  <c r="AC45" i="38"/>
  <c r="AE45" i="38" s="1"/>
  <c r="AC54" i="16"/>
  <c r="AE54" i="16" s="1"/>
  <c r="AC16" i="16"/>
  <c r="AE16" i="16" s="1"/>
  <c r="AE26" i="40"/>
  <c r="AC47" i="9"/>
  <c r="AE47" i="9" s="1"/>
  <c r="AC38" i="40"/>
  <c r="AE38" i="40" s="1"/>
  <c r="AE30" i="40"/>
  <c r="AC17" i="40"/>
  <c r="AE17" i="40" s="1"/>
  <c r="P37" i="15"/>
  <c r="P8" i="15"/>
  <c r="P41" i="30"/>
  <c r="AE53" i="35"/>
  <c r="P34" i="34"/>
  <c r="AB18" i="40"/>
  <c r="AC24" i="18"/>
  <c r="AE24" i="18" s="1"/>
  <c r="AC17" i="18"/>
  <c r="AE17" i="18" s="1"/>
  <c r="AC17" i="38"/>
  <c r="AE17" i="38" s="1"/>
  <c r="AC38" i="38"/>
  <c r="AE38" i="38" s="1"/>
  <c r="AC18" i="38"/>
  <c r="AC45" i="9"/>
  <c r="AE22" i="40"/>
  <c r="P31" i="15"/>
  <c r="P23" i="30"/>
  <c r="P13" i="30"/>
  <c r="AE8" i="35"/>
  <c r="AE28" i="34"/>
  <c r="P7" i="11"/>
  <c r="AC11" i="18"/>
  <c r="AE11" i="18" s="1"/>
  <c r="AE8" i="16"/>
  <c r="AE29" i="30"/>
  <c r="AE15" i="30"/>
  <c r="AE34" i="19"/>
  <c r="AC35" i="23"/>
  <c r="AE35" i="23" s="1"/>
  <c r="AC27" i="40"/>
  <c r="AE27" i="40" s="1"/>
  <c r="AC36" i="20"/>
  <c r="AE36" i="20" s="1"/>
  <c r="P34" i="19"/>
  <c r="AE49" i="30"/>
  <c r="AE13" i="30"/>
  <c r="AE33" i="30"/>
  <c r="AC46" i="16"/>
  <c r="AE46" i="16" s="1"/>
  <c r="AC51" i="38"/>
  <c r="AE51" i="38" s="1"/>
  <c r="AC49" i="38"/>
  <c r="AE49" i="38" s="1"/>
  <c r="P25" i="19"/>
  <c r="AE16" i="35"/>
  <c r="AC22" i="23"/>
  <c r="AC37" i="18"/>
  <c r="AE37" i="18" s="1"/>
  <c r="AC33" i="20"/>
  <c r="AC31" i="20"/>
  <c r="AE31" i="20" s="1"/>
  <c r="P48" i="16"/>
  <c r="AE18" i="40"/>
  <c r="P18" i="15"/>
  <c r="AE42" i="19"/>
  <c r="P19" i="19"/>
  <c r="AC46" i="21"/>
  <c r="AE46" i="21" s="1"/>
  <c r="AE30" i="19"/>
  <c r="AC23" i="18"/>
  <c r="AE23" i="18" s="1"/>
  <c r="AE9" i="30"/>
  <c r="P43" i="35"/>
  <c r="AC51" i="20"/>
  <c r="AE51" i="20" s="1"/>
  <c r="AC53" i="38"/>
  <c r="AE53" i="38" s="1"/>
  <c r="AC43" i="18"/>
  <c r="AE43" i="18" s="1"/>
  <c r="AC30" i="18"/>
  <c r="AE30" i="18" s="1"/>
  <c r="AC37" i="20"/>
  <c r="AC43" i="23"/>
  <c r="AE43" i="23" s="1"/>
  <c r="AC43" i="38"/>
  <c r="AE43" i="38" s="1"/>
  <c r="AC35" i="38"/>
  <c r="AE35" i="38" s="1"/>
  <c r="P45" i="15"/>
  <c r="P38" i="19"/>
  <c r="P45" i="19"/>
  <c r="P25" i="15"/>
  <c r="P35" i="19"/>
  <c r="P25" i="30"/>
  <c r="AC48" i="16"/>
  <c r="AE48" i="16" s="1"/>
  <c r="AE18" i="38"/>
  <c r="AC51" i="40"/>
  <c r="AE51" i="40" s="1"/>
  <c r="AC8" i="40"/>
  <c r="AE8" i="40" s="1"/>
  <c r="AC50" i="40"/>
  <c r="AE50" i="40" s="1"/>
  <c r="AC50" i="21"/>
  <c r="P24" i="21"/>
  <c r="AE22" i="38"/>
  <c r="AC14" i="9"/>
  <c r="AE14" i="9" s="1"/>
  <c r="AE25" i="15"/>
  <c r="P42" i="34"/>
  <c r="P48" i="15"/>
  <c r="P27" i="15"/>
  <c r="P8" i="35"/>
  <c r="P21" i="11"/>
  <c r="P33" i="11"/>
  <c r="AE48" i="34"/>
  <c r="AE46" i="34"/>
  <c r="AE46" i="11"/>
  <c r="AE30" i="11"/>
  <c r="AE23" i="15"/>
  <c r="P29" i="15"/>
  <c r="AE18" i="15"/>
  <c r="P15" i="19"/>
  <c r="P37" i="30"/>
  <c r="P51" i="30"/>
  <c r="AE45" i="30"/>
  <c r="P39" i="35"/>
  <c r="P11" i="34"/>
  <c r="AE39" i="34"/>
  <c r="AE23" i="34"/>
  <c r="AE44" i="34"/>
  <c r="P51" i="15"/>
  <c r="AE30" i="34"/>
  <c r="AE38" i="34"/>
  <c r="AE51" i="35"/>
  <c r="P53" i="15"/>
  <c r="P35" i="15"/>
  <c r="AE41" i="15"/>
  <c r="P19" i="15"/>
  <c r="AE10" i="15"/>
  <c r="P47" i="15"/>
  <c r="P33" i="15"/>
  <c r="AE14" i="15"/>
  <c r="P23" i="19"/>
  <c r="P7" i="19"/>
  <c r="AE38" i="19"/>
  <c r="P31" i="19"/>
  <c r="P29" i="30"/>
  <c r="P15" i="15"/>
  <c r="P45" i="30"/>
  <c r="AE23" i="19"/>
  <c r="P17" i="19"/>
  <c r="P49" i="30"/>
  <c r="P39" i="30"/>
  <c r="AE25" i="30"/>
  <c r="AE10" i="30"/>
  <c r="P35" i="30"/>
  <c r="AE36" i="35"/>
  <c r="P10" i="35"/>
  <c r="AE31" i="34"/>
  <c r="P9" i="30"/>
  <c r="AE53" i="34"/>
  <c r="P30" i="34"/>
  <c r="P14" i="34"/>
  <c r="P30" i="35"/>
  <c r="P38" i="34"/>
  <c r="P51" i="35"/>
  <c r="P41" i="11"/>
  <c r="AE37" i="11"/>
  <c r="P7" i="34"/>
  <c r="AE49" i="11"/>
  <c r="P37" i="11"/>
  <c r="AE33" i="11"/>
  <c r="AE42" i="34"/>
  <c r="P41" i="15"/>
  <c r="AE45" i="15"/>
  <c r="AE27" i="15"/>
  <c r="P14" i="15"/>
  <c r="AE15" i="19"/>
  <c r="P13" i="19"/>
  <c r="AE7" i="19"/>
  <c r="P24" i="35"/>
  <c r="P17" i="30"/>
  <c r="AE39" i="35"/>
  <c r="P26" i="35"/>
  <c r="AE20" i="35"/>
  <c r="P48" i="34"/>
  <c r="AE20" i="34"/>
  <c r="AE43" i="35"/>
  <c r="AE50" i="34"/>
  <c r="P46" i="34"/>
  <c r="P22" i="34"/>
  <c r="AE7" i="34"/>
  <c r="AE45" i="11"/>
  <c r="AE12" i="34"/>
  <c r="P9" i="11"/>
  <c r="P45" i="11"/>
  <c r="AE41" i="11"/>
  <c r="P29" i="11"/>
  <c r="AE25" i="11"/>
  <c r="P17" i="11"/>
  <c r="P53" i="34"/>
  <c r="AE41" i="30"/>
  <c r="AE47" i="35"/>
  <c r="AE26" i="34"/>
  <c r="P15" i="34"/>
  <c r="P44" i="34"/>
  <c r="AE36" i="34"/>
  <c r="P15" i="11"/>
  <c r="P14" i="35"/>
  <c r="P50" i="34"/>
  <c r="AE22" i="34"/>
  <c r="AE29" i="11"/>
  <c r="AE8" i="34"/>
  <c r="AE38" i="11"/>
  <c r="P48" i="18"/>
  <c r="AE7" i="18"/>
  <c r="AE48" i="18"/>
  <c r="AE44" i="38"/>
  <c r="AE26" i="38"/>
  <c r="AE10" i="38"/>
  <c r="AE42" i="18"/>
  <c r="AE33" i="20"/>
  <c r="P46" i="21"/>
  <c r="AC31" i="18"/>
  <c r="AE31" i="18" s="1"/>
  <c r="P31" i="18"/>
  <c r="AC26" i="18"/>
  <c r="AE26" i="18" s="1"/>
  <c r="P26" i="18"/>
  <c r="AC21" i="18"/>
  <c r="AE21" i="18" s="1"/>
  <c r="P21" i="18"/>
  <c r="AC49" i="20"/>
  <c r="AE49" i="20" s="1"/>
  <c r="P49" i="20"/>
  <c r="AC40" i="20"/>
  <c r="AE40" i="20" s="1"/>
  <c r="P40" i="20"/>
  <c r="AC22" i="20"/>
  <c r="AE22" i="20" s="1"/>
  <c r="P22" i="20"/>
  <c r="AC36" i="21"/>
  <c r="AE36" i="21" s="1"/>
  <c r="P36" i="21"/>
  <c r="AE50" i="21"/>
  <c r="AC20" i="21"/>
  <c r="AE20" i="21" s="1"/>
  <c r="P20" i="21"/>
  <c r="AD26" i="23"/>
  <c r="P26" i="23"/>
  <c r="AD10" i="23"/>
  <c r="P10" i="23"/>
  <c r="P17" i="21"/>
  <c r="AC17" i="21"/>
  <c r="AE17" i="21" s="1"/>
  <c r="AB33" i="23"/>
  <c r="AC33" i="23"/>
  <c r="AE33" i="23" s="1"/>
  <c r="P23" i="23"/>
  <c r="AC23" i="23"/>
  <c r="AE23" i="23" s="1"/>
  <c r="P19" i="23"/>
  <c r="AC19" i="23"/>
  <c r="AE19" i="23" s="1"/>
  <c r="P7" i="23"/>
  <c r="AC7" i="23"/>
  <c r="AE7" i="23" s="1"/>
  <c r="AC36" i="22"/>
  <c r="AE36" i="22" s="1"/>
  <c r="P36" i="22"/>
  <c r="AC25" i="22"/>
  <c r="AE25" i="22" s="1"/>
  <c r="P25" i="22"/>
  <c r="AC32" i="22"/>
  <c r="AE32" i="22" s="1"/>
  <c r="P32" i="22"/>
  <c r="P7" i="22"/>
  <c r="AC7" i="22"/>
  <c r="AE7" i="22" s="1"/>
  <c r="AC54" i="36"/>
  <c r="AE54" i="36" s="1"/>
  <c r="P54" i="36"/>
  <c r="P49" i="22"/>
  <c r="AC49" i="22"/>
  <c r="AE49" i="22" s="1"/>
  <c r="AC39" i="36"/>
  <c r="AE39" i="36" s="1"/>
  <c r="P39" i="36"/>
  <c r="AC7" i="36"/>
  <c r="AE7" i="36" s="1"/>
  <c r="P7" i="36"/>
  <c r="P41" i="22"/>
  <c r="AC41" i="22"/>
  <c r="AE41" i="22" s="1"/>
  <c r="AC28" i="38"/>
  <c r="AE28" i="38" s="1"/>
  <c r="P28" i="38"/>
  <c r="P33" i="36"/>
  <c r="AC33" i="36"/>
  <c r="AE33" i="36" s="1"/>
  <c r="AC16" i="22"/>
  <c r="AE16" i="22" s="1"/>
  <c r="P16" i="22"/>
  <c r="P34" i="38"/>
  <c r="AC34" i="38"/>
  <c r="AE34" i="38" s="1"/>
  <c r="AC22" i="16"/>
  <c r="AE22" i="16" s="1"/>
  <c r="P22" i="16"/>
  <c r="AC53" i="18"/>
  <c r="AE53" i="18" s="1"/>
  <c r="P53" i="18"/>
  <c r="AC41" i="18"/>
  <c r="AE41" i="18" s="1"/>
  <c r="AE44" i="18"/>
  <c r="P28" i="18"/>
  <c r="AC28" i="18"/>
  <c r="AE28" i="18" s="1"/>
  <c r="AC25" i="18"/>
  <c r="AE25" i="18" s="1"/>
  <c r="AC18" i="18"/>
  <c r="AE18" i="18" s="1"/>
  <c r="P18" i="18"/>
  <c r="P19" i="18"/>
  <c r="AC19" i="18"/>
  <c r="AE19" i="18" s="1"/>
  <c r="AC45" i="20"/>
  <c r="AE45" i="20" s="1"/>
  <c r="P45" i="20"/>
  <c r="P32" i="18"/>
  <c r="AC32" i="18"/>
  <c r="AE32" i="18" s="1"/>
  <c r="AC48" i="20"/>
  <c r="AE48" i="20" s="1"/>
  <c r="P42" i="20"/>
  <c r="AC42" i="20"/>
  <c r="AE42" i="20" s="1"/>
  <c r="P46" i="20"/>
  <c r="AC46" i="20"/>
  <c r="AE46" i="20" s="1"/>
  <c r="AC41" i="20"/>
  <c r="AE41" i="20" s="1"/>
  <c r="P41" i="20"/>
  <c r="AC15" i="20"/>
  <c r="AE15" i="20" s="1"/>
  <c r="P15" i="20"/>
  <c r="AC23" i="20"/>
  <c r="AE23" i="20" s="1"/>
  <c r="P23" i="20"/>
  <c r="AC12" i="20"/>
  <c r="AE12" i="20" s="1"/>
  <c r="P12" i="20"/>
  <c r="P38" i="21"/>
  <c r="AC38" i="21"/>
  <c r="AE38" i="21" s="1"/>
  <c r="AC29" i="20"/>
  <c r="AE29" i="20" s="1"/>
  <c r="P19" i="20"/>
  <c r="AC19" i="20"/>
  <c r="AE19" i="20" s="1"/>
  <c r="P53" i="21"/>
  <c r="AC53" i="21"/>
  <c r="AE53" i="21" s="1"/>
  <c r="AC44" i="21"/>
  <c r="AE44" i="21" s="1"/>
  <c r="P44" i="21"/>
  <c r="P50" i="21"/>
  <c r="AC51" i="23"/>
  <c r="AE51" i="23" s="1"/>
  <c r="AC36" i="23"/>
  <c r="AE36" i="23" s="1"/>
  <c r="P36" i="23"/>
  <c r="AC10" i="20"/>
  <c r="AE10" i="20" s="1"/>
  <c r="AC21" i="23"/>
  <c r="AE21" i="23" s="1"/>
  <c r="P21" i="23"/>
  <c r="AC51" i="22"/>
  <c r="AE51" i="22" s="1"/>
  <c r="P51" i="22"/>
  <c r="P25" i="20"/>
  <c r="P40" i="21"/>
  <c r="AC40" i="21"/>
  <c r="AE40" i="21" s="1"/>
  <c r="P30" i="21"/>
  <c r="AC30" i="21"/>
  <c r="AE30" i="21" s="1"/>
  <c r="AC16" i="21"/>
  <c r="AE16" i="21" s="1"/>
  <c r="P16" i="21"/>
  <c r="AC10" i="21"/>
  <c r="AE10" i="21" s="1"/>
  <c r="P10" i="21"/>
  <c r="AC8" i="21"/>
  <c r="AE8" i="21" s="1"/>
  <c r="P8" i="21"/>
  <c r="AC48" i="23"/>
  <c r="AE48" i="23" s="1"/>
  <c r="AC32" i="23"/>
  <c r="AE32" i="23" s="1"/>
  <c r="AC18" i="23"/>
  <c r="AC27" i="21"/>
  <c r="AE27" i="21" s="1"/>
  <c r="AC23" i="21"/>
  <c r="AE23" i="21" s="1"/>
  <c r="P23" i="21"/>
  <c r="AC19" i="21"/>
  <c r="AE19" i="21" s="1"/>
  <c r="P19" i="21"/>
  <c r="AC15" i="21"/>
  <c r="AE15" i="21" s="1"/>
  <c r="P15" i="21"/>
  <c r="AC11" i="21"/>
  <c r="AE11" i="21" s="1"/>
  <c r="P11" i="21"/>
  <c r="AE46" i="23"/>
  <c r="P29" i="23"/>
  <c r="AC29" i="23"/>
  <c r="AE29" i="23" s="1"/>
  <c r="AD22" i="23"/>
  <c r="P22" i="23"/>
  <c r="AC12" i="23"/>
  <c r="AE12" i="23" s="1"/>
  <c r="P28" i="22"/>
  <c r="AC28" i="22"/>
  <c r="AE28" i="22" s="1"/>
  <c r="P54" i="38"/>
  <c r="AC54" i="38"/>
  <c r="AE54" i="38" s="1"/>
  <c r="P32" i="21"/>
  <c r="AC32" i="21"/>
  <c r="AE32" i="21" s="1"/>
  <c r="AB49" i="23"/>
  <c r="AC49" i="23"/>
  <c r="AE49" i="23" s="1"/>
  <c r="AC53" i="22"/>
  <c r="AE53" i="22" s="1"/>
  <c r="P53" i="22"/>
  <c r="AC48" i="22"/>
  <c r="AE48" i="22" s="1"/>
  <c r="P48" i="22"/>
  <c r="AC44" i="22"/>
  <c r="AE44" i="22" s="1"/>
  <c r="P44" i="22"/>
  <c r="AC40" i="22"/>
  <c r="AE40" i="22" s="1"/>
  <c r="P40" i="22"/>
  <c r="AC26" i="22"/>
  <c r="AE26" i="22" s="1"/>
  <c r="P26" i="22"/>
  <c r="AC14" i="20"/>
  <c r="AE14" i="20" s="1"/>
  <c r="AC54" i="22"/>
  <c r="AE54" i="22" s="1"/>
  <c r="P54" i="22"/>
  <c r="P35" i="22"/>
  <c r="AC35" i="22"/>
  <c r="AE35" i="22" s="1"/>
  <c r="AC31" i="36"/>
  <c r="AE31" i="36" s="1"/>
  <c r="P31" i="36"/>
  <c r="P22" i="36"/>
  <c r="AC22" i="36"/>
  <c r="AE22" i="36" s="1"/>
  <c r="AC24" i="22"/>
  <c r="AE24" i="22" s="1"/>
  <c r="P24" i="22"/>
  <c r="AC36" i="38"/>
  <c r="AE36" i="38" s="1"/>
  <c r="P36" i="38"/>
  <c r="AC31" i="38"/>
  <c r="AE31" i="38" s="1"/>
  <c r="AC51" i="36"/>
  <c r="AE51" i="36" s="1"/>
  <c r="P51" i="36"/>
  <c r="AC44" i="36"/>
  <c r="AE44" i="36" s="1"/>
  <c r="P44" i="36"/>
  <c r="AC19" i="36"/>
  <c r="AE19" i="36" s="1"/>
  <c r="P19" i="36"/>
  <c r="AC12" i="36"/>
  <c r="AE12" i="36" s="1"/>
  <c r="P12" i="36"/>
  <c r="P8" i="36"/>
  <c r="AC8" i="36"/>
  <c r="AE8" i="36" s="1"/>
  <c r="P40" i="40"/>
  <c r="AC40" i="40"/>
  <c r="AE40" i="40" s="1"/>
  <c r="AC24" i="40"/>
  <c r="AE24" i="40" s="1"/>
  <c r="P24" i="40"/>
  <c r="P23" i="22"/>
  <c r="AC23" i="22"/>
  <c r="AE23" i="22" s="1"/>
  <c r="AC53" i="16"/>
  <c r="AE53" i="16" s="1"/>
  <c r="P53" i="16"/>
  <c r="AC37" i="22"/>
  <c r="AE37" i="22" s="1"/>
  <c r="P37" i="22"/>
  <c r="P41" i="36"/>
  <c r="AC41" i="36"/>
  <c r="AE41" i="36" s="1"/>
  <c r="P39" i="16"/>
  <c r="AC39" i="16"/>
  <c r="AE39" i="16" s="1"/>
  <c r="P34" i="16"/>
  <c r="AC34" i="16"/>
  <c r="AE34" i="16" s="1"/>
  <c r="P31" i="16"/>
  <c r="AC31" i="16"/>
  <c r="AE31" i="16" s="1"/>
  <c r="P26" i="16"/>
  <c r="AC26" i="16"/>
  <c r="AE26" i="16" s="1"/>
  <c r="P23" i="16"/>
  <c r="AC23" i="16"/>
  <c r="AE23" i="16" s="1"/>
  <c r="P18" i="16"/>
  <c r="AC18" i="16"/>
  <c r="AE18" i="16" s="1"/>
  <c r="P15" i="16"/>
  <c r="AC15" i="16"/>
  <c r="AE15" i="16" s="1"/>
  <c r="P10" i="16"/>
  <c r="AC10" i="16"/>
  <c r="AE10" i="16" s="1"/>
  <c r="P7" i="16"/>
  <c r="AC7" i="16"/>
  <c r="AE7" i="16" s="1"/>
  <c r="AC10" i="40"/>
  <c r="AE10" i="40" s="1"/>
  <c r="P10" i="40"/>
  <c r="P30" i="22"/>
  <c r="AC30" i="22"/>
  <c r="AE30" i="22" s="1"/>
  <c r="P49" i="36"/>
  <c r="AC49" i="36"/>
  <c r="AE49" i="36" s="1"/>
  <c r="P25" i="36"/>
  <c r="AC25" i="36"/>
  <c r="AE25" i="36" s="1"/>
  <c r="AC37" i="16"/>
  <c r="AE37" i="16" s="1"/>
  <c r="P37" i="16"/>
  <c r="AC30" i="16"/>
  <c r="AE30" i="16" s="1"/>
  <c r="P30" i="16"/>
  <c r="P27" i="16"/>
  <c r="AC27" i="16"/>
  <c r="AE27" i="16" s="1"/>
  <c r="AC12" i="16"/>
  <c r="AE12" i="16" s="1"/>
  <c r="P12" i="16"/>
  <c r="AC53" i="40"/>
  <c r="AE53" i="40" s="1"/>
  <c r="AC36" i="40"/>
  <c r="AE36" i="40" s="1"/>
  <c r="AC20" i="40"/>
  <c r="AE20" i="40" s="1"/>
  <c r="P49" i="9"/>
  <c r="AC49" i="9"/>
  <c r="AE49" i="9" s="1"/>
  <c r="AC29" i="9"/>
  <c r="AE29" i="9" s="1"/>
  <c r="P29" i="9"/>
  <c r="AC25" i="9"/>
  <c r="AE25" i="9" s="1"/>
  <c r="P25" i="9"/>
  <c r="P32" i="9"/>
  <c r="AC32" i="9"/>
  <c r="AE32" i="9" s="1"/>
  <c r="AC43" i="40"/>
  <c r="AE43" i="40" s="1"/>
  <c r="P33" i="40"/>
  <c r="AC33" i="40"/>
  <c r="AE33" i="40" s="1"/>
  <c r="AC19" i="40"/>
  <c r="AE19" i="40" s="1"/>
  <c r="AC35" i="9"/>
  <c r="AE35" i="9" s="1"/>
  <c r="AC34" i="9"/>
  <c r="AE34" i="9" s="1"/>
  <c r="AC48" i="9"/>
  <c r="AE48" i="9" s="1"/>
  <c r="AC27" i="9"/>
  <c r="AE27" i="9" s="1"/>
  <c r="AC35" i="18"/>
  <c r="AE35" i="18" s="1"/>
  <c r="P35" i="18"/>
  <c r="P8" i="18"/>
  <c r="AC8" i="18"/>
  <c r="AE8" i="18" s="1"/>
  <c r="P41" i="21"/>
  <c r="AC41" i="21"/>
  <c r="AE41" i="21" s="1"/>
  <c r="AC25" i="23"/>
  <c r="AE25" i="23" s="1"/>
  <c r="P25" i="23"/>
  <c r="AC9" i="23"/>
  <c r="AE9" i="23" s="1"/>
  <c r="P9" i="23"/>
  <c r="AC39" i="22"/>
  <c r="AE39" i="22" s="1"/>
  <c r="P39" i="22"/>
  <c r="P34" i="23"/>
  <c r="AC34" i="23"/>
  <c r="AE34" i="23" s="1"/>
  <c r="AC13" i="22"/>
  <c r="AE13" i="22" s="1"/>
  <c r="P13" i="22"/>
  <c r="P42" i="23"/>
  <c r="AC42" i="23"/>
  <c r="AE42" i="23" s="1"/>
  <c r="P27" i="23"/>
  <c r="AC27" i="23"/>
  <c r="AE27" i="23" s="1"/>
  <c r="P11" i="23"/>
  <c r="AC11" i="23"/>
  <c r="AE11" i="23" s="1"/>
  <c r="AC18" i="22"/>
  <c r="AE18" i="22" s="1"/>
  <c r="P18" i="22"/>
  <c r="P46" i="22"/>
  <c r="AC46" i="22"/>
  <c r="AE46" i="22" s="1"/>
  <c r="P7" i="21"/>
  <c r="AC7" i="21"/>
  <c r="AE7" i="21" s="1"/>
  <c r="P50" i="22"/>
  <c r="AC50" i="22"/>
  <c r="AE50" i="22" s="1"/>
  <c r="P42" i="38"/>
  <c r="AC42" i="38"/>
  <c r="AE42" i="38" s="1"/>
  <c r="AC43" i="36"/>
  <c r="AE43" i="36" s="1"/>
  <c r="P43" i="36"/>
  <c r="P9" i="36"/>
  <c r="AC9" i="36"/>
  <c r="AE9" i="36" s="1"/>
  <c r="AC51" i="9"/>
  <c r="AE51" i="9" s="1"/>
  <c r="P51" i="9"/>
  <c r="AC18" i="36"/>
  <c r="AE18" i="36" s="1"/>
  <c r="P18" i="36"/>
  <c r="AC36" i="16"/>
  <c r="AE36" i="16" s="1"/>
  <c r="P36" i="16"/>
  <c r="P19" i="16"/>
  <c r="AC19" i="16"/>
  <c r="AE19" i="16" s="1"/>
  <c r="AC17" i="9"/>
  <c r="AE17" i="9" s="1"/>
  <c r="P17" i="9"/>
  <c r="P17" i="36"/>
  <c r="AC17" i="36"/>
  <c r="AE17" i="36" s="1"/>
  <c r="AC11" i="9"/>
  <c r="AE11" i="9" s="1"/>
  <c r="P11" i="9"/>
  <c r="P45" i="9"/>
  <c r="AC22" i="9"/>
  <c r="AE22" i="9" s="1"/>
  <c r="AC34" i="18"/>
  <c r="AE34" i="18" s="1"/>
  <c r="P34" i="18"/>
  <c r="AC46" i="18"/>
  <c r="AE46" i="18" s="1"/>
  <c r="P46" i="18"/>
  <c r="AC14" i="18"/>
  <c r="AE14" i="18" s="1"/>
  <c r="P14" i="18"/>
  <c r="P20" i="18"/>
  <c r="AC20" i="18"/>
  <c r="AE20" i="18" s="1"/>
  <c r="AC44" i="20"/>
  <c r="AE44" i="20" s="1"/>
  <c r="P44" i="20"/>
  <c r="P47" i="20"/>
  <c r="AC47" i="20"/>
  <c r="AE47" i="20" s="1"/>
  <c r="AC54" i="20"/>
  <c r="AE54" i="20" s="1"/>
  <c r="AC26" i="20"/>
  <c r="AE26" i="20" s="1"/>
  <c r="AC7" i="20"/>
  <c r="AE7" i="20" s="1"/>
  <c r="P7" i="20"/>
  <c r="AE17" i="20"/>
  <c r="AC21" i="20"/>
  <c r="AE21" i="20" s="1"/>
  <c r="P21" i="20"/>
  <c r="P35" i="20"/>
  <c r="AC35" i="20"/>
  <c r="AE35" i="20" s="1"/>
  <c r="AC28" i="20"/>
  <c r="AE28" i="20" s="1"/>
  <c r="P51" i="21"/>
  <c r="AC51" i="21"/>
  <c r="AE51" i="21" s="1"/>
  <c r="P47" i="21"/>
  <c r="AC47" i="21"/>
  <c r="AE47" i="21" s="1"/>
  <c r="AC31" i="21"/>
  <c r="AE31" i="21" s="1"/>
  <c r="P31" i="21"/>
  <c r="AD37" i="20"/>
  <c r="AE37" i="20" s="1"/>
  <c r="P37" i="20"/>
  <c r="AC35" i="21"/>
  <c r="AE35" i="21" s="1"/>
  <c r="P35" i="21"/>
  <c r="AC34" i="21"/>
  <c r="AE34" i="21" s="1"/>
  <c r="P34" i="21"/>
  <c r="AC53" i="23"/>
  <c r="AE53" i="23" s="1"/>
  <c r="P53" i="23"/>
  <c r="P20" i="20"/>
  <c r="AC20" i="20"/>
  <c r="AE20" i="20" s="1"/>
  <c r="AC42" i="21"/>
  <c r="AE42" i="21" s="1"/>
  <c r="P42" i="21"/>
  <c r="AD28" i="21"/>
  <c r="AE28" i="21" s="1"/>
  <c r="P28" i="21"/>
  <c r="P54" i="23"/>
  <c r="AC54" i="23"/>
  <c r="AE54" i="23" s="1"/>
  <c r="AC13" i="23"/>
  <c r="AE13" i="23" s="1"/>
  <c r="P13" i="23"/>
  <c r="AC43" i="22"/>
  <c r="AE43" i="22" s="1"/>
  <c r="P43" i="22"/>
  <c r="P33" i="21"/>
  <c r="AC33" i="21"/>
  <c r="AE33" i="21" s="1"/>
  <c r="P29" i="21"/>
  <c r="AC29" i="21"/>
  <c r="AE29" i="21" s="1"/>
  <c r="AC18" i="21"/>
  <c r="AE18" i="21" s="1"/>
  <c r="P18" i="21"/>
  <c r="AC26" i="23"/>
  <c r="AC10" i="23"/>
  <c r="AE24" i="21"/>
  <c r="P50" i="23"/>
  <c r="AC50" i="23"/>
  <c r="AE50" i="23" s="1"/>
  <c r="AC39" i="23"/>
  <c r="AE39" i="23" s="1"/>
  <c r="P39" i="23"/>
  <c r="AC20" i="23"/>
  <c r="AE20" i="23" s="1"/>
  <c r="AD14" i="23"/>
  <c r="P14" i="23"/>
  <c r="AC21" i="22"/>
  <c r="AE21" i="22" s="1"/>
  <c r="P21" i="22"/>
  <c r="P12" i="22"/>
  <c r="AC12" i="22"/>
  <c r="AE12" i="22" s="1"/>
  <c r="AC47" i="23"/>
  <c r="AE47" i="23" s="1"/>
  <c r="P47" i="23"/>
  <c r="AC34" i="22"/>
  <c r="AE34" i="22" s="1"/>
  <c r="AC17" i="22"/>
  <c r="AE17" i="22" s="1"/>
  <c r="P17" i="22"/>
  <c r="AC10" i="22"/>
  <c r="AE10" i="22" s="1"/>
  <c r="P10" i="22"/>
  <c r="AC8" i="22"/>
  <c r="AE8" i="22" s="1"/>
  <c r="P8" i="22"/>
  <c r="AE46" i="38"/>
  <c r="AC47" i="36"/>
  <c r="AE47" i="36" s="1"/>
  <c r="P47" i="36"/>
  <c r="P38" i="36"/>
  <c r="AC38" i="36"/>
  <c r="AE38" i="36" s="1"/>
  <c r="AC15" i="36"/>
  <c r="AE15" i="36" s="1"/>
  <c r="P15" i="36"/>
  <c r="AC49" i="16"/>
  <c r="AE49" i="16" s="1"/>
  <c r="P49" i="16"/>
  <c r="AC35" i="36"/>
  <c r="AE35" i="36" s="1"/>
  <c r="P35" i="36"/>
  <c r="AC28" i="36"/>
  <c r="AE28" i="36" s="1"/>
  <c r="P28" i="36"/>
  <c r="P50" i="38"/>
  <c r="AC50" i="38"/>
  <c r="AE50" i="38" s="1"/>
  <c r="AC26" i="36"/>
  <c r="AE26" i="36" s="1"/>
  <c r="P26" i="36"/>
  <c r="P50" i="16"/>
  <c r="AC50" i="16"/>
  <c r="AE50" i="16" s="1"/>
  <c r="AC48" i="40"/>
  <c r="AE48" i="40" s="1"/>
  <c r="P48" i="40"/>
  <c r="AC32" i="40"/>
  <c r="AE32" i="40" s="1"/>
  <c r="P32" i="40"/>
  <c r="AC16" i="40"/>
  <c r="AE16" i="40" s="1"/>
  <c r="P16" i="40"/>
  <c r="P15" i="9"/>
  <c r="AC15" i="9"/>
  <c r="AE15" i="9" s="1"/>
  <c r="P38" i="22"/>
  <c r="AC38" i="22"/>
  <c r="AE38" i="22" s="1"/>
  <c r="P37" i="38"/>
  <c r="AC37" i="38"/>
  <c r="AE37" i="38" s="1"/>
  <c r="P29" i="38"/>
  <c r="AC29" i="38"/>
  <c r="AE29" i="38" s="1"/>
  <c r="P24" i="38"/>
  <c r="P20" i="38"/>
  <c r="P16" i="38"/>
  <c r="P12" i="38"/>
  <c r="P48" i="36"/>
  <c r="AC48" i="36"/>
  <c r="AE48" i="36" s="1"/>
  <c r="P44" i="16"/>
  <c r="AC33" i="16"/>
  <c r="AE33" i="16" s="1"/>
  <c r="AC25" i="16"/>
  <c r="AE25" i="16" s="1"/>
  <c r="AC17" i="16"/>
  <c r="AE17" i="16" s="1"/>
  <c r="AC9" i="16"/>
  <c r="AE9" i="16" s="1"/>
  <c r="P13" i="40"/>
  <c r="AC13" i="40"/>
  <c r="AE13" i="40" s="1"/>
  <c r="AC39" i="9"/>
  <c r="AE39" i="9" s="1"/>
  <c r="P39" i="9"/>
  <c r="AC9" i="38"/>
  <c r="AE9" i="38" s="1"/>
  <c r="P9" i="38"/>
  <c r="P32" i="36"/>
  <c r="AC32" i="36"/>
  <c r="AE32" i="36" s="1"/>
  <c r="AC28" i="16"/>
  <c r="AE28" i="16" s="1"/>
  <c r="P28" i="16"/>
  <c r="AC21" i="16"/>
  <c r="AE21" i="16" s="1"/>
  <c r="P21" i="16"/>
  <c r="AC14" i="16"/>
  <c r="AE14" i="16" s="1"/>
  <c r="P14" i="16"/>
  <c r="P11" i="16"/>
  <c r="AC11" i="16"/>
  <c r="AE11" i="16" s="1"/>
  <c r="AC44" i="40"/>
  <c r="AE44" i="40" s="1"/>
  <c r="AC28" i="40"/>
  <c r="AE28" i="40" s="1"/>
  <c r="P11" i="40"/>
  <c r="AC11" i="40"/>
  <c r="AE11" i="40" s="1"/>
  <c r="AC41" i="9"/>
  <c r="AE41" i="9" s="1"/>
  <c r="P41" i="9"/>
  <c r="P9" i="9"/>
  <c r="AC9" i="9"/>
  <c r="AE9" i="9" s="1"/>
  <c r="AC8" i="9"/>
  <c r="AE8" i="9" s="1"/>
  <c r="P8" i="9"/>
  <c r="AC54" i="18"/>
  <c r="AE54" i="18" s="1"/>
  <c r="P54" i="18"/>
  <c r="P49" i="40"/>
  <c r="AC49" i="40"/>
  <c r="AE49" i="40" s="1"/>
  <c r="P19" i="9"/>
  <c r="AC19" i="9"/>
  <c r="AE19" i="9" s="1"/>
  <c r="AC53" i="9"/>
  <c r="AE53" i="9" s="1"/>
  <c r="AE45" i="9"/>
  <c r="AC10" i="9"/>
  <c r="AE10" i="9" s="1"/>
  <c r="AC40" i="9"/>
  <c r="AE40" i="9" s="1"/>
  <c r="AC43" i="9"/>
  <c r="AE43" i="9" s="1"/>
  <c r="AC38" i="18"/>
  <c r="AE38" i="18" s="1"/>
  <c r="P38" i="18"/>
  <c r="AC22" i="18"/>
  <c r="AE22" i="18" s="1"/>
  <c r="P22" i="18"/>
  <c r="P27" i="18"/>
  <c r="AC27" i="18"/>
  <c r="AE27" i="18" s="1"/>
  <c r="P12" i="18"/>
  <c r="AC12" i="18"/>
  <c r="AE12" i="18" s="1"/>
  <c r="AC16" i="20"/>
  <c r="AE16" i="20" s="1"/>
  <c r="P16" i="20"/>
  <c r="P27" i="20"/>
  <c r="AC27" i="20"/>
  <c r="AE27" i="20" s="1"/>
  <c r="AC43" i="21"/>
  <c r="AE43" i="21" s="1"/>
  <c r="P43" i="21"/>
  <c r="AC28" i="23"/>
  <c r="AE28" i="23" s="1"/>
  <c r="P28" i="23"/>
  <c r="AC14" i="21"/>
  <c r="AE14" i="21" s="1"/>
  <c r="P14" i="21"/>
  <c r="P45" i="23"/>
  <c r="AC45" i="23"/>
  <c r="AE45" i="23" s="1"/>
  <c r="AC16" i="23"/>
  <c r="AE16" i="23" s="1"/>
  <c r="P9" i="21"/>
  <c r="AC9" i="21"/>
  <c r="AE9" i="21" s="1"/>
  <c r="P15" i="23"/>
  <c r="AC15" i="23"/>
  <c r="AE15" i="23" s="1"/>
  <c r="P33" i="38"/>
  <c r="AC33" i="38"/>
  <c r="AE33" i="38" s="1"/>
  <c r="P15" i="22"/>
  <c r="AC15" i="22"/>
  <c r="AE15" i="22" s="1"/>
  <c r="P30" i="36"/>
  <c r="AC30" i="36"/>
  <c r="AE30" i="36" s="1"/>
  <c r="AC40" i="23"/>
  <c r="AE40" i="23" s="1"/>
  <c r="AC36" i="36"/>
  <c r="AE36" i="36" s="1"/>
  <c r="P36" i="36"/>
  <c r="AC11" i="36"/>
  <c r="AE11" i="36" s="1"/>
  <c r="P11" i="36"/>
  <c r="AE14" i="38"/>
  <c r="AC34" i="36"/>
  <c r="AE34" i="36" s="1"/>
  <c r="P34" i="36"/>
  <c r="AC29" i="16"/>
  <c r="AE29" i="16" s="1"/>
  <c r="P29" i="16"/>
  <c r="P12" i="40"/>
  <c r="AC12" i="40"/>
  <c r="AE12" i="40" s="1"/>
  <c r="P13" i="9"/>
  <c r="AC13" i="9"/>
  <c r="AE13" i="9" s="1"/>
  <c r="AC28" i="9"/>
  <c r="AE28" i="9" s="1"/>
  <c r="P28" i="9"/>
  <c r="AC16" i="9"/>
  <c r="AE16" i="9" s="1"/>
  <c r="P16" i="9"/>
  <c r="AC42" i="36"/>
  <c r="AE42" i="36" s="1"/>
  <c r="P42" i="36"/>
  <c r="AC10" i="36"/>
  <c r="AE10" i="36" s="1"/>
  <c r="P10" i="36"/>
  <c r="P41" i="40"/>
  <c r="AC41" i="40"/>
  <c r="AE41" i="40" s="1"/>
  <c r="AC51" i="18"/>
  <c r="AE51" i="18" s="1"/>
  <c r="P50" i="18"/>
  <c r="AC50" i="18"/>
  <c r="AE50" i="18" s="1"/>
  <c r="P44" i="18"/>
  <c r="P29" i="18"/>
  <c r="AC29" i="18"/>
  <c r="AE29" i="18" s="1"/>
  <c r="AC33" i="18"/>
  <c r="AE33" i="18" s="1"/>
  <c r="P36" i="18"/>
  <c r="AC36" i="18"/>
  <c r="AE36" i="18" s="1"/>
  <c r="P16" i="18"/>
  <c r="AC16" i="18"/>
  <c r="AE16" i="18" s="1"/>
  <c r="AC53" i="20"/>
  <c r="AE53" i="20" s="1"/>
  <c r="P53" i="20"/>
  <c r="P39" i="20"/>
  <c r="AC39" i="20"/>
  <c r="AE39" i="20" s="1"/>
  <c r="AC34" i="20"/>
  <c r="AE34" i="20" s="1"/>
  <c r="P34" i="20"/>
  <c r="AC10" i="18"/>
  <c r="AE10" i="18" s="1"/>
  <c r="AC30" i="20"/>
  <c r="AE30" i="20" s="1"/>
  <c r="P30" i="20"/>
  <c r="P24" i="20"/>
  <c r="AC24" i="20"/>
  <c r="AE24" i="20" s="1"/>
  <c r="AC18" i="20"/>
  <c r="AE18" i="20" s="1"/>
  <c r="AC11" i="20"/>
  <c r="AE11" i="20" s="1"/>
  <c r="P11" i="20"/>
  <c r="AC49" i="21"/>
  <c r="AE49" i="21" s="1"/>
  <c r="P49" i="21"/>
  <c r="AC38" i="20"/>
  <c r="AE38" i="20" s="1"/>
  <c r="P38" i="20"/>
  <c r="P50" i="20"/>
  <c r="AC50" i="20"/>
  <c r="AE50" i="20" s="1"/>
  <c r="P13" i="20"/>
  <c r="AC13" i="20"/>
  <c r="AE13" i="20" s="1"/>
  <c r="P9" i="20"/>
  <c r="AC9" i="20"/>
  <c r="AE9" i="20" s="1"/>
  <c r="AC8" i="20"/>
  <c r="AE8" i="20" s="1"/>
  <c r="P8" i="20"/>
  <c r="AC39" i="21"/>
  <c r="AE39" i="21" s="1"/>
  <c r="P39" i="21"/>
  <c r="P48" i="21"/>
  <c r="AC48" i="21"/>
  <c r="AE48" i="21" s="1"/>
  <c r="AC54" i="21"/>
  <c r="AE54" i="21" s="1"/>
  <c r="AC44" i="23"/>
  <c r="AE44" i="23" s="1"/>
  <c r="P44" i="23"/>
  <c r="P25" i="21"/>
  <c r="AC25" i="21"/>
  <c r="AE25" i="21" s="1"/>
  <c r="AC17" i="23"/>
  <c r="AE17" i="23" s="1"/>
  <c r="P17" i="23"/>
  <c r="AC47" i="22"/>
  <c r="AE47" i="22" s="1"/>
  <c r="P47" i="22"/>
  <c r="P17" i="20"/>
  <c r="AC22" i="21"/>
  <c r="AE22" i="21" s="1"/>
  <c r="P22" i="21"/>
  <c r="AC12" i="21"/>
  <c r="AE12" i="21" s="1"/>
  <c r="P12" i="21"/>
  <c r="AC14" i="23"/>
  <c r="AB41" i="23"/>
  <c r="AC41" i="23"/>
  <c r="AE41" i="23" s="1"/>
  <c r="AE30" i="23"/>
  <c r="AC24" i="23"/>
  <c r="AE24" i="23" s="1"/>
  <c r="AD18" i="23"/>
  <c r="P18" i="23"/>
  <c r="AC8" i="23"/>
  <c r="AE8" i="23" s="1"/>
  <c r="AC29" i="22"/>
  <c r="AE29" i="22" s="1"/>
  <c r="P29" i="22"/>
  <c r="P20" i="22"/>
  <c r="AC20" i="22"/>
  <c r="AE20" i="22" s="1"/>
  <c r="P21" i="21"/>
  <c r="AC21" i="21"/>
  <c r="AE21" i="21" s="1"/>
  <c r="P13" i="21"/>
  <c r="AC13" i="21"/>
  <c r="AE13" i="21" s="1"/>
  <c r="AE38" i="23"/>
  <c r="AC31" i="23"/>
  <c r="AE31" i="23" s="1"/>
  <c r="P31" i="23"/>
  <c r="AC33" i="22"/>
  <c r="AE33" i="22" s="1"/>
  <c r="P33" i="22"/>
  <c r="AC9" i="22"/>
  <c r="AE9" i="22" s="1"/>
  <c r="P9" i="22"/>
  <c r="P14" i="22"/>
  <c r="AC14" i="22"/>
  <c r="AE14" i="22" s="1"/>
  <c r="P42" i="22"/>
  <c r="AC42" i="22"/>
  <c r="AE42" i="22" s="1"/>
  <c r="P22" i="22"/>
  <c r="AC22" i="22"/>
  <c r="AE22" i="22" s="1"/>
  <c r="AC32" i="38"/>
  <c r="AE32" i="38" s="1"/>
  <c r="P32" i="38"/>
  <c r="AC27" i="38"/>
  <c r="AE27" i="38" s="1"/>
  <c r="P46" i="36"/>
  <c r="AC46" i="36"/>
  <c r="AE46" i="36" s="1"/>
  <c r="AC23" i="36"/>
  <c r="AE23" i="36" s="1"/>
  <c r="P23" i="36"/>
  <c r="P14" i="36"/>
  <c r="AC14" i="36"/>
  <c r="AE14" i="36" s="1"/>
  <c r="P37" i="23"/>
  <c r="AC37" i="23"/>
  <c r="AE37" i="23" s="1"/>
  <c r="P31" i="22"/>
  <c r="AC31" i="22"/>
  <c r="AE31" i="22" s="1"/>
  <c r="AB41" i="38"/>
  <c r="AC41" i="38"/>
  <c r="AE41" i="38" s="1"/>
  <c r="AC39" i="38"/>
  <c r="AE39" i="38" s="1"/>
  <c r="AC53" i="36"/>
  <c r="AE53" i="36" s="1"/>
  <c r="P53" i="36"/>
  <c r="AC27" i="36"/>
  <c r="AE27" i="36" s="1"/>
  <c r="P27" i="36"/>
  <c r="AC20" i="36"/>
  <c r="AE20" i="36" s="1"/>
  <c r="P20" i="36"/>
  <c r="P40" i="36"/>
  <c r="AC40" i="36"/>
  <c r="AE40" i="36" s="1"/>
  <c r="AE24" i="38"/>
  <c r="AE20" i="38"/>
  <c r="AE16" i="38"/>
  <c r="AE12" i="38"/>
  <c r="P16" i="36"/>
  <c r="AC16" i="36"/>
  <c r="AE16" i="36" s="1"/>
  <c r="P51" i="16"/>
  <c r="AC51" i="16"/>
  <c r="AE51" i="16" s="1"/>
  <c r="AC54" i="9"/>
  <c r="AE54" i="9" s="1"/>
  <c r="P54" i="9"/>
  <c r="AC47" i="38"/>
  <c r="AE47" i="38" s="1"/>
  <c r="P47" i="38"/>
  <c r="P31" i="9"/>
  <c r="AC31" i="9"/>
  <c r="AE31" i="9" s="1"/>
  <c r="P45" i="22"/>
  <c r="AC45" i="22"/>
  <c r="AE45" i="22" s="1"/>
  <c r="P7" i="38"/>
  <c r="AC7" i="38"/>
  <c r="AE7" i="38" s="1"/>
  <c r="AC50" i="36"/>
  <c r="AE50" i="36" s="1"/>
  <c r="P50" i="36"/>
  <c r="AC38" i="16"/>
  <c r="AE38" i="16" s="1"/>
  <c r="P38" i="16"/>
  <c r="P35" i="16"/>
  <c r="AC35" i="16"/>
  <c r="AE35" i="16" s="1"/>
  <c r="P20" i="16"/>
  <c r="AC20" i="16"/>
  <c r="AE20" i="16" s="1"/>
  <c r="AC13" i="16"/>
  <c r="AE13" i="16" s="1"/>
  <c r="P13" i="16"/>
  <c r="AC54" i="40"/>
  <c r="AE54" i="40" s="1"/>
  <c r="P54" i="40"/>
  <c r="P38" i="9"/>
  <c r="AC38" i="9"/>
  <c r="AE38" i="9" s="1"/>
  <c r="AC14" i="40"/>
  <c r="AE14" i="40" s="1"/>
  <c r="P14" i="40"/>
  <c r="P7" i="40"/>
  <c r="AC7" i="40"/>
  <c r="AE7" i="40" s="1"/>
  <c r="P37" i="9"/>
  <c r="AC37" i="9"/>
  <c r="AE37" i="9" s="1"/>
  <c r="P24" i="9"/>
  <c r="AC24" i="9"/>
  <c r="AE24" i="9" s="1"/>
  <c r="P24" i="36"/>
  <c r="AC24" i="36"/>
  <c r="AE24" i="36" s="1"/>
  <c r="AC35" i="40"/>
  <c r="AE35" i="40" s="1"/>
  <c r="P23" i="9"/>
  <c r="AC23" i="9"/>
  <c r="AE23" i="9" s="1"/>
  <c r="AC9" i="40"/>
  <c r="AE9" i="40" s="1"/>
  <c r="AC26" i="9"/>
  <c r="AE26" i="9" s="1"/>
  <c r="AC30" i="9"/>
  <c r="AE30" i="9" s="1"/>
  <c r="AC18" i="9"/>
  <c r="AE18" i="9" s="1"/>
  <c r="AC7" i="9"/>
  <c r="AE7" i="9" s="1"/>
  <c r="AG58" i="2"/>
  <c r="AE52" i="25" l="1"/>
  <c r="AE52" i="2"/>
  <c r="AE22" i="23"/>
  <c r="AE14" i="23"/>
  <c r="AE10" i="23"/>
  <c r="AE26" i="23"/>
  <c r="AE18" i="23"/>
  <c r="X58" i="2"/>
  <c r="U58" i="2" l="1"/>
  <c r="R58" i="2" l="1"/>
  <c r="L58" i="2" l="1"/>
  <c r="I58" i="2" l="1"/>
  <c r="F58" i="2" l="1"/>
  <c r="F56" i="2" l="1"/>
  <c r="BE54" i="25"/>
  <c r="BE54" i="2"/>
  <c r="BB54" i="25"/>
  <c r="BB54" i="2"/>
  <c r="AP54" i="25"/>
  <c r="AP54" i="2"/>
  <c r="AD54" i="25"/>
  <c r="AD54" i="2"/>
  <c r="AA54" i="25"/>
  <c r="AA54" i="2"/>
  <c r="O54" i="25"/>
  <c r="O54" i="2"/>
  <c r="AY54" i="12"/>
  <c r="AY53" i="12"/>
  <c r="AY51" i="12"/>
  <c r="AY50" i="12"/>
  <c r="AY49" i="12"/>
  <c r="AY48" i="12"/>
  <c r="AY47" i="12"/>
  <c r="AY46" i="12"/>
  <c r="AY45" i="12"/>
  <c r="AY44" i="12"/>
  <c r="AY43" i="12"/>
  <c r="AY42" i="12"/>
  <c r="AY41" i="12"/>
  <c r="AY40" i="12"/>
  <c r="AY39" i="12"/>
  <c r="AY38" i="12"/>
  <c r="AY37" i="12"/>
  <c r="AY36" i="12"/>
  <c r="AY35" i="12"/>
  <c r="AY34" i="12"/>
  <c r="AY33" i="12"/>
  <c r="AY32" i="12"/>
  <c r="AY31" i="12"/>
  <c r="AY30" i="12"/>
  <c r="AY29" i="12"/>
  <c r="AY28" i="12"/>
  <c r="AY27" i="12"/>
  <c r="AY26" i="12"/>
  <c r="AY25" i="12"/>
  <c r="AY24" i="12"/>
  <c r="AY23" i="12"/>
  <c r="AY22" i="12"/>
  <c r="AY21" i="12"/>
  <c r="AY20" i="12"/>
  <c r="AY19" i="12"/>
  <c r="AY18" i="12"/>
  <c r="AY17" i="12"/>
  <c r="AY16" i="12"/>
  <c r="AY15" i="12"/>
  <c r="AY14" i="12"/>
  <c r="AY13" i="12"/>
  <c r="AY12" i="12"/>
  <c r="AY11" i="12"/>
  <c r="AY10" i="12"/>
  <c r="AY9" i="12"/>
  <c r="AY8" i="12"/>
  <c r="AY7" i="12"/>
  <c r="AV54" i="12"/>
  <c r="AV53" i="12"/>
  <c r="AV51" i="12"/>
  <c r="AV50" i="12"/>
  <c r="AV49" i="12"/>
  <c r="AV48" i="12"/>
  <c r="AV47" i="12"/>
  <c r="AV46" i="12"/>
  <c r="AV45" i="12"/>
  <c r="AV44" i="12"/>
  <c r="AV43" i="12"/>
  <c r="AV42" i="12"/>
  <c r="AV41" i="12"/>
  <c r="AV40" i="12"/>
  <c r="AV39" i="12"/>
  <c r="AV38" i="12"/>
  <c r="AV37" i="12"/>
  <c r="AV36" i="12"/>
  <c r="AV35" i="12"/>
  <c r="AV34" i="12"/>
  <c r="AV33" i="12"/>
  <c r="AV32" i="12"/>
  <c r="AV31" i="12"/>
  <c r="AV30" i="12"/>
  <c r="AV29" i="12"/>
  <c r="AV28" i="12"/>
  <c r="AV27" i="12"/>
  <c r="AV26" i="12"/>
  <c r="AV25" i="12"/>
  <c r="AV24" i="12"/>
  <c r="AV23" i="12"/>
  <c r="AV22" i="12"/>
  <c r="AV21" i="12"/>
  <c r="AV20" i="12"/>
  <c r="AV19" i="12"/>
  <c r="AV18" i="12"/>
  <c r="AV17" i="12"/>
  <c r="AV16" i="12"/>
  <c r="AV15" i="12"/>
  <c r="AV14" i="12"/>
  <c r="AV13" i="12"/>
  <c r="AV12" i="12"/>
  <c r="AV11" i="12"/>
  <c r="AV10" i="12"/>
  <c r="AV9" i="12"/>
  <c r="AV8" i="12"/>
  <c r="AV7" i="12"/>
  <c r="AS54" i="12"/>
  <c r="AS53" i="12"/>
  <c r="AS51" i="12"/>
  <c r="AS50" i="12"/>
  <c r="AS49" i="12"/>
  <c r="AS48" i="12"/>
  <c r="AS47" i="12"/>
  <c r="AS46" i="12"/>
  <c r="AS45" i="12"/>
  <c r="AS44" i="12"/>
  <c r="AS43" i="12"/>
  <c r="AS42" i="12"/>
  <c r="AS41" i="12"/>
  <c r="AS40" i="12"/>
  <c r="AS39" i="12"/>
  <c r="AS38" i="12"/>
  <c r="AS37" i="12"/>
  <c r="AS36" i="12"/>
  <c r="AS35" i="12"/>
  <c r="AS34" i="12"/>
  <c r="AS33" i="12"/>
  <c r="AS32" i="12"/>
  <c r="AS31" i="12"/>
  <c r="AS30" i="12"/>
  <c r="AS29" i="12"/>
  <c r="AS28" i="12"/>
  <c r="AS27" i="12"/>
  <c r="AS26" i="12"/>
  <c r="AS25" i="12"/>
  <c r="AS24" i="12"/>
  <c r="AS23" i="12"/>
  <c r="AS22" i="12"/>
  <c r="AS21" i="12"/>
  <c r="AS20" i="12"/>
  <c r="AS19" i="12"/>
  <c r="AS18" i="12"/>
  <c r="AS17" i="12"/>
  <c r="AS16" i="12"/>
  <c r="AS15" i="12"/>
  <c r="AS14" i="12"/>
  <c r="AS13" i="12"/>
  <c r="AS12" i="12"/>
  <c r="AS11" i="12"/>
  <c r="AS10" i="12"/>
  <c r="AS9" i="12"/>
  <c r="AS8" i="12"/>
  <c r="AS7" i="12"/>
  <c r="AM54" i="12"/>
  <c r="AM53" i="12"/>
  <c r="AM51" i="12"/>
  <c r="AM50" i="12"/>
  <c r="AM49" i="12"/>
  <c r="AM48" i="12"/>
  <c r="AM47" i="12"/>
  <c r="AM46" i="12"/>
  <c r="AM45" i="12"/>
  <c r="AM44" i="12"/>
  <c r="AM43" i="12"/>
  <c r="AM42" i="12"/>
  <c r="AM41" i="12"/>
  <c r="AM40" i="12"/>
  <c r="AM39" i="12"/>
  <c r="AM38" i="12"/>
  <c r="AM37" i="12"/>
  <c r="AM36" i="12"/>
  <c r="AM35" i="12"/>
  <c r="AM34" i="12"/>
  <c r="AM33" i="12"/>
  <c r="AM32" i="12"/>
  <c r="AM31" i="12"/>
  <c r="AM30" i="12"/>
  <c r="AM29" i="12"/>
  <c r="AM28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M13" i="12"/>
  <c r="AM12" i="12"/>
  <c r="AM11" i="12"/>
  <c r="AM10" i="12"/>
  <c r="AM9" i="12"/>
  <c r="AM8" i="12"/>
  <c r="AM7" i="12"/>
  <c r="AJ54" i="12"/>
  <c r="AG54" i="12"/>
  <c r="X54" i="12"/>
  <c r="U54" i="12"/>
  <c r="R54" i="12"/>
  <c r="L54" i="12"/>
  <c r="I54" i="12"/>
  <c r="F54" i="12"/>
  <c r="AZ53" i="26"/>
  <c r="AZ52" i="26"/>
  <c r="AZ51" i="26"/>
  <c r="AZ50" i="26"/>
  <c r="AZ49" i="26"/>
  <c r="AZ48" i="26"/>
  <c r="AZ47" i="26"/>
  <c r="AZ46" i="26"/>
  <c r="AZ45" i="26"/>
  <c r="AZ44" i="26"/>
  <c r="AZ43" i="26"/>
  <c r="AZ42" i="26"/>
  <c r="AZ41" i="26"/>
  <c r="AZ40" i="26"/>
  <c r="AZ39" i="26"/>
  <c r="AZ38" i="26"/>
  <c r="AZ37" i="26"/>
  <c r="AZ36" i="26"/>
  <c r="AZ35" i="26"/>
  <c r="AZ34" i="26"/>
  <c r="AZ33" i="26"/>
  <c r="AZ32" i="26"/>
  <c r="AZ31" i="26"/>
  <c r="AZ30" i="26"/>
  <c r="AZ29" i="26"/>
  <c r="AZ28" i="26"/>
  <c r="AZ27" i="26"/>
  <c r="AZ26" i="26"/>
  <c r="AZ25" i="26"/>
  <c r="AZ24" i="26"/>
  <c r="AZ23" i="26"/>
  <c r="AZ22" i="26"/>
  <c r="AZ21" i="26"/>
  <c r="AZ20" i="26"/>
  <c r="AZ19" i="26"/>
  <c r="AZ18" i="26"/>
  <c r="AZ17" i="26"/>
  <c r="AZ16" i="26"/>
  <c r="AZ15" i="26"/>
  <c r="AZ14" i="26"/>
  <c r="AZ13" i="26"/>
  <c r="AZ12" i="26"/>
  <c r="AZ11" i="26"/>
  <c r="AZ10" i="26"/>
  <c r="AZ9" i="26"/>
  <c r="AZ8" i="26"/>
  <c r="AZ7" i="26"/>
  <c r="AZ53" i="5"/>
  <c r="AZ52" i="5"/>
  <c r="AZ51" i="5"/>
  <c r="AZ50" i="5"/>
  <c r="AZ49" i="5"/>
  <c r="AZ48" i="5"/>
  <c r="AZ47" i="5"/>
  <c r="AZ46" i="5"/>
  <c r="AZ45" i="5"/>
  <c r="AZ44" i="5"/>
  <c r="AZ43" i="5"/>
  <c r="AZ42" i="5"/>
  <c r="AZ41" i="5"/>
  <c r="AZ40" i="5"/>
  <c r="AZ39" i="5"/>
  <c r="AZ38" i="5"/>
  <c r="AZ37" i="5"/>
  <c r="AZ36" i="5"/>
  <c r="AZ35" i="5"/>
  <c r="AZ34" i="5"/>
  <c r="AZ33" i="5"/>
  <c r="AZ32" i="5"/>
  <c r="AZ31" i="5"/>
  <c r="AZ30" i="5"/>
  <c r="AZ29" i="5"/>
  <c r="AZ28" i="5"/>
  <c r="AZ27" i="5"/>
  <c r="AZ26" i="5"/>
  <c r="AZ25" i="5"/>
  <c r="AZ24" i="5"/>
  <c r="AZ23" i="5"/>
  <c r="AZ22" i="5"/>
  <c r="AZ21" i="5"/>
  <c r="AZ20" i="5"/>
  <c r="AZ19" i="5"/>
  <c r="AZ18" i="5"/>
  <c r="AZ17" i="5"/>
  <c r="AZ16" i="5"/>
  <c r="AZ15" i="5"/>
  <c r="AZ14" i="5"/>
  <c r="AZ13" i="5"/>
  <c r="AZ12" i="5"/>
  <c r="AZ11" i="5"/>
  <c r="AZ10" i="5"/>
  <c r="AZ9" i="5"/>
  <c r="AZ8" i="5"/>
  <c r="AZ7" i="5"/>
  <c r="AZ53" i="6"/>
  <c r="AZ52" i="6"/>
  <c r="AZ51" i="6"/>
  <c r="AZ50" i="6"/>
  <c r="AZ49" i="6"/>
  <c r="AZ48" i="6"/>
  <c r="AZ47" i="6"/>
  <c r="AZ46" i="6"/>
  <c r="AZ45" i="6"/>
  <c r="AZ44" i="6"/>
  <c r="AZ43" i="6"/>
  <c r="AZ42" i="6"/>
  <c r="AZ41" i="6"/>
  <c r="AZ40" i="6"/>
  <c r="AZ39" i="6"/>
  <c r="AZ38" i="6"/>
  <c r="AZ37" i="6"/>
  <c r="AZ36" i="6"/>
  <c r="AZ35" i="6"/>
  <c r="AZ34" i="6"/>
  <c r="AZ33" i="6"/>
  <c r="AZ32" i="6"/>
  <c r="AZ31" i="6"/>
  <c r="AZ30" i="6"/>
  <c r="AZ29" i="6"/>
  <c r="AZ28" i="6"/>
  <c r="AZ27" i="6"/>
  <c r="AZ26" i="6"/>
  <c r="AZ25" i="6"/>
  <c r="AZ24" i="6"/>
  <c r="AZ23" i="6"/>
  <c r="AZ22" i="6"/>
  <c r="AZ21" i="6"/>
  <c r="AZ20" i="6"/>
  <c r="AZ19" i="6"/>
  <c r="AZ18" i="6"/>
  <c r="AZ17" i="6"/>
  <c r="AZ16" i="6"/>
  <c r="AZ15" i="6"/>
  <c r="AZ14" i="6"/>
  <c r="AZ13" i="6"/>
  <c r="AZ12" i="6"/>
  <c r="AZ11" i="6"/>
  <c r="AZ10" i="6"/>
  <c r="AZ9" i="6"/>
  <c r="AZ8" i="6"/>
  <c r="AZ7" i="6"/>
  <c r="AZ53" i="8"/>
  <c r="AZ52" i="8"/>
  <c r="AZ51" i="8"/>
  <c r="AZ50" i="8"/>
  <c r="AZ49" i="8"/>
  <c r="AZ48" i="8"/>
  <c r="AZ47" i="8"/>
  <c r="AZ46" i="8"/>
  <c r="AZ45" i="8"/>
  <c r="AZ44" i="8"/>
  <c r="AZ43" i="8"/>
  <c r="AZ42" i="8"/>
  <c r="AZ41" i="8"/>
  <c r="AZ40" i="8"/>
  <c r="AZ39" i="8"/>
  <c r="AZ38" i="8"/>
  <c r="AZ37" i="8"/>
  <c r="AZ36" i="8"/>
  <c r="AZ35" i="8"/>
  <c r="AZ34" i="8"/>
  <c r="AZ33" i="8"/>
  <c r="AZ32" i="8"/>
  <c r="AZ31" i="8"/>
  <c r="AZ30" i="8"/>
  <c r="AZ29" i="8"/>
  <c r="AZ28" i="8"/>
  <c r="AZ27" i="8"/>
  <c r="AZ26" i="8"/>
  <c r="AZ25" i="8"/>
  <c r="AZ24" i="8"/>
  <c r="AZ23" i="8"/>
  <c r="AZ22" i="8"/>
  <c r="AZ21" i="8"/>
  <c r="AZ20" i="8"/>
  <c r="AZ19" i="8"/>
  <c r="AZ18" i="8"/>
  <c r="AZ17" i="8"/>
  <c r="AZ16" i="8"/>
  <c r="AZ15" i="8"/>
  <c r="AZ14" i="8"/>
  <c r="AZ13" i="8"/>
  <c r="AZ12" i="8"/>
  <c r="AZ11" i="8"/>
  <c r="AZ10" i="8"/>
  <c r="AZ9" i="8"/>
  <c r="AZ8" i="8"/>
  <c r="AZ7" i="8"/>
  <c r="AZ53" i="7"/>
  <c r="AZ52" i="7"/>
  <c r="AZ51" i="7"/>
  <c r="AZ50" i="7"/>
  <c r="AZ49" i="7"/>
  <c r="AZ48" i="7"/>
  <c r="AZ47" i="7"/>
  <c r="AZ46" i="7"/>
  <c r="AZ45" i="7"/>
  <c r="AZ44" i="7"/>
  <c r="AZ43" i="7"/>
  <c r="AZ42" i="7"/>
  <c r="AZ41" i="7"/>
  <c r="AZ40" i="7"/>
  <c r="AZ39" i="7"/>
  <c r="AZ38" i="7"/>
  <c r="AZ37" i="7"/>
  <c r="AZ36" i="7"/>
  <c r="AZ35" i="7"/>
  <c r="AZ34" i="7"/>
  <c r="AZ33" i="7"/>
  <c r="AZ32" i="7"/>
  <c r="AZ31" i="7"/>
  <c r="AZ30" i="7"/>
  <c r="AZ29" i="7"/>
  <c r="AZ28" i="7"/>
  <c r="AZ27" i="7"/>
  <c r="AZ26" i="7"/>
  <c r="AZ25" i="7"/>
  <c r="AZ24" i="7"/>
  <c r="AZ23" i="7"/>
  <c r="AZ22" i="7"/>
  <c r="AZ21" i="7"/>
  <c r="AZ20" i="7"/>
  <c r="AZ19" i="7"/>
  <c r="AZ18" i="7"/>
  <c r="AZ17" i="7"/>
  <c r="AZ16" i="7"/>
  <c r="AZ15" i="7"/>
  <c r="AZ14" i="7"/>
  <c r="AZ13" i="7"/>
  <c r="AZ12" i="7"/>
  <c r="AZ11" i="7"/>
  <c r="AZ10" i="7"/>
  <c r="AZ9" i="7"/>
  <c r="AZ8" i="7"/>
  <c r="AZ7" i="7"/>
  <c r="AZ53" i="10"/>
  <c r="AZ52" i="10"/>
  <c r="AZ51" i="10"/>
  <c r="AZ50" i="10"/>
  <c r="AZ49" i="10"/>
  <c r="AZ48" i="10"/>
  <c r="AZ47" i="10"/>
  <c r="AZ46" i="10"/>
  <c r="AZ45" i="10"/>
  <c r="AZ44" i="10"/>
  <c r="AZ43" i="10"/>
  <c r="AZ42" i="10"/>
  <c r="AZ41" i="10"/>
  <c r="AZ40" i="10"/>
  <c r="AZ39" i="10"/>
  <c r="AZ38" i="10"/>
  <c r="AZ37" i="10"/>
  <c r="AZ36" i="10"/>
  <c r="AZ35" i="10"/>
  <c r="AZ34" i="10"/>
  <c r="AZ33" i="10"/>
  <c r="AZ32" i="10"/>
  <c r="AZ31" i="10"/>
  <c r="AZ30" i="10"/>
  <c r="AZ29" i="10"/>
  <c r="AZ28" i="10"/>
  <c r="AZ27" i="10"/>
  <c r="AZ26" i="10"/>
  <c r="AZ25" i="10"/>
  <c r="AZ24" i="10"/>
  <c r="AZ23" i="10"/>
  <c r="AZ22" i="10"/>
  <c r="AZ21" i="10"/>
  <c r="AZ20" i="10"/>
  <c r="AZ19" i="10"/>
  <c r="AZ18" i="10"/>
  <c r="AZ17" i="10"/>
  <c r="AZ16" i="10"/>
  <c r="AZ15" i="10"/>
  <c r="AZ14" i="10"/>
  <c r="AZ13" i="10"/>
  <c r="AZ12" i="10"/>
  <c r="AZ11" i="10"/>
  <c r="AZ10" i="10"/>
  <c r="AZ9" i="10"/>
  <c r="AZ8" i="10"/>
  <c r="AZ7" i="10"/>
  <c r="AW53" i="26"/>
  <c r="AW52" i="26"/>
  <c r="AW51" i="26"/>
  <c r="AW50" i="26"/>
  <c r="AW49" i="26"/>
  <c r="AW48" i="26"/>
  <c r="AW47" i="26"/>
  <c r="AW46" i="26"/>
  <c r="AW45" i="26"/>
  <c r="AW44" i="26"/>
  <c r="AW43" i="26"/>
  <c r="AW42" i="26"/>
  <c r="AW41" i="26"/>
  <c r="AW40" i="26"/>
  <c r="AW39" i="26"/>
  <c r="AW38" i="26"/>
  <c r="AW37" i="26"/>
  <c r="AW36" i="26"/>
  <c r="AW35" i="26"/>
  <c r="AW34" i="26"/>
  <c r="AW33" i="26"/>
  <c r="AW32" i="26"/>
  <c r="AW31" i="26"/>
  <c r="AW30" i="26"/>
  <c r="AW29" i="26"/>
  <c r="AW28" i="26"/>
  <c r="AW27" i="26"/>
  <c r="AW26" i="26"/>
  <c r="AW25" i="26"/>
  <c r="AW24" i="26"/>
  <c r="AW23" i="26"/>
  <c r="AW22" i="26"/>
  <c r="AW21" i="26"/>
  <c r="AW20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AW7" i="26"/>
  <c r="AW53" i="5"/>
  <c r="AW52" i="5"/>
  <c r="AW51" i="5"/>
  <c r="AW50" i="5"/>
  <c r="AW49" i="5"/>
  <c r="AW48" i="5"/>
  <c r="AW47" i="5"/>
  <c r="AW46" i="5"/>
  <c r="AW45" i="5"/>
  <c r="AW44" i="5"/>
  <c r="AW43" i="5"/>
  <c r="AW42" i="5"/>
  <c r="AW41" i="5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W12" i="6"/>
  <c r="AW11" i="6"/>
  <c r="AW10" i="6"/>
  <c r="AW9" i="6"/>
  <c r="AW8" i="6"/>
  <c r="AW7" i="6"/>
  <c r="AW53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W39" i="8"/>
  <c r="AW38" i="8"/>
  <c r="AW37" i="8"/>
  <c r="AW36" i="8"/>
  <c r="AW35" i="8"/>
  <c r="AW34" i="8"/>
  <c r="AW33" i="8"/>
  <c r="AW32" i="8"/>
  <c r="AW31" i="8"/>
  <c r="AW30" i="8"/>
  <c r="AW29" i="8"/>
  <c r="AW28" i="8"/>
  <c r="AW27" i="8"/>
  <c r="AW26" i="8"/>
  <c r="AW25" i="8"/>
  <c r="AW24" i="8"/>
  <c r="AW23" i="8"/>
  <c r="AW22" i="8"/>
  <c r="AW21" i="8"/>
  <c r="AW20" i="8"/>
  <c r="AW19" i="8"/>
  <c r="AW18" i="8"/>
  <c r="AW17" i="8"/>
  <c r="AW16" i="8"/>
  <c r="AW15" i="8"/>
  <c r="AW14" i="8"/>
  <c r="AW13" i="8"/>
  <c r="AW12" i="8"/>
  <c r="AW11" i="8"/>
  <c r="AW10" i="8"/>
  <c r="AW9" i="8"/>
  <c r="AW8" i="8"/>
  <c r="AW7" i="8"/>
  <c r="AW53" i="7"/>
  <c r="AW52" i="7"/>
  <c r="AW51" i="7"/>
  <c r="AW50" i="7"/>
  <c r="AW49" i="7"/>
  <c r="AW48" i="7"/>
  <c r="AW47" i="7"/>
  <c r="AW46" i="7"/>
  <c r="AW45" i="7"/>
  <c r="AW44" i="7"/>
  <c r="AW43" i="7"/>
  <c r="AW42" i="7"/>
  <c r="AW41" i="7"/>
  <c r="AW40" i="7"/>
  <c r="AW39" i="7"/>
  <c r="AW38" i="7"/>
  <c r="AW37" i="7"/>
  <c r="AW36" i="7"/>
  <c r="AW35" i="7"/>
  <c r="AW34" i="7"/>
  <c r="AW33" i="7"/>
  <c r="AW32" i="7"/>
  <c r="AW31" i="7"/>
  <c r="AW30" i="7"/>
  <c r="AW29" i="7"/>
  <c r="AW28" i="7"/>
  <c r="AW27" i="7"/>
  <c r="AW26" i="7"/>
  <c r="AW25" i="7"/>
  <c r="AW24" i="7"/>
  <c r="AW23" i="7"/>
  <c r="AW22" i="7"/>
  <c r="AW21" i="7"/>
  <c r="AW20" i="7"/>
  <c r="AW19" i="7"/>
  <c r="AW18" i="7"/>
  <c r="AW17" i="7"/>
  <c r="AW16" i="7"/>
  <c r="AW15" i="7"/>
  <c r="AW14" i="7"/>
  <c r="AW13" i="7"/>
  <c r="AW12" i="7"/>
  <c r="AW11" i="7"/>
  <c r="AW10" i="7"/>
  <c r="AW9" i="7"/>
  <c r="AW8" i="7"/>
  <c r="AW7" i="7"/>
  <c r="AW53" i="10"/>
  <c r="AW52" i="10"/>
  <c r="AW51" i="10"/>
  <c r="AW50" i="10"/>
  <c r="AW49" i="10"/>
  <c r="AW48" i="10"/>
  <c r="AW47" i="10"/>
  <c r="AW46" i="10"/>
  <c r="AW45" i="10"/>
  <c r="AW44" i="10"/>
  <c r="AW43" i="10"/>
  <c r="AW42" i="10"/>
  <c r="AW41" i="10"/>
  <c r="AW40" i="10"/>
  <c r="AW39" i="10"/>
  <c r="AW38" i="10"/>
  <c r="AW37" i="10"/>
  <c r="AW36" i="10"/>
  <c r="AW35" i="10"/>
  <c r="AW34" i="10"/>
  <c r="AW33" i="10"/>
  <c r="AW32" i="10"/>
  <c r="AW31" i="10"/>
  <c r="AW30" i="10"/>
  <c r="AW29" i="10"/>
  <c r="AW28" i="10"/>
  <c r="AW27" i="10"/>
  <c r="AW26" i="10"/>
  <c r="AW25" i="10"/>
  <c r="AW24" i="10"/>
  <c r="AW23" i="10"/>
  <c r="AW22" i="10"/>
  <c r="AW21" i="10"/>
  <c r="AW20" i="10"/>
  <c r="AW19" i="10"/>
  <c r="AW18" i="10"/>
  <c r="AW17" i="10"/>
  <c r="AW16" i="10"/>
  <c r="AW15" i="10"/>
  <c r="AW14" i="10"/>
  <c r="AW13" i="10"/>
  <c r="AW12" i="10"/>
  <c r="AW11" i="10"/>
  <c r="AW10" i="10"/>
  <c r="AW9" i="10"/>
  <c r="AW8" i="10"/>
  <c r="AW7" i="10"/>
  <c r="AT53" i="26"/>
  <c r="AT52" i="26"/>
  <c r="AT51" i="26"/>
  <c r="AT50" i="26"/>
  <c r="AT49" i="26"/>
  <c r="AT48" i="26"/>
  <c r="AT47" i="26"/>
  <c r="AT46" i="26"/>
  <c r="AT45" i="26"/>
  <c r="AT44" i="26"/>
  <c r="AT43" i="26"/>
  <c r="AT42" i="26"/>
  <c r="AT41" i="26"/>
  <c r="AT40" i="26"/>
  <c r="AT39" i="26"/>
  <c r="AT38" i="26"/>
  <c r="AT37" i="26"/>
  <c r="AT36" i="26"/>
  <c r="AT35" i="26"/>
  <c r="AT34" i="26"/>
  <c r="AT33" i="26"/>
  <c r="AT32" i="26"/>
  <c r="AT31" i="26"/>
  <c r="AT30" i="26"/>
  <c r="AT29" i="26"/>
  <c r="AT28" i="26"/>
  <c r="AT27" i="26"/>
  <c r="AT26" i="26"/>
  <c r="AT25" i="26"/>
  <c r="AT24" i="26"/>
  <c r="AT23" i="26"/>
  <c r="AT22" i="26"/>
  <c r="AT21" i="26"/>
  <c r="AT20" i="26"/>
  <c r="AT19" i="26"/>
  <c r="AT18" i="26"/>
  <c r="AT17" i="26"/>
  <c r="AT16" i="26"/>
  <c r="AT15" i="26"/>
  <c r="AT14" i="26"/>
  <c r="AT13" i="26"/>
  <c r="AT12" i="26"/>
  <c r="AT11" i="26"/>
  <c r="AT10" i="26"/>
  <c r="AT9" i="26"/>
  <c r="AT8" i="26"/>
  <c r="AT7" i="26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18" i="5"/>
  <c r="AT17" i="5"/>
  <c r="AT16" i="5"/>
  <c r="AT15" i="5"/>
  <c r="AT14" i="5"/>
  <c r="AT13" i="5"/>
  <c r="AT12" i="5"/>
  <c r="AT11" i="5"/>
  <c r="AT10" i="5"/>
  <c r="AT9" i="5"/>
  <c r="AT8" i="5"/>
  <c r="AT7" i="5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53" i="8"/>
  <c r="AT52" i="8"/>
  <c r="AT51" i="8"/>
  <c r="AT50" i="8"/>
  <c r="AT49" i="8"/>
  <c r="AT48" i="8"/>
  <c r="AT47" i="8"/>
  <c r="AT46" i="8"/>
  <c r="AT45" i="8"/>
  <c r="AT44" i="8"/>
  <c r="AT43" i="8"/>
  <c r="AT42" i="8"/>
  <c r="AT41" i="8"/>
  <c r="AT40" i="8"/>
  <c r="AT39" i="8"/>
  <c r="AT38" i="8"/>
  <c r="AT37" i="8"/>
  <c r="AT36" i="8"/>
  <c r="AT35" i="8"/>
  <c r="AT34" i="8"/>
  <c r="AT33" i="8"/>
  <c r="AT32" i="8"/>
  <c r="AT31" i="8"/>
  <c r="AT30" i="8"/>
  <c r="AT29" i="8"/>
  <c r="AT28" i="8"/>
  <c r="AT27" i="8"/>
  <c r="AT26" i="8"/>
  <c r="AT25" i="8"/>
  <c r="AT24" i="8"/>
  <c r="AT23" i="8"/>
  <c r="AT22" i="8"/>
  <c r="AT21" i="8"/>
  <c r="AT20" i="8"/>
  <c r="AT19" i="8"/>
  <c r="AT18" i="8"/>
  <c r="AT17" i="8"/>
  <c r="AT16" i="8"/>
  <c r="AT15" i="8"/>
  <c r="AT14" i="8"/>
  <c r="AT13" i="8"/>
  <c r="AT12" i="8"/>
  <c r="AT11" i="8"/>
  <c r="AT10" i="8"/>
  <c r="AT9" i="8"/>
  <c r="AT8" i="8"/>
  <c r="AT7" i="8"/>
  <c r="AT53" i="7"/>
  <c r="AT52" i="7"/>
  <c r="AT51" i="7"/>
  <c r="AT50" i="7"/>
  <c r="AT49" i="7"/>
  <c r="AT48" i="7"/>
  <c r="AT47" i="7"/>
  <c r="AT46" i="7"/>
  <c r="AT45" i="7"/>
  <c r="AT44" i="7"/>
  <c r="AT43" i="7"/>
  <c r="AT42" i="7"/>
  <c r="AT41" i="7"/>
  <c r="AT40" i="7"/>
  <c r="AT39" i="7"/>
  <c r="AT38" i="7"/>
  <c r="AT37" i="7"/>
  <c r="AT36" i="7"/>
  <c r="AT35" i="7"/>
  <c r="AT34" i="7"/>
  <c r="AT33" i="7"/>
  <c r="AT32" i="7"/>
  <c r="AT31" i="7"/>
  <c r="AT30" i="7"/>
  <c r="AT29" i="7"/>
  <c r="AT28" i="7"/>
  <c r="AT27" i="7"/>
  <c r="AT26" i="7"/>
  <c r="AT25" i="7"/>
  <c r="AT24" i="7"/>
  <c r="AT23" i="7"/>
  <c r="AT22" i="7"/>
  <c r="AT21" i="7"/>
  <c r="AT20" i="7"/>
  <c r="AT19" i="7"/>
  <c r="AT18" i="7"/>
  <c r="AT17" i="7"/>
  <c r="AT16" i="7"/>
  <c r="AT15" i="7"/>
  <c r="AT14" i="7"/>
  <c r="AT13" i="7"/>
  <c r="AT12" i="7"/>
  <c r="AT11" i="7"/>
  <c r="AT10" i="7"/>
  <c r="AT9" i="7"/>
  <c r="AT8" i="7"/>
  <c r="AT7" i="7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N53" i="26"/>
  <c r="AN52" i="26"/>
  <c r="AN51" i="26"/>
  <c r="AN50" i="26"/>
  <c r="AN49" i="26"/>
  <c r="AN48" i="26"/>
  <c r="AN47" i="26"/>
  <c r="AN46" i="26"/>
  <c r="AN45" i="26"/>
  <c r="AN44" i="26"/>
  <c r="AN43" i="26"/>
  <c r="AN42" i="26"/>
  <c r="AN41" i="26"/>
  <c r="AN40" i="26"/>
  <c r="AN39" i="26"/>
  <c r="AN38" i="26"/>
  <c r="AN37" i="26"/>
  <c r="AN36" i="26"/>
  <c r="AN35" i="26"/>
  <c r="AN34" i="26"/>
  <c r="AN33" i="26"/>
  <c r="AN32" i="26"/>
  <c r="AN31" i="26"/>
  <c r="AN30" i="26"/>
  <c r="AN29" i="26"/>
  <c r="AN28" i="26"/>
  <c r="AN27" i="26"/>
  <c r="AN26" i="26"/>
  <c r="AN25" i="26"/>
  <c r="AN24" i="26"/>
  <c r="AN23" i="26"/>
  <c r="AN22" i="26"/>
  <c r="AN21" i="26"/>
  <c r="AN20" i="26"/>
  <c r="AN19" i="26"/>
  <c r="AN18" i="26"/>
  <c r="AN17" i="26"/>
  <c r="AN16" i="26"/>
  <c r="AN15" i="26"/>
  <c r="AN14" i="26"/>
  <c r="AN13" i="26"/>
  <c r="AN12" i="26"/>
  <c r="AN11" i="26"/>
  <c r="AN10" i="26"/>
  <c r="AN9" i="26"/>
  <c r="AN8" i="26"/>
  <c r="AN7" i="26"/>
  <c r="AN53" i="33"/>
  <c r="AN52" i="33"/>
  <c r="AN51" i="33"/>
  <c r="AN50" i="33"/>
  <c r="AN49" i="33"/>
  <c r="AN48" i="33"/>
  <c r="AN47" i="33"/>
  <c r="AN46" i="33"/>
  <c r="AN45" i="33"/>
  <c r="AN44" i="33"/>
  <c r="AN43" i="33"/>
  <c r="AN42" i="33"/>
  <c r="AN41" i="33"/>
  <c r="AN40" i="33"/>
  <c r="AN39" i="33"/>
  <c r="AN38" i="33"/>
  <c r="AN37" i="33"/>
  <c r="AN36" i="33"/>
  <c r="AN35" i="33"/>
  <c r="AN34" i="33"/>
  <c r="AN33" i="33"/>
  <c r="AN32" i="33"/>
  <c r="AN31" i="33"/>
  <c r="AN30" i="33"/>
  <c r="AN29" i="33"/>
  <c r="AN28" i="33"/>
  <c r="AN27" i="33"/>
  <c r="AN26" i="33"/>
  <c r="AN25" i="33"/>
  <c r="AN24" i="33"/>
  <c r="AN23" i="33"/>
  <c r="AN22" i="33"/>
  <c r="AN21" i="33"/>
  <c r="AN20" i="33"/>
  <c r="AN19" i="33"/>
  <c r="AN18" i="33"/>
  <c r="AN17" i="33"/>
  <c r="AN16" i="33"/>
  <c r="AN15" i="33"/>
  <c r="AN14" i="33"/>
  <c r="AN13" i="33"/>
  <c r="AN12" i="33"/>
  <c r="AN11" i="33"/>
  <c r="AN10" i="33"/>
  <c r="AN9" i="33"/>
  <c r="AN8" i="33"/>
  <c r="AN7" i="33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9" i="5"/>
  <c r="AN38" i="5"/>
  <c r="AN37" i="5"/>
  <c r="AN36" i="5"/>
  <c r="AN35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AN11" i="8"/>
  <c r="AN10" i="8"/>
  <c r="AN9" i="8"/>
  <c r="AN8" i="8"/>
  <c r="AN7" i="8"/>
  <c r="AN53" i="7"/>
  <c r="AN52" i="7"/>
  <c r="AN51" i="7"/>
  <c r="AN50" i="7"/>
  <c r="AN49" i="7"/>
  <c r="AN48" i="7"/>
  <c r="AN47" i="7"/>
  <c r="AN46" i="7"/>
  <c r="AN45" i="7"/>
  <c r="AN44" i="7"/>
  <c r="AN43" i="7"/>
  <c r="AN42" i="7"/>
  <c r="AN41" i="7"/>
  <c r="AN40" i="7"/>
  <c r="AN39" i="7"/>
  <c r="AN38" i="7"/>
  <c r="AN37" i="7"/>
  <c r="AN36" i="7"/>
  <c r="AN35" i="7"/>
  <c r="AN34" i="7"/>
  <c r="AN33" i="7"/>
  <c r="AN32" i="7"/>
  <c r="AN31" i="7"/>
  <c r="AN30" i="7"/>
  <c r="AN29" i="7"/>
  <c r="AN28" i="7"/>
  <c r="AN27" i="7"/>
  <c r="AN26" i="7"/>
  <c r="AN25" i="7"/>
  <c r="AN24" i="7"/>
  <c r="AN23" i="7"/>
  <c r="AN22" i="7"/>
  <c r="AN21" i="7"/>
  <c r="AN20" i="7"/>
  <c r="AN19" i="7"/>
  <c r="AN18" i="7"/>
  <c r="AN17" i="7"/>
  <c r="AN16" i="7"/>
  <c r="AN15" i="7"/>
  <c r="AN14" i="7"/>
  <c r="AN13" i="7"/>
  <c r="AN12" i="7"/>
  <c r="AN11" i="7"/>
  <c r="AN10" i="7"/>
  <c r="AN9" i="7"/>
  <c r="AN8" i="7"/>
  <c r="AN7" i="7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41" i="13"/>
  <c r="AN40" i="13"/>
  <c r="AN39" i="13"/>
  <c r="AN38" i="13"/>
  <c r="AN37" i="13"/>
  <c r="AN36" i="13"/>
  <c r="AN35" i="13"/>
  <c r="AN34" i="13"/>
  <c r="AN33" i="13"/>
  <c r="AN32" i="13"/>
  <c r="AN31" i="13"/>
  <c r="AN30" i="13"/>
  <c r="AN29" i="13"/>
  <c r="AN28" i="13"/>
  <c r="AN27" i="13"/>
  <c r="AN26" i="13"/>
  <c r="AN25" i="13"/>
  <c r="AN24" i="13"/>
  <c r="AN23" i="13"/>
  <c r="AN22" i="13"/>
  <c r="AN21" i="13"/>
  <c r="AN20" i="13"/>
  <c r="AN19" i="13"/>
  <c r="AN18" i="13"/>
  <c r="AN17" i="13"/>
  <c r="AN16" i="13"/>
  <c r="AN15" i="13"/>
  <c r="AN14" i="13"/>
  <c r="AN13" i="13"/>
  <c r="AN12" i="13"/>
  <c r="AN11" i="13"/>
  <c r="AN10" i="13"/>
  <c r="AN9" i="13"/>
  <c r="AN8" i="13"/>
  <c r="AN7" i="13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41" i="10"/>
  <c r="AN40" i="10"/>
  <c r="AN39" i="10"/>
  <c r="AN38" i="10"/>
  <c r="AN37" i="10"/>
  <c r="AN36" i="10"/>
  <c r="AN35" i="10"/>
  <c r="AN34" i="10"/>
  <c r="AN33" i="10"/>
  <c r="AN32" i="10"/>
  <c r="AN31" i="10"/>
  <c r="AN30" i="10"/>
  <c r="AN29" i="10"/>
  <c r="AN28" i="10"/>
  <c r="AN27" i="10"/>
  <c r="AN26" i="10"/>
  <c r="AN25" i="10"/>
  <c r="AN24" i="10"/>
  <c r="AN23" i="10"/>
  <c r="AN22" i="10"/>
  <c r="AN21" i="10"/>
  <c r="AN20" i="10"/>
  <c r="AN19" i="10"/>
  <c r="AN18" i="10"/>
  <c r="AN17" i="10"/>
  <c r="AN16" i="10"/>
  <c r="AN15" i="10"/>
  <c r="AN14" i="10"/>
  <c r="AN13" i="10"/>
  <c r="AN12" i="10"/>
  <c r="AN11" i="10"/>
  <c r="AN10" i="10"/>
  <c r="AN9" i="10"/>
  <c r="AN8" i="10"/>
  <c r="AN7" i="10"/>
  <c r="AK53" i="26"/>
  <c r="AK52" i="26"/>
  <c r="AK51" i="26"/>
  <c r="AK50" i="26"/>
  <c r="AK49" i="26"/>
  <c r="AK48" i="26"/>
  <c r="AK47" i="26"/>
  <c r="AK46" i="26"/>
  <c r="AK45" i="26"/>
  <c r="AK44" i="26"/>
  <c r="AK43" i="26"/>
  <c r="AK42" i="26"/>
  <c r="AK41" i="26"/>
  <c r="AK40" i="26"/>
  <c r="AK39" i="26"/>
  <c r="AK38" i="26"/>
  <c r="AK37" i="26"/>
  <c r="AK36" i="26"/>
  <c r="AK35" i="26"/>
  <c r="AK34" i="26"/>
  <c r="AK33" i="26"/>
  <c r="AK32" i="26"/>
  <c r="AK31" i="26"/>
  <c r="AK30" i="26"/>
  <c r="AK29" i="26"/>
  <c r="AK28" i="26"/>
  <c r="AK27" i="26"/>
  <c r="AK26" i="26"/>
  <c r="AK25" i="26"/>
  <c r="AK24" i="26"/>
  <c r="AK23" i="26"/>
  <c r="AK22" i="26"/>
  <c r="AK21" i="26"/>
  <c r="AK20" i="26"/>
  <c r="AK19" i="26"/>
  <c r="AK18" i="26"/>
  <c r="AK17" i="26"/>
  <c r="AK16" i="26"/>
  <c r="AK15" i="26"/>
  <c r="AK14" i="26"/>
  <c r="AK13" i="26"/>
  <c r="AK12" i="26"/>
  <c r="AK11" i="26"/>
  <c r="AK10" i="26"/>
  <c r="AK9" i="26"/>
  <c r="AK8" i="26"/>
  <c r="AK7" i="26"/>
  <c r="AK53" i="5"/>
  <c r="AK52" i="5"/>
  <c r="AK51" i="5"/>
  <c r="AK50" i="5"/>
  <c r="AK49" i="5"/>
  <c r="AK48" i="5"/>
  <c r="AK47" i="5"/>
  <c r="AK46" i="5"/>
  <c r="AK45" i="5"/>
  <c r="AK44" i="5"/>
  <c r="AK43" i="5"/>
  <c r="AK42" i="5"/>
  <c r="AK41" i="5"/>
  <c r="AK40" i="5"/>
  <c r="AK39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20" i="5"/>
  <c r="AK19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K53" i="6"/>
  <c r="AK52" i="6"/>
  <c r="AK51" i="6"/>
  <c r="AK50" i="6"/>
  <c r="AK49" i="6"/>
  <c r="AK48" i="6"/>
  <c r="AK47" i="6"/>
  <c r="AK46" i="6"/>
  <c r="AK45" i="6"/>
  <c r="AK44" i="6"/>
  <c r="AK43" i="6"/>
  <c r="AK42" i="6"/>
  <c r="AK41" i="6"/>
  <c r="AK40" i="6"/>
  <c r="AK39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53" i="8"/>
  <c r="AK52" i="8"/>
  <c r="AK51" i="8"/>
  <c r="AK50" i="8"/>
  <c r="AK49" i="8"/>
  <c r="AK48" i="8"/>
  <c r="AK47" i="8"/>
  <c r="AK46" i="8"/>
  <c r="AK45" i="8"/>
  <c r="AK44" i="8"/>
  <c r="AK43" i="8"/>
  <c r="AK42" i="8"/>
  <c r="AK41" i="8"/>
  <c r="AK40" i="8"/>
  <c r="AK39" i="8"/>
  <c r="AK38" i="8"/>
  <c r="AK37" i="8"/>
  <c r="AK36" i="8"/>
  <c r="AK35" i="8"/>
  <c r="AK34" i="8"/>
  <c r="AK33" i="8"/>
  <c r="AK32" i="8"/>
  <c r="AK31" i="8"/>
  <c r="AK30" i="8"/>
  <c r="AK29" i="8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9" i="8"/>
  <c r="AK8" i="8"/>
  <c r="AK7" i="8"/>
  <c r="AK53" i="7"/>
  <c r="AK52" i="7"/>
  <c r="AK51" i="7"/>
  <c r="AK50" i="7"/>
  <c r="AK49" i="7"/>
  <c r="AK48" i="7"/>
  <c r="AK47" i="7"/>
  <c r="AK46" i="7"/>
  <c r="AK45" i="7"/>
  <c r="AK44" i="7"/>
  <c r="AK43" i="7"/>
  <c r="AK42" i="7"/>
  <c r="AK41" i="7"/>
  <c r="AK40" i="7"/>
  <c r="AK39" i="7"/>
  <c r="AK38" i="7"/>
  <c r="AK37" i="7"/>
  <c r="AK36" i="7"/>
  <c r="AK35" i="7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53" i="10"/>
  <c r="AK52" i="10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H53" i="26"/>
  <c r="AH52" i="26"/>
  <c r="AH51" i="26"/>
  <c r="AH50" i="26"/>
  <c r="AH49" i="26"/>
  <c r="AH48" i="26"/>
  <c r="AH47" i="26"/>
  <c r="AH46" i="26"/>
  <c r="AH45" i="26"/>
  <c r="AH44" i="26"/>
  <c r="AH43" i="26"/>
  <c r="AH42" i="26"/>
  <c r="AH41" i="26"/>
  <c r="AH40" i="26"/>
  <c r="AH39" i="26"/>
  <c r="AH38" i="26"/>
  <c r="AH37" i="26"/>
  <c r="AH36" i="26"/>
  <c r="AH35" i="26"/>
  <c r="AH34" i="26"/>
  <c r="AH33" i="26"/>
  <c r="AH32" i="26"/>
  <c r="AH31" i="26"/>
  <c r="AH30" i="26"/>
  <c r="AH29" i="26"/>
  <c r="AH28" i="26"/>
  <c r="AH27" i="26"/>
  <c r="AH26" i="26"/>
  <c r="AH25" i="26"/>
  <c r="AH24" i="26"/>
  <c r="AH23" i="26"/>
  <c r="AH22" i="26"/>
  <c r="AH21" i="26"/>
  <c r="AH20" i="26"/>
  <c r="AH19" i="26"/>
  <c r="AH18" i="26"/>
  <c r="AH17" i="26"/>
  <c r="AH16" i="26"/>
  <c r="AH15" i="26"/>
  <c r="AH14" i="26"/>
  <c r="AH13" i="26"/>
  <c r="AH12" i="26"/>
  <c r="AH11" i="26"/>
  <c r="AH10" i="26"/>
  <c r="AH9" i="26"/>
  <c r="AH8" i="26"/>
  <c r="AH7" i="26"/>
  <c r="AH53" i="5"/>
  <c r="AH52" i="5"/>
  <c r="AH51" i="5"/>
  <c r="AH50" i="5"/>
  <c r="AH49" i="5"/>
  <c r="AH48" i="5"/>
  <c r="AH47" i="5"/>
  <c r="AH46" i="5"/>
  <c r="AH45" i="5"/>
  <c r="AH44" i="5"/>
  <c r="AH43" i="5"/>
  <c r="AH42" i="5"/>
  <c r="AH41" i="5"/>
  <c r="AH40" i="5"/>
  <c r="AH39" i="5"/>
  <c r="AH38" i="5"/>
  <c r="AH37" i="5"/>
  <c r="AH36" i="5"/>
  <c r="AH35" i="5"/>
  <c r="AH34" i="5"/>
  <c r="AH33" i="5"/>
  <c r="AH32" i="5"/>
  <c r="AH31" i="5"/>
  <c r="AH30" i="5"/>
  <c r="AH29" i="5"/>
  <c r="AH28" i="5"/>
  <c r="AH27" i="5"/>
  <c r="AH26" i="5"/>
  <c r="AH25" i="5"/>
  <c r="AH24" i="5"/>
  <c r="AH23" i="5"/>
  <c r="AH22" i="5"/>
  <c r="AH21" i="5"/>
  <c r="AH20" i="5"/>
  <c r="AH19" i="5"/>
  <c r="AH18" i="5"/>
  <c r="AH17" i="5"/>
  <c r="AH16" i="5"/>
  <c r="AH15" i="5"/>
  <c r="AH14" i="5"/>
  <c r="AH13" i="5"/>
  <c r="AH12" i="5"/>
  <c r="AH11" i="5"/>
  <c r="AH10" i="5"/>
  <c r="AH9" i="5"/>
  <c r="AH8" i="5"/>
  <c r="AH7" i="5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9" i="6"/>
  <c r="AH28" i="6"/>
  <c r="AH27" i="6"/>
  <c r="AH26" i="6"/>
  <c r="AH25" i="6"/>
  <c r="AH24" i="6"/>
  <c r="AH23" i="6"/>
  <c r="AH22" i="6"/>
  <c r="AH21" i="6"/>
  <c r="AH20" i="6"/>
  <c r="AH19" i="6"/>
  <c r="AH18" i="6"/>
  <c r="AH17" i="6"/>
  <c r="AH16" i="6"/>
  <c r="AH15" i="6"/>
  <c r="AH14" i="6"/>
  <c r="AH13" i="6"/>
  <c r="AH12" i="6"/>
  <c r="AH11" i="6"/>
  <c r="AH10" i="6"/>
  <c r="AH9" i="6"/>
  <c r="AH8" i="6"/>
  <c r="AH7" i="6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H9" i="8"/>
  <c r="AH8" i="8"/>
  <c r="AH7" i="8"/>
  <c r="AH53" i="7"/>
  <c r="AH52" i="7"/>
  <c r="AH51" i="7"/>
  <c r="AH50" i="7"/>
  <c r="AH49" i="7"/>
  <c r="AH48" i="7"/>
  <c r="AH47" i="7"/>
  <c r="AH46" i="7"/>
  <c r="AH45" i="7"/>
  <c r="AH44" i="7"/>
  <c r="AH43" i="7"/>
  <c r="AH42" i="7"/>
  <c r="AH41" i="7"/>
  <c r="AH40" i="7"/>
  <c r="AH39" i="7"/>
  <c r="AH38" i="7"/>
  <c r="AH37" i="7"/>
  <c r="AH36" i="7"/>
  <c r="AH35" i="7"/>
  <c r="AH34" i="7"/>
  <c r="AH33" i="7"/>
  <c r="AH32" i="7"/>
  <c r="AH31" i="7"/>
  <c r="AH30" i="7"/>
  <c r="AH29" i="7"/>
  <c r="AH28" i="7"/>
  <c r="AH27" i="7"/>
  <c r="AH26" i="7"/>
  <c r="AH25" i="7"/>
  <c r="AH24" i="7"/>
  <c r="AH23" i="7"/>
  <c r="AH22" i="7"/>
  <c r="AH21" i="7"/>
  <c r="AH20" i="7"/>
  <c r="AH19" i="7"/>
  <c r="AH18" i="7"/>
  <c r="AH17" i="7"/>
  <c r="AH16" i="7"/>
  <c r="AH15" i="7"/>
  <c r="AH14" i="7"/>
  <c r="AH13" i="7"/>
  <c r="AH12" i="7"/>
  <c r="AH11" i="7"/>
  <c r="AH10" i="7"/>
  <c r="AH9" i="7"/>
  <c r="AH8" i="7"/>
  <c r="AH7" i="7"/>
  <c r="AH53" i="13"/>
  <c r="AH52" i="13"/>
  <c r="AH51" i="13"/>
  <c r="AH50" i="13"/>
  <c r="AH49" i="13"/>
  <c r="AH48" i="13"/>
  <c r="AH47" i="13"/>
  <c r="AH46" i="13"/>
  <c r="AH45" i="13"/>
  <c r="AH44" i="13"/>
  <c r="AH43" i="13"/>
  <c r="AH42" i="13"/>
  <c r="AH41" i="13"/>
  <c r="AH40" i="13"/>
  <c r="AH39" i="13"/>
  <c r="AH38" i="13"/>
  <c r="AH37" i="13"/>
  <c r="AH36" i="13"/>
  <c r="AH35" i="13"/>
  <c r="AH34" i="13"/>
  <c r="AH33" i="13"/>
  <c r="AH32" i="13"/>
  <c r="AH31" i="13"/>
  <c r="AH30" i="13"/>
  <c r="AH29" i="13"/>
  <c r="AH28" i="13"/>
  <c r="AH27" i="13"/>
  <c r="AH26" i="13"/>
  <c r="AH25" i="13"/>
  <c r="AH24" i="13"/>
  <c r="AH23" i="13"/>
  <c r="AH22" i="13"/>
  <c r="AH21" i="13"/>
  <c r="AH20" i="13"/>
  <c r="AH19" i="13"/>
  <c r="AH18" i="13"/>
  <c r="AH17" i="13"/>
  <c r="AH16" i="13"/>
  <c r="AH15" i="13"/>
  <c r="AH14" i="13"/>
  <c r="AH13" i="13"/>
  <c r="AH12" i="13"/>
  <c r="AH11" i="13"/>
  <c r="AH10" i="13"/>
  <c r="AH9" i="13"/>
  <c r="AH8" i="13"/>
  <c r="AH7" i="13"/>
  <c r="AH53" i="10"/>
  <c r="AH52" i="10"/>
  <c r="AH51" i="10"/>
  <c r="AH50" i="10"/>
  <c r="AH49" i="10"/>
  <c r="AH48" i="10"/>
  <c r="AH47" i="10"/>
  <c r="AH46" i="10"/>
  <c r="AH45" i="10"/>
  <c r="AH44" i="10"/>
  <c r="AH43" i="10"/>
  <c r="AH42" i="10"/>
  <c r="AH41" i="10"/>
  <c r="AH40" i="10"/>
  <c r="AH39" i="10"/>
  <c r="AH38" i="10"/>
  <c r="AH37" i="10"/>
  <c r="AH36" i="10"/>
  <c r="AH35" i="10"/>
  <c r="AH34" i="10"/>
  <c r="AH33" i="10"/>
  <c r="AH32" i="10"/>
  <c r="AH31" i="10"/>
  <c r="AH30" i="10"/>
  <c r="AH29" i="10"/>
  <c r="AH28" i="10"/>
  <c r="AH27" i="10"/>
  <c r="AH26" i="10"/>
  <c r="AH25" i="10"/>
  <c r="AH24" i="10"/>
  <c r="AH23" i="10"/>
  <c r="AH22" i="10"/>
  <c r="AH21" i="10"/>
  <c r="AH20" i="10"/>
  <c r="AH19" i="10"/>
  <c r="AH18" i="10"/>
  <c r="AH17" i="10"/>
  <c r="AH16" i="10"/>
  <c r="AH15" i="10"/>
  <c r="AH14" i="10"/>
  <c r="AH13" i="10"/>
  <c r="AH12" i="10"/>
  <c r="AH11" i="10"/>
  <c r="AH10" i="10"/>
  <c r="AH9" i="10"/>
  <c r="AH8" i="10"/>
  <c r="AH7" i="10"/>
  <c r="Y53" i="26"/>
  <c r="Y52" i="26"/>
  <c r="Y51" i="26"/>
  <c r="Y50" i="26"/>
  <c r="Y49" i="26"/>
  <c r="Y48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53" i="13"/>
  <c r="Y52" i="13"/>
  <c r="Y51" i="13"/>
  <c r="Y50" i="13"/>
  <c r="Y49" i="13"/>
  <c r="Y48" i="13"/>
  <c r="Y47" i="13"/>
  <c r="Y46" i="13"/>
  <c r="Y45" i="13"/>
  <c r="Y44" i="13"/>
  <c r="Y43" i="13"/>
  <c r="Y42" i="13"/>
  <c r="Y41" i="13"/>
  <c r="Y40" i="13"/>
  <c r="Y39" i="13"/>
  <c r="Y38" i="13"/>
  <c r="Y37" i="13"/>
  <c r="Y36" i="13"/>
  <c r="Y35" i="13"/>
  <c r="Y34" i="13"/>
  <c r="Y33" i="13"/>
  <c r="Y32" i="13"/>
  <c r="Y31" i="13"/>
  <c r="Y30" i="13"/>
  <c r="Y29" i="13"/>
  <c r="Y28" i="13"/>
  <c r="Y27" i="13"/>
  <c r="Y26" i="13"/>
  <c r="Y25" i="13"/>
  <c r="Y24" i="13"/>
  <c r="Y23" i="13"/>
  <c r="Y22" i="13"/>
  <c r="Y21" i="13"/>
  <c r="Y20" i="13"/>
  <c r="Y19" i="13"/>
  <c r="Y18" i="13"/>
  <c r="Y17" i="13"/>
  <c r="Y16" i="13"/>
  <c r="Y15" i="13"/>
  <c r="Y14" i="13"/>
  <c r="Y13" i="13"/>
  <c r="Y12" i="13"/>
  <c r="Y11" i="13"/>
  <c r="Y10" i="13"/>
  <c r="Y9" i="13"/>
  <c r="Y8" i="13"/>
  <c r="Y7" i="13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V53" i="26"/>
  <c r="V52" i="26"/>
  <c r="V51" i="26"/>
  <c r="V50" i="26"/>
  <c r="V49" i="26"/>
  <c r="V48" i="26"/>
  <c r="V47" i="26"/>
  <c r="V46" i="26"/>
  <c r="V45" i="26"/>
  <c r="V44" i="26"/>
  <c r="V43" i="26"/>
  <c r="V42" i="26"/>
  <c r="V41" i="26"/>
  <c r="V40" i="26"/>
  <c r="V39" i="26"/>
  <c r="V38" i="26"/>
  <c r="V37" i="26"/>
  <c r="V36" i="26"/>
  <c r="V35" i="26"/>
  <c r="V34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20" i="26"/>
  <c r="V19" i="26"/>
  <c r="V18" i="26"/>
  <c r="V17" i="26"/>
  <c r="V16" i="26"/>
  <c r="V15" i="26"/>
  <c r="V14" i="26"/>
  <c r="V13" i="26"/>
  <c r="V12" i="26"/>
  <c r="V11" i="26"/>
  <c r="V10" i="26"/>
  <c r="V9" i="26"/>
  <c r="V8" i="26"/>
  <c r="V7" i="26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53" i="10"/>
  <c r="V52" i="10"/>
  <c r="V51" i="10"/>
  <c r="V50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S53" i="26"/>
  <c r="S52" i="26"/>
  <c r="S51" i="26"/>
  <c r="S50" i="26"/>
  <c r="S49" i="26"/>
  <c r="S48" i="26"/>
  <c r="S47" i="26"/>
  <c r="S46" i="26"/>
  <c r="S45" i="26"/>
  <c r="S44" i="26"/>
  <c r="S43" i="26"/>
  <c r="S42" i="26"/>
  <c r="S41" i="26"/>
  <c r="S40" i="26"/>
  <c r="S39" i="26"/>
  <c r="S38" i="26"/>
  <c r="S37" i="26"/>
  <c r="S36" i="26"/>
  <c r="S35" i="26"/>
  <c r="S34" i="26"/>
  <c r="S33" i="26"/>
  <c r="S32" i="26"/>
  <c r="S31" i="26"/>
  <c r="S30" i="26"/>
  <c r="S29" i="26"/>
  <c r="S28" i="26"/>
  <c r="S27" i="26"/>
  <c r="S26" i="26"/>
  <c r="S25" i="26"/>
  <c r="S24" i="26"/>
  <c r="S23" i="26"/>
  <c r="S22" i="26"/>
  <c r="S21" i="26"/>
  <c r="S20" i="26"/>
  <c r="S19" i="26"/>
  <c r="S18" i="26"/>
  <c r="S17" i="26"/>
  <c r="S16" i="26"/>
  <c r="S15" i="26"/>
  <c r="S14" i="26"/>
  <c r="S13" i="26"/>
  <c r="S12" i="26"/>
  <c r="S11" i="26"/>
  <c r="S10" i="26"/>
  <c r="S9" i="26"/>
  <c r="S8" i="26"/>
  <c r="S7" i="26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13" i="26"/>
  <c r="M12" i="26"/>
  <c r="M11" i="26"/>
  <c r="M10" i="26"/>
  <c r="M9" i="26"/>
  <c r="M8" i="26"/>
  <c r="M7" i="26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26"/>
  <c r="G7" i="5"/>
  <c r="G7" i="6"/>
  <c r="G7" i="8"/>
  <c r="G7" i="7"/>
  <c r="G7" i="13"/>
  <c r="G7" i="10"/>
  <c r="BB11" i="12" l="1"/>
  <c r="BB19" i="12"/>
  <c r="BB27" i="12"/>
  <c r="BB12" i="12"/>
  <c r="BB20" i="12"/>
  <c r="BB28" i="12"/>
  <c r="BB36" i="12"/>
  <c r="BB44" i="12"/>
  <c r="BB53" i="12"/>
  <c r="BB9" i="12"/>
  <c r="BB17" i="12"/>
  <c r="BB25" i="12"/>
  <c r="BB10" i="12"/>
  <c r="BB18" i="12"/>
  <c r="BB26" i="12"/>
  <c r="BB34" i="12"/>
  <c r="BB42" i="12"/>
  <c r="BB50" i="12"/>
  <c r="BB15" i="12"/>
  <c r="BB23" i="12"/>
  <c r="BB8" i="12"/>
  <c r="BB16" i="12"/>
  <c r="BB24" i="12"/>
  <c r="BB32" i="12"/>
  <c r="BB40" i="12"/>
  <c r="BB48" i="12"/>
  <c r="BH54" i="25"/>
  <c r="BH54" i="2"/>
  <c r="BB13" i="12"/>
  <c r="BB21" i="12"/>
  <c r="BB14" i="12"/>
  <c r="BB22" i="12"/>
  <c r="BB30" i="12"/>
  <c r="BB38" i="12"/>
  <c r="BB46" i="12"/>
  <c r="BB7" i="12"/>
  <c r="AA54" i="12"/>
  <c r="AD54" i="12"/>
  <c r="BE54" i="12"/>
  <c r="AP54" i="12"/>
  <c r="O54" i="12"/>
  <c r="BB31" i="12"/>
  <c r="BB35" i="12"/>
  <c r="BB39" i="12"/>
  <c r="BB43" i="12"/>
  <c r="BB47" i="12"/>
  <c r="BB51" i="12"/>
  <c r="BB29" i="12"/>
  <c r="BB33" i="12"/>
  <c r="BB37" i="12"/>
  <c r="BB41" i="12"/>
  <c r="BB45" i="12"/>
  <c r="BB49" i="12"/>
  <c r="BB54" i="12"/>
  <c r="BH54" i="12" l="1"/>
  <c r="AS58" i="2"/>
  <c r="AM58" i="2" l="1"/>
  <c r="AJ58" i="2" l="1"/>
  <c r="K57" i="29" l="1"/>
  <c r="K23" i="29"/>
  <c r="BK7" i="36" l="1"/>
  <c r="AG56" i="2" l="1"/>
  <c r="X56" i="2" l="1"/>
  <c r="U56" i="2" l="1"/>
  <c r="R56" i="2" l="1"/>
  <c r="L56" i="2" l="1"/>
  <c r="I56" i="2" l="1"/>
  <c r="J56" i="29" l="1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J10" i="29"/>
  <c r="J9" i="29"/>
  <c r="J8" i="29"/>
  <c r="J7" i="29"/>
  <c r="J6" i="29"/>
  <c r="D56" i="29"/>
  <c r="D55" i="29"/>
  <c r="D54" i="29"/>
  <c r="D53" i="29"/>
  <c r="D52" i="29"/>
  <c r="D51" i="29"/>
  <c r="D50" i="29"/>
  <c r="D49" i="29"/>
  <c r="D48" i="29"/>
  <c r="D47" i="29"/>
  <c r="D46" i="29"/>
  <c r="D45" i="29"/>
  <c r="D44" i="29"/>
  <c r="D43" i="29"/>
  <c r="D42" i="29"/>
  <c r="D41" i="29"/>
  <c r="D40" i="29"/>
  <c r="D39" i="29"/>
  <c r="D38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2" i="29"/>
  <c r="D21" i="29"/>
  <c r="D20" i="29"/>
  <c r="D19" i="29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J5" i="29"/>
  <c r="D5" i="29"/>
  <c r="I56" i="29"/>
  <c r="H56" i="29"/>
  <c r="G56" i="29"/>
  <c r="F56" i="29"/>
  <c r="E56" i="29"/>
  <c r="I55" i="29"/>
  <c r="H55" i="29"/>
  <c r="G55" i="29"/>
  <c r="F55" i="29"/>
  <c r="E55" i="29"/>
  <c r="I54" i="29"/>
  <c r="H54" i="29"/>
  <c r="G54" i="29"/>
  <c r="F54" i="29"/>
  <c r="E54" i="29"/>
  <c r="I53" i="29"/>
  <c r="H53" i="29"/>
  <c r="G53" i="29"/>
  <c r="F53" i="29"/>
  <c r="E53" i="29"/>
  <c r="I52" i="29"/>
  <c r="H52" i="29"/>
  <c r="G52" i="29"/>
  <c r="F52" i="29"/>
  <c r="E52" i="29"/>
  <c r="I51" i="29"/>
  <c r="H51" i="29"/>
  <c r="G51" i="29"/>
  <c r="F51" i="29"/>
  <c r="E51" i="29"/>
  <c r="I50" i="29"/>
  <c r="H50" i="29"/>
  <c r="G50" i="29"/>
  <c r="F50" i="29"/>
  <c r="E50" i="29"/>
  <c r="I49" i="29"/>
  <c r="H49" i="29"/>
  <c r="G49" i="29"/>
  <c r="F49" i="29"/>
  <c r="E49" i="29"/>
  <c r="I48" i="29"/>
  <c r="H48" i="29"/>
  <c r="G48" i="29"/>
  <c r="F48" i="29"/>
  <c r="E48" i="29"/>
  <c r="I47" i="29"/>
  <c r="H47" i="29"/>
  <c r="G47" i="29"/>
  <c r="F47" i="29"/>
  <c r="E47" i="29"/>
  <c r="I46" i="29"/>
  <c r="H46" i="29"/>
  <c r="G46" i="29"/>
  <c r="F46" i="29"/>
  <c r="E46" i="29"/>
  <c r="I45" i="29"/>
  <c r="H45" i="29"/>
  <c r="G45" i="29"/>
  <c r="F45" i="29"/>
  <c r="E45" i="29"/>
  <c r="I44" i="29"/>
  <c r="H44" i="29"/>
  <c r="G44" i="29"/>
  <c r="F44" i="29"/>
  <c r="E44" i="29"/>
  <c r="I43" i="29"/>
  <c r="H43" i="29"/>
  <c r="G43" i="29"/>
  <c r="F43" i="29"/>
  <c r="E43" i="29"/>
  <c r="I42" i="29"/>
  <c r="H42" i="29"/>
  <c r="G42" i="29"/>
  <c r="F42" i="29"/>
  <c r="E42" i="29"/>
  <c r="I41" i="29"/>
  <c r="H41" i="29"/>
  <c r="G41" i="29"/>
  <c r="F41" i="29"/>
  <c r="E41" i="29"/>
  <c r="I40" i="29"/>
  <c r="H40" i="29"/>
  <c r="G40" i="29"/>
  <c r="F40" i="29"/>
  <c r="E40" i="29"/>
  <c r="I39" i="29"/>
  <c r="H39" i="29"/>
  <c r="G39" i="29"/>
  <c r="F39" i="29"/>
  <c r="E39" i="29"/>
  <c r="I38" i="29"/>
  <c r="H38" i="29"/>
  <c r="G38" i="29"/>
  <c r="F38" i="29"/>
  <c r="E38" i="29"/>
  <c r="I37" i="29"/>
  <c r="H37" i="29"/>
  <c r="G37" i="29"/>
  <c r="F37" i="29"/>
  <c r="E37" i="29"/>
  <c r="I36" i="29"/>
  <c r="H36" i="29"/>
  <c r="G36" i="29"/>
  <c r="F36" i="29"/>
  <c r="E36" i="29"/>
  <c r="I35" i="29"/>
  <c r="H35" i="29"/>
  <c r="G35" i="29"/>
  <c r="F35" i="29"/>
  <c r="E35" i="29"/>
  <c r="I34" i="29"/>
  <c r="H34" i="29"/>
  <c r="G34" i="29"/>
  <c r="F34" i="29"/>
  <c r="E34" i="29"/>
  <c r="I33" i="29"/>
  <c r="H33" i="29"/>
  <c r="G33" i="29"/>
  <c r="F33" i="29"/>
  <c r="E33" i="29"/>
  <c r="I32" i="29"/>
  <c r="H32" i="29"/>
  <c r="G32" i="29"/>
  <c r="F32" i="29"/>
  <c r="E32" i="29"/>
  <c r="I31" i="29"/>
  <c r="H31" i="29"/>
  <c r="G31" i="29"/>
  <c r="F31" i="29"/>
  <c r="E31" i="29"/>
  <c r="I30" i="29"/>
  <c r="H30" i="29"/>
  <c r="G30" i="29"/>
  <c r="F30" i="29"/>
  <c r="E30" i="29"/>
  <c r="I29" i="29"/>
  <c r="H29" i="29"/>
  <c r="G29" i="29"/>
  <c r="F29" i="29"/>
  <c r="I28" i="29"/>
  <c r="H28" i="29"/>
  <c r="G28" i="29"/>
  <c r="F28" i="29"/>
  <c r="I27" i="29"/>
  <c r="H27" i="29"/>
  <c r="G27" i="29"/>
  <c r="F27" i="29"/>
  <c r="I26" i="29"/>
  <c r="H26" i="29"/>
  <c r="G26" i="29"/>
  <c r="F26" i="29"/>
  <c r="I25" i="29"/>
  <c r="H25" i="29"/>
  <c r="G25" i="29"/>
  <c r="F25" i="29"/>
  <c r="I24" i="29"/>
  <c r="H24" i="29"/>
  <c r="G24" i="29"/>
  <c r="F24" i="29"/>
  <c r="I22" i="29"/>
  <c r="H22" i="29"/>
  <c r="G22" i="29"/>
  <c r="F22" i="29"/>
  <c r="I21" i="29"/>
  <c r="H21" i="29"/>
  <c r="G21" i="29"/>
  <c r="F21" i="29"/>
  <c r="I20" i="29"/>
  <c r="H20" i="29"/>
  <c r="G20" i="29"/>
  <c r="F20" i="29"/>
  <c r="I19" i="29"/>
  <c r="H19" i="29"/>
  <c r="G19" i="29"/>
  <c r="F19" i="29"/>
  <c r="I18" i="29"/>
  <c r="H18" i="29"/>
  <c r="G18" i="29"/>
  <c r="F18" i="29"/>
  <c r="I17" i="29"/>
  <c r="H17" i="29"/>
  <c r="G17" i="29"/>
  <c r="F17" i="29"/>
  <c r="I16" i="29"/>
  <c r="H16" i="29"/>
  <c r="G16" i="29"/>
  <c r="F16" i="29"/>
  <c r="I15" i="29"/>
  <c r="H15" i="29"/>
  <c r="G15" i="29"/>
  <c r="F15" i="29"/>
  <c r="I14" i="29"/>
  <c r="H14" i="29"/>
  <c r="G14" i="29"/>
  <c r="F14" i="29"/>
  <c r="I13" i="29"/>
  <c r="H13" i="29"/>
  <c r="G13" i="29"/>
  <c r="F13" i="29"/>
  <c r="I12" i="29"/>
  <c r="H12" i="29"/>
  <c r="G12" i="29"/>
  <c r="F12" i="29"/>
  <c r="I11" i="29"/>
  <c r="H11" i="29"/>
  <c r="G11" i="29"/>
  <c r="F11" i="29"/>
  <c r="I10" i="29"/>
  <c r="H10" i="29"/>
  <c r="G10" i="29"/>
  <c r="F10" i="29"/>
  <c r="I9" i="29"/>
  <c r="H9" i="29"/>
  <c r="G9" i="29"/>
  <c r="F9" i="29"/>
  <c r="I8" i="29"/>
  <c r="H8" i="29"/>
  <c r="G8" i="29"/>
  <c r="F8" i="29"/>
  <c r="I7" i="29"/>
  <c r="H7" i="29"/>
  <c r="G7" i="29"/>
  <c r="F7" i="29"/>
  <c r="I6" i="29"/>
  <c r="H6" i="29"/>
  <c r="G6" i="29"/>
  <c r="F6" i="29"/>
  <c r="I5" i="29"/>
  <c r="H5" i="29"/>
  <c r="G5" i="29"/>
  <c r="F5" i="29"/>
  <c r="E29" i="29"/>
  <c r="E28" i="29"/>
  <c r="E27" i="29"/>
  <c r="E26" i="29"/>
  <c r="E25" i="29"/>
  <c r="E24" i="29"/>
  <c r="E22" i="29"/>
  <c r="E21" i="29"/>
  <c r="E20" i="29"/>
  <c r="E19" i="29"/>
  <c r="E18" i="29"/>
  <c r="E17" i="29"/>
  <c r="E16" i="29"/>
  <c r="E15" i="29"/>
  <c r="E14" i="29"/>
  <c r="E13" i="29"/>
  <c r="E12" i="29"/>
  <c r="E11" i="29"/>
  <c r="E10" i="29"/>
  <c r="E9" i="29"/>
  <c r="E8" i="29"/>
  <c r="E7" i="29"/>
  <c r="E6" i="29"/>
  <c r="E5" i="29"/>
  <c r="D59" i="29" l="1"/>
  <c r="D63" i="29" s="1"/>
  <c r="I62" i="29"/>
  <c r="H59" i="29"/>
  <c r="H63" i="29" s="1"/>
  <c r="E59" i="29"/>
  <c r="E63" i="29" s="1"/>
  <c r="F62" i="29"/>
  <c r="I59" i="29"/>
  <c r="I63" i="29" s="1"/>
  <c r="E62" i="29"/>
  <c r="G62" i="29"/>
  <c r="H62" i="29"/>
  <c r="J59" i="29"/>
  <c r="J63" i="29" s="1"/>
  <c r="G59" i="29"/>
  <c r="G63" i="29" s="1"/>
  <c r="J62" i="29"/>
  <c r="D62" i="29"/>
  <c r="F59" i="29"/>
  <c r="F63" i="29" s="1"/>
  <c r="C56" i="29"/>
  <c r="K56" i="29" s="1"/>
  <c r="C55" i="29"/>
  <c r="K55" i="29" s="1"/>
  <c r="C54" i="29"/>
  <c r="K54" i="29" s="1"/>
  <c r="C53" i="29"/>
  <c r="K53" i="29" s="1"/>
  <c r="C52" i="29"/>
  <c r="K52" i="29" s="1"/>
  <c r="C51" i="29"/>
  <c r="K51" i="29" s="1"/>
  <c r="C50" i="29"/>
  <c r="K50" i="29" s="1"/>
  <c r="C49" i="29"/>
  <c r="K49" i="29" s="1"/>
  <c r="C48" i="29"/>
  <c r="K48" i="29" s="1"/>
  <c r="C47" i="29"/>
  <c r="K47" i="29" s="1"/>
  <c r="C46" i="29"/>
  <c r="K46" i="29" s="1"/>
  <c r="C45" i="29"/>
  <c r="K45" i="29" s="1"/>
  <c r="C44" i="29"/>
  <c r="K44" i="29" s="1"/>
  <c r="C43" i="29"/>
  <c r="K43" i="29" s="1"/>
  <c r="C42" i="29"/>
  <c r="K42" i="29" s="1"/>
  <c r="C41" i="29"/>
  <c r="K41" i="29" s="1"/>
  <c r="C40" i="29"/>
  <c r="K40" i="29" s="1"/>
  <c r="C39" i="29"/>
  <c r="K39" i="29" s="1"/>
  <c r="C38" i="29"/>
  <c r="K38" i="29" s="1"/>
  <c r="C37" i="29"/>
  <c r="K37" i="29" s="1"/>
  <c r="C36" i="29"/>
  <c r="K36" i="29" s="1"/>
  <c r="C35" i="29"/>
  <c r="K35" i="29" s="1"/>
  <c r="C34" i="29"/>
  <c r="K34" i="29" s="1"/>
  <c r="C33" i="29"/>
  <c r="K33" i="29" s="1"/>
  <c r="C32" i="29"/>
  <c r="K32" i="29" s="1"/>
  <c r="C31" i="29"/>
  <c r="K31" i="29" s="1"/>
  <c r="C30" i="29"/>
  <c r="K30" i="29" s="1"/>
  <c r="C29" i="29"/>
  <c r="K29" i="29" s="1"/>
  <c r="C28" i="29"/>
  <c r="K28" i="29" s="1"/>
  <c r="C27" i="29"/>
  <c r="K27" i="29" s="1"/>
  <c r="C26" i="29"/>
  <c r="K26" i="29" s="1"/>
  <c r="C25" i="29"/>
  <c r="K25" i="29" s="1"/>
  <c r="C24" i="29"/>
  <c r="K24" i="29" s="1"/>
  <c r="C22" i="29"/>
  <c r="K22" i="29" s="1"/>
  <c r="C21" i="29"/>
  <c r="K21" i="29" s="1"/>
  <c r="C20" i="29"/>
  <c r="K20" i="29" s="1"/>
  <c r="C19" i="29"/>
  <c r="K19" i="29" s="1"/>
  <c r="C18" i="29"/>
  <c r="K18" i="29" s="1"/>
  <c r="C17" i="29"/>
  <c r="K17" i="29" s="1"/>
  <c r="C16" i="29"/>
  <c r="K16" i="29" s="1"/>
  <c r="C15" i="29"/>
  <c r="K15" i="29" s="1"/>
  <c r="C14" i="29"/>
  <c r="K14" i="29" s="1"/>
  <c r="C13" i="29"/>
  <c r="K13" i="29" s="1"/>
  <c r="C12" i="29"/>
  <c r="K12" i="29" s="1"/>
  <c r="C11" i="29"/>
  <c r="K11" i="29" s="1"/>
  <c r="C10" i="29"/>
  <c r="K10" i="29" s="1"/>
  <c r="C9" i="29"/>
  <c r="K9" i="29" s="1"/>
  <c r="C8" i="29"/>
  <c r="K8" i="29" s="1"/>
  <c r="C7" i="29"/>
  <c r="K7" i="29" s="1"/>
  <c r="C6" i="29"/>
  <c r="K6" i="29" s="1"/>
  <c r="C5" i="29"/>
  <c r="K5" i="29" s="1"/>
  <c r="E309" i="29"/>
  <c r="D309" i="29"/>
  <c r="C309" i="29"/>
  <c r="E308" i="29"/>
  <c r="D308" i="29"/>
  <c r="C308" i="29"/>
  <c r="E307" i="29"/>
  <c r="D307" i="29"/>
  <c r="C307" i="29"/>
  <c r="E306" i="29"/>
  <c r="D306" i="29"/>
  <c r="C306" i="29"/>
  <c r="E305" i="29"/>
  <c r="D305" i="29"/>
  <c r="C305" i="29"/>
  <c r="E304" i="29"/>
  <c r="D304" i="29"/>
  <c r="C304" i="29"/>
  <c r="E303" i="29"/>
  <c r="D303" i="29"/>
  <c r="C303" i="29"/>
  <c r="E302" i="29"/>
  <c r="D302" i="29"/>
  <c r="C302" i="29"/>
  <c r="E301" i="29"/>
  <c r="D301" i="29"/>
  <c r="C301" i="29"/>
  <c r="E300" i="29"/>
  <c r="D300" i="29"/>
  <c r="C300" i="29"/>
  <c r="E299" i="29"/>
  <c r="D299" i="29"/>
  <c r="C299" i="29"/>
  <c r="E298" i="29"/>
  <c r="D298" i="29"/>
  <c r="C298" i="29"/>
  <c r="E297" i="29"/>
  <c r="D297" i="29"/>
  <c r="C297" i="29"/>
  <c r="E296" i="29"/>
  <c r="D296" i="29"/>
  <c r="C296" i="29"/>
  <c r="E295" i="29"/>
  <c r="D295" i="29"/>
  <c r="C295" i="29"/>
  <c r="E294" i="29"/>
  <c r="D294" i="29"/>
  <c r="C294" i="29"/>
  <c r="E293" i="29"/>
  <c r="D293" i="29"/>
  <c r="C293" i="29"/>
  <c r="E292" i="29"/>
  <c r="D292" i="29"/>
  <c r="C292" i="29"/>
  <c r="E291" i="29"/>
  <c r="D291" i="29"/>
  <c r="C291" i="29"/>
  <c r="E290" i="29"/>
  <c r="D290" i="29"/>
  <c r="C290" i="29"/>
  <c r="E289" i="29"/>
  <c r="D289" i="29"/>
  <c r="C289" i="29"/>
  <c r="E288" i="29"/>
  <c r="D288" i="29"/>
  <c r="C288" i="29"/>
  <c r="E287" i="29"/>
  <c r="D287" i="29"/>
  <c r="C287" i="29"/>
  <c r="E286" i="29"/>
  <c r="D286" i="29"/>
  <c r="C286" i="29"/>
  <c r="E285" i="29"/>
  <c r="D285" i="29"/>
  <c r="C285" i="29"/>
  <c r="E284" i="29"/>
  <c r="D284" i="29"/>
  <c r="C284" i="29"/>
  <c r="E283" i="29"/>
  <c r="D283" i="29"/>
  <c r="C283" i="29"/>
  <c r="E282" i="29"/>
  <c r="D282" i="29"/>
  <c r="C282" i="29"/>
  <c r="E281" i="29"/>
  <c r="D281" i="29"/>
  <c r="C281" i="29"/>
  <c r="E280" i="29"/>
  <c r="D280" i="29"/>
  <c r="C280" i="29"/>
  <c r="E279" i="29"/>
  <c r="D279" i="29"/>
  <c r="C279" i="29"/>
  <c r="E278" i="29"/>
  <c r="D278" i="29"/>
  <c r="C278" i="29"/>
  <c r="E277" i="29"/>
  <c r="D277" i="29"/>
  <c r="C277" i="29"/>
  <c r="E276" i="29"/>
  <c r="D276" i="29"/>
  <c r="C276" i="29"/>
  <c r="E274" i="29"/>
  <c r="D274" i="29"/>
  <c r="C274" i="29"/>
  <c r="E273" i="29"/>
  <c r="D273" i="29"/>
  <c r="C273" i="29"/>
  <c r="E272" i="29"/>
  <c r="D272" i="29"/>
  <c r="C272" i="29"/>
  <c r="E271" i="29"/>
  <c r="D271" i="29"/>
  <c r="C271" i="29"/>
  <c r="E270" i="29"/>
  <c r="D270" i="29"/>
  <c r="C270" i="29"/>
  <c r="E269" i="29"/>
  <c r="D269" i="29"/>
  <c r="C269" i="29"/>
  <c r="E268" i="29"/>
  <c r="D268" i="29"/>
  <c r="C268" i="29"/>
  <c r="E267" i="29"/>
  <c r="D267" i="29"/>
  <c r="C267" i="29"/>
  <c r="E266" i="29"/>
  <c r="D266" i="29"/>
  <c r="C266" i="29"/>
  <c r="E265" i="29"/>
  <c r="D265" i="29"/>
  <c r="C265" i="29"/>
  <c r="E264" i="29"/>
  <c r="D264" i="29"/>
  <c r="C264" i="29"/>
  <c r="E263" i="29"/>
  <c r="D263" i="29"/>
  <c r="C263" i="29"/>
  <c r="E262" i="29"/>
  <c r="D262" i="29"/>
  <c r="C262" i="29"/>
  <c r="E261" i="29"/>
  <c r="D261" i="29"/>
  <c r="C261" i="29"/>
  <c r="E260" i="29"/>
  <c r="D260" i="29"/>
  <c r="C260" i="29"/>
  <c r="E259" i="29"/>
  <c r="D259" i="29"/>
  <c r="C259" i="29"/>
  <c r="E258" i="29"/>
  <c r="D258" i="29"/>
  <c r="C258" i="29"/>
  <c r="E257" i="29"/>
  <c r="D257" i="29"/>
  <c r="C257" i="29"/>
  <c r="I184" i="29"/>
  <c r="H184" i="29"/>
  <c r="G184" i="29"/>
  <c r="F184" i="29"/>
  <c r="E184" i="29"/>
  <c r="D184" i="29"/>
  <c r="C184" i="29"/>
  <c r="I183" i="29"/>
  <c r="H183" i="29"/>
  <c r="G183" i="29"/>
  <c r="F183" i="29"/>
  <c r="E183" i="29"/>
  <c r="D183" i="29"/>
  <c r="C183" i="29"/>
  <c r="I182" i="29"/>
  <c r="H182" i="29"/>
  <c r="G182" i="29"/>
  <c r="F182" i="29"/>
  <c r="E182" i="29"/>
  <c r="D182" i="29"/>
  <c r="C182" i="29"/>
  <c r="I181" i="29"/>
  <c r="H181" i="29"/>
  <c r="G181" i="29"/>
  <c r="F181" i="29"/>
  <c r="E181" i="29"/>
  <c r="D181" i="29"/>
  <c r="C181" i="29"/>
  <c r="I180" i="29"/>
  <c r="H180" i="29"/>
  <c r="G180" i="29"/>
  <c r="F180" i="29"/>
  <c r="E180" i="29"/>
  <c r="D180" i="29"/>
  <c r="C180" i="29"/>
  <c r="I179" i="29"/>
  <c r="H179" i="29"/>
  <c r="G179" i="29"/>
  <c r="F179" i="29"/>
  <c r="E179" i="29"/>
  <c r="D179" i="29"/>
  <c r="C179" i="29"/>
  <c r="I178" i="29"/>
  <c r="H178" i="29"/>
  <c r="G178" i="29"/>
  <c r="F178" i="29"/>
  <c r="E178" i="29"/>
  <c r="D178" i="29"/>
  <c r="C178" i="29"/>
  <c r="I177" i="29"/>
  <c r="H177" i="29"/>
  <c r="G177" i="29"/>
  <c r="F177" i="29"/>
  <c r="E177" i="29"/>
  <c r="D177" i="29"/>
  <c r="C177" i="29"/>
  <c r="I176" i="29"/>
  <c r="H176" i="29"/>
  <c r="G176" i="29"/>
  <c r="F176" i="29"/>
  <c r="E176" i="29"/>
  <c r="D176" i="29"/>
  <c r="C176" i="29"/>
  <c r="I175" i="29"/>
  <c r="H175" i="29"/>
  <c r="G175" i="29"/>
  <c r="F175" i="29"/>
  <c r="E175" i="29"/>
  <c r="D175" i="29"/>
  <c r="C175" i="29"/>
  <c r="I174" i="29"/>
  <c r="H174" i="29"/>
  <c r="G174" i="29"/>
  <c r="F174" i="29"/>
  <c r="E174" i="29"/>
  <c r="D174" i="29"/>
  <c r="C174" i="29"/>
  <c r="I173" i="29"/>
  <c r="H173" i="29"/>
  <c r="G173" i="29"/>
  <c r="F173" i="29"/>
  <c r="E173" i="29"/>
  <c r="D173" i="29"/>
  <c r="C173" i="29"/>
  <c r="I172" i="29"/>
  <c r="H172" i="29"/>
  <c r="G172" i="29"/>
  <c r="F172" i="29"/>
  <c r="E172" i="29"/>
  <c r="D172" i="29"/>
  <c r="C172" i="29"/>
  <c r="I171" i="29"/>
  <c r="H171" i="29"/>
  <c r="G171" i="29"/>
  <c r="F171" i="29"/>
  <c r="E171" i="29"/>
  <c r="D171" i="29"/>
  <c r="C171" i="29"/>
  <c r="I170" i="29"/>
  <c r="H170" i="29"/>
  <c r="G170" i="29"/>
  <c r="F170" i="29"/>
  <c r="E170" i="29"/>
  <c r="D170" i="29"/>
  <c r="C170" i="29"/>
  <c r="I169" i="29"/>
  <c r="H169" i="29"/>
  <c r="G169" i="29"/>
  <c r="F169" i="29"/>
  <c r="E169" i="29"/>
  <c r="D169" i="29"/>
  <c r="C169" i="29"/>
  <c r="I168" i="29"/>
  <c r="H168" i="29"/>
  <c r="G168" i="29"/>
  <c r="F168" i="29"/>
  <c r="E168" i="29"/>
  <c r="D168" i="29"/>
  <c r="C168" i="29"/>
  <c r="I167" i="29"/>
  <c r="H167" i="29"/>
  <c r="G167" i="29"/>
  <c r="F167" i="29"/>
  <c r="E167" i="29"/>
  <c r="D167" i="29"/>
  <c r="C167" i="29"/>
  <c r="I166" i="29"/>
  <c r="H166" i="29"/>
  <c r="G166" i="29"/>
  <c r="F166" i="29"/>
  <c r="E166" i="29"/>
  <c r="D166" i="29"/>
  <c r="C166" i="29"/>
  <c r="I165" i="29"/>
  <c r="H165" i="29"/>
  <c r="G165" i="29"/>
  <c r="F165" i="29"/>
  <c r="E165" i="29"/>
  <c r="D165" i="29"/>
  <c r="C165" i="29"/>
  <c r="I164" i="29"/>
  <c r="H164" i="29"/>
  <c r="G164" i="29"/>
  <c r="F164" i="29"/>
  <c r="E164" i="29"/>
  <c r="D164" i="29"/>
  <c r="C164" i="29"/>
  <c r="I163" i="29"/>
  <c r="H163" i="29"/>
  <c r="G163" i="29"/>
  <c r="F163" i="29"/>
  <c r="E163" i="29"/>
  <c r="D163" i="29"/>
  <c r="C163" i="29"/>
  <c r="I162" i="29"/>
  <c r="H162" i="29"/>
  <c r="G162" i="29"/>
  <c r="F162" i="29"/>
  <c r="E162" i="29"/>
  <c r="D162" i="29"/>
  <c r="C162" i="29"/>
  <c r="I161" i="29"/>
  <c r="H161" i="29"/>
  <c r="G161" i="29"/>
  <c r="F161" i="29"/>
  <c r="E161" i="29"/>
  <c r="D161" i="29"/>
  <c r="C161" i="29"/>
  <c r="I160" i="29"/>
  <c r="H160" i="29"/>
  <c r="G160" i="29"/>
  <c r="F160" i="29"/>
  <c r="E160" i="29"/>
  <c r="D160" i="29"/>
  <c r="C160" i="29"/>
  <c r="I159" i="29"/>
  <c r="H159" i="29"/>
  <c r="G159" i="29"/>
  <c r="F159" i="29"/>
  <c r="E159" i="29"/>
  <c r="D159" i="29"/>
  <c r="C159" i="29"/>
  <c r="I158" i="29"/>
  <c r="H158" i="29"/>
  <c r="G158" i="29"/>
  <c r="F158" i="29"/>
  <c r="E158" i="29"/>
  <c r="D158" i="29"/>
  <c r="C158" i="29"/>
  <c r="I157" i="29"/>
  <c r="H157" i="29"/>
  <c r="G157" i="29"/>
  <c r="F157" i="29"/>
  <c r="E157" i="29"/>
  <c r="D157" i="29"/>
  <c r="C157" i="29"/>
  <c r="I156" i="29"/>
  <c r="H156" i="29"/>
  <c r="G156" i="29"/>
  <c r="F156" i="29"/>
  <c r="E156" i="29"/>
  <c r="D156" i="29"/>
  <c r="C156" i="29"/>
  <c r="I155" i="29"/>
  <c r="H155" i="29"/>
  <c r="G155" i="29"/>
  <c r="F155" i="29"/>
  <c r="E155" i="29"/>
  <c r="D155" i="29"/>
  <c r="C155" i="29"/>
  <c r="I154" i="29"/>
  <c r="H154" i="29"/>
  <c r="G154" i="29"/>
  <c r="F154" i="29"/>
  <c r="E154" i="29"/>
  <c r="D154" i="29"/>
  <c r="C154" i="29"/>
  <c r="I153" i="29"/>
  <c r="H153" i="29"/>
  <c r="G153" i="29"/>
  <c r="F153" i="29"/>
  <c r="E153" i="29"/>
  <c r="D153" i="29"/>
  <c r="C153" i="29"/>
  <c r="I152" i="29"/>
  <c r="H152" i="29"/>
  <c r="G152" i="29"/>
  <c r="F152" i="29"/>
  <c r="E152" i="29"/>
  <c r="D152" i="29"/>
  <c r="C152" i="29"/>
  <c r="I150" i="29"/>
  <c r="H150" i="29"/>
  <c r="G150" i="29"/>
  <c r="F150" i="29"/>
  <c r="E150" i="29"/>
  <c r="D150" i="29"/>
  <c r="C150" i="29"/>
  <c r="I149" i="29"/>
  <c r="H149" i="29"/>
  <c r="G149" i="29"/>
  <c r="F149" i="29"/>
  <c r="E149" i="29"/>
  <c r="D149" i="29"/>
  <c r="C149" i="29"/>
  <c r="I148" i="29"/>
  <c r="H148" i="29"/>
  <c r="G148" i="29"/>
  <c r="F148" i="29"/>
  <c r="E148" i="29"/>
  <c r="D148" i="29"/>
  <c r="C148" i="29"/>
  <c r="I147" i="29"/>
  <c r="H147" i="29"/>
  <c r="G147" i="29"/>
  <c r="F147" i="29"/>
  <c r="E147" i="29"/>
  <c r="D147" i="29"/>
  <c r="C147" i="29"/>
  <c r="I146" i="29"/>
  <c r="H146" i="29"/>
  <c r="G146" i="29"/>
  <c r="F146" i="29"/>
  <c r="E146" i="29"/>
  <c r="D146" i="29"/>
  <c r="C146" i="29"/>
  <c r="I145" i="29"/>
  <c r="H145" i="29"/>
  <c r="G145" i="29"/>
  <c r="F145" i="29"/>
  <c r="E145" i="29"/>
  <c r="D145" i="29"/>
  <c r="C145" i="29"/>
  <c r="I144" i="29"/>
  <c r="H144" i="29"/>
  <c r="G144" i="29"/>
  <c r="F144" i="29"/>
  <c r="E144" i="29"/>
  <c r="D144" i="29"/>
  <c r="C144" i="29"/>
  <c r="I143" i="29"/>
  <c r="H143" i="29"/>
  <c r="G143" i="29"/>
  <c r="F143" i="29"/>
  <c r="E143" i="29"/>
  <c r="D143" i="29"/>
  <c r="C143" i="29"/>
  <c r="I142" i="29"/>
  <c r="H142" i="29"/>
  <c r="G142" i="29"/>
  <c r="F142" i="29"/>
  <c r="E142" i="29"/>
  <c r="D142" i="29"/>
  <c r="C142" i="29"/>
  <c r="I141" i="29"/>
  <c r="H141" i="29"/>
  <c r="G141" i="29"/>
  <c r="F141" i="29"/>
  <c r="E141" i="29"/>
  <c r="D141" i="29"/>
  <c r="C141" i="29"/>
  <c r="I140" i="29"/>
  <c r="H140" i="29"/>
  <c r="G140" i="29"/>
  <c r="F140" i="29"/>
  <c r="E140" i="29"/>
  <c r="D140" i="29"/>
  <c r="C140" i="29"/>
  <c r="I139" i="29"/>
  <c r="H139" i="29"/>
  <c r="G139" i="29"/>
  <c r="F139" i="29"/>
  <c r="E139" i="29"/>
  <c r="D139" i="29"/>
  <c r="C139" i="29"/>
  <c r="I138" i="29"/>
  <c r="H138" i="29"/>
  <c r="G138" i="29"/>
  <c r="F138" i="29"/>
  <c r="E138" i="29"/>
  <c r="D138" i="29"/>
  <c r="C138" i="29"/>
  <c r="I137" i="29"/>
  <c r="H137" i="29"/>
  <c r="G137" i="29"/>
  <c r="F137" i="29"/>
  <c r="E137" i="29"/>
  <c r="D137" i="29"/>
  <c r="C137" i="29"/>
  <c r="I136" i="29"/>
  <c r="H136" i="29"/>
  <c r="G136" i="29"/>
  <c r="F136" i="29"/>
  <c r="E136" i="29"/>
  <c r="D136" i="29"/>
  <c r="C136" i="29"/>
  <c r="I135" i="29"/>
  <c r="H135" i="29"/>
  <c r="G135" i="29"/>
  <c r="F135" i="29"/>
  <c r="E135" i="29"/>
  <c r="D135" i="29"/>
  <c r="C135" i="29"/>
  <c r="I134" i="29"/>
  <c r="H134" i="29"/>
  <c r="G134" i="29"/>
  <c r="F134" i="29"/>
  <c r="E134" i="29"/>
  <c r="D134" i="29"/>
  <c r="C134" i="29"/>
  <c r="I133" i="29"/>
  <c r="H133" i="29"/>
  <c r="G133" i="29"/>
  <c r="F133" i="29"/>
  <c r="E133" i="29"/>
  <c r="D133" i="29"/>
  <c r="C133" i="29"/>
  <c r="I118" i="29"/>
  <c r="K62" i="29" l="1"/>
  <c r="E314" i="29"/>
  <c r="K64" i="29" s="1"/>
  <c r="C187" i="29"/>
  <c r="C191" i="29" s="1"/>
  <c r="G187" i="29"/>
  <c r="G191" i="29" s="1"/>
  <c r="C314" i="29"/>
  <c r="C62" i="29"/>
  <c r="D187" i="29"/>
  <c r="D191" i="29" s="1"/>
  <c r="H187" i="29"/>
  <c r="H191" i="29" s="1"/>
  <c r="C311" i="29"/>
  <c r="C315" i="29" s="1"/>
  <c r="I187" i="29"/>
  <c r="I191" i="29" s="1"/>
  <c r="H190" i="29"/>
  <c r="D311" i="29"/>
  <c r="D315" i="29" s="1"/>
  <c r="E190" i="29"/>
  <c r="D190" i="29"/>
  <c r="F190" i="29"/>
  <c r="E187" i="29"/>
  <c r="E191" i="29" s="1"/>
  <c r="C190" i="29"/>
  <c r="G190" i="29"/>
  <c r="E311" i="29"/>
  <c r="E315" i="29" s="1"/>
  <c r="I190" i="29"/>
  <c r="F187" i="29"/>
  <c r="F191" i="29" s="1"/>
  <c r="D314" i="29"/>
  <c r="C59" i="29"/>
  <c r="C63" i="29" s="1"/>
  <c r="J121" i="29"/>
  <c r="I121" i="29"/>
  <c r="H121" i="29"/>
  <c r="G121" i="29"/>
  <c r="F121" i="29"/>
  <c r="E121" i="29"/>
  <c r="D121" i="29"/>
  <c r="C121" i="29"/>
  <c r="J120" i="29"/>
  <c r="I120" i="29"/>
  <c r="H120" i="29"/>
  <c r="G120" i="29"/>
  <c r="F120" i="29"/>
  <c r="E120" i="29"/>
  <c r="D120" i="29"/>
  <c r="C120" i="29"/>
  <c r="J119" i="29"/>
  <c r="I119" i="29"/>
  <c r="H119" i="29"/>
  <c r="G119" i="29"/>
  <c r="F119" i="29"/>
  <c r="E119" i="29"/>
  <c r="D119" i="29"/>
  <c r="C119" i="29"/>
  <c r="J118" i="29"/>
  <c r="H118" i="29"/>
  <c r="G118" i="29"/>
  <c r="F118" i="29"/>
  <c r="E118" i="29"/>
  <c r="D118" i="29"/>
  <c r="C118" i="29"/>
  <c r="J117" i="29"/>
  <c r="I117" i="29"/>
  <c r="H117" i="29"/>
  <c r="G117" i="29"/>
  <c r="F117" i="29"/>
  <c r="E117" i="29"/>
  <c r="D117" i="29"/>
  <c r="C117" i="29"/>
  <c r="J116" i="29"/>
  <c r="I116" i="29"/>
  <c r="H116" i="29"/>
  <c r="G116" i="29"/>
  <c r="F116" i="29"/>
  <c r="E116" i="29"/>
  <c r="D116" i="29"/>
  <c r="C116" i="29"/>
  <c r="J115" i="29"/>
  <c r="I115" i="29"/>
  <c r="H115" i="29"/>
  <c r="G115" i="29"/>
  <c r="F115" i="29"/>
  <c r="E115" i="29"/>
  <c r="D115" i="29"/>
  <c r="C115" i="29"/>
  <c r="J114" i="29"/>
  <c r="I114" i="29"/>
  <c r="H114" i="29"/>
  <c r="G114" i="29"/>
  <c r="F114" i="29"/>
  <c r="E114" i="29"/>
  <c r="D114" i="29"/>
  <c r="C114" i="29"/>
  <c r="J113" i="29"/>
  <c r="I113" i="29"/>
  <c r="H113" i="29"/>
  <c r="G113" i="29"/>
  <c r="F113" i="29"/>
  <c r="E113" i="29"/>
  <c r="D113" i="29"/>
  <c r="C113" i="29"/>
  <c r="J112" i="29"/>
  <c r="I112" i="29"/>
  <c r="H112" i="29"/>
  <c r="G112" i="29"/>
  <c r="F112" i="29"/>
  <c r="E112" i="29"/>
  <c r="D112" i="29"/>
  <c r="C112" i="29"/>
  <c r="J111" i="29"/>
  <c r="I111" i="29"/>
  <c r="H111" i="29"/>
  <c r="G111" i="29"/>
  <c r="F111" i="29"/>
  <c r="E111" i="29"/>
  <c r="D111" i="29"/>
  <c r="C111" i="29"/>
  <c r="J110" i="29"/>
  <c r="I110" i="29"/>
  <c r="H110" i="29"/>
  <c r="G110" i="29"/>
  <c r="F110" i="29"/>
  <c r="E110" i="29"/>
  <c r="D110" i="29"/>
  <c r="C110" i="29"/>
  <c r="J109" i="29"/>
  <c r="I109" i="29"/>
  <c r="H109" i="29"/>
  <c r="G109" i="29"/>
  <c r="F109" i="29"/>
  <c r="E109" i="29"/>
  <c r="D109" i="29"/>
  <c r="C109" i="29"/>
  <c r="J108" i="29"/>
  <c r="I108" i="29"/>
  <c r="H108" i="29"/>
  <c r="G108" i="29"/>
  <c r="F108" i="29"/>
  <c r="E108" i="29"/>
  <c r="D108" i="29"/>
  <c r="C108" i="29"/>
  <c r="J107" i="29"/>
  <c r="I107" i="29"/>
  <c r="H107" i="29"/>
  <c r="G107" i="29"/>
  <c r="F107" i="29"/>
  <c r="E107" i="29"/>
  <c r="D107" i="29"/>
  <c r="C107" i="29"/>
  <c r="J106" i="29"/>
  <c r="I106" i="29"/>
  <c r="H106" i="29"/>
  <c r="G106" i="29"/>
  <c r="F106" i="29"/>
  <c r="E106" i="29"/>
  <c r="D106" i="29"/>
  <c r="C106" i="29"/>
  <c r="J105" i="29"/>
  <c r="I105" i="29"/>
  <c r="H105" i="29"/>
  <c r="G105" i="29"/>
  <c r="F105" i="29"/>
  <c r="E105" i="29"/>
  <c r="D105" i="29"/>
  <c r="C105" i="29"/>
  <c r="J104" i="29"/>
  <c r="I104" i="29"/>
  <c r="H104" i="29"/>
  <c r="G104" i="29"/>
  <c r="F104" i="29"/>
  <c r="E104" i="29"/>
  <c r="D104" i="29"/>
  <c r="C104" i="29"/>
  <c r="J103" i="29"/>
  <c r="I103" i="29"/>
  <c r="H103" i="29"/>
  <c r="G103" i="29"/>
  <c r="F103" i="29"/>
  <c r="E103" i="29"/>
  <c r="D103" i="29"/>
  <c r="C103" i="29"/>
  <c r="J102" i="29"/>
  <c r="I102" i="29"/>
  <c r="H102" i="29"/>
  <c r="G102" i="29"/>
  <c r="F102" i="29"/>
  <c r="E102" i="29"/>
  <c r="D102" i="29"/>
  <c r="C102" i="29"/>
  <c r="J101" i="29"/>
  <c r="I101" i="29"/>
  <c r="H101" i="29"/>
  <c r="G101" i="29"/>
  <c r="F101" i="29"/>
  <c r="E101" i="29"/>
  <c r="D101" i="29"/>
  <c r="C101" i="29"/>
  <c r="J100" i="29"/>
  <c r="I100" i="29"/>
  <c r="H100" i="29"/>
  <c r="G100" i="29"/>
  <c r="F100" i="29"/>
  <c r="E100" i="29"/>
  <c r="D100" i="29"/>
  <c r="C100" i="29"/>
  <c r="J99" i="29"/>
  <c r="I99" i="29"/>
  <c r="H99" i="29"/>
  <c r="G99" i="29"/>
  <c r="F99" i="29"/>
  <c r="E99" i="29"/>
  <c r="D99" i="29"/>
  <c r="C99" i="29"/>
  <c r="J98" i="29"/>
  <c r="I98" i="29"/>
  <c r="H98" i="29"/>
  <c r="G98" i="29"/>
  <c r="F98" i="29"/>
  <c r="E98" i="29"/>
  <c r="D98" i="29"/>
  <c r="C98" i="29"/>
  <c r="J97" i="29"/>
  <c r="I97" i="29"/>
  <c r="H97" i="29"/>
  <c r="G97" i="29"/>
  <c r="F97" i="29"/>
  <c r="E97" i="29"/>
  <c r="D97" i="29"/>
  <c r="C97" i="29"/>
  <c r="J96" i="29"/>
  <c r="I96" i="29"/>
  <c r="H96" i="29"/>
  <c r="G96" i="29"/>
  <c r="F96" i="29"/>
  <c r="E96" i="29"/>
  <c r="D96" i="29"/>
  <c r="C96" i="29"/>
  <c r="J95" i="29"/>
  <c r="I95" i="29"/>
  <c r="H95" i="29"/>
  <c r="G95" i="29"/>
  <c r="F95" i="29"/>
  <c r="E95" i="29"/>
  <c r="D95" i="29"/>
  <c r="C95" i="29"/>
  <c r="J94" i="29"/>
  <c r="I94" i="29"/>
  <c r="H94" i="29"/>
  <c r="G94" i="29"/>
  <c r="F94" i="29"/>
  <c r="E94" i="29"/>
  <c r="D94" i="29"/>
  <c r="C94" i="29"/>
  <c r="J93" i="29"/>
  <c r="I93" i="29"/>
  <c r="H93" i="29"/>
  <c r="G93" i="29"/>
  <c r="F93" i="29"/>
  <c r="E93" i="29"/>
  <c r="D93" i="29"/>
  <c r="C93" i="29"/>
  <c r="J92" i="29"/>
  <c r="I92" i="29"/>
  <c r="H92" i="29"/>
  <c r="G92" i="29"/>
  <c r="F92" i="29"/>
  <c r="E92" i="29"/>
  <c r="D92" i="29"/>
  <c r="C92" i="29"/>
  <c r="J91" i="29"/>
  <c r="I91" i="29"/>
  <c r="H91" i="29"/>
  <c r="G91" i="29"/>
  <c r="F91" i="29"/>
  <c r="E91" i="29"/>
  <c r="D91" i="29"/>
  <c r="C91" i="29"/>
  <c r="J90" i="29"/>
  <c r="I90" i="29"/>
  <c r="H90" i="29"/>
  <c r="G90" i="29"/>
  <c r="F90" i="29"/>
  <c r="E90" i="29"/>
  <c r="D90" i="29"/>
  <c r="C90" i="29"/>
  <c r="J89" i="29"/>
  <c r="I89" i="29"/>
  <c r="H89" i="29"/>
  <c r="G89" i="29"/>
  <c r="F89" i="29"/>
  <c r="E89" i="29"/>
  <c r="D89" i="29"/>
  <c r="C89" i="29"/>
  <c r="J88" i="29"/>
  <c r="I88" i="29"/>
  <c r="H88" i="29"/>
  <c r="G88" i="29"/>
  <c r="F88" i="29"/>
  <c r="E88" i="29"/>
  <c r="D88" i="29"/>
  <c r="C88" i="29"/>
  <c r="J86" i="29"/>
  <c r="I86" i="29"/>
  <c r="H86" i="29"/>
  <c r="G86" i="29"/>
  <c r="F86" i="29"/>
  <c r="E86" i="29"/>
  <c r="D86" i="29"/>
  <c r="C86" i="29"/>
  <c r="J85" i="29"/>
  <c r="I85" i="29"/>
  <c r="H85" i="29"/>
  <c r="G85" i="29"/>
  <c r="F85" i="29"/>
  <c r="E85" i="29"/>
  <c r="D85" i="29"/>
  <c r="C85" i="29"/>
  <c r="J84" i="29"/>
  <c r="I84" i="29"/>
  <c r="H84" i="29"/>
  <c r="G84" i="29"/>
  <c r="F84" i="29"/>
  <c r="E84" i="29"/>
  <c r="D84" i="29"/>
  <c r="C84" i="29"/>
  <c r="J83" i="29"/>
  <c r="I83" i="29"/>
  <c r="H83" i="29"/>
  <c r="G83" i="29"/>
  <c r="F83" i="29"/>
  <c r="E83" i="29"/>
  <c r="D83" i="29"/>
  <c r="C83" i="29"/>
  <c r="J82" i="29"/>
  <c r="I82" i="29"/>
  <c r="H82" i="29"/>
  <c r="G82" i="29"/>
  <c r="F82" i="29"/>
  <c r="E82" i="29"/>
  <c r="D82" i="29"/>
  <c r="C82" i="29"/>
  <c r="J81" i="29"/>
  <c r="I81" i="29"/>
  <c r="H81" i="29"/>
  <c r="G81" i="29"/>
  <c r="F81" i="29"/>
  <c r="E81" i="29"/>
  <c r="D81" i="29"/>
  <c r="C81" i="29"/>
  <c r="J80" i="29"/>
  <c r="I80" i="29"/>
  <c r="H80" i="29"/>
  <c r="G80" i="29"/>
  <c r="F80" i="29"/>
  <c r="E80" i="29"/>
  <c r="D80" i="29"/>
  <c r="C80" i="29"/>
  <c r="J79" i="29"/>
  <c r="I79" i="29"/>
  <c r="H79" i="29"/>
  <c r="G79" i="29"/>
  <c r="F79" i="29"/>
  <c r="E79" i="29"/>
  <c r="D79" i="29"/>
  <c r="C79" i="29"/>
  <c r="J78" i="29"/>
  <c r="I78" i="29"/>
  <c r="H78" i="29"/>
  <c r="G78" i="29"/>
  <c r="F78" i="29"/>
  <c r="E78" i="29"/>
  <c r="D78" i="29"/>
  <c r="C78" i="29"/>
  <c r="J77" i="29"/>
  <c r="I77" i="29"/>
  <c r="H77" i="29"/>
  <c r="G77" i="29"/>
  <c r="F77" i="29"/>
  <c r="E77" i="29"/>
  <c r="D77" i="29"/>
  <c r="C77" i="29"/>
  <c r="J76" i="29"/>
  <c r="I76" i="29"/>
  <c r="H76" i="29"/>
  <c r="G76" i="29"/>
  <c r="F76" i="29"/>
  <c r="E76" i="29"/>
  <c r="D76" i="29"/>
  <c r="C76" i="29"/>
  <c r="J75" i="29"/>
  <c r="I75" i="29"/>
  <c r="H75" i="29"/>
  <c r="G75" i="29"/>
  <c r="F75" i="29"/>
  <c r="E75" i="29"/>
  <c r="D75" i="29"/>
  <c r="C75" i="29"/>
  <c r="J74" i="29"/>
  <c r="I74" i="29"/>
  <c r="H74" i="29"/>
  <c r="G74" i="29"/>
  <c r="F74" i="29"/>
  <c r="E74" i="29"/>
  <c r="D74" i="29"/>
  <c r="C74" i="29"/>
  <c r="J73" i="29"/>
  <c r="I73" i="29"/>
  <c r="H73" i="29"/>
  <c r="G73" i="29"/>
  <c r="F73" i="29"/>
  <c r="E73" i="29"/>
  <c r="D73" i="29"/>
  <c r="C73" i="29"/>
  <c r="J72" i="29"/>
  <c r="I72" i="29"/>
  <c r="H72" i="29"/>
  <c r="G72" i="29"/>
  <c r="F72" i="29"/>
  <c r="E72" i="29"/>
  <c r="D72" i="29"/>
  <c r="C72" i="29"/>
  <c r="J71" i="29"/>
  <c r="I71" i="29"/>
  <c r="H71" i="29"/>
  <c r="G71" i="29"/>
  <c r="F71" i="29"/>
  <c r="E71" i="29"/>
  <c r="D71" i="29"/>
  <c r="C71" i="29"/>
  <c r="J70" i="29"/>
  <c r="I70" i="29"/>
  <c r="H70" i="29"/>
  <c r="G70" i="29"/>
  <c r="F70" i="29"/>
  <c r="E70" i="29"/>
  <c r="D70" i="29"/>
  <c r="C70" i="29"/>
  <c r="J69" i="29"/>
  <c r="I69" i="29"/>
  <c r="H69" i="29"/>
  <c r="G69" i="29"/>
  <c r="F69" i="29"/>
  <c r="E69" i="29"/>
  <c r="D69" i="29"/>
  <c r="C69" i="29"/>
  <c r="J126" i="29" l="1"/>
  <c r="K63" i="29" s="1"/>
  <c r="K66" i="29" s="1"/>
  <c r="J123" i="29"/>
  <c r="J127" i="29" s="1"/>
  <c r="I126" i="29"/>
  <c r="I123" i="29"/>
  <c r="I127" i="29" s="1"/>
  <c r="AY54" i="42" l="1"/>
  <c r="AV54" i="42"/>
  <c r="AS54" i="42"/>
  <c r="AY53" i="42"/>
  <c r="AY51" i="42"/>
  <c r="AY50" i="42"/>
  <c r="AY49" i="42"/>
  <c r="AY48" i="42"/>
  <c r="AY47" i="42"/>
  <c r="AY46" i="42"/>
  <c r="AY45" i="42"/>
  <c r="AY44" i="42"/>
  <c r="AY43" i="42"/>
  <c r="AY42" i="42"/>
  <c r="AY41" i="42"/>
  <c r="AY40" i="42"/>
  <c r="AY39" i="42"/>
  <c r="AY38" i="42"/>
  <c r="AY37" i="42"/>
  <c r="AY36" i="42"/>
  <c r="AY35" i="42"/>
  <c r="AY34" i="42"/>
  <c r="AY33" i="42"/>
  <c r="AY32" i="42"/>
  <c r="AY31" i="42"/>
  <c r="AY30" i="42"/>
  <c r="AY29" i="42"/>
  <c r="AY28" i="42"/>
  <c r="AY27" i="42"/>
  <c r="AY26" i="42"/>
  <c r="AY25" i="42"/>
  <c r="AY24" i="42"/>
  <c r="AY23" i="42"/>
  <c r="AY22" i="42"/>
  <c r="AY21" i="42"/>
  <c r="AY20" i="42"/>
  <c r="AY19" i="42"/>
  <c r="AY18" i="42"/>
  <c r="AY17" i="42"/>
  <c r="AY16" i="42"/>
  <c r="AY15" i="42"/>
  <c r="AY14" i="42"/>
  <c r="AY13" i="42"/>
  <c r="AY12" i="42"/>
  <c r="AY11" i="42"/>
  <c r="AY10" i="42"/>
  <c r="AY9" i="42"/>
  <c r="AY8" i="42"/>
  <c r="AY7" i="42"/>
  <c r="AM54" i="42"/>
  <c r="AJ54" i="42"/>
  <c r="AG54" i="42"/>
  <c r="X54" i="42"/>
  <c r="U54" i="42"/>
  <c r="R54" i="42"/>
  <c r="L54" i="42"/>
  <c r="I54" i="42"/>
  <c r="F54" i="42"/>
  <c r="A8" i="42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Y54" i="41"/>
  <c r="AV54" i="41"/>
  <c r="AS54" i="41"/>
  <c r="AY53" i="41"/>
  <c r="AY51" i="41"/>
  <c r="AY50" i="41"/>
  <c r="AY49" i="41"/>
  <c r="AY48" i="41"/>
  <c r="AY47" i="41"/>
  <c r="AY46" i="41"/>
  <c r="AY45" i="41"/>
  <c r="AY44" i="41"/>
  <c r="AY43" i="41"/>
  <c r="AY42" i="41"/>
  <c r="AY41" i="41"/>
  <c r="AY40" i="41"/>
  <c r="AY39" i="41"/>
  <c r="AY38" i="41"/>
  <c r="AY37" i="41"/>
  <c r="AY36" i="41"/>
  <c r="AY35" i="41"/>
  <c r="AY34" i="41"/>
  <c r="AY33" i="41"/>
  <c r="AY32" i="41"/>
  <c r="AY31" i="41"/>
  <c r="AY30" i="41"/>
  <c r="AY29" i="41"/>
  <c r="AY28" i="41"/>
  <c r="AY27" i="41"/>
  <c r="AY26" i="41"/>
  <c r="AY25" i="41"/>
  <c r="AY24" i="41"/>
  <c r="AY23" i="41"/>
  <c r="AY22" i="41"/>
  <c r="AY21" i="41"/>
  <c r="AY20" i="41"/>
  <c r="AY19" i="41"/>
  <c r="AY18" i="41"/>
  <c r="AY17" i="41"/>
  <c r="AY16" i="41"/>
  <c r="AY15" i="41"/>
  <c r="AY14" i="41"/>
  <c r="AY13" i="41"/>
  <c r="AY12" i="41"/>
  <c r="AY11" i="41"/>
  <c r="AY10" i="41"/>
  <c r="AY9" i="41"/>
  <c r="AY8" i="41"/>
  <c r="AY7" i="41"/>
  <c r="AM54" i="41"/>
  <c r="AJ54" i="41"/>
  <c r="AG54" i="41"/>
  <c r="X54" i="41"/>
  <c r="U54" i="41"/>
  <c r="R54" i="41"/>
  <c r="L54" i="41"/>
  <c r="I54" i="41"/>
  <c r="F54" i="41"/>
  <c r="A8" i="41"/>
  <c r="A9" i="41" s="1"/>
  <c r="A10" i="41" s="1"/>
  <c r="A11" i="41" s="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2" l="1"/>
  <c r="A54" i="41"/>
  <c r="BE54" i="42"/>
  <c r="AP54" i="42"/>
  <c r="BE54" i="41"/>
  <c r="AP54" i="41"/>
  <c r="AA54" i="42"/>
  <c r="BB54" i="42"/>
  <c r="AA54" i="41"/>
  <c r="BB54" i="41"/>
  <c r="AD54" i="42"/>
  <c r="BH54" i="42" s="1"/>
  <c r="O54" i="42"/>
  <c r="AD54" i="41"/>
  <c r="O54" i="41"/>
  <c r="AY16" i="4"/>
  <c r="AY19" i="4"/>
  <c r="I54" i="4"/>
  <c r="AY38" i="4"/>
  <c r="AY41" i="4"/>
  <c r="AY22" i="4"/>
  <c r="AY25" i="4"/>
  <c r="AY32" i="4"/>
  <c r="AY35" i="4"/>
  <c r="AM54" i="4"/>
  <c r="AY9" i="4"/>
  <c r="AY12" i="4"/>
  <c r="AY15" i="4"/>
  <c r="AY18" i="4"/>
  <c r="AY21" i="4"/>
  <c r="AY28" i="4"/>
  <c r="AY31" i="4"/>
  <c r="AY34" i="4"/>
  <c r="AY37" i="4"/>
  <c r="AY44" i="4"/>
  <c r="AV54" i="4"/>
  <c r="AY11" i="4"/>
  <c r="AY14" i="4"/>
  <c r="AY17" i="4"/>
  <c r="AY24" i="4"/>
  <c r="AY27" i="4"/>
  <c r="AY30" i="4"/>
  <c r="AY33" i="4"/>
  <c r="AY40" i="4"/>
  <c r="AY43" i="4"/>
  <c r="U54" i="4"/>
  <c r="AJ54" i="4"/>
  <c r="AY7" i="4"/>
  <c r="AY8" i="4"/>
  <c r="AY10" i="4"/>
  <c r="AY13" i="4"/>
  <c r="AY20" i="4"/>
  <c r="AY23" i="4"/>
  <c r="AY26" i="4"/>
  <c r="AY29" i="4"/>
  <c r="AY36" i="4"/>
  <c r="AY39" i="4"/>
  <c r="AY42" i="4"/>
  <c r="AY45" i="4"/>
  <c r="AY47" i="4"/>
  <c r="AY50" i="4"/>
  <c r="AY53" i="4"/>
  <c r="AY46" i="4"/>
  <c r="AY49" i="4"/>
  <c r="AS54" i="4"/>
  <c r="AY54" i="4"/>
  <c r="AY48" i="4"/>
  <c r="AY51" i="4"/>
  <c r="AG54" i="4"/>
  <c r="X54" i="4"/>
  <c r="R54" i="4"/>
  <c r="L54" i="4"/>
  <c r="F54" i="4"/>
  <c r="AY55" i="42"/>
  <c r="AY55" i="41"/>
  <c r="BB54" i="4" l="1"/>
  <c r="BH54" i="41"/>
  <c r="AA54" i="4"/>
  <c r="O54" i="4"/>
  <c r="AD54" i="4"/>
  <c r="BE54" i="4"/>
  <c r="AP54" i="4"/>
  <c r="BK53" i="40"/>
  <c r="BK51" i="40"/>
  <c r="BK50" i="40"/>
  <c r="BK49" i="40"/>
  <c r="BK48" i="40"/>
  <c r="BK47" i="40"/>
  <c r="BK46" i="40"/>
  <c r="BK45" i="40"/>
  <c r="BK44" i="40"/>
  <c r="BK43" i="40"/>
  <c r="BK42" i="40"/>
  <c r="BK41" i="40"/>
  <c r="BK40" i="40"/>
  <c r="BK39" i="40"/>
  <c r="BK38" i="40"/>
  <c r="BK37" i="40"/>
  <c r="BK36" i="40"/>
  <c r="BK35" i="40"/>
  <c r="BK34" i="40"/>
  <c r="BK33" i="40"/>
  <c r="BK32" i="40"/>
  <c r="BK31" i="40"/>
  <c r="BK30" i="40"/>
  <c r="BK29" i="40"/>
  <c r="BK28" i="40"/>
  <c r="BK27" i="40"/>
  <c r="BK26" i="40"/>
  <c r="BK25" i="40"/>
  <c r="BK24" i="40"/>
  <c r="BK23" i="40"/>
  <c r="BK22" i="40"/>
  <c r="BK21" i="40"/>
  <c r="BK20" i="40"/>
  <c r="BK19" i="40"/>
  <c r="BK18" i="40"/>
  <c r="BK17" i="40"/>
  <c r="BK16" i="40"/>
  <c r="BK15" i="40"/>
  <c r="BK14" i="40"/>
  <c r="BK13" i="40"/>
  <c r="BK12" i="40"/>
  <c r="BK11" i="40"/>
  <c r="BK10" i="40"/>
  <c r="BK9" i="40"/>
  <c r="BK8" i="40"/>
  <c r="BK7" i="40"/>
  <c r="BH54" i="4" l="1"/>
  <c r="AY55" i="40"/>
  <c r="AV55" i="40"/>
  <c r="AS55" i="40"/>
  <c r="AM55" i="40"/>
  <c r="AJ55" i="40"/>
  <c r="AG55" i="40"/>
  <c r="X55" i="40"/>
  <c r="U55" i="40"/>
  <c r="R55" i="40"/>
  <c r="L55" i="40"/>
  <c r="I55" i="40"/>
  <c r="BE54" i="40"/>
  <c r="BB54" i="40"/>
  <c r="BE53" i="40"/>
  <c r="BB53" i="40"/>
  <c r="BE51" i="40"/>
  <c r="BB51" i="40"/>
  <c r="BE50" i="40"/>
  <c r="BB50" i="40"/>
  <c r="BE49" i="40"/>
  <c r="BB49" i="40"/>
  <c r="BE48" i="40"/>
  <c r="BB48" i="40"/>
  <c r="BE47" i="40"/>
  <c r="BB47" i="40"/>
  <c r="BE46" i="40"/>
  <c r="BB46" i="40"/>
  <c r="BE45" i="40"/>
  <c r="BB45" i="40"/>
  <c r="BE44" i="40"/>
  <c r="BB44" i="40"/>
  <c r="BE43" i="40"/>
  <c r="BB43" i="40"/>
  <c r="BE42" i="40"/>
  <c r="BB42" i="40"/>
  <c r="BE41" i="40"/>
  <c r="BB41" i="40"/>
  <c r="BE40" i="40"/>
  <c r="BB40" i="40"/>
  <c r="BE39" i="40"/>
  <c r="BB39" i="40"/>
  <c r="BE38" i="40"/>
  <c r="BB38" i="40"/>
  <c r="BE37" i="40"/>
  <c r="BB37" i="40"/>
  <c r="BE36" i="40"/>
  <c r="BB36" i="40"/>
  <c r="BE35" i="40"/>
  <c r="BB35" i="40"/>
  <c r="BE34" i="40"/>
  <c r="BB34" i="40"/>
  <c r="BE33" i="40"/>
  <c r="BB33" i="40"/>
  <c r="BE32" i="40"/>
  <c r="BB32" i="40"/>
  <c r="BE31" i="40"/>
  <c r="BB31" i="40"/>
  <c r="BE30" i="40"/>
  <c r="BB30" i="40"/>
  <c r="BE29" i="40"/>
  <c r="BB29" i="40"/>
  <c r="BE28" i="40"/>
  <c r="BB28" i="40"/>
  <c r="BE27" i="40"/>
  <c r="BB27" i="40"/>
  <c r="BE26" i="40"/>
  <c r="BB26" i="40"/>
  <c r="BE25" i="40"/>
  <c r="BB25" i="40"/>
  <c r="BE24" i="40"/>
  <c r="BB24" i="40"/>
  <c r="BE23" i="40"/>
  <c r="BB23" i="40"/>
  <c r="BE22" i="40"/>
  <c r="BB22" i="40"/>
  <c r="BE21" i="40"/>
  <c r="BB21" i="40"/>
  <c r="BE20" i="40"/>
  <c r="BB20" i="40"/>
  <c r="BE19" i="40"/>
  <c r="BB19" i="40"/>
  <c r="BE18" i="40"/>
  <c r="BB18" i="40"/>
  <c r="BE17" i="40"/>
  <c r="BB17" i="40"/>
  <c r="BE16" i="40"/>
  <c r="BB16" i="40"/>
  <c r="BE15" i="40"/>
  <c r="BB15" i="40"/>
  <c r="BE14" i="40"/>
  <c r="BB14" i="40"/>
  <c r="BE13" i="40"/>
  <c r="BB13" i="40"/>
  <c r="BE12" i="40"/>
  <c r="BB12" i="40"/>
  <c r="BE11" i="40"/>
  <c r="BB11" i="40"/>
  <c r="BE10" i="40"/>
  <c r="BB10" i="40"/>
  <c r="BE9" i="40"/>
  <c r="BB9" i="40"/>
  <c r="BE8" i="40"/>
  <c r="BB8" i="40"/>
  <c r="A8" i="40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BE7" i="40"/>
  <c r="BB7" i="40"/>
  <c r="A54" i="40" l="1"/>
  <c r="AL55" i="40"/>
  <c r="BH54" i="40"/>
  <c r="BH11" i="40"/>
  <c r="BH29" i="40"/>
  <c r="BH19" i="40"/>
  <c r="BH40" i="40"/>
  <c r="BH25" i="40"/>
  <c r="BH42" i="40"/>
  <c r="BK55" i="40"/>
  <c r="BH28" i="40"/>
  <c r="BH15" i="40"/>
  <c r="BH23" i="40"/>
  <c r="BH39" i="40"/>
  <c r="BH38" i="40"/>
  <c r="BH14" i="40"/>
  <c r="BH18" i="40"/>
  <c r="BH37" i="40"/>
  <c r="BH16" i="40"/>
  <c r="BH20" i="40"/>
  <c r="BH24" i="40"/>
  <c r="BH27" i="40"/>
  <c r="BA34" i="40"/>
  <c r="BC34" i="40" s="1"/>
  <c r="BA40" i="40"/>
  <c r="BC40" i="40" s="1"/>
  <c r="BH13" i="40"/>
  <c r="BH26" i="40"/>
  <c r="BH46" i="40"/>
  <c r="BH51" i="40"/>
  <c r="BB55" i="40"/>
  <c r="BH9" i="40"/>
  <c r="BH30" i="40"/>
  <c r="BA9" i="40"/>
  <c r="BC9" i="40" s="1"/>
  <c r="BA36" i="40"/>
  <c r="BC36" i="40" s="1"/>
  <c r="BH41" i="40"/>
  <c r="BH22" i="40"/>
  <c r="BH10" i="40"/>
  <c r="BH12" i="40"/>
  <c r="BH8" i="40"/>
  <c r="BH49" i="40"/>
  <c r="BA42" i="40"/>
  <c r="BC42" i="40" s="1"/>
  <c r="BA13" i="40"/>
  <c r="BC13" i="40" s="1"/>
  <c r="H55" i="40"/>
  <c r="Q55" i="40"/>
  <c r="Y55" i="40"/>
  <c r="AI55" i="40"/>
  <c r="AR55" i="40"/>
  <c r="AX55" i="40"/>
  <c r="BD12" i="40"/>
  <c r="BF12" i="40" s="1"/>
  <c r="BA12" i="40"/>
  <c r="BC12" i="40" s="1"/>
  <c r="BD14" i="40"/>
  <c r="BF14" i="40" s="1"/>
  <c r="AZ55" i="40"/>
  <c r="T55" i="40"/>
  <c r="BA16" i="40"/>
  <c r="BC16" i="40" s="1"/>
  <c r="BD22" i="40"/>
  <c r="BF22" i="40" s="1"/>
  <c r="AF55" i="40"/>
  <c r="BA11" i="40"/>
  <c r="BC11" i="40" s="1"/>
  <c r="BD32" i="40"/>
  <c r="BF32" i="40" s="1"/>
  <c r="E55" i="40"/>
  <c r="W55" i="40"/>
  <c r="BA8" i="40"/>
  <c r="BC8" i="40" s="1"/>
  <c r="BA10" i="40"/>
  <c r="BC10" i="40" s="1"/>
  <c r="BA20" i="40"/>
  <c r="BC20" i="40" s="1"/>
  <c r="AW55" i="40"/>
  <c r="BA32" i="40"/>
  <c r="BC32" i="40" s="1"/>
  <c r="BA33" i="40"/>
  <c r="BC33" i="40" s="1"/>
  <c r="BA38" i="40"/>
  <c r="BC38" i="40" s="1"/>
  <c r="BD33" i="40"/>
  <c r="BF33" i="40" s="1"/>
  <c r="BD35" i="40"/>
  <c r="BF35" i="40" s="1"/>
  <c r="BA35" i="40"/>
  <c r="BC35" i="40" s="1"/>
  <c r="BD38" i="40"/>
  <c r="BF38" i="40" s="1"/>
  <c r="BD53" i="40"/>
  <c r="BF53" i="40" s="1"/>
  <c r="BD26" i="40"/>
  <c r="BF26" i="40" s="1"/>
  <c r="BD34" i="40"/>
  <c r="BF34" i="40" s="1"/>
  <c r="BD36" i="40"/>
  <c r="BF36" i="40" s="1"/>
  <c r="BA41" i="40"/>
  <c r="BC41" i="40" s="1"/>
  <c r="BD42" i="40"/>
  <c r="BF42" i="40" s="1"/>
  <c r="BD18" i="40"/>
  <c r="BF18" i="40" s="1"/>
  <c r="BA54" i="40"/>
  <c r="BC54" i="40" s="1"/>
  <c r="BD8" i="40"/>
  <c r="BF8" i="40" s="1"/>
  <c r="BD9" i="40"/>
  <c r="BF9" i="40" s="1"/>
  <c r="BD10" i="40"/>
  <c r="BF10" i="40" s="1"/>
  <c r="BD11" i="40"/>
  <c r="BF11" i="40" s="1"/>
  <c r="BD13" i="40"/>
  <c r="BF13" i="40" s="1"/>
  <c r="BA23" i="40"/>
  <c r="BC23" i="40" s="1"/>
  <c r="BA27" i="40"/>
  <c r="BC27" i="40" s="1"/>
  <c r="M55" i="40"/>
  <c r="BD39" i="40"/>
  <c r="BF39" i="40" s="1"/>
  <c r="K55" i="40"/>
  <c r="AA55" i="40"/>
  <c r="AP55" i="40"/>
  <c r="AU55" i="40"/>
  <c r="BA7" i="40"/>
  <c r="BC7" i="40" s="1"/>
  <c r="BE55" i="40"/>
  <c r="BD15" i="40"/>
  <c r="BF15" i="40" s="1"/>
  <c r="BH17" i="40"/>
  <c r="BA17" i="40"/>
  <c r="BC17" i="40" s="1"/>
  <c r="BD19" i="40"/>
  <c r="BF19" i="40" s="1"/>
  <c r="BH21" i="40"/>
  <c r="BD23" i="40"/>
  <c r="BF23" i="40" s="1"/>
  <c r="BA24" i="40"/>
  <c r="BC24" i="40" s="1"/>
  <c r="BD27" i="40"/>
  <c r="BF27" i="40" s="1"/>
  <c r="BA28" i="40"/>
  <c r="BC28" i="40" s="1"/>
  <c r="BH45" i="40"/>
  <c r="BD7" i="40"/>
  <c r="BF7" i="40" s="1"/>
  <c r="BA14" i="40"/>
  <c r="BC14" i="40" s="1"/>
  <c r="BD16" i="40"/>
  <c r="BF16" i="40" s="1"/>
  <c r="BA18" i="40"/>
  <c r="BC18" i="40" s="1"/>
  <c r="BD20" i="40"/>
  <c r="BF20" i="40" s="1"/>
  <c r="BA21" i="40"/>
  <c r="BC21" i="40" s="1"/>
  <c r="BD24" i="40"/>
  <c r="BF24" i="40" s="1"/>
  <c r="BA25" i="40"/>
  <c r="BC25" i="40" s="1"/>
  <c r="BD28" i="40"/>
  <c r="BF28" i="40" s="1"/>
  <c r="BA29" i="40"/>
  <c r="BC29" i="40" s="1"/>
  <c r="BH43" i="40"/>
  <c r="BD45" i="40"/>
  <c r="BF45" i="40" s="1"/>
  <c r="BA51" i="40"/>
  <c r="BC51" i="40" s="1"/>
  <c r="BA15" i="40"/>
  <c r="BC15" i="40" s="1"/>
  <c r="BD17" i="40"/>
  <c r="BF17" i="40" s="1"/>
  <c r="BA19" i="40"/>
  <c r="BC19" i="40" s="1"/>
  <c r="BD21" i="40"/>
  <c r="BF21" i="40" s="1"/>
  <c r="BA22" i="40"/>
  <c r="BC22" i="40" s="1"/>
  <c r="BD25" i="40"/>
  <c r="BF25" i="40" s="1"/>
  <c r="BA26" i="40"/>
  <c r="BC26" i="40" s="1"/>
  <c r="BD43" i="40"/>
  <c r="BF43" i="40" s="1"/>
  <c r="BD31" i="40"/>
  <c r="BF31" i="40" s="1"/>
  <c r="BA31" i="40"/>
  <c r="BC31" i="40" s="1"/>
  <c r="BH32" i="40"/>
  <c r="BH33" i="40"/>
  <c r="BH34" i="40"/>
  <c r="BH35" i="40"/>
  <c r="BH36" i="40"/>
  <c r="BD41" i="40"/>
  <c r="BF41" i="40" s="1"/>
  <c r="BD44" i="40"/>
  <c r="BF44" i="40" s="1"/>
  <c r="BH44" i="40"/>
  <c r="BD48" i="40"/>
  <c r="BF48" i="40" s="1"/>
  <c r="BD29" i="40"/>
  <c r="BF29" i="40" s="1"/>
  <c r="BD30" i="40"/>
  <c r="BF30" i="40" s="1"/>
  <c r="BA30" i="40"/>
  <c r="BC30" i="40" s="1"/>
  <c r="BD37" i="40"/>
  <c r="BF37" i="40" s="1"/>
  <c r="BH47" i="40"/>
  <c r="BH50" i="40"/>
  <c r="BH31" i="40"/>
  <c r="BA37" i="40"/>
  <c r="BC37" i="40" s="1"/>
  <c r="BA39" i="40"/>
  <c r="BC39" i="40" s="1"/>
  <c r="BD40" i="40"/>
  <c r="BF40" i="40" s="1"/>
  <c r="BD46" i="40"/>
  <c r="BF46" i="40" s="1"/>
  <c r="BD51" i="40"/>
  <c r="BF51" i="40" s="1"/>
  <c r="BD54" i="40"/>
  <c r="BF54" i="40" s="1"/>
  <c r="BA43" i="40"/>
  <c r="BC43" i="40" s="1"/>
  <c r="BA44" i="40"/>
  <c r="BC44" i="40" s="1"/>
  <c r="BA45" i="40"/>
  <c r="BC45" i="40" s="1"/>
  <c r="BD47" i="40"/>
  <c r="BF47" i="40" s="1"/>
  <c r="BD49" i="40"/>
  <c r="BF49" i="40" s="1"/>
  <c r="BH48" i="40"/>
  <c r="BA49" i="40"/>
  <c r="BC49" i="40" s="1"/>
  <c r="BA46" i="40"/>
  <c r="BC46" i="40" s="1"/>
  <c r="BA47" i="40"/>
  <c r="BC47" i="40" s="1"/>
  <c r="BA48" i="40"/>
  <c r="BC48" i="40" s="1"/>
  <c r="BD50" i="40"/>
  <c r="BF50" i="40" s="1"/>
  <c r="BA50" i="40"/>
  <c r="BC50" i="40" s="1"/>
  <c r="BA53" i="40"/>
  <c r="BC53" i="40" s="1"/>
  <c r="BH53" i="40"/>
  <c r="AN55" i="40" l="1"/>
  <c r="J55" i="40"/>
  <c r="AT55" i="40"/>
  <c r="S55" i="40"/>
  <c r="AH55" i="40"/>
  <c r="AK55" i="40"/>
  <c r="F55" i="40"/>
  <c r="F57" i="40" s="1"/>
  <c r="BD55" i="40"/>
  <c r="BF55" i="40"/>
  <c r="BA55" i="40"/>
  <c r="BC55" i="40"/>
  <c r="V55" i="40"/>
  <c r="AO55" i="40"/>
  <c r="AQ55" i="40"/>
  <c r="N55" i="40"/>
  <c r="G55" i="40"/>
  <c r="Z55" i="40"/>
  <c r="BG16" i="40" l="1"/>
  <c r="BI16" i="40" s="1"/>
  <c r="BG21" i="40"/>
  <c r="BI21" i="40" s="1"/>
  <c r="BG17" i="40"/>
  <c r="BI17" i="40" s="1"/>
  <c r="BG54" i="40"/>
  <c r="BI54" i="40" s="1"/>
  <c r="BG53" i="40"/>
  <c r="BI53" i="40" s="1"/>
  <c r="BG27" i="40"/>
  <c r="BI27" i="40" s="1"/>
  <c r="BG40" i="40"/>
  <c r="BI40" i="40" s="1"/>
  <c r="BG22" i="40"/>
  <c r="BI22" i="40" s="1"/>
  <c r="BG20" i="40"/>
  <c r="BI20" i="40" s="1"/>
  <c r="BG23" i="40"/>
  <c r="BI23" i="40" s="1"/>
  <c r="BG50" i="40"/>
  <c r="BI50" i="40" s="1"/>
  <c r="BG26" i="40"/>
  <c r="BI26" i="40" s="1"/>
  <c r="AB55" i="40"/>
  <c r="BG18" i="40"/>
  <c r="BI18" i="40" s="1"/>
  <c r="BG11" i="40"/>
  <c r="BI11" i="40" s="1"/>
  <c r="AC55" i="40"/>
  <c r="BG7" i="40"/>
  <c r="BG51" i="40"/>
  <c r="BI51" i="40" s="1"/>
  <c r="BG38" i="40"/>
  <c r="BI38" i="40" s="1"/>
  <c r="BG36" i="40"/>
  <c r="BI36" i="40" s="1"/>
  <c r="BG10" i="40"/>
  <c r="BI10" i="40" s="1"/>
  <c r="BG46" i="40"/>
  <c r="BI46" i="40" s="1"/>
  <c r="BG47" i="40"/>
  <c r="BI47" i="40" s="1"/>
  <c r="BG41" i="40"/>
  <c r="BI41" i="40" s="1"/>
  <c r="BG31" i="40"/>
  <c r="BI31" i="40" s="1"/>
  <c r="O55" i="40"/>
  <c r="BG8" i="40"/>
  <c r="BI8" i="40" s="1"/>
  <c r="BG39" i="40"/>
  <c r="BI39" i="40" s="1"/>
  <c r="BG19" i="40"/>
  <c r="BI19" i="40" s="1"/>
  <c r="BG32" i="40"/>
  <c r="BI32" i="40" s="1"/>
  <c r="BG13" i="40"/>
  <c r="BI13" i="40" s="1"/>
  <c r="BG42" i="40"/>
  <c r="BI42" i="40" s="1"/>
  <c r="BG44" i="40"/>
  <c r="BI44" i="40" s="1"/>
  <c r="BG49" i="40"/>
  <c r="BI49" i="40" s="1"/>
  <c r="BG45" i="40"/>
  <c r="BI45" i="40" s="1"/>
  <c r="BG43" i="40"/>
  <c r="BI43" i="40" s="1"/>
  <c r="BG14" i="40"/>
  <c r="BI14" i="40" s="1"/>
  <c r="BG48" i="40"/>
  <c r="BI48" i="40" s="1"/>
  <c r="BG9" i="40"/>
  <c r="BI9" i="40" s="1"/>
  <c r="BG24" i="40"/>
  <c r="BI24" i="40" s="1"/>
  <c r="BG29" i="40"/>
  <c r="BI29" i="40" s="1"/>
  <c r="BG33" i="40"/>
  <c r="BI33" i="40" s="1"/>
  <c r="BG15" i="40"/>
  <c r="BI15" i="40" s="1"/>
  <c r="BG12" i="40"/>
  <c r="BI12" i="40" s="1"/>
  <c r="P55" i="40"/>
  <c r="BG35" i="40"/>
  <c r="BI35" i="40" s="1"/>
  <c r="BG30" i="40"/>
  <c r="BI30" i="40" s="1"/>
  <c r="BG28" i="40"/>
  <c r="BI28" i="40" s="1"/>
  <c r="BG25" i="40"/>
  <c r="BI25" i="40" s="1"/>
  <c r="BG37" i="40"/>
  <c r="BI37" i="40" s="1"/>
  <c r="BG34" i="40"/>
  <c r="BI34" i="40" s="1"/>
  <c r="AE55" i="40" l="1"/>
  <c r="BG55" i="40"/>
  <c r="AD55" i="40"/>
  <c r="BH7" i="40"/>
  <c r="BH55" i="40" s="1"/>
  <c r="BI7" i="40" l="1"/>
  <c r="BI55" i="40" s="1"/>
  <c r="F311" i="29" l="1"/>
  <c r="F314" i="29" s="1"/>
  <c r="I248" i="29"/>
  <c r="I251" i="29" s="1"/>
  <c r="H248" i="29"/>
  <c r="H251" i="29" s="1"/>
  <c r="G248" i="29"/>
  <c r="G251" i="29" s="1"/>
  <c r="F248" i="29"/>
  <c r="F251" i="29" s="1"/>
  <c r="E248" i="29"/>
  <c r="E251" i="29" s="1"/>
  <c r="D248" i="29"/>
  <c r="D251" i="29" s="1"/>
  <c r="C248" i="29"/>
  <c r="C251" i="29" s="1"/>
  <c r="H123" i="29"/>
  <c r="G123" i="29"/>
  <c r="F123" i="29"/>
  <c r="E123" i="29"/>
  <c r="D123" i="29"/>
  <c r="C123" i="29"/>
  <c r="K59" i="29"/>
  <c r="D126" i="29" l="1"/>
  <c r="D127" i="29"/>
  <c r="E126" i="29"/>
  <c r="E127" i="29"/>
  <c r="H126" i="29"/>
  <c r="H127" i="29"/>
  <c r="F126" i="29"/>
  <c r="F127" i="29"/>
  <c r="C126" i="29"/>
  <c r="C127" i="29"/>
  <c r="G126" i="29"/>
  <c r="G127" i="29"/>
  <c r="AY55" i="37" l="1"/>
  <c r="AY54" i="37"/>
  <c r="AY53" i="37"/>
  <c r="AY52" i="37"/>
  <c r="AY51" i="37"/>
  <c r="AY50" i="37"/>
  <c r="AY49" i="37"/>
  <c r="AY48" i="37"/>
  <c r="AY47" i="37"/>
  <c r="AY46" i="37"/>
  <c r="AY45" i="37"/>
  <c r="AY44" i="37"/>
  <c r="AY43" i="37"/>
  <c r="AY42" i="37"/>
  <c r="AY41" i="37"/>
  <c r="AY40" i="37"/>
  <c r="AY39" i="37"/>
  <c r="AY38" i="37"/>
  <c r="AY37" i="37"/>
  <c r="AY36" i="37"/>
  <c r="AY35" i="37"/>
  <c r="AY34" i="37"/>
  <c r="AY33" i="37"/>
  <c r="AY32" i="37"/>
  <c r="AY31" i="37"/>
  <c r="AY30" i="37"/>
  <c r="AY29" i="37"/>
  <c r="AY28" i="37"/>
  <c r="AY27" i="37"/>
  <c r="AY26" i="37"/>
  <c r="AY25" i="37"/>
  <c r="AY24" i="37"/>
  <c r="AY23" i="37"/>
  <c r="AY22" i="37"/>
  <c r="AY21" i="37"/>
  <c r="AY20" i="37"/>
  <c r="AY19" i="37"/>
  <c r="AY18" i="37"/>
  <c r="AY17" i="37"/>
  <c r="AY16" i="37"/>
  <c r="AY15" i="37"/>
  <c r="AY14" i="37"/>
  <c r="AY13" i="37"/>
  <c r="AY12" i="37"/>
  <c r="AY11" i="37"/>
  <c r="AY10" i="37"/>
  <c r="AY9" i="37"/>
  <c r="AY8" i="37"/>
  <c r="AV55" i="37"/>
  <c r="AS55" i="37"/>
  <c r="AM55" i="37"/>
  <c r="AJ55" i="37"/>
  <c r="AG55" i="37"/>
  <c r="X55" i="37"/>
  <c r="U55" i="37"/>
  <c r="R55" i="37"/>
  <c r="L55" i="37"/>
  <c r="I55" i="37"/>
  <c r="F55" i="37"/>
  <c r="BK53" i="38" l="1"/>
  <c r="BK51" i="38"/>
  <c r="BK50" i="38"/>
  <c r="BK49" i="38"/>
  <c r="BK48" i="38"/>
  <c r="BK47" i="38"/>
  <c r="BK46" i="38"/>
  <c r="BK45" i="38"/>
  <c r="BK44" i="38"/>
  <c r="BK43" i="38"/>
  <c r="BK42" i="38"/>
  <c r="BK41" i="38"/>
  <c r="BK40" i="38"/>
  <c r="BK39" i="38"/>
  <c r="BK38" i="38"/>
  <c r="BK37" i="38"/>
  <c r="BK36" i="38"/>
  <c r="BK35" i="38"/>
  <c r="BK34" i="38"/>
  <c r="BK33" i="38"/>
  <c r="BK32" i="38"/>
  <c r="BK31" i="38"/>
  <c r="BK30" i="38"/>
  <c r="BK29" i="38"/>
  <c r="BK28" i="38"/>
  <c r="BK27" i="38"/>
  <c r="BK26" i="38"/>
  <c r="BK25" i="38"/>
  <c r="BK24" i="38"/>
  <c r="BK23" i="38"/>
  <c r="BK22" i="38"/>
  <c r="BK21" i="38"/>
  <c r="BK20" i="38"/>
  <c r="BK19" i="38"/>
  <c r="BK18" i="38"/>
  <c r="BK17" i="38"/>
  <c r="BK16" i="38"/>
  <c r="BK15" i="38"/>
  <c r="BK14" i="38"/>
  <c r="BK13" i="38"/>
  <c r="BK12" i="38"/>
  <c r="BK11" i="38"/>
  <c r="BK10" i="38"/>
  <c r="BK9" i="38"/>
  <c r="BK8" i="38"/>
  <c r="BK7" i="38"/>
  <c r="BK7" i="21" l="1"/>
  <c r="BK7" i="16"/>
  <c r="E17" i="41" l="1"/>
  <c r="E29" i="41"/>
  <c r="E41" i="41"/>
  <c r="E53" i="41"/>
  <c r="H17" i="41"/>
  <c r="H33" i="41"/>
  <c r="H45" i="41"/>
  <c r="K13" i="41"/>
  <c r="K21" i="41"/>
  <c r="K41" i="41"/>
  <c r="Q9" i="41"/>
  <c r="Q25" i="41"/>
  <c r="Q37" i="41"/>
  <c r="Q53" i="41"/>
  <c r="T16" i="41"/>
  <c r="T32" i="41"/>
  <c r="T44" i="41"/>
  <c r="W8" i="41"/>
  <c r="W24" i="41"/>
  <c r="W40" i="41"/>
  <c r="AF8" i="41"/>
  <c r="AF20" i="41"/>
  <c r="AF36" i="41"/>
  <c r="AF48" i="41"/>
  <c r="AI12" i="41"/>
  <c r="AI24" i="41"/>
  <c r="AI40" i="41"/>
  <c r="AL8" i="41"/>
  <c r="AL24" i="41"/>
  <c r="AL36" i="41"/>
  <c r="AR16" i="41"/>
  <c r="AR28" i="41"/>
  <c r="AR40" i="41"/>
  <c r="AU16" i="41"/>
  <c r="AU28" i="41"/>
  <c r="AU40" i="41"/>
  <c r="AX8" i="41"/>
  <c r="AZ8" i="41" s="1"/>
  <c r="AX24" i="41"/>
  <c r="AZ24" i="41" s="1"/>
  <c r="AX36" i="41"/>
  <c r="AZ36" i="41" s="1"/>
  <c r="AX48" i="41"/>
  <c r="AZ48" i="41" s="1"/>
  <c r="E10" i="41"/>
  <c r="E14" i="41"/>
  <c r="E18" i="41"/>
  <c r="E22" i="41"/>
  <c r="E26" i="41"/>
  <c r="E30" i="41"/>
  <c r="E34" i="41"/>
  <c r="E38" i="41"/>
  <c r="E42" i="41"/>
  <c r="E46" i="41"/>
  <c r="E50" i="41"/>
  <c r="E54" i="41"/>
  <c r="H10" i="41"/>
  <c r="H14" i="41"/>
  <c r="H18" i="41"/>
  <c r="H22" i="41"/>
  <c r="H26" i="41"/>
  <c r="H30" i="41"/>
  <c r="H34" i="41"/>
  <c r="H38" i="41"/>
  <c r="H42" i="41"/>
  <c r="H46" i="41"/>
  <c r="H50" i="41"/>
  <c r="H54" i="41"/>
  <c r="J54" i="41" s="1"/>
  <c r="K10" i="41"/>
  <c r="K14" i="41"/>
  <c r="K18" i="41"/>
  <c r="K22" i="41"/>
  <c r="K26" i="41"/>
  <c r="K30" i="41"/>
  <c r="K34" i="41"/>
  <c r="K38" i="41"/>
  <c r="K42" i="41"/>
  <c r="K46" i="41"/>
  <c r="K50" i="41"/>
  <c r="K54" i="41"/>
  <c r="M54" i="41" s="1"/>
  <c r="Q10" i="41"/>
  <c r="Q14" i="41"/>
  <c r="Q18" i="41"/>
  <c r="Q22" i="41"/>
  <c r="Q26" i="41"/>
  <c r="Q30" i="41"/>
  <c r="Q34" i="41"/>
  <c r="Q38" i="41"/>
  <c r="Q42" i="41"/>
  <c r="Q46" i="41"/>
  <c r="Q50" i="41"/>
  <c r="Q54" i="41"/>
  <c r="T9" i="41"/>
  <c r="T13" i="41"/>
  <c r="T17" i="41"/>
  <c r="T21" i="41"/>
  <c r="T25" i="41"/>
  <c r="T29" i="41"/>
  <c r="T33" i="41"/>
  <c r="T37" i="41"/>
  <c r="T41" i="41"/>
  <c r="T45" i="41"/>
  <c r="T49" i="41"/>
  <c r="T53" i="41"/>
  <c r="W9" i="41"/>
  <c r="W13" i="41"/>
  <c r="W17" i="41"/>
  <c r="W21" i="41"/>
  <c r="W25" i="41"/>
  <c r="W29" i="41"/>
  <c r="W33" i="41"/>
  <c r="W37" i="41"/>
  <c r="W41" i="41"/>
  <c r="W45" i="41"/>
  <c r="W49" i="41"/>
  <c r="W53" i="41"/>
  <c r="AF9" i="41"/>
  <c r="AF13" i="41"/>
  <c r="AF17" i="41"/>
  <c r="AF21" i="41"/>
  <c r="AF25" i="41"/>
  <c r="AF29" i="41"/>
  <c r="AF33" i="41"/>
  <c r="AF37" i="41"/>
  <c r="AF41" i="41"/>
  <c r="AF45" i="41"/>
  <c r="AF49" i="41"/>
  <c r="AF53" i="41"/>
  <c r="AI9" i="41"/>
  <c r="AI13" i="41"/>
  <c r="AI17" i="41"/>
  <c r="AI21" i="41"/>
  <c r="AI25" i="41"/>
  <c r="AI29" i="41"/>
  <c r="AI33" i="41"/>
  <c r="AI37" i="41"/>
  <c r="AI41" i="41"/>
  <c r="AI45" i="41"/>
  <c r="AI49" i="41"/>
  <c r="AI53" i="41"/>
  <c r="AL9" i="41"/>
  <c r="AL13" i="41"/>
  <c r="AL17" i="41"/>
  <c r="AL21" i="41"/>
  <c r="AL25" i="41"/>
  <c r="AL29" i="41"/>
  <c r="AL33" i="41"/>
  <c r="AL37" i="41"/>
  <c r="AL41" i="41"/>
  <c r="AL45" i="41"/>
  <c r="AL49" i="41"/>
  <c r="AL53" i="41"/>
  <c r="AR9" i="41"/>
  <c r="AR13" i="41"/>
  <c r="AR17" i="41"/>
  <c r="AR21" i="41"/>
  <c r="AR25" i="41"/>
  <c r="AR29" i="41"/>
  <c r="AR33" i="41"/>
  <c r="AR37" i="41"/>
  <c r="AR41" i="41"/>
  <c r="AR45" i="41"/>
  <c r="AR49" i="41"/>
  <c r="AR53" i="41"/>
  <c r="AU9" i="41"/>
  <c r="AU13" i="41"/>
  <c r="AU17" i="41"/>
  <c r="AU21" i="41"/>
  <c r="AU25" i="41"/>
  <c r="AU29" i="41"/>
  <c r="AU33" i="41"/>
  <c r="AU37" i="41"/>
  <c r="AU41" i="41"/>
  <c r="AU45" i="41"/>
  <c r="AU49" i="41"/>
  <c r="AU53" i="41"/>
  <c r="AX9" i="41"/>
  <c r="AZ9" i="41" s="1"/>
  <c r="AX13" i="41"/>
  <c r="AZ13" i="41" s="1"/>
  <c r="AX17" i="41"/>
  <c r="AZ17" i="41" s="1"/>
  <c r="AX21" i="41"/>
  <c r="AZ21" i="41" s="1"/>
  <c r="AX25" i="41"/>
  <c r="AZ25" i="41" s="1"/>
  <c r="AX29" i="41"/>
  <c r="AZ29" i="41" s="1"/>
  <c r="AX33" i="41"/>
  <c r="AZ33" i="41" s="1"/>
  <c r="AX37" i="41"/>
  <c r="AZ37" i="41" s="1"/>
  <c r="AX41" i="41"/>
  <c r="AZ41" i="41" s="1"/>
  <c r="AX45" i="41"/>
  <c r="AZ45" i="41" s="1"/>
  <c r="AX49" i="41"/>
  <c r="AZ49" i="41" s="1"/>
  <c r="AX53" i="41"/>
  <c r="AZ53" i="41" s="1"/>
  <c r="E9" i="41"/>
  <c r="E25" i="41"/>
  <c r="E45" i="41"/>
  <c r="H13" i="41"/>
  <c r="H25" i="41"/>
  <c r="H41" i="41"/>
  <c r="K9" i="41"/>
  <c r="K25" i="41"/>
  <c r="K33" i="41"/>
  <c r="K37" i="41"/>
  <c r="K49" i="41"/>
  <c r="Q17" i="41"/>
  <c r="Q33" i="41"/>
  <c r="Q45" i="41"/>
  <c r="T12" i="41"/>
  <c r="T28" i="41"/>
  <c r="T48" i="41"/>
  <c r="W16" i="41"/>
  <c r="W32" i="41"/>
  <c r="W48" i="41"/>
  <c r="AF16" i="41"/>
  <c r="AF28" i="41"/>
  <c r="AF44" i="41"/>
  <c r="AI16" i="41"/>
  <c r="AI28" i="41"/>
  <c r="AI48" i="41"/>
  <c r="AL16" i="41"/>
  <c r="AL32" i="41"/>
  <c r="AL48" i="41"/>
  <c r="AR12" i="41"/>
  <c r="AR32" i="41"/>
  <c r="AR44" i="41"/>
  <c r="AU8" i="41"/>
  <c r="AU24" i="41"/>
  <c r="AU36" i="41"/>
  <c r="AU44" i="41"/>
  <c r="AX16" i="41"/>
  <c r="AZ16" i="41" s="1"/>
  <c r="AX28" i="41"/>
  <c r="AZ28" i="41" s="1"/>
  <c r="AX44" i="41"/>
  <c r="AZ44" i="41" s="1"/>
  <c r="E7" i="41"/>
  <c r="E11" i="41"/>
  <c r="E15" i="41"/>
  <c r="E19" i="41"/>
  <c r="E23" i="41"/>
  <c r="E27" i="41"/>
  <c r="E31" i="41"/>
  <c r="E35" i="41"/>
  <c r="E39" i="41"/>
  <c r="E43" i="41"/>
  <c r="E47" i="41"/>
  <c r="E51" i="41"/>
  <c r="H7" i="41"/>
  <c r="H11" i="41"/>
  <c r="H15" i="41"/>
  <c r="H19" i="41"/>
  <c r="H23" i="41"/>
  <c r="H27" i="41"/>
  <c r="H31" i="41"/>
  <c r="H35" i="41"/>
  <c r="H39" i="41"/>
  <c r="H43" i="41"/>
  <c r="H47" i="41"/>
  <c r="H51" i="41"/>
  <c r="K7" i="41"/>
  <c r="K11" i="41"/>
  <c r="K15" i="41"/>
  <c r="K19" i="41"/>
  <c r="K23" i="41"/>
  <c r="K27" i="41"/>
  <c r="K31" i="41"/>
  <c r="K35" i="41"/>
  <c r="K39" i="41"/>
  <c r="K43" i="41"/>
  <c r="K47" i="41"/>
  <c r="K51" i="41"/>
  <c r="Q7" i="41"/>
  <c r="Q11" i="41"/>
  <c r="Q15" i="41"/>
  <c r="Q19" i="41"/>
  <c r="Q23" i="41"/>
  <c r="Q27" i="41"/>
  <c r="Q31" i="41"/>
  <c r="Q35" i="41"/>
  <c r="Q39" i="41"/>
  <c r="Q43" i="41"/>
  <c r="Q47" i="41"/>
  <c r="Q51" i="41"/>
  <c r="T10" i="41"/>
  <c r="T14" i="41"/>
  <c r="T18" i="41"/>
  <c r="T22" i="41"/>
  <c r="T26" i="41"/>
  <c r="T30" i="41"/>
  <c r="T34" i="41"/>
  <c r="T38" i="41"/>
  <c r="T42" i="41"/>
  <c r="T46" i="41"/>
  <c r="T50" i="41"/>
  <c r="T54" i="41"/>
  <c r="V54" i="41" s="1"/>
  <c r="W10" i="41"/>
  <c r="W14" i="41"/>
  <c r="W18" i="41"/>
  <c r="W22" i="41"/>
  <c r="W26" i="41"/>
  <c r="W30" i="41"/>
  <c r="W34" i="41"/>
  <c r="W38" i="41"/>
  <c r="W42" i="41"/>
  <c r="W46" i="41"/>
  <c r="W50" i="41"/>
  <c r="W54" i="41"/>
  <c r="Y54" i="41" s="1"/>
  <c r="AF10" i="41"/>
  <c r="AF14" i="41"/>
  <c r="AF18" i="41"/>
  <c r="AF22" i="41"/>
  <c r="AF26" i="41"/>
  <c r="AF30" i="41"/>
  <c r="AF34" i="41"/>
  <c r="AF38" i="41"/>
  <c r="AF42" i="41"/>
  <c r="AF46" i="41"/>
  <c r="AF50" i="41"/>
  <c r="AF54" i="41"/>
  <c r="AI10" i="41"/>
  <c r="AI14" i="41"/>
  <c r="AI18" i="41"/>
  <c r="AI22" i="41"/>
  <c r="AI26" i="41"/>
  <c r="AI30" i="41"/>
  <c r="AI34" i="41"/>
  <c r="AI38" i="41"/>
  <c r="AI42" i="41"/>
  <c r="AI46" i="41"/>
  <c r="AI50" i="41"/>
  <c r="AI54" i="41"/>
  <c r="AK54" i="41" s="1"/>
  <c r="AL10" i="41"/>
  <c r="AL14" i="41"/>
  <c r="AL18" i="41"/>
  <c r="AL22" i="41"/>
  <c r="AL26" i="41"/>
  <c r="AL30" i="41"/>
  <c r="AL34" i="41"/>
  <c r="AL38" i="41"/>
  <c r="AL42" i="41"/>
  <c r="AL46" i="41"/>
  <c r="AL50" i="41"/>
  <c r="AL54" i="41"/>
  <c r="AN54" i="41" s="1"/>
  <c r="AR10" i="41"/>
  <c r="AR14" i="41"/>
  <c r="AR18" i="41"/>
  <c r="AR22" i="41"/>
  <c r="AR26" i="41"/>
  <c r="AR30" i="41"/>
  <c r="AR34" i="41"/>
  <c r="AR38" i="41"/>
  <c r="AR42" i="41"/>
  <c r="AR46" i="41"/>
  <c r="AR50" i="41"/>
  <c r="AR54" i="41"/>
  <c r="AU10" i="41"/>
  <c r="AU14" i="41"/>
  <c r="AU18" i="41"/>
  <c r="AU22" i="41"/>
  <c r="AU26" i="41"/>
  <c r="AU30" i="41"/>
  <c r="AU34" i="41"/>
  <c r="AU38" i="41"/>
  <c r="AU42" i="41"/>
  <c r="AU46" i="41"/>
  <c r="AU50" i="41"/>
  <c r="AU54" i="41"/>
  <c r="AW54" i="41" s="1"/>
  <c r="AX10" i="41"/>
  <c r="AZ10" i="41" s="1"/>
  <c r="AX14" i="41"/>
  <c r="AZ14" i="41" s="1"/>
  <c r="AX18" i="41"/>
  <c r="AZ18" i="41" s="1"/>
  <c r="AX22" i="41"/>
  <c r="AZ22" i="41" s="1"/>
  <c r="AX26" i="41"/>
  <c r="AZ26" i="41" s="1"/>
  <c r="AX30" i="41"/>
  <c r="AZ30" i="41" s="1"/>
  <c r="AX34" i="41"/>
  <c r="AZ34" i="41" s="1"/>
  <c r="AX38" i="41"/>
  <c r="AZ38" i="41" s="1"/>
  <c r="AX42" i="41"/>
  <c r="AZ42" i="41" s="1"/>
  <c r="AX46" i="41"/>
  <c r="AZ46" i="41" s="1"/>
  <c r="AX50" i="41"/>
  <c r="AZ50" i="41" s="1"/>
  <c r="AX54" i="41"/>
  <c r="AZ54" i="41" s="1"/>
  <c r="E13" i="41"/>
  <c r="E21" i="41"/>
  <c r="E33" i="41"/>
  <c r="E37" i="41"/>
  <c r="E49" i="41"/>
  <c r="H9" i="41"/>
  <c r="H21" i="41"/>
  <c r="H29" i="41"/>
  <c r="H37" i="41"/>
  <c r="H49" i="41"/>
  <c r="H53" i="41"/>
  <c r="K17" i="41"/>
  <c r="K29" i="41"/>
  <c r="K45" i="41"/>
  <c r="K53" i="41"/>
  <c r="Q13" i="41"/>
  <c r="Q21" i="41"/>
  <c r="Q29" i="41"/>
  <c r="Q41" i="41"/>
  <c r="Q49" i="41"/>
  <c r="T8" i="41"/>
  <c r="T20" i="41"/>
  <c r="T24" i="41"/>
  <c r="T36" i="41"/>
  <c r="T40" i="41"/>
  <c r="W12" i="41"/>
  <c r="W20" i="41"/>
  <c r="W28" i="41"/>
  <c r="W36" i="41"/>
  <c r="W44" i="41"/>
  <c r="AF12" i="41"/>
  <c r="AF24" i="41"/>
  <c r="AF32" i="41"/>
  <c r="AF40" i="41"/>
  <c r="AI8" i="41"/>
  <c r="AI20" i="41"/>
  <c r="AI32" i="41"/>
  <c r="AI36" i="41"/>
  <c r="AI44" i="41"/>
  <c r="AL12" i="41"/>
  <c r="AL20" i="41"/>
  <c r="AL28" i="41"/>
  <c r="AL40" i="41"/>
  <c r="AL44" i="41"/>
  <c r="AR8" i="41"/>
  <c r="AR20" i="41"/>
  <c r="AR24" i="41"/>
  <c r="AR36" i="41"/>
  <c r="AR48" i="41"/>
  <c r="AU12" i="41"/>
  <c r="AU20" i="41"/>
  <c r="AU32" i="41"/>
  <c r="AU48" i="41"/>
  <c r="AX12" i="41"/>
  <c r="AZ12" i="41" s="1"/>
  <c r="AX20" i="41"/>
  <c r="AZ20" i="41" s="1"/>
  <c r="AX32" i="41"/>
  <c r="AZ32" i="41" s="1"/>
  <c r="AX40" i="41"/>
  <c r="AZ40" i="41" s="1"/>
  <c r="E8" i="41"/>
  <c r="E12" i="41"/>
  <c r="E16" i="41"/>
  <c r="E20" i="41"/>
  <c r="E24" i="41"/>
  <c r="E28" i="41"/>
  <c r="E32" i="41"/>
  <c r="E36" i="41"/>
  <c r="E40" i="41"/>
  <c r="E44" i="41"/>
  <c r="E48" i="41"/>
  <c r="H8" i="41"/>
  <c r="H12" i="41"/>
  <c r="H16" i="41"/>
  <c r="H20" i="41"/>
  <c r="H24" i="41"/>
  <c r="H28" i="41"/>
  <c r="H32" i="41"/>
  <c r="H36" i="41"/>
  <c r="H40" i="41"/>
  <c r="H44" i="41"/>
  <c r="H48" i="41"/>
  <c r="K8" i="41"/>
  <c r="K12" i="41"/>
  <c r="K16" i="41"/>
  <c r="K20" i="41"/>
  <c r="K24" i="41"/>
  <c r="K28" i="41"/>
  <c r="K32" i="41"/>
  <c r="K36" i="41"/>
  <c r="K40" i="41"/>
  <c r="K44" i="41"/>
  <c r="K48" i="41"/>
  <c r="Q8" i="41"/>
  <c r="Q12" i="41"/>
  <c r="Q16" i="41"/>
  <c r="Q20" i="41"/>
  <c r="Q24" i="41"/>
  <c r="Q28" i="41"/>
  <c r="Q32" i="41"/>
  <c r="Q36" i="41"/>
  <c r="Q40" i="41"/>
  <c r="Q44" i="41"/>
  <c r="Q48" i="41"/>
  <c r="T7" i="41"/>
  <c r="T11" i="41"/>
  <c r="T15" i="41"/>
  <c r="T19" i="41"/>
  <c r="T23" i="41"/>
  <c r="T27" i="41"/>
  <c r="T31" i="41"/>
  <c r="T35" i="41"/>
  <c r="T39" i="41"/>
  <c r="T43" i="41"/>
  <c r="T47" i="41"/>
  <c r="T51" i="41"/>
  <c r="W7" i="41"/>
  <c r="W11" i="41"/>
  <c r="W15" i="41"/>
  <c r="W19" i="41"/>
  <c r="W23" i="41"/>
  <c r="W27" i="41"/>
  <c r="W31" i="41"/>
  <c r="W35" i="41"/>
  <c r="W39" i="41"/>
  <c r="W43" i="41"/>
  <c r="W47" i="41"/>
  <c r="W51" i="41"/>
  <c r="AF7" i="41"/>
  <c r="AF11" i="41"/>
  <c r="AF15" i="41"/>
  <c r="AF19" i="41"/>
  <c r="AF23" i="41"/>
  <c r="AF27" i="41"/>
  <c r="AF31" i="41"/>
  <c r="AF35" i="41"/>
  <c r="AF39" i="41"/>
  <c r="AF43" i="41"/>
  <c r="AF47" i="41"/>
  <c r="AF51" i="41"/>
  <c r="AI7" i="41"/>
  <c r="AI11" i="41"/>
  <c r="AI15" i="41"/>
  <c r="AI19" i="41"/>
  <c r="AI23" i="41"/>
  <c r="AI27" i="41"/>
  <c r="AI31" i="41"/>
  <c r="AI35" i="41"/>
  <c r="AI39" i="41"/>
  <c r="AI43" i="41"/>
  <c r="AI47" i="41"/>
  <c r="AI51" i="41"/>
  <c r="AL7" i="41"/>
  <c r="AL11" i="41"/>
  <c r="AL15" i="41"/>
  <c r="AL19" i="41"/>
  <c r="AL23" i="41"/>
  <c r="AL27" i="41"/>
  <c r="AL31" i="41"/>
  <c r="AL35" i="41"/>
  <c r="AL39" i="41"/>
  <c r="AL43" i="41"/>
  <c r="AL47" i="41"/>
  <c r="AL51" i="41"/>
  <c r="AR7" i="41"/>
  <c r="AR11" i="41"/>
  <c r="AR15" i="41"/>
  <c r="AR19" i="41"/>
  <c r="AR23" i="41"/>
  <c r="AR27" i="41"/>
  <c r="AR31" i="41"/>
  <c r="AR35" i="41"/>
  <c r="AR39" i="41"/>
  <c r="AR43" i="41"/>
  <c r="AR47" i="41"/>
  <c r="AR51" i="41"/>
  <c r="AU7" i="41"/>
  <c r="AU11" i="41"/>
  <c r="AU15" i="41"/>
  <c r="AU19" i="41"/>
  <c r="AU23" i="41"/>
  <c r="AU27" i="41"/>
  <c r="AU31" i="41"/>
  <c r="AU35" i="41"/>
  <c r="AU39" i="41"/>
  <c r="AU43" i="41"/>
  <c r="AU47" i="41"/>
  <c r="AU51" i="41"/>
  <c r="AX11" i="41"/>
  <c r="AZ11" i="41" s="1"/>
  <c r="AX15" i="41"/>
  <c r="AZ15" i="41" s="1"/>
  <c r="AX19" i="41"/>
  <c r="AZ19" i="41" s="1"/>
  <c r="AX23" i="41"/>
  <c r="AZ23" i="41" s="1"/>
  <c r="AX27" i="41"/>
  <c r="AZ27" i="41" s="1"/>
  <c r="AX31" i="41"/>
  <c r="AZ31" i="41" s="1"/>
  <c r="AX35" i="41"/>
  <c r="AZ35" i="41" s="1"/>
  <c r="AX39" i="41"/>
  <c r="AZ39" i="41" s="1"/>
  <c r="AX43" i="41"/>
  <c r="AZ43" i="41" s="1"/>
  <c r="AX47" i="41"/>
  <c r="AZ47" i="41" s="1"/>
  <c r="AX51" i="41"/>
  <c r="AZ51" i="41" s="1"/>
  <c r="E10" i="42"/>
  <c r="E14" i="42"/>
  <c r="E14" i="4" s="1"/>
  <c r="E18" i="42"/>
  <c r="E22" i="42"/>
  <c r="E26" i="42"/>
  <c r="E30" i="42"/>
  <c r="E34" i="42"/>
  <c r="E38" i="42"/>
  <c r="E42" i="42"/>
  <c r="E46" i="42"/>
  <c r="E46" i="4" s="1"/>
  <c r="E50" i="42"/>
  <c r="E54" i="42"/>
  <c r="H10" i="42"/>
  <c r="H14" i="42"/>
  <c r="H18" i="42"/>
  <c r="H22" i="42"/>
  <c r="H26" i="42"/>
  <c r="H30" i="42"/>
  <c r="H34" i="42"/>
  <c r="H38" i="42"/>
  <c r="H42" i="42"/>
  <c r="H46" i="42"/>
  <c r="H50" i="42"/>
  <c r="H54" i="42"/>
  <c r="J54" i="42" s="1"/>
  <c r="K10" i="42"/>
  <c r="K14" i="42"/>
  <c r="K18" i="42"/>
  <c r="K22" i="42"/>
  <c r="K26" i="42"/>
  <c r="K30" i="42"/>
  <c r="K34" i="42"/>
  <c r="K38" i="42"/>
  <c r="K42" i="42"/>
  <c r="K46" i="42"/>
  <c r="K50" i="42"/>
  <c r="K54" i="42"/>
  <c r="M54" i="42" s="1"/>
  <c r="Q10" i="42"/>
  <c r="Q14" i="42"/>
  <c r="Q14" i="4" s="1"/>
  <c r="Q18" i="42"/>
  <c r="Q22" i="42"/>
  <c r="Q26" i="42"/>
  <c r="Q30" i="42"/>
  <c r="Q34" i="42"/>
  <c r="Q38" i="42"/>
  <c r="Q42" i="42"/>
  <c r="Q46" i="42"/>
  <c r="Q50" i="42"/>
  <c r="Q54" i="42"/>
  <c r="T10" i="42"/>
  <c r="T14" i="42"/>
  <c r="T18" i="42"/>
  <c r="T22" i="42"/>
  <c r="T22" i="4" s="1"/>
  <c r="T26" i="42"/>
  <c r="T30" i="42"/>
  <c r="T34" i="42"/>
  <c r="T38" i="42"/>
  <c r="T38" i="4" s="1"/>
  <c r="T42" i="42"/>
  <c r="T46" i="42"/>
  <c r="T50" i="42"/>
  <c r="T54" i="42"/>
  <c r="W10" i="42"/>
  <c r="W14" i="42"/>
  <c r="W18" i="42"/>
  <c r="W22" i="42"/>
  <c r="W26" i="42"/>
  <c r="W30" i="42"/>
  <c r="W34" i="42"/>
  <c r="W38" i="42"/>
  <c r="W42" i="42"/>
  <c r="W46" i="42"/>
  <c r="W50" i="42"/>
  <c r="W54" i="42"/>
  <c r="AF10" i="42"/>
  <c r="AF10" i="4" s="1"/>
  <c r="AF14" i="42"/>
  <c r="AF18" i="42"/>
  <c r="AF22" i="42"/>
  <c r="AF22" i="4" s="1"/>
  <c r="AF26" i="42"/>
  <c r="AF30" i="42"/>
  <c r="AF34" i="42"/>
  <c r="AF38" i="42"/>
  <c r="AF38" i="4" s="1"/>
  <c r="AF42" i="42"/>
  <c r="AF46" i="42"/>
  <c r="AF50" i="42"/>
  <c r="AF50" i="4" s="1"/>
  <c r="AF54" i="42"/>
  <c r="AI10" i="42"/>
  <c r="AI14" i="42"/>
  <c r="AI18" i="42"/>
  <c r="AI22" i="42"/>
  <c r="AI26" i="42"/>
  <c r="AI30" i="42"/>
  <c r="AI34" i="42"/>
  <c r="AI38" i="42"/>
  <c r="AI42" i="42"/>
  <c r="AI46" i="42"/>
  <c r="AI50" i="42"/>
  <c r="AI54" i="42"/>
  <c r="AL10" i="42"/>
  <c r="AL14" i="42"/>
  <c r="AL18" i="42"/>
  <c r="AL22" i="42"/>
  <c r="AL22" i="4" s="1"/>
  <c r="AL26" i="42"/>
  <c r="AL30" i="42"/>
  <c r="AL34" i="42"/>
  <c r="AL38" i="42"/>
  <c r="AL42" i="42"/>
  <c r="AL46" i="42"/>
  <c r="AL50" i="42"/>
  <c r="AL54" i="42"/>
  <c r="AN54" i="42" s="1"/>
  <c r="AR10" i="42"/>
  <c r="AR14" i="42"/>
  <c r="AR14" i="4" s="1"/>
  <c r="AR18" i="42"/>
  <c r="AR22" i="42"/>
  <c r="AR26" i="42"/>
  <c r="AR26" i="4" s="1"/>
  <c r="AR30" i="42"/>
  <c r="AR34" i="42"/>
  <c r="AR38" i="42"/>
  <c r="AR42" i="42"/>
  <c r="AR46" i="42"/>
  <c r="AR50" i="42"/>
  <c r="AR54" i="42"/>
  <c r="AR54" i="4" s="1"/>
  <c r="AU10" i="42"/>
  <c r="AU10" i="4" s="1"/>
  <c r="AU14" i="42"/>
  <c r="AU18" i="42"/>
  <c r="AU22" i="42"/>
  <c r="AU26" i="42"/>
  <c r="AU30" i="42"/>
  <c r="AU34" i="42"/>
  <c r="AU38" i="42"/>
  <c r="AU38" i="4" s="1"/>
  <c r="AU42" i="42"/>
  <c r="AU46" i="42"/>
  <c r="AU50" i="42"/>
  <c r="AU54" i="42"/>
  <c r="AX10" i="42"/>
  <c r="AZ10" i="42" s="1"/>
  <c r="AX14" i="42"/>
  <c r="AX18" i="42"/>
  <c r="AZ18" i="42" s="1"/>
  <c r="AX22" i="42"/>
  <c r="AX26" i="42"/>
  <c r="AZ26" i="42" s="1"/>
  <c r="AX30" i="42"/>
  <c r="AX34" i="42"/>
  <c r="AZ34" i="42" s="1"/>
  <c r="AX38" i="42"/>
  <c r="AX42" i="42"/>
  <c r="AZ42" i="42" s="1"/>
  <c r="AX46" i="42"/>
  <c r="AZ46" i="42" s="1"/>
  <c r="AX50" i="42"/>
  <c r="AZ50" i="42" s="1"/>
  <c r="AX54" i="42"/>
  <c r="AZ54" i="42" s="1"/>
  <c r="AV7" i="41"/>
  <c r="E9" i="42"/>
  <c r="E13" i="42"/>
  <c r="E17" i="42"/>
  <c r="E21" i="42"/>
  <c r="E25" i="42"/>
  <c r="E29" i="42"/>
  <c r="E33" i="42"/>
  <c r="E37" i="42"/>
  <c r="E41" i="42"/>
  <c r="E45" i="42"/>
  <c r="E49" i="42"/>
  <c r="E53" i="42"/>
  <c r="H9" i="42"/>
  <c r="H13" i="42"/>
  <c r="H17" i="42"/>
  <c r="H17" i="4" s="1"/>
  <c r="H21" i="42"/>
  <c r="H25" i="42"/>
  <c r="H29" i="42"/>
  <c r="H33" i="42"/>
  <c r="H37" i="42"/>
  <c r="H41" i="42"/>
  <c r="H45" i="42"/>
  <c r="H49" i="42"/>
  <c r="H53" i="42"/>
  <c r="K9" i="42"/>
  <c r="K13" i="42"/>
  <c r="K17" i="42"/>
  <c r="K21" i="42"/>
  <c r="K25" i="42"/>
  <c r="K29" i="42"/>
  <c r="K33" i="42"/>
  <c r="K37" i="42"/>
  <c r="K41" i="42"/>
  <c r="K45" i="42"/>
  <c r="K49" i="42"/>
  <c r="K53" i="42"/>
  <c r="Q9" i="42"/>
  <c r="Q13" i="42"/>
  <c r="Q17" i="42"/>
  <c r="Q21" i="42"/>
  <c r="Q25" i="42"/>
  <c r="Q29" i="42"/>
  <c r="Q33" i="42"/>
  <c r="Q37" i="42"/>
  <c r="Q41" i="42"/>
  <c r="Q45" i="42"/>
  <c r="Q49" i="42"/>
  <c r="Q53" i="42"/>
  <c r="T9" i="42"/>
  <c r="T13" i="42"/>
  <c r="T17" i="42"/>
  <c r="T21" i="42"/>
  <c r="T25" i="42"/>
  <c r="T29" i="42"/>
  <c r="T33" i="42"/>
  <c r="T37" i="42"/>
  <c r="T41" i="42"/>
  <c r="T45" i="42"/>
  <c r="T49" i="42"/>
  <c r="T53" i="42"/>
  <c r="W9" i="42"/>
  <c r="W13" i="42"/>
  <c r="W17" i="42"/>
  <c r="W21" i="42"/>
  <c r="W25" i="42"/>
  <c r="W29" i="42"/>
  <c r="W33" i="42"/>
  <c r="W37" i="42"/>
  <c r="W41" i="42"/>
  <c r="W45" i="42"/>
  <c r="W49" i="42"/>
  <c r="W53" i="42"/>
  <c r="AF9" i="42"/>
  <c r="AF13" i="42"/>
  <c r="AF17" i="42"/>
  <c r="AF21" i="42"/>
  <c r="AF25" i="42"/>
  <c r="AF29" i="42"/>
  <c r="AF33" i="42"/>
  <c r="AF37" i="42"/>
  <c r="AF41" i="42"/>
  <c r="AF45" i="42"/>
  <c r="AF49" i="42"/>
  <c r="AF53" i="42"/>
  <c r="AI9" i="42"/>
  <c r="AI13" i="42"/>
  <c r="AI17" i="42"/>
  <c r="AI21" i="42"/>
  <c r="AI25" i="42"/>
  <c r="AI29" i="42"/>
  <c r="AI33" i="42"/>
  <c r="AI37" i="42"/>
  <c r="AI41" i="42"/>
  <c r="AI45" i="42"/>
  <c r="AI49" i="42"/>
  <c r="AI53" i="42"/>
  <c r="AL9" i="42"/>
  <c r="AL13" i="42"/>
  <c r="AL17" i="42"/>
  <c r="AL21" i="42"/>
  <c r="AL25" i="42"/>
  <c r="AL29" i="42"/>
  <c r="AL33" i="42"/>
  <c r="AL37" i="42"/>
  <c r="AL41" i="42"/>
  <c r="AL45" i="42"/>
  <c r="AL49" i="42"/>
  <c r="AL53" i="42"/>
  <c r="AR9" i="42"/>
  <c r="AR13" i="42"/>
  <c r="AR17" i="42"/>
  <c r="AR21" i="42"/>
  <c r="AR25" i="42"/>
  <c r="AR29" i="42"/>
  <c r="AR33" i="42"/>
  <c r="AR37" i="42"/>
  <c r="AR41" i="42"/>
  <c r="AR45" i="42"/>
  <c r="AR49" i="42"/>
  <c r="AR53" i="42"/>
  <c r="AU9" i="42"/>
  <c r="AU13" i="42"/>
  <c r="AU17" i="42"/>
  <c r="AU21" i="42"/>
  <c r="AU25" i="42"/>
  <c r="AU29" i="42"/>
  <c r="AU33" i="42"/>
  <c r="AU37" i="42"/>
  <c r="AU41" i="42"/>
  <c r="AU45" i="42"/>
  <c r="AU49" i="42"/>
  <c r="AU53" i="42"/>
  <c r="AX9" i="42"/>
  <c r="AX13" i="42"/>
  <c r="AZ13" i="42" s="1"/>
  <c r="AX17" i="42"/>
  <c r="AZ17" i="42" s="1"/>
  <c r="AX21" i="42"/>
  <c r="AZ21" i="42" s="1"/>
  <c r="AX25" i="42"/>
  <c r="AX29" i="42"/>
  <c r="AZ29" i="42" s="1"/>
  <c r="AX33" i="42"/>
  <c r="AZ33" i="42" s="1"/>
  <c r="AX37" i="42"/>
  <c r="AZ37" i="42" s="1"/>
  <c r="AX41" i="42"/>
  <c r="AX45" i="42"/>
  <c r="AZ45" i="42" s="1"/>
  <c r="AX49" i="42"/>
  <c r="AZ49" i="42" s="1"/>
  <c r="AX53" i="42"/>
  <c r="AM7" i="41"/>
  <c r="AS7" i="41"/>
  <c r="E7" i="42"/>
  <c r="E11" i="42"/>
  <c r="E15" i="42"/>
  <c r="E19" i="42"/>
  <c r="E23" i="42"/>
  <c r="E27" i="42"/>
  <c r="E31" i="42"/>
  <c r="E35" i="42"/>
  <c r="E39" i="42"/>
  <c r="E43" i="42"/>
  <c r="E47" i="42"/>
  <c r="E51" i="42"/>
  <c r="H7" i="42"/>
  <c r="H11" i="42"/>
  <c r="H15" i="42"/>
  <c r="H19" i="42"/>
  <c r="H23" i="42"/>
  <c r="H27" i="42"/>
  <c r="H31" i="42"/>
  <c r="H35" i="42"/>
  <c r="H39" i="42"/>
  <c r="H43" i="42"/>
  <c r="H47" i="42"/>
  <c r="H51" i="42"/>
  <c r="K7" i="42"/>
  <c r="K11" i="42"/>
  <c r="K15" i="42"/>
  <c r="K19" i="42"/>
  <c r="K23" i="42"/>
  <c r="K27" i="42"/>
  <c r="K31" i="42"/>
  <c r="K35" i="42"/>
  <c r="K39" i="42"/>
  <c r="K43" i="42"/>
  <c r="K47" i="42"/>
  <c r="K51" i="42"/>
  <c r="Q7" i="42"/>
  <c r="Q11" i="42"/>
  <c r="Q15" i="42"/>
  <c r="Q19" i="42"/>
  <c r="Q23" i="42"/>
  <c r="Q27" i="42"/>
  <c r="Q27" i="4" s="1"/>
  <c r="Q31" i="42"/>
  <c r="Q35" i="42"/>
  <c r="Q39" i="42"/>
  <c r="Q43" i="42"/>
  <c r="Q47" i="42"/>
  <c r="Q51" i="42"/>
  <c r="T7" i="42"/>
  <c r="T11" i="42"/>
  <c r="T15" i="42"/>
  <c r="T19" i="42"/>
  <c r="T23" i="42"/>
  <c r="T27" i="42"/>
  <c r="T31" i="42"/>
  <c r="T35" i="42"/>
  <c r="T39" i="42"/>
  <c r="T43" i="42"/>
  <c r="T47" i="42"/>
  <c r="T51" i="42"/>
  <c r="W7" i="42"/>
  <c r="W11" i="42"/>
  <c r="W15" i="42"/>
  <c r="W19" i="42"/>
  <c r="W23" i="42"/>
  <c r="W27" i="42"/>
  <c r="W31" i="42"/>
  <c r="W35" i="42"/>
  <c r="W39" i="42"/>
  <c r="W43" i="42"/>
  <c r="W47" i="42"/>
  <c r="W51" i="42"/>
  <c r="AF7" i="42"/>
  <c r="AF11" i="42"/>
  <c r="E8" i="42"/>
  <c r="E12" i="42"/>
  <c r="E16" i="42"/>
  <c r="E20" i="42"/>
  <c r="E24" i="42"/>
  <c r="E28" i="42"/>
  <c r="E32" i="42"/>
  <c r="E36" i="42"/>
  <c r="E40" i="42"/>
  <c r="E44" i="42"/>
  <c r="E48" i="42"/>
  <c r="H8" i="42"/>
  <c r="H12" i="42"/>
  <c r="H16" i="42"/>
  <c r="H20" i="42"/>
  <c r="H24" i="42"/>
  <c r="H28" i="42"/>
  <c r="H32" i="42"/>
  <c r="H36" i="42"/>
  <c r="H40" i="42"/>
  <c r="H44" i="42"/>
  <c r="H48" i="42"/>
  <c r="K8" i="42"/>
  <c r="K12" i="42"/>
  <c r="K16" i="42"/>
  <c r="K20" i="42"/>
  <c r="K24" i="42"/>
  <c r="K28" i="42"/>
  <c r="K32" i="42"/>
  <c r="K36" i="42"/>
  <c r="K40" i="42"/>
  <c r="K44" i="42"/>
  <c r="K48" i="42"/>
  <c r="Q8" i="42"/>
  <c r="Q12" i="42"/>
  <c r="Q16" i="42"/>
  <c r="Q20" i="42"/>
  <c r="Q20" i="4" s="1"/>
  <c r="Q24" i="42"/>
  <c r="Q28" i="42"/>
  <c r="Q32" i="42"/>
  <c r="Q36" i="42"/>
  <c r="Q40" i="42"/>
  <c r="Q44" i="42"/>
  <c r="Q48" i="42"/>
  <c r="T8" i="42"/>
  <c r="T12" i="42"/>
  <c r="T16" i="42"/>
  <c r="T20" i="42"/>
  <c r="T24" i="42"/>
  <c r="T28" i="42"/>
  <c r="T32" i="42"/>
  <c r="T36" i="42"/>
  <c r="T40" i="42"/>
  <c r="T44" i="42"/>
  <c r="T48" i="42"/>
  <c r="W8" i="42"/>
  <c r="W12" i="42"/>
  <c r="W16" i="42"/>
  <c r="W20" i="42"/>
  <c r="W24" i="42"/>
  <c r="W28" i="42"/>
  <c r="W32" i="42"/>
  <c r="W36" i="42"/>
  <c r="W40" i="42"/>
  <c r="W44" i="42"/>
  <c r="W48" i="42"/>
  <c r="AF8" i="42"/>
  <c r="AF15" i="42"/>
  <c r="AF19" i="42"/>
  <c r="AF23" i="42"/>
  <c r="AF27" i="42"/>
  <c r="AF31" i="42"/>
  <c r="AF35" i="42"/>
  <c r="AF39" i="42"/>
  <c r="AF43" i="42"/>
  <c r="AF47" i="42"/>
  <c r="AF51" i="42"/>
  <c r="AI7" i="42"/>
  <c r="AI7" i="4" s="1"/>
  <c r="AI11" i="42"/>
  <c r="AI15" i="42"/>
  <c r="AI19" i="42"/>
  <c r="AI23" i="42"/>
  <c r="AI27" i="42"/>
  <c r="AI31" i="42"/>
  <c r="AI35" i="42"/>
  <c r="AI39" i="42"/>
  <c r="AI43" i="42"/>
  <c r="AI47" i="42"/>
  <c r="AI51" i="42"/>
  <c r="AL7" i="42"/>
  <c r="AL11" i="42"/>
  <c r="AL15" i="42"/>
  <c r="AL19" i="42"/>
  <c r="AL23" i="42"/>
  <c r="AL27" i="42"/>
  <c r="AL31" i="42"/>
  <c r="AL35" i="42"/>
  <c r="AL39" i="42"/>
  <c r="AL43" i="42"/>
  <c r="AL47" i="42"/>
  <c r="AL51" i="42"/>
  <c r="AR7" i="42"/>
  <c r="AR11" i="42"/>
  <c r="AR15" i="42"/>
  <c r="AR19" i="42"/>
  <c r="AR23" i="42"/>
  <c r="AR27" i="42"/>
  <c r="AR31" i="42"/>
  <c r="AR35" i="42"/>
  <c r="AR39" i="42"/>
  <c r="AR39" i="4" s="1"/>
  <c r="AR43" i="42"/>
  <c r="AR47" i="42"/>
  <c r="AR51" i="42"/>
  <c r="AU7" i="42"/>
  <c r="AU11" i="42"/>
  <c r="AU11" i="4" s="1"/>
  <c r="AU15" i="42"/>
  <c r="AU19" i="42"/>
  <c r="AU23" i="42"/>
  <c r="AU27" i="42"/>
  <c r="AU31" i="42"/>
  <c r="AU35" i="42"/>
  <c r="AU39" i="42"/>
  <c r="AU43" i="42"/>
  <c r="AU47" i="42"/>
  <c r="AU51" i="42"/>
  <c r="AX7" i="42"/>
  <c r="AZ7" i="42" s="1"/>
  <c r="AX11" i="42"/>
  <c r="AZ11" i="42" s="1"/>
  <c r="AX15" i="42"/>
  <c r="AZ15" i="42" s="1"/>
  <c r="AX19" i="42"/>
  <c r="AX23" i="42"/>
  <c r="AX27" i="42"/>
  <c r="AX31" i="42"/>
  <c r="AZ31" i="42" s="1"/>
  <c r="AX35" i="42"/>
  <c r="AX39" i="42"/>
  <c r="AZ39" i="42" s="1"/>
  <c r="AX43" i="42"/>
  <c r="AZ43" i="42" s="1"/>
  <c r="AX47" i="42"/>
  <c r="AZ47" i="42" s="1"/>
  <c r="AX51" i="42"/>
  <c r="AF12" i="42"/>
  <c r="AF16" i="42"/>
  <c r="AF20" i="42"/>
  <c r="AF24" i="42"/>
  <c r="AF28" i="42"/>
  <c r="AF32" i="42"/>
  <c r="AF36" i="42"/>
  <c r="AF40" i="42"/>
  <c r="AF40" i="4" s="1"/>
  <c r="AF44" i="42"/>
  <c r="AF48" i="42"/>
  <c r="AI8" i="42"/>
  <c r="AI12" i="42"/>
  <c r="AI16" i="42"/>
  <c r="AI20" i="42"/>
  <c r="AI24" i="42"/>
  <c r="AI28" i="42"/>
  <c r="AI32" i="42"/>
  <c r="AI36" i="42"/>
  <c r="AI40" i="42"/>
  <c r="AI44" i="42"/>
  <c r="AI48" i="42"/>
  <c r="AL8" i="42"/>
  <c r="AL12" i="42"/>
  <c r="AL16" i="42"/>
  <c r="AL20" i="42"/>
  <c r="AL24" i="42"/>
  <c r="AL28" i="42"/>
  <c r="AL32" i="42"/>
  <c r="AL36" i="42"/>
  <c r="AL40" i="42"/>
  <c r="AL44" i="42"/>
  <c r="AL48" i="42"/>
  <c r="AR8" i="42"/>
  <c r="AR12" i="42"/>
  <c r="AR16" i="42"/>
  <c r="AR20" i="42"/>
  <c r="AR24" i="42"/>
  <c r="AR28" i="42"/>
  <c r="AR32" i="42"/>
  <c r="AR36" i="42"/>
  <c r="AR40" i="42"/>
  <c r="AR44" i="42"/>
  <c r="AR48" i="42"/>
  <c r="AU8" i="42"/>
  <c r="AU12" i="42"/>
  <c r="AU16" i="42"/>
  <c r="AU20" i="42"/>
  <c r="AU24" i="42"/>
  <c r="AU28" i="42"/>
  <c r="AU32" i="42"/>
  <c r="AU36" i="42"/>
  <c r="AU40" i="42"/>
  <c r="AU44" i="42"/>
  <c r="AU48" i="42"/>
  <c r="AX8" i="42"/>
  <c r="AX12" i="42"/>
  <c r="AX16" i="42"/>
  <c r="AZ16" i="42" s="1"/>
  <c r="AX20" i="42"/>
  <c r="AX24" i="42"/>
  <c r="AX28" i="42"/>
  <c r="AX32" i="42"/>
  <c r="AZ32" i="42" s="1"/>
  <c r="AX36" i="42"/>
  <c r="AX40" i="42"/>
  <c r="AX44" i="42"/>
  <c r="AZ44" i="42" s="1"/>
  <c r="AX48" i="42"/>
  <c r="AZ48" i="42" s="1"/>
  <c r="Q49" i="4"/>
  <c r="AR37" i="4"/>
  <c r="E30" i="4"/>
  <c r="T46" i="4"/>
  <c r="AF14" i="4"/>
  <c r="AF30" i="4"/>
  <c r="AF46" i="4"/>
  <c r="AL14" i="4"/>
  <c r="AL46" i="4"/>
  <c r="AU46" i="4"/>
  <c r="AX7" i="41"/>
  <c r="AG7" i="41"/>
  <c r="AJ7" i="41"/>
  <c r="U7" i="41"/>
  <c r="X7" i="41"/>
  <c r="L7" i="41"/>
  <c r="R7" i="41"/>
  <c r="F7" i="41"/>
  <c r="I7" i="41"/>
  <c r="E10" i="37"/>
  <c r="E22" i="37"/>
  <c r="E30" i="37"/>
  <c r="E34" i="37"/>
  <c r="E38" i="37"/>
  <c r="E42" i="37"/>
  <c r="E46" i="37"/>
  <c r="E54" i="37"/>
  <c r="H10" i="37"/>
  <c r="H14" i="37"/>
  <c r="H18" i="37"/>
  <c r="H22" i="37"/>
  <c r="H26" i="37"/>
  <c r="H30" i="37"/>
  <c r="H34" i="37"/>
  <c r="H38" i="37"/>
  <c r="H42" i="37"/>
  <c r="H46" i="37"/>
  <c r="H50" i="37"/>
  <c r="H54" i="37"/>
  <c r="K10" i="37"/>
  <c r="K14" i="37"/>
  <c r="K18" i="37"/>
  <c r="K22" i="37"/>
  <c r="K26" i="37"/>
  <c r="K30" i="37"/>
  <c r="K34" i="37"/>
  <c r="K38" i="37"/>
  <c r="K42" i="37"/>
  <c r="K46" i="37"/>
  <c r="K50" i="37"/>
  <c r="K54" i="37"/>
  <c r="Q10" i="37"/>
  <c r="Q14" i="37"/>
  <c r="Q18" i="37"/>
  <c r="Q22" i="37"/>
  <c r="Q26" i="37"/>
  <c r="Q30" i="37"/>
  <c r="Q34" i="37"/>
  <c r="Q38" i="37"/>
  <c r="Q42" i="37"/>
  <c r="Q46" i="37"/>
  <c r="Q50" i="37"/>
  <c r="Q54" i="37"/>
  <c r="E14" i="37"/>
  <c r="E18" i="37"/>
  <c r="E26" i="37"/>
  <c r="E50" i="37"/>
  <c r="T10" i="37"/>
  <c r="T14" i="37"/>
  <c r="T18" i="37"/>
  <c r="T22" i="37"/>
  <c r="T26" i="37"/>
  <c r="T30" i="37"/>
  <c r="T34" i="37"/>
  <c r="T38" i="37"/>
  <c r="T42" i="37"/>
  <c r="T46" i="37"/>
  <c r="T50" i="37"/>
  <c r="T54" i="37"/>
  <c r="W10" i="37"/>
  <c r="W14" i="37"/>
  <c r="W18" i="37"/>
  <c r="W22" i="37"/>
  <c r="W26" i="37"/>
  <c r="W30" i="37"/>
  <c r="W34" i="37"/>
  <c r="W38" i="37"/>
  <c r="W42" i="37"/>
  <c r="W46" i="37"/>
  <c r="W50" i="37"/>
  <c r="W54" i="37"/>
  <c r="AF10" i="37"/>
  <c r="AF14" i="37"/>
  <c r="AF18" i="37"/>
  <c r="AF22" i="37"/>
  <c r="AF26" i="37"/>
  <c r="AF30" i="37"/>
  <c r="AF34" i="37"/>
  <c r="AF38" i="37"/>
  <c r="AF42" i="37"/>
  <c r="AF46" i="37"/>
  <c r="AF50" i="37"/>
  <c r="AF54" i="37"/>
  <c r="AI10" i="37"/>
  <c r="AI14" i="37"/>
  <c r="AI18" i="37"/>
  <c r="AI22" i="37"/>
  <c r="AI26" i="37"/>
  <c r="AI30" i="37"/>
  <c r="AI34" i="37"/>
  <c r="AI38" i="37"/>
  <c r="AI42" i="37"/>
  <c r="AI46" i="37"/>
  <c r="AI50" i="37"/>
  <c r="AI54" i="37"/>
  <c r="AL10" i="37"/>
  <c r="AL14" i="37"/>
  <c r="AL18" i="37"/>
  <c r="AL22" i="37"/>
  <c r="AL26" i="37"/>
  <c r="AL30" i="37"/>
  <c r="AL34" i="37"/>
  <c r="AL38" i="37"/>
  <c r="AL42" i="37"/>
  <c r="AL46" i="37"/>
  <c r="AL50" i="37"/>
  <c r="AL54" i="37"/>
  <c r="AR10" i="37"/>
  <c r="AR14" i="37"/>
  <c r="AR18" i="37"/>
  <c r="AR22" i="37"/>
  <c r="AR26" i="37"/>
  <c r="AR30" i="37"/>
  <c r="AR34" i="37"/>
  <c r="AR38" i="37"/>
  <c r="AR42" i="37"/>
  <c r="AR46" i="37"/>
  <c r="AR50" i="37"/>
  <c r="AR54" i="37"/>
  <c r="AU10" i="37"/>
  <c r="AU14" i="37"/>
  <c r="AU18" i="37"/>
  <c r="AU22" i="37"/>
  <c r="AU26" i="37"/>
  <c r="AU30" i="37"/>
  <c r="AU34" i="37"/>
  <c r="AU38" i="37"/>
  <c r="AU42" i="37"/>
  <c r="AU46" i="37"/>
  <c r="AU50" i="37"/>
  <c r="AU54" i="37"/>
  <c r="AX10" i="37"/>
  <c r="AX14" i="37"/>
  <c r="AX18" i="37"/>
  <c r="AX22" i="37"/>
  <c r="AX26" i="37"/>
  <c r="AX30" i="37"/>
  <c r="AX34" i="37"/>
  <c r="AX38" i="37"/>
  <c r="AX42" i="37"/>
  <c r="AX46" i="37"/>
  <c r="AX50" i="37"/>
  <c r="AX54" i="37"/>
  <c r="BB7" i="21"/>
  <c r="E8" i="37"/>
  <c r="E12" i="37"/>
  <c r="E16" i="37"/>
  <c r="E20" i="37"/>
  <c r="E24" i="37"/>
  <c r="E28" i="37"/>
  <c r="E32" i="37"/>
  <c r="E36" i="37"/>
  <c r="E40" i="37"/>
  <c r="E44" i="37"/>
  <c r="E48" i="37"/>
  <c r="E52" i="37"/>
  <c r="H8" i="37"/>
  <c r="H12" i="37"/>
  <c r="H16" i="37"/>
  <c r="H20" i="37"/>
  <c r="H24" i="37"/>
  <c r="H28" i="37"/>
  <c r="H32" i="37"/>
  <c r="H36" i="37"/>
  <c r="H40" i="37"/>
  <c r="H44" i="37"/>
  <c r="H48" i="37"/>
  <c r="H52" i="37"/>
  <c r="K8" i="37"/>
  <c r="K12" i="37"/>
  <c r="K16" i="37"/>
  <c r="K20" i="37"/>
  <c r="K24" i="37"/>
  <c r="K28" i="37"/>
  <c r="K32" i="37"/>
  <c r="K36" i="37"/>
  <c r="K40" i="37"/>
  <c r="K44" i="37"/>
  <c r="K48" i="37"/>
  <c r="K52" i="37"/>
  <c r="Q8" i="37"/>
  <c r="Q12" i="37"/>
  <c r="Q16" i="37"/>
  <c r="Q20" i="37"/>
  <c r="Q24" i="37"/>
  <c r="Q28" i="37"/>
  <c r="Q32" i="37"/>
  <c r="Q36" i="37"/>
  <c r="Q40" i="37"/>
  <c r="Q44" i="37"/>
  <c r="Q48" i="37"/>
  <c r="Q52" i="37"/>
  <c r="T8" i="37"/>
  <c r="T12" i="37"/>
  <c r="T16" i="37"/>
  <c r="T20" i="37"/>
  <c r="T24" i="37"/>
  <c r="T28" i="37"/>
  <c r="T32" i="37"/>
  <c r="T36" i="37"/>
  <c r="T40" i="37"/>
  <c r="T44" i="37"/>
  <c r="T48" i="37"/>
  <c r="T52" i="37"/>
  <c r="W8" i="37"/>
  <c r="W12" i="37"/>
  <c r="W16" i="37"/>
  <c r="W20" i="37"/>
  <c r="W24" i="37"/>
  <c r="W28" i="37"/>
  <c r="W32" i="37"/>
  <c r="W36" i="37"/>
  <c r="W40" i="37"/>
  <c r="W44" i="37"/>
  <c r="W48" i="37"/>
  <c r="W52" i="37"/>
  <c r="AF8" i="37"/>
  <c r="AF12" i="37"/>
  <c r="AF16" i="37"/>
  <c r="AF20" i="37"/>
  <c r="AF24" i="37"/>
  <c r="AF28" i="37"/>
  <c r="AF32" i="37"/>
  <c r="AF36" i="37"/>
  <c r="AF40" i="37"/>
  <c r="AF44" i="37"/>
  <c r="AF48" i="37"/>
  <c r="AF52" i="37"/>
  <c r="AI8" i="37"/>
  <c r="AI12" i="37"/>
  <c r="AI16" i="37"/>
  <c r="AI20" i="37"/>
  <c r="AI24" i="37"/>
  <c r="AI28" i="37"/>
  <c r="AI32" i="37"/>
  <c r="AI36" i="37"/>
  <c r="AI40" i="37"/>
  <c r="AI44" i="37"/>
  <c r="AI48" i="37"/>
  <c r="AI52" i="37"/>
  <c r="AL8" i="37"/>
  <c r="AL12" i="37"/>
  <c r="AL16" i="37"/>
  <c r="AL20" i="37"/>
  <c r="AL24" i="37"/>
  <c r="AL28" i="37"/>
  <c r="AL32" i="37"/>
  <c r="AL36" i="37"/>
  <c r="AL40" i="37"/>
  <c r="AL44" i="37"/>
  <c r="AL48" i="37"/>
  <c r="AL52" i="37"/>
  <c r="AR8" i="37"/>
  <c r="AR12" i="37"/>
  <c r="AR16" i="37"/>
  <c r="AR20" i="37"/>
  <c r="AR24" i="37"/>
  <c r="AR28" i="37"/>
  <c r="AR32" i="37"/>
  <c r="AR36" i="37"/>
  <c r="AR40" i="37"/>
  <c r="AR44" i="37"/>
  <c r="AR48" i="37"/>
  <c r="AR52" i="37"/>
  <c r="AU8" i="37"/>
  <c r="AU12" i="37"/>
  <c r="AU16" i="37"/>
  <c r="AU20" i="37"/>
  <c r="AU24" i="37"/>
  <c r="AU28" i="37"/>
  <c r="AU32" i="37"/>
  <c r="AU36" i="37"/>
  <c r="AU40" i="37"/>
  <c r="AU44" i="37"/>
  <c r="AU48" i="37"/>
  <c r="AU52" i="37"/>
  <c r="AX8" i="37"/>
  <c r="AX12" i="37"/>
  <c r="AX16" i="37"/>
  <c r="AX20" i="37"/>
  <c r="AX24" i="37"/>
  <c r="AX28" i="37"/>
  <c r="AX32" i="37"/>
  <c r="AX36" i="37"/>
  <c r="AX40" i="37"/>
  <c r="AX44" i="37"/>
  <c r="AX48" i="37"/>
  <c r="AX52" i="37"/>
  <c r="E9" i="37"/>
  <c r="E13" i="37"/>
  <c r="E17" i="37"/>
  <c r="E21" i="37"/>
  <c r="E25" i="37"/>
  <c r="E29" i="37"/>
  <c r="E33" i="37"/>
  <c r="E37" i="37"/>
  <c r="E41" i="37"/>
  <c r="E45" i="37"/>
  <c r="E49" i="37"/>
  <c r="E53" i="37"/>
  <c r="H9" i="37"/>
  <c r="H13" i="37"/>
  <c r="H17" i="37"/>
  <c r="H21" i="37"/>
  <c r="H25" i="37"/>
  <c r="H29" i="37"/>
  <c r="H33" i="37"/>
  <c r="H37" i="37"/>
  <c r="H41" i="37"/>
  <c r="H45" i="37"/>
  <c r="H49" i="37"/>
  <c r="H53" i="37"/>
  <c r="K9" i="37"/>
  <c r="K13" i="37"/>
  <c r="K17" i="37"/>
  <c r="K21" i="37"/>
  <c r="K25" i="37"/>
  <c r="K29" i="37"/>
  <c r="K33" i="37"/>
  <c r="K37" i="37"/>
  <c r="K41" i="37"/>
  <c r="K45" i="37"/>
  <c r="K49" i="37"/>
  <c r="K53" i="37"/>
  <c r="Q9" i="37"/>
  <c r="Q13" i="37"/>
  <c r="Q17" i="37"/>
  <c r="Q21" i="37"/>
  <c r="Q25" i="37"/>
  <c r="Q29" i="37"/>
  <c r="Q33" i="37"/>
  <c r="Q37" i="37"/>
  <c r="Q41" i="37"/>
  <c r="Q45" i="37"/>
  <c r="Q49" i="37"/>
  <c r="Q53" i="37"/>
  <c r="T9" i="37"/>
  <c r="T13" i="37"/>
  <c r="T17" i="37"/>
  <c r="T21" i="37"/>
  <c r="T25" i="37"/>
  <c r="T29" i="37"/>
  <c r="T33" i="37"/>
  <c r="T37" i="37"/>
  <c r="T41" i="37"/>
  <c r="T45" i="37"/>
  <c r="T49" i="37"/>
  <c r="T53" i="37"/>
  <c r="W9" i="37"/>
  <c r="W13" i="37"/>
  <c r="W17" i="37"/>
  <c r="W21" i="37"/>
  <c r="W25" i="37"/>
  <c r="W29" i="37"/>
  <c r="W33" i="37"/>
  <c r="W37" i="37"/>
  <c r="W41" i="37"/>
  <c r="W45" i="37"/>
  <c r="W49" i="37"/>
  <c r="W53" i="37"/>
  <c r="AF9" i="37"/>
  <c r="AF13" i="37"/>
  <c r="AF17" i="37"/>
  <c r="AF21" i="37"/>
  <c r="AF25" i="37"/>
  <c r="AF29" i="37"/>
  <c r="AF33" i="37"/>
  <c r="AF37" i="37"/>
  <c r="AF41" i="37"/>
  <c r="AF45" i="37"/>
  <c r="AF49" i="37"/>
  <c r="AF53" i="37"/>
  <c r="AI9" i="37"/>
  <c r="AI13" i="37"/>
  <c r="AI17" i="37"/>
  <c r="AI21" i="37"/>
  <c r="AI25" i="37"/>
  <c r="AI29" i="37"/>
  <c r="AI33" i="37"/>
  <c r="AI37" i="37"/>
  <c r="AI41" i="37"/>
  <c r="AI45" i="37"/>
  <c r="AI49" i="37"/>
  <c r="AI53" i="37"/>
  <c r="AL9" i="37"/>
  <c r="AL13" i="37"/>
  <c r="AL17" i="37"/>
  <c r="AL21" i="37"/>
  <c r="AL25" i="37"/>
  <c r="AL29" i="37"/>
  <c r="AL33" i="37"/>
  <c r="AL37" i="37"/>
  <c r="AL41" i="37"/>
  <c r="AL45" i="37"/>
  <c r="AL49" i="37"/>
  <c r="AL53" i="37"/>
  <c r="AR9" i="37"/>
  <c r="AR13" i="37"/>
  <c r="AR17" i="37"/>
  <c r="AR21" i="37"/>
  <c r="AR25" i="37"/>
  <c r="AR29" i="37"/>
  <c r="AR33" i="37"/>
  <c r="AR37" i="37"/>
  <c r="AR41" i="37"/>
  <c r="AR45" i="37"/>
  <c r="AR49" i="37"/>
  <c r="AR53" i="37"/>
  <c r="AU9" i="37"/>
  <c r="AU13" i="37"/>
  <c r="AU17" i="37"/>
  <c r="AU21" i="37"/>
  <c r="AU25" i="37"/>
  <c r="AU29" i="37"/>
  <c r="AU33" i="37"/>
  <c r="AU37" i="37"/>
  <c r="AU41" i="37"/>
  <c r="AU45" i="37"/>
  <c r="AU49" i="37"/>
  <c r="AU53" i="37"/>
  <c r="AX9" i="37"/>
  <c r="AX13" i="37"/>
  <c r="AX17" i="37"/>
  <c r="AX21" i="37"/>
  <c r="AX25" i="37"/>
  <c r="AX29" i="37"/>
  <c r="AX33" i="37"/>
  <c r="AX37" i="37"/>
  <c r="AX41" i="37"/>
  <c r="AX45" i="37"/>
  <c r="AX49" i="37"/>
  <c r="AX53" i="37"/>
  <c r="E11" i="37"/>
  <c r="E15" i="37"/>
  <c r="E19" i="37"/>
  <c r="E23" i="37"/>
  <c r="E27" i="37"/>
  <c r="E31" i="37"/>
  <c r="E35" i="37"/>
  <c r="E39" i="37"/>
  <c r="E43" i="37"/>
  <c r="E47" i="37"/>
  <c r="E51" i="37"/>
  <c r="E55" i="37"/>
  <c r="H11" i="37"/>
  <c r="H15" i="37"/>
  <c r="H19" i="37"/>
  <c r="H23" i="37"/>
  <c r="H27" i="37"/>
  <c r="H31" i="37"/>
  <c r="H35" i="37"/>
  <c r="H39" i="37"/>
  <c r="H43" i="37"/>
  <c r="H47" i="37"/>
  <c r="H51" i="37"/>
  <c r="H55" i="37"/>
  <c r="K11" i="37"/>
  <c r="K15" i="37"/>
  <c r="K19" i="37"/>
  <c r="K23" i="37"/>
  <c r="K27" i="37"/>
  <c r="K31" i="37"/>
  <c r="K35" i="37"/>
  <c r="K39" i="37"/>
  <c r="K43" i="37"/>
  <c r="K47" i="37"/>
  <c r="K51" i="37"/>
  <c r="K55" i="37"/>
  <c r="Q11" i="37"/>
  <c r="Q15" i="37"/>
  <c r="Q19" i="37"/>
  <c r="Q23" i="37"/>
  <c r="Q27" i="37"/>
  <c r="Q31" i="37"/>
  <c r="Q35" i="37"/>
  <c r="Q39" i="37"/>
  <c r="Q43" i="37"/>
  <c r="Q47" i="37"/>
  <c r="Q51" i="37"/>
  <c r="Q55" i="37"/>
  <c r="T11" i="37"/>
  <c r="T15" i="37"/>
  <c r="T19" i="37"/>
  <c r="T23" i="37"/>
  <c r="T27" i="37"/>
  <c r="T31" i="37"/>
  <c r="T35" i="37"/>
  <c r="T39" i="37"/>
  <c r="T43" i="37"/>
  <c r="T47" i="37"/>
  <c r="T51" i="37"/>
  <c r="T55" i="37"/>
  <c r="W11" i="37"/>
  <c r="W15" i="37"/>
  <c r="W19" i="37"/>
  <c r="W23" i="37"/>
  <c r="W27" i="37"/>
  <c r="W31" i="37"/>
  <c r="W35" i="37"/>
  <c r="W39" i="37"/>
  <c r="W43" i="37"/>
  <c r="W47" i="37"/>
  <c r="W51" i="37"/>
  <c r="W55" i="37"/>
  <c r="AF11" i="37"/>
  <c r="AF15" i="37"/>
  <c r="AF19" i="37"/>
  <c r="AF23" i="37"/>
  <c r="AF27" i="37"/>
  <c r="AF31" i="37"/>
  <c r="AF35" i="37"/>
  <c r="AF39" i="37"/>
  <c r="AF43" i="37"/>
  <c r="AF47" i="37"/>
  <c r="AF51" i="37"/>
  <c r="AF55" i="37"/>
  <c r="AI11" i="37"/>
  <c r="AI15" i="37"/>
  <c r="AI19" i="37"/>
  <c r="AI23" i="37"/>
  <c r="AI27" i="37"/>
  <c r="AI31" i="37"/>
  <c r="AI35" i="37"/>
  <c r="AI39" i="37"/>
  <c r="AI43" i="37"/>
  <c r="AI47" i="37"/>
  <c r="AI51" i="37"/>
  <c r="AI55" i="37"/>
  <c r="AL11" i="37"/>
  <c r="AL15" i="37"/>
  <c r="AL19" i="37"/>
  <c r="AL23" i="37"/>
  <c r="AL27" i="37"/>
  <c r="AL31" i="37"/>
  <c r="AL35" i="37"/>
  <c r="AL39" i="37"/>
  <c r="AL43" i="37"/>
  <c r="AL47" i="37"/>
  <c r="AL51" i="37"/>
  <c r="AL55" i="37"/>
  <c r="AR11" i="37"/>
  <c r="AR15" i="37"/>
  <c r="AR19" i="37"/>
  <c r="AR23" i="37"/>
  <c r="AR27" i="37"/>
  <c r="AR31" i="37"/>
  <c r="AR35" i="37"/>
  <c r="AR39" i="37"/>
  <c r="AR43" i="37"/>
  <c r="AR47" i="37"/>
  <c r="AR51" i="37"/>
  <c r="AR55" i="37"/>
  <c r="AU11" i="37"/>
  <c r="AU15" i="37"/>
  <c r="AU19" i="37"/>
  <c r="AU23" i="37"/>
  <c r="AU27" i="37"/>
  <c r="AU31" i="37"/>
  <c r="AU35" i="37"/>
  <c r="AU39" i="37"/>
  <c r="AU43" i="37"/>
  <c r="AU47" i="37"/>
  <c r="AU51" i="37"/>
  <c r="AU55" i="37"/>
  <c r="AX11" i="37"/>
  <c r="AX15" i="37"/>
  <c r="AX19" i="37"/>
  <c r="AX23" i="37"/>
  <c r="AX27" i="37"/>
  <c r="AX31" i="37"/>
  <c r="AX35" i="37"/>
  <c r="AX39" i="37"/>
  <c r="AX43" i="37"/>
  <c r="AX47" i="37"/>
  <c r="AX51" i="37"/>
  <c r="AX55" i="37"/>
  <c r="BA7" i="21"/>
  <c r="BC7" i="21" s="1"/>
  <c r="BD7" i="21"/>
  <c r="BA7" i="16"/>
  <c r="BD7" i="16"/>
  <c r="AY55" i="38"/>
  <c r="AX55" i="38"/>
  <c r="AV55" i="38"/>
  <c r="AU55" i="38"/>
  <c r="AS55" i="38"/>
  <c r="AR55" i="38"/>
  <c r="AM55" i="38"/>
  <c r="AL55" i="38"/>
  <c r="AJ55" i="38"/>
  <c r="AI55" i="38"/>
  <c r="AG55" i="38"/>
  <c r="AF55" i="38"/>
  <c r="X55" i="38"/>
  <c r="W55" i="38"/>
  <c r="U55" i="38"/>
  <c r="T55" i="38"/>
  <c r="R55" i="38"/>
  <c r="Q55" i="38"/>
  <c r="L55" i="38"/>
  <c r="K55" i="38"/>
  <c r="I55" i="38"/>
  <c r="H55" i="38"/>
  <c r="E55" i="38"/>
  <c r="BE54" i="38"/>
  <c r="BD54" i="38"/>
  <c r="BB54" i="38"/>
  <c r="BA54" i="38"/>
  <c r="BE53" i="38"/>
  <c r="BD53" i="38"/>
  <c r="BB53" i="38"/>
  <c r="BA53" i="38"/>
  <c r="BE51" i="38"/>
  <c r="BD51" i="38"/>
  <c r="BB51" i="38"/>
  <c r="BA51" i="38"/>
  <c r="BE50" i="38"/>
  <c r="BD50" i="38"/>
  <c r="BB50" i="38"/>
  <c r="BA50" i="38"/>
  <c r="BE49" i="38"/>
  <c r="BD49" i="38"/>
  <c r="BB49" i="38"/>
  <c r="BA49" i="38"/>
  <c r="BE48" i="38"/>
  <c r="BD48" i="38"/>
  <c r="BB48" i="38"/>
  <c r="BA48" i="38"/>
  <c r="BE47" i="38"/>
  <c r="BD47" i="38"/>
  <c r="BB47" i="38"/>
  <c r="BA47" i="38"/>
  <c r="BE46" i="38"/>
  <c r="BD46" i="38"/>
  <c r="BB46" i="38"/>
  <c r="BA46" i="38"/>
  <c r="BE45" i="38"/>
  <c r="BD45" i="38"/>
  <c r="BB45" i="38"/>
  <c r="BA45" i="38"/>
  <c r="BE44" i="38"/>
  <c r="BD44" i="38"/>
  <c r="BB44" i="38"/>
  <c r="BA44" i="38"/>
  <c r="BE43" i="38"/>
  <c r="BD43" i="38"/>
  <c r="BB43" i="38"/>
  <c r="BA43" i="38"/>
  <c r="BE42" i="38"/>
  <c r="BD42" i="38"/>
  <c r="BB42" i="38"/>
  <c r="BA42" i="38"/>
  <c r="BE41" i="38"/>
  <c r="BD41" i="38"/>
  <c r="BB41" i="38"/>
  <c r="BA41" i="38"/>
  <c r="BE40" i="38"/>
  <c r="BD40" i="38"/>
  <c r="BB40" i="38"/>
  <c r="BA40" i="38"/>
  <c r="BE39" i="38"/>
  <c r="BD39" i="38"/>
  <c r="BB39" i="38"/>
  <c r="BA39" i="38"/>
  <c r="BE38" i="38"/>
  <c r="BD38" i="38"/>
  <c r="BB38" i="38"/>
  <c r="BA38" i="38"/>
  <c r="BE37" i="38"/>
  <c r="BD37" i="38"/>
  <c r="BB37" i="38"/>
  <c r="BA37" i="38"/>
  <c r="BE36" i="38"/>
  <c r="BD36" i="38"/>
  <c r="BB36" i="38"/>
  <c r="BA36" i="38"/>
  <c r="BE35" i="38"/>
  <c r="BD35" i="38"/>
  <c r="BB35" i="38"/>
  <c r="BA35" i="38"/>
  <c r="BE34" i="38"/>
  <c r="BD34" i="38"/>
  <c r="BB34" i="38"/>
  <c r="BA34" i="38"/>
  <c r="BE33" i="38"/>
  <c r="BD33" i="38"/>
  <c r="BB33" i="38"/>
  <c r="BA33" i="38"/>
  <c r="BE32" i="38"/>
  <c r="BD32" i="38"/>
  <c r="BB32" i="38"/>
  <c r="BA32" i="38"/>
  <c r="BE31" i="38"/>
  <c r="BD31" i="38"/>
  <c r="BB31" i="38"/>
  <c r="BA31" i="38"/>
  <c r="BE30" i="38"/>
  <c r="BD30" i="38"/>
  <c r="BB30" i="38"/>
  <c r="BA30" i="38"/>
  <c r="BE29" i="38"/>
  <c r="BD29" i="38"/>
  <c r="BB29" i="38"/>
  <c r="BA29" i="38"/>
  <c r="BE28" i="38"/>
  <c r="BD28" i="38"/>
  <c r="BB28" i="38"/>
  <c r="BA28" i="38"/>
  <c r="BE27" i="38"/>
  <c r="BD27" i="38"/>
  <c r="BB27" i="38"/>
  <c r="BA27" i="38"/>
  <c r="BE26" i="38"/>
  <c r="BD26" i="38"/>
  <c r="BB26" i="38"/>
  <c r="BA26" i="38"/>
  <c r="BE25" i="38"/>
  <c r="BD25" i="38"/>
  <c r="BB25" i="38"/>
  <c r="BA25" i="38"/>
  <c r="BE24" i="38"/>
  <c r="BD24" i="38"/>
  <c r="BB24" i="38"/>
  <c r="BA24" i="38"/>
  <c r="BE23" i="38"/>
  <c r="BD23" i="38"/>
  <c r="BB23" i="38"/>
  <c r="BA23" i="38"/>
  <c r="BE22" i="38"/>
  <c r="BD22" i="38"/>
  <c r="BB22" i="38"/>
  <c r="BA22" i="38"/>
  <c r="BE21" i="38"/>
  <c r="BD21" i="38"/>
  <c r="BB21" i="38"/>
  <c r="BA21" i="38"/>
  <c r="BE20" i="38"/>
  <c r="BD20" i="38"/>
  <c r="BB20" i="38"/>
  <c r="BA20" i="38"/>
  <c r="BE19" i="38"/>
  <c r="BD19" i="38"/>
  <c r="BB19" i="38"/>
  <c r="BA19" i="38"/>
  <c r="BE18" i="38"/>
  <c r="BD18" i="38"/>
  <c r="BB18" i="38"/>
  <c r="BA18" i="38"/>
  <c r="BE17" i="38"/>
  <c r="BD17" i="38"/>
  <c r="BB17" i="38"/>
  <c r="BA17" i="38"/>
  <c r="BE16" i="38"/>
  <c r="BD16" i="38"/>
  <c r="BB16" i="38"/>
  <c r="BA16" i="38"/>
  <c r="BE15" i="38"/>
  <c r="BD15" i="38"/>
  <c r="BB15" i="38"/>
  <c r="BA15" i="38"/>
  <c r="BE14" i="38"/>
  <c r="BD14" i="38"/>
  <c r="BB14" i="38"/>
  <c r="BA14" i="38"/>
  <c r="BE13" i="38"/>
  <c r="BD13" i="38"/>
  <c r="BB13" i="38"/>
  <c r="BA13" i="38"/>
  <c r="BE12" i="38"/>
  <c r="BD12" i="38"/>
  <c r="BB12" i="38"/>
  <c r="BA12" i="38"/>
  <c r="BE11" i="38"/>
  <c r="BD11" i="38"/>
  <c r="BB11" i="38"/>
  <c r="BA11" i="38"/>
  <c r="BE10" i="38"/>
  <c r="BD10" i="38"/>
  <c r="BB10" i="38"/>
  <c r="BA10" i="38"/>
  <c r="BE9" i="38"/>
  <c r="BD9" i="38"/>
  <c r="BB9" i="38"/>
  <c r="BA9" i="38"/>
  <c r="BE8" i="38"/>
  <c r="BD8" i="38"/>
  <c r="BB8" i="38"/>
  <c r="BA8" i="38"/>
  <c r="A8" i="38"/>
  <c r="A9" i="38" s="1"/>
  <c r="A10" i="38" s="1"/>
  <c r="A11" i="38" s="1"/>
  <c r="A12" i="38" s="1"/>
  <c r="A13" i="38" s="1"/>
  <c r="A14" i="38" s="1"/>
  <c r="A15" i="38" s="1"/>
  <c r="A16" i="38" s="1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BE7" i="38"/>
  <c r="BD7" i="38"/>
  <c r="BB7" i="38"/>
  <c r="BA7" i="38"/>
  <c r="Q54" i="4" l="1"/>
  <c r="S54" i="4" s="1"/>
  <c r="E54" i="4"/>
  <c r="E38" i="4"/>
  <c r="E22" i="4"/>
  <c r="H54" i="4"/>
  <c r="J54" i="4" s="1"/>
  <c r="BB7" i="41"/>
  <c r="AX54" i="4"/>
  <c r="AZ54" i="4" s="1"/>
  <c r="E50" i="4"/>
  <c r="E18" i="4"/>
  <c r="AI55" i="41"/>
  <c r="E55" i="41"/>
  <c r="AX39" i="4"/>
  <c r="AZ39" i="4" s="1"/>
  <c r="AX33" i="4"/>
  <c r="AZ33" i="4" s="1"/>
  <c r="AU50" i="4"/>
  <c r="AU34" i="4"/>
  <c r="AL50" i="4"/>
  <c r="AL34" i="4"/>
  <c r="AL18" i="4"/>
  <c r="AR25" i="4"/>
  <c r="Q30" i="4"/>
  <c r="BC12" i="38"/>
  <c r="BC20" i="38"/>
  <c r="BC28" i="38"/>
  <c r="BC39" i="38"/>
  <c r="BC43" i="38"/>
  <c r="BC47" i="38"/>
  <c r="AL54" i="4"/>
  <c r="AN54" i="4" s="1"/>
  <c r="BC8" i="38"/>
  <c r="BC16" i="38"/>
  <c r="BC24" i="38"/>
  <c r="BC36" i="38"/>
  <c r="BC41" i="38"/>
  <c r="BC45" i="38"/>
  <c r="BC49" i="38"/>
  <c r="AX34" i="4"/>
  <c r="AZ34" i="4" s="1"/>
  <c r="A54" i="38"/>
  <c r="BC51" i="38"/>
  <c r="BC53" i="38"/>
  <c r="BF10" i="38"/>
  <c r="BF14" i="38"/>
  <c r="BF18" i="38"/>
  <c r="BF48" i="38"/>
  <c r="BF50" i="38"/>
  <c r="BF53" i="38"/>
  <c r="BF22" i="38"/>
  <c r="BF26" i="38"/>
  <c r="BF29" i="38"/>
  <c r="BF34" i="38"/>
  <c r="BF38" i="38"/>
  <c r="BF40" i="38"/>
  <c r="BF42" i="38"/>
  <c r="BF44" i="38"/>
  <c r="BF46" i="38"/>
  <c r="BF8" i="38"/>
  <c r="BF12" i="38"/>
  <c r="BF16" i="38"/>
  <c r="BF20" i="38"/>
  <c r="BF24" i="38"/>
  <c r="BF28" i="38"/>
  <c r="BF36" i="38"/>
  <c r="BF39" i="38"/>
  <c r="BF41" i="38"/>
  <c r="BF43" i="38"/>
  <c r="BF45" i="38"/>
  <c r="BF47" i="38"/>
  <c r="BF49" i="38"/>
  <c r="BF51" i="38"/>
  <c r="BF54" i="38"/>
  <c r="AR8" i="4"/>
  <c r="E34" i="4"/>
  <c r="BF11" i="38"/>
  <c r="BF15" i="38"/>
  <c r="BF19" i="38"/>
  <c r="BF23" i="38"/>
  <c r="BF27" i="38"/>
  <c r="BF30" i="38"/>
  <c r="BF32" i="38"/>
  <c r="BF35" i="38"/>
  <c r="AR55" i="41"/>
  <c r="AX46" i="4"/>
  <c r="AZ46" i="4" s="1"/>
  <c r="AL30" i="4"/>
  <c r="M7" i="41"/>
  <c r="J7" i="41"/>
  <c r="AA7" i="41"/>
  <c r="AU40" i="4"/>
  <c r="BF7" i="38"/>
  <c r="BF9" i="38"/>
  <c r="BC11" i="38"/>
  <c r="BF13" i="38"/>
  <c r="BC15" i="38"/>
  <c r="BF17" i="38"/>
  <c r="BC19" i="38"/>
  <c r="BF21" i="38"/>
  <c r="BC23" i="38"/>
  <c r="BF25" i="38"/>
  <c r="BC27" i="38"/>
  <c r="BC30" i="38"/>
  <c r="BF31" i="38"/>
  <c r="BC32" i="38"/>
  <c r="BF33" i="38"/>
  <c r="BC35" i="38"/>
  <c r="BF37" i="38"/>
  <c r="BE7" i="41"/>
  <c r="AP7" i="41"/>
  <c r="AU14" i="4"/>
  <c r="AL38" i="4"/>
  <c r="AL9" i="4"/>
  <c r="Q45" i="4"/>
  <c r="AW7" i="41"/>
  <c r="AN7" i="41"/>
  <c r="AK7" i="41"/>
  <c r="Y7" i="41"/>
  <c r="V7" i="41"/>
  <c r="E49" i="4"/>
  <c r="AR42" i="4"/>
  <c r="AR10" i="4"/>
  <c r="AF39" i="4"/>
  <c r="Q41" i="4"/>
  <c r="AR17" i="4"/>
  <c r="AF25" i="4"/>
  <c r="Q10" i="4"/>
  <c r="E42" i="4"/>
  <c r="AU48" i="4"/>
  <c r="AR48" i="4"/>
  <c r="BA48" i="42"/>
  <c r="AL32" i="4"/>
  <c r="AI16" i="4"/>
  <c r="AF16" i="4"/>
  <c r="BD16" i="42"/>
  <c r="AO16" i="42"/>
  <c r="AR47" i="4"/>
  <c r="BA47" i="42"/>
  <c r="AF47" i="4"/>
  <c r="BD47" i="42"/>
  <c r="AO47" i="42"/>
  <c r="W44" i="4"/>
  <c r="T28" i="4"/>
  <c r="Q28" i="4"/>
  <c r="Z28" i="42"/>
  <c r="K28" i="4"/>
  <c r="H28" i="4"/>
  <c r="E28" i="4"/>
  <c r="AC28" i="42"/>
  <c r="N28" i="42"/>
  <c r="W19" i="4"/>
  <c r="Q51" i="4"/>
  <c r="Z51" i="42"/>
  <c r="K51" i="4"/>
  <c r="H35" i="4"/>
  <c r="E35" i="4"/>
  <c r="AC35" i="42"/>
  <c r="N35" i="42"/>
  <c r="AU13" i="4"/>
  <c r="AL45" i="4"/>
  <c r="AI45" i="4"/>
  <c r="AF45" i="4"/>
  <c r="BD45" i="42"/>
  <c r="AO45" i="42"/>
  <c r="W29" i="4"/>
  <c r="T29" i="4"/>
  <c r="Q13" i="4"/>
  <c r="Z13" i="42"/>
  <c r="K13" i="4"/>
  <c r="E45" i="4"/>
  <c r="AC45" i="42"/>
  <c r="N45" i="42"/>
  <c r="BA34" i="42"/>
  <c r="BD50" i="42"/>
  <c r="AO50" i="42"/>
  <c r="W50" i="4"/>
  <c r="T34" i="4"/>
  <c r="Q34" i="4"/>
  <c r="Z34" i="42"/>
  <c r="K18" i="4"/>
  <c r="AC34" i="42"/>
  <c r="N34" i="42"/>
  <c r="BA23" i="41"/>
  <c r="BA7" i="41"/>
  <c r="BC7" i="41" s="1"/>
  <c r="AT7" i="41"/>
  <c r="BD47" i="41"/>
  <c r="AO47" i="41"/>
  <c r="BD15" i="41"/>
  <c r="AO15" i="41"/>
  <c r="Z48" i="41"/>
  <c r="Z16" i="41"/>
  <c r="AC48" i="41"/>
  <c r="N48" i="41"/>
  <c r="AC16" i="41"/>
  <c r="N16" i="41"/>
  <c r="BA48" i="41"/>
  <c r="BA50" i="41"/>
  <c r="BA26" i="41"/>
  <c r="BD26" i="41"/>
  <c r="AO26" i="41"/>
  <c r="Z47" i="41"/>
  <c r="Z23" i="41"/>
  <c r="AC47" i="41"/>
  <c r="N47" i="41"/>
  <c r="AC23" i="41"/>
  <c r="N23" i="41"/>
  <c r="BA49" i="41"/>
  <c r="BA25" i="41"/>
  <c r="BD41" i="41"/>
  <c r="AO41" i="41"/>
  <c r="BD17" i="41"/>
  <c r="AO17" i="41"/>
  <c r="Z50" i="41"/>
  <c r="Z34" i="41"/>
  <c r="AC34" i="41"/>
  <c r="N34" i="41"/>
  <c r="AC10" i="41"/>
  <c r="N10" i="41"/>
  <c r="BD36" i="41"/>
  <c r="AO36" i="41"/>
  <c r="BD8" i="41"/>
  <c r="AO8" i="41"/>
  <c r="Z37" i="41"/>
  <c r="Z9" i="41"/>
  <c r="AC41" i="41"/>
  <c r="N41" i="41"/>
  <c r="AL55" i="41"/>
  <c r="AL24" i="4"/>
  <c r="E48" i="4"/>
  <c r="AR23" i="4"/>
  <c r="AX50" i="4"/>
  <c r="AZ50" i="4" s="1"/>
  <c r="AX26" i="4"/>
  <c r="AZ26" i="4" s="1"/>
  <c r="AU26" i="4"/>
  <c r="AT54" i="4"/>
  <c r="AF26" i="4"/>
  <c r="AX17" i="4"/>
  <c r="AZ17" i="4" s="1"/>
  <c r="W55" i="41"/>
  <c r="AX28" i="4"/>
  <c r="AZ28" i="4" s="1"/>
  <c r="AZ28" i="42"/>
  <c r="AX12" i="4"/>
  <c r="AZ12" i="4" s="1"/>
  <c r="AZ12" i="42"/>
  <c r="AU44" i="4"/>
  <c r="AU28" i="4"/>
  <c r="AU12" i="4"/>
  <c r="AR44" i="4"/>
  <c r="BA44" i="42"/>
  <c r="AR28" i="4"/>
  <c r="BA28" i="42"/>
  <c r="AR12" i="4"/>
  <c r="BA12" i="42"/>
  <c r="AL44" i="4"/>
  <c r="AL28" i="4"/>
  <c r="AL12" i="4"/>
  <c r="AI44" i="4"/>
  <c r="AI28" i="4"/>
  <c r="AI12" i="4"/>
  <c r="AF44" i="4"/>
  <c r="BD44" i="42"/>
  <c r="AO44" i="42"/>
  <c r="AF28" i="4"/>
  <c r="BD28" i="42"/>
  <c r="AO28" i="42"/>
  <c r="AF12" i="4"/>
  <c r="BD12" i="42"/>
  <c r="AO12" i="42"/>
  <c r="AX27" i="4"/>
  <c r="AZ27" i="4" s="1"/>
  <c r="AZ27" i="42"/>
  <c r="AU43" i="4"/>
  <c r="AU27" i="4"/>
  <c r="AR43" i="4"/>
  <c r="BA43" i="42"/>
  <c r="AR27" i="4"/>
  <c r="BA27" i="42"/>
  <c r="AR11" i="4"/>
  <c r="BA11" i="42"/>
  <c r="AL43" i="4"/>
  <c r="AL27" i="4"/>
  <c r="AL11" i="4"/>
  <c r="AI43" i="4"/>
  <c r="AI27" i="4"/>
  <c r="AI11" i="4"/>
  <c r="AF43" i="4"/>
  <c r="BD43" i="42"/>
  <c r="AO43" i="42"/>
  <c r="BD27" i="42"/>
  <c r="AO27" i="42"/>
  <c r="AF8" i="4"/>
  <c r="BD8" i="42"/>
  <c r="AO8" i="42"/>
  <c r="W40" i="4"/>
  <c r="W24" i="4"/>
  <c r="W8" i="4"/>
  <c r="T40" i="4"/>
  <c r="T24" i="4"/>
  <c r="T8" i="4"/>
  <c r="Q40" i="4"/>
  <c r="Z40" i="42"/>
  <c r="Q24" i="4"/>
  <c r="Z24" i="42"/>
  <c r="Q8" i="4"/>
  <c r="Z8" i="42"/>
  <c r="K40" i="4"/>
  <c r="K24" i="4"/>
  <c r="K8" i="4"/>
  <c r="H40" i="4"/>
  <c r="H24" i="4"/>
  <c r="H8" i="4"/>
  <c r="E40" i="4"/>
  <c r="AC40" i="42"/>
  <c r="N40" i="42"/>
  <c r="E24" i="4"/>
  <c r="AC24" i="42"/>
  <c r="N24" i="42"/>
  <c r="E8" i="4"/>
  <c r="AC8" i="42"/>
  <c r="N8" i="42"/>
  <c r="W47" i="4"/>
  <c r="W31" i="4"/>
  <c r="W15" i="4"/>
  <c r="T47" i="4"/>
  <c r="T31" i="4"/>
  <c r="T15" i="4"/>
  <c r="Q47" i="4"/>
  <c r="Z47" i="42"/>
  <c r="Q31" i="4"/>
  <c r="Z31" i="42"/>
  <c r="Q15" i="4"/>
  <c r="Z15" i="42"/>
  <c r="K47" i="4"/>
  <c r="K31" i="4"/>
  <c r="K15" i="4"/>
  <c r="H47" i="4"/>
  <c r="H31" i="4"/>
  <c r="H15" i="4"/>
  <c r="AC47" i="42"/>
  <c r="N47" i="42"/>
  <c r="AC31" i="42"/>
  <c r="N31" i="42"/>
  <c r="E15" i="4"/>
  <c r="AC15" i="42"/>
  <c r="N15" i="42"/>
  <c r="AX41" i="4"/>
  <c r="AZ41" i="4" s="1"/>
  <c r="AZ41" i="42"/>
  <c r="AX25" i="4"/>
  <c r="AZ25" i="4" s="1"/>
  <c r="AZ25" i="42"/>
  <c r="AX9" i="4"/>
  <c r="AZ9" i="4" s="1"/>
  <c r="AZ9" i="42"/>
  <c r="AU41" i="4"/>
  <c r="AU9" i="4"/>
  <c r="AR41" i="4"/>
  <c r="BA41" i="42"/>
  <c r="BA25" i="42"/>
  <c r="AR9" i="4"/>
  <c r="BA9" i="42"/>
  <c r="AL25" i="4"/>
  <c r="AI41" i="4"/>
  <c r="AI25" i="4"/>
  <c r="AI9" i="4"/>
  <c r="BD41" i="42"/>
  <c r="AO41" i="42"/>
  <c r="BD25" i="42"/>
  <c r="AO25" i="42"/>
  <c r="BD9" i="42"/>
  <c r="AO9" i="42"/>
  <c r="W41" i="4"/>
  <c r="W25" i="4"/>
  <c r="W9" i="4"/>
  <c r="T41" i="4"/>
  <c r="T25" i="4"/>
  <c r="T9" i="4"/>
  <c r="Z41" i="42"/>
  <c r="Q25" i="4"/>
  <c r="Z25" i="42"/>
  <c r="Z9" i="42"/>
  <c r="K41" i="4"/>
  <c r="K25" i="4"/>
  <c r="K9" i="4"/>
  <c r="H41" i="4"/>
  <c r="H25" i="4"/>
  <c r="H9" i="4"/>
  <c r="E41" i="4"/>
  <c r="AC41" i="42"/>
  <c r="N41" i="42"/>
  <c r="E25" i="4"/>
  <c r="AC25" i="42"/>
  <c r="N25" i="42"/>
  <c r="E9" i="4"/>
  <c r="AC9" i="42"/>
  <c r="N9" i="42"/>
  <c r="AX30" i="4"/>
  <c r="AZ30" i="4" s="1"/>
  <c r="AZ30" i="42"/>
  <c r="AX14" i="4"/>
  <c r="AZ14" i="4" s="1"/>
  <c r="AZ14" i="42"/>
  <c r="AU30" i="4"/>
  <c r="AR46" i="4"/>
  <c r="BA46" i="42"/>
  <c r="AR30" i="4"/>
  <c r="BA30" i="42"/>
  <c r="BA14" i="42"/>
  <c r="AI46" i="4"/>
  <c r="AI30" i="4"/>
  <c r="AI14" i="4"/>
  <c r="AO14" i="4" s="1"/>
  <c r="BD46" i="42"/>
  <c r="AO46" i="42"/>
  <c r="BD30" i="42"/>
  <c r="AO30" i="42"/>
  <c r="BD14" i="42"/>
  <c r="AO14" i="42"/>
  <c r="W46" i="4"/>
  <c r="W30" i="4"/>
  <c r="W14" i="4"/>
  <c r="T30" i="4"/>
  <c r="T14" i="4"/>
  <c r="Q46" i="4"/>
  <c r="Z46" i="42"/>
  <c r="Z30" i="42"/>
  <c r="Z14" i="42"/>
  <c r="K46" i="4"/>
  <c r="K30" i="4"/>
  <c r="K14" i="4"/>
  <c r="H46" i="4"/>
  <c r="H30" i="4"/>
  <c r="H14" i="4"/>
  <c r="AC46" i="42"/>
  <c r="N46" i="42"/>
  <c r="AC30" i="42"/>
  <c r="N30" i="42"/>
  <c r="AC14" i="42"/>
  <c r="N14" i="42"/>
  <c r="AU16" i="4"/>
  <c r="AR16" i="4"/>
  <c r="BA16" i="42"/>
  <c r="AL48" i="4"/>
  <c r="AI48" i="4"/>
  <c r="AI32" i="4"/>
  <c r="BD32" i="42"/>
  <c r="AO32" i="42"/>
  <c r="BA15" i="42"/>
  <c r="AL47" i="4"/>
  <c r="AI47" i="4"/>
  <c r="AI15" i="4"/>
  <c r="AF31" i="4"/>
  <c r="BD31" i="42"/>
  <c r="AO31" i="42"/>
  <c r="W28" i="4"/>
  <c r="W12" i="4"/>
  <c r="T12" i="4"/>
  <c r="Q12" i="4"/>
  <c r="Z12" i="42"/>
  <c r="K44" i="4"/>
  <c r="H44" i="4"/>
  <c r="H12" i="4"/>
  <c r="AC12" i="42"/>
  <c r="N12" i="42"/>
  <c r="W35" i="4"/>
  <c r="T51" i="4"/>
  <c r="T19" i="4"/>
  <c r="Q19" i="4"/>
  <c r="Z19" i="42"/>
  <c r="K35" i="4"/>
  <c r="H51" i="4"/>
  <c r="H19" i="4"/>
  <c r="E19" i="4"/>
  <c r="AC19" i="42"/>
  <c r="N19" i="42"/>
  <c r="AU29" i="4"/>
  <c r="AR45" i="4"/>
  <c r="BA45" i="42"/>
  <c r="AR13" i="4"/>
  <c r="BA13" i="42"/>
  <c r="AL13" i="4"/>
  <c r="AI29" i="4"/>
  <c r="AF29" i="4"/>
  <c r="BD29" i="42"/>
  <c r="AO29" i="42"/>
  <c r="W45" i="4"/>
  <c r="W13" i="4"/>
  <c r="T13" i="4"/>
  <c r="Q29" i="4"/>
  <c r="Z29" i="42"/>
  <c r="K45" i="4"/>
  <c r="H45" i="4"/>
  <c r="H13" i="4"/>
  <c r="E29" i="4"/>
  <c r="AC29" i="42"/>
  <c r="N29" i="42"/>
  <c r="AR18" i="4"/>
  <c r="BA18" i="42"/>
  <c r="AI34" i="4"/>
  <c r="AI18" i="4"/>
  <c r="AF18" i="4"/>
  <c r="BD18" i="42"/>
  <c r="AO18" i="42"/>
  <c r="W34" i="4"/>
  <c r="T50" i="4"/>
  <c r="Q50" i="4"/>
  <c r="Z50" i="42"/>
  <c r="K50" i="4"/>
  <c r="K34" i="4"/>
  <c r="H34" i="4"/>
  <c r="H18" i="4"/>
  <c r="AC18" i="42"/>
  <c r="N18" i="42"/>
  <c r="BA47" i="41"/>
  <c r="BA31" i="41"/>
  <c r="BA15" i="41"/>
  <c r="BD39" i="41"/>
  <c r="AO39" i="41"/>
  <c r="BD23" i="41"/>
  <c r="AO23" i="41"/>
  <c r="AO7" i="41"/>
  <c r="AH7" i="41"/>
  <c r="Z40" i="41"/>
  <c r="Z24" i="41"/>
  <c r="Z8" i="41"/>
  <c r="AC40" i="41"/>
  <c r="N40" i="41"/>
  <c r="AC24" i="41"/>
  <c r="N24" i="41"/>
  <c r="BA24" i="41"/>
  <c r="BA8" i="41"/>
  <c r="BD32" i="41"/>
  <c r="AO32" i="41"/>
  <c r="BD12" i="41"/>
  <c r="AO12" i="41"/>
  <c r="Z21" i="41"/>
  <c r="AC33" i="41"/>
  <c r="N33" i="41"/>
  <c r="AC13" i="41"/>
  <c r="N13" i="41"/>
  <c r="BA34" i="41"/>
  <c r="BA18" i="41"/>
  <c r="BD42" i="41"/>
  <c r="AO42" i="41"/>
  <c r="BD34" i="41"/>
  <c r="AO34" i="41"/>
  <c r="BD10" i="41"/>
  <c r="AO10" i="41"/>
  <c r="Z39" i="41"/>
  <c r="Z15" i="41"/>
  <c r="Z7" i="41"/>
  <c r="S7" i="41"/>
  <c r="AC39" i="41"/>
  <c r="N39" i="41"/>
  <c r="AC15" i="41"/>
  <c r="N15" i="41"/>
  <c r="BA32" i="41"/>
  <c r="BD44" i="41"/>
  <c r="AO44" i="41"/>
  <c r="BD16" i="41"/>
  <c r="AO16" i="41"/>
  <c r="Z33" i="41"/>
  <c r="AC9" i="41"/>
  <c r="N9" i="41"/>
  <c r="BA41" i="41"/>
  <c r="BA33" i="41"/>
  <c r="BA17" i="41"/>
  <c r="BA9" i="41"/>
  <c r="BD49" i="41"/>
  <c r="AO49" i="41"/>
  <c r="BD33" i="41"/>
  <c r="AO33" i="41"/>
  <c r="BD25" i="41"/>
  <c r="AO25" i="41"/>
  <c r="BD9" i="41"/>
  <c r="AO9" i="41"/>
  <c r="Z42" i="41"/>
  <c r="Z26" i="41"/>
  <c r="Z18" i="41"/>
  <c r="Z10" i="41"/>
  <c r="AC50" i="41"/>
  <c r="N50" i="41"/>
  <c r="AC26" i="41"/>
  <c r="N26" i="41"/>
  <c r="AC18" i="41"/>
  <c r="N18" i="41"/>
  <c r="BA28" i="41"/>
  <c r="AC17" i="41"/>
  <c r="N17" i="41"/>
  <c r="BC7" i="38"/>
  <c r="BC9" i="38"/>
  <c r="BC13" i="38"/>
  <c r="BC17" i="38"/>
  <c r="BC21" i="38"/>
  <c r="BC25" i="38"/>
  <c r="BC31" i="38"/>
  <c r="BC33" i="38"/>
  <c r="BC37" i="38"/>
  <c r="BG38" i="38"/>
  <c r="BC54" i="38"/>
  <c r="BD7" i="41"/>
  <c r="AZ7" i="41"/>
  <c r="AZ55" i="41" s="1"/>
  <c r="AF55" i="41"/>
  <c r="Q55" i="41"/>
  <c r="AL39" i="4"/>
  <c r="AF23" i="4"/>
  <c r="AX18" i="4"/>
  <c r="AZ18" i="4" s="1"/>
  <c r="AU42" i="4"/>
  <c r="AU18" i="4"/>
  <c r="AL42" i="4"/>
  <c r="AL26" i="4"/>
  <c r="AL10" i="4"/>
  <c r="AF42" i="4"/>
  <c r="Q42" i="4"/>
  <c r="E26" i="4"/>
  <c r="E10" i="4"/>
  <c r="AU25" i="4"/>
  <c r="AL41" i="4"/>
  <c r="AF17" i="4"/>
  <c r="E33" i="4"/>
  <c r="T55" i="41"/>
  <c r="AX40" i="4"/>
  <c r="AZ40" i="4" s="1"/>
  <c r="AZ40" i="42"/>
  <c r="AX24" i="4"/>
  <c r="AZ24" i="4" s="1"/>
  <c r="AZ24" i="42"/>
  <c r="AX8" i="4"/>
  <c r="AZ8" i="4" s="1"/>
  <c r="AZ8" i="42"/>
  <c r="AU24" i="4"/>
  <c r="AU8" i="4"/>
  <c r="AR40" i="4"/>
  <c r="BA40" i="42"/>
  <c r="AR24" i="4"/>
  <c r="BA24" i="42"/>
  <c r="BA8" i="42"/>
  <c r="AL40" i="4"/>
  <c r="AL8" i="4"/>
  <c r="AI40" i="4"/>
  <c r="AI24" i="4"/>
  <c r="AI8" i="4"/>
  <c r="BD40" i="42"/>
  <c r="AO40" i="42"/>
  <c r="AF24" i="4"/>
  <c r="BD24" i="42"/>
  <c r="AO24" i="42"/>
  <c r="H55" i="41"/>
  <c r="AX23" i="4"/>
  <c r="AZ23" i="4" s="1"/>
  <c r="AZ23" i="42"/>
  <c r="AU39" i="4"/>
  <c r="AU23" i="4"/>
  <c r="BA39" i="42"/>
  <c r="BA23" i="42"/>
  <c r="AR7" i="4"/>
  <c r="BA7" i="42"/>
  <c r="AL7" i="4"/>
  <c r="AI39" i="4"/>
  <c r="AI23" i="4"/>
  <c r="BD39" i="42"/>
  <c r="AO39" i="42"/>
  <c r="BD23" i="42"/>
  <c r="AO23" i="42"/>
  <c r="W36" i="4"/>
  <c r="W20" i="4"/>
  <c r="T36" i="4"/>
  <c r="T20" i="4"/>
  <c r="Q36" i="4"/>
  <c r="Z36" i="42"/>
  <c r="Z20" i="42"/>
  <c r="K36" i="4"/>
  <c r="K20" i="4"/>
  <c r="H36" i="4"/>
  <c r="H20" i="4"/>
  <c r="E36" i="4"/>
  <c r="AC36" i="42"/>
  <c r="N36" i="42"/>
  <c r="E20" i="4"/>
  <c r="AC20" i="42"/>
  <c r="N20" i="42"/>
  <c r="BD11" i="42"/>
  <c r="AO11" i="42"/>
  <c r="W43" i="4"/>
  <c r="W27" i="4"/>
  <c r="W11" i="4"/>
  <c r="T43" i="4"/>
  <c r="T27" i="4"/>
  <c r="T11" i="4"/>
  <c r="Q43" i="4"/>
  <c r="Z43" i="42"/>
  <c r="Z27" i="42"/>
  <c r="Q11" i="4"/>
  <c r="Z11" i="42"/>
  <c r="K43" i="4"/>
  <c r="K27" i="4"/>
  <c r="K11" i="4"/>
  <c r="H43" i="4"/>
  <c r="H27" i="4"/>
  <c r="H11" i="4"/>
  <c r="E43" i="4"/>
  <c r="AC43" i="42"/>
  <c r="N43" i="42"/>
  <c r="AC27" i="42"/>
  <c r="N27" i="42"/>
  <c r="E11" i="4"/>
  <c r="AC11" i="42"/>
  <c r="N11" i="42"/>
  <c r="AX53" i="4"/>
  <c r="AZ53" i="4" s="1"/>
  <c r="AZ53" i="42"/>
  <c r="AU53" i="4"/>
  <c r="AU37" i="4"/>
  <c r="AU21" i="4"/>
  <c r="AR53" i="4"/>
  <c r="BA53" i="42"/>
  <c r="BA37" i="42"/>
  <c r="AR21" i="4"/>
  <c r="BA21" i="42"/>
  <c r="AL53" i="4"/>
  <c r="AL37" i="4"/>
  <c r="AL21" i="4"/>
  <c r="AI53" i="4"/>
  <c r="AI37" i="4"/>
  <c r="AI21" i="4"/>
  <c r="BD53" i="42"/>
  <c r="AO53" i="42"/>
  <c r="BD37" i="42"/>
  <c r="AO37" i="42"/>
  <c r="BD21" i="42"/>
  <c r="AO21" i="42"/>
  <c r="W53" i="4"/>
  <c r="W37" i="4"/>
  <c r="W21" i="4"/>
  <c r="T53" i="4"/>
  <c r="T37" i="4"/>
  <c r="T21" i="4"/>
  <c r="Q53" i="4"/>
  <c r="Z53" i="42"/>
  <c r="Q37" i="4"/>
  <c r="Z37" i="42"/>
  <c r="Q21" i="4"/>
  <c r="Z21" i="42"/>
  <c r="K53" i="4"/>
  <c r="K37" i="4"/>
  <c r="K21" i="4"/>
  <c r="H53" i="4"/>
  <c r="H37" i="4"/>
  <c r="H21" i="4"/>
  <c r="E53" i="4"/>
  <c r="AC53" i="42"/>
  <c r="N53" i="42"/>
  <c r="E37" i="4"/>
  <c r="AC37" i="42"/>
  <c r="N37" i="42"/>
  <c r="AC21" i="42"/>
  <c r="N21" i="42"/>
  <c r="BA42" i="42"/>
  <c r="BA26" i="42"/>
  <c r="BA10" i="42"/>
  <c r="AI42" i="4"/>
  <c r="AI10" i="4"/>
  <c r="BD42" i="42"/>
  <c r="AO42" i="42"/>
  <c r="BD26" i="42"/>
  <c r="AO26" i="42"/>
  <c r="BD10" i="42"/>
  <c r="AO10" i="42"/>
  <c r="W42" i="4"/>
  <c r="W26" i="4"/>
  <c r="W10" i="4"/>
  <c r="T42" i="4"/>
  <c r="T10" i="4"/>
  <c r="Z42" i="42"/>
  <c r="Q26" i="4"/>
  <c r="Z26" i="42"/>
  <c r="Z10" i="42"/>
  <c r="K42" i="4"/>
  <c r="K26" i="4"/>
  <c r="K10" i="4"/>
  <c r="H42" i="4"/>
  <c r="H26" i="4"/>
  <c r="H10" i="4"/>
  <c r="AC42" i="42"/>
  <c r="N42" i="42"/>
  <c r="AC26" i="42"/>
  <c r="N26" i="42"/>
  <c r="AC10" i="42"/>
  <c r="N10" i="42"/>
  <c r="BA51" i="41"/>
  <c r="BA43" i="41"/>
  <c r="BA35" i="41"/>
  <c r="BA27" i="41"/>
  <c r="BA19" i="41"/>
  <c r="BA11" i="41"/>
  <c r="BD51" i="41"/>
  <c r="AO51" i="41"/>
  <c r="BD43" i="41"/>
  <c r="AO43" i="41"/>
  <c r="BD35" i="41"/>
  <c r="AO35" i="41"/>
  <c r="BD27" i="41"/>
  <c r="AO27" i="41"/>
  <c r="BD19" i="41"/>
  <c r="AO19" i="41"/>
  <c r="BD11" i="41"/>
  <c r="AO11" i="41"/>
  <c r="Z44" i="41"/>
  <c r="Z36" i="41"/>
  <c r="Z28" i="41"/>
  <c r="Z20" i="41"/>
  <c r="Z12" i="41"/>
  <c r="AC44" i="41"/>
  <c r="N44" i="41"/>
  <c r="AC36" i="41"/>
  <c r="N36" i="41"/>
  <c r="AC28" i="41"/>
  <c r="N28" i="41"/>
  <c r="AC20" i="41"/>
  <c r="N20" i="41"/>
  <c r="AC12" i="41"/>
  <c r="N12" i="41"/>
  <c r="BA36" i="41"/>
  <c r="BA20" i="41"/>
  <c r="BD40" i="41"/>
  <c r="AO40" i="41"/>
  <c r="BD24" i="41"/>
  <c r="AO24" i="41"/>
  <c r="Z49" i="41"/>
  <c r="Z29" i="41"/>
  <c r="Z13" i="41"/>
  <c r="AC37" i="41"/>
  <c r="N37" i="41"/>
  <c r="AC21" i="41"/>
  <c r="N21" i="41"/>
  <c r="BA54" i="41"/>
  <c r="BC54" i="41" s="1"/>
  <c r="AT54" i="41"/>
  <c r="BA46" i="41"/>
  <c r="BA38" i="41"/>
  <c r="BA30" i="41"/>
  <c r="BA22" i="41"/>
  <c r="BA14" i="41"/>
  <c r="BD54" i="41"/>
  <c r="BF54" i="41" s="1"/>
  <c r="AO54" i="41"/>
  <c r="AQ54" i="41" s="1"/>
  <c r="AH54" i="41"/>
  <c r="BD46" i="41"/>
  <c r="AO46" i="41"/>
  <c r="BD38" i="41"/>
  <c r="AO38" i="41"/>
  <c r="BD30" i="41"/>
  <c r="AO30" i="41"/>
  <c r="BD22" i="41"/>
  <c r="AO22" i="41"/>
  <c r="BD14" i="41"/>
  <c r="AO14" i="41"/>
  <c r="Z51" i="41"/>
  <c r="Z43" i="41"/>
  <c r="Z35" i="41"/>
  <c r="Z27" i="41"/>
  <c r="Z19" i="41"/>
  <c r="Z11" i="41"/>
  <c r="AC51" i="41"/>
  <c r="N51" i="41"/>
  <c r="AC43" i="41"/>
  <c r="N43" i="41"/>
  <c r="AC35" i="41"/>
  <c r="N35" i="41"/>
  <c r="AC27" i="41"/>
  <c r="N27" i="41"/>
  <c r="AC19" i="41"/>
  <c r="N19" i="41"/>
  <c r="AC11" i="41"/>
  <c r="N11" i="41"/>
  <c r="BA44" i="41"/>
  <c r="BA12" i="41"/>
  <c r="BD28" i="41"/>
  <c r="AO28" i="41"/>
  <c r="Z45" i="41"/>
  <c r="Z17" i="41"/>
  <c r="AC25" i="41"/>
  <c r="N25" i="41"/>
  <c r="BA53" i="41"/>
  <c r="BA45" i="41"/>
  <c r="BA37" i="41"/>
  <c r="BA29" i="41"/>
  <c r="BA21" i="41"/>
  <c r="BA13" i="41"/>
  <c r="BD53" i="41"/>
  <c r="AO53" i="41"/>
  <c r="BD45" i="41"/>
  <c r="AO45" i="41"/>
  <c r="BD37" i="41"/>
  <c r="AO37" i="41"/>
  <c r="BD29" i="41"/>
  <c r="AO29" i="41"/>
  <c r="BD21" i="41"/>
  <c r="AO21" i="41"/>
  <c r="BD13" i="41"/>
  <c r="AO13" i="41"/>
  <c r="Z54" i="41"/>
  <c r="AB54" i="41" s="1"/>
  <c r="S54" i="41"/>
  <c r="Z46" i="41"/>
  <c r="Z38" i="41"/>
  <c r="Z30" i="41"/>
  <c r="Z22" i="41"/>
  <c r="Z14" i="41"/>
  <c r="AC54" i="41"/>
  <c r="N54" i="41"/>
  <c r="P54" i="41" s="1"/>
  <c r="G54" i="41"/>
  <c r="AC46" i="41"/>
  <c r="N46" i="41"/>
  <c r="AC38" i="41"/>
  <c r="N38" i="41"/>
  <c r="AC30" i="41"/>
  <c r="N30" i="41"/>
  <c r="AC22" i="41"/>
  <c r="N22" i="41"/>
  <c r="AC14" i="41"/>
  <c r="N14" i="41"/>
  <c r="BA40" i="41"/>
  <c r="BA16" i="41"/>
  <c r="BD48" i="41"/>
  <c r="AO48" i="41"/>
  <c r="BD20" i="41"/>
  <c r="AO20" i="41"/>
  <c r="Z53" i="41"/>
  <c r="Z25" i="41"/>
  <c r="AC53" i="41"/>
  <c r="N53" i="41"/>
  <c r="AC29" i="41"/>
  <c r="N29" i="41"/>
  <c r="BG41" i="38"/>
  <c r="BA8" i="4"/>
  <c r="AU32" i="4"/>
  <c r="BA32" i="42"/>
  <c r="AL16" i="4"/>
  <c r="AF48" i="4"/>
  <c r="BD48" i="42"/>
  <c r="AO48" i="42"/>
  <c r="AR31" i="4"/>
  <c r="BA31" i="42"/>
  <c r="AL31" i="4"/>
  <c r="AI31" i="4"/>
  <c r="AF15" i="4"/>
  <c r="BD15" i="42"/>
  <c r="AO15" i="42"/>
  <c r="T44" i="4"/>
  <c r="Q44" i="4"/>
  <c r="Z44" i="42"/>
  <c r="K12" i="4"/>
  <c r="E44" i="4"/>
  <c r="AC44" i="42"/>
  <c r="N44" i="42"/>
  <c r="W51" i="4"/>
  <c r="T35" i="4"/>
  <c r="Z35" i="42"/>
  <c r="K19" i="4"/>
  <c r="AC51" i="42"/>
  <c r="N51" i="42"/>
  <c r="AU45" i="4"/>
  <c r="AR29" i="4"/>
  <c r="BA29" i="42"/>
  <c r="AL29" i="4"/>
  <c r="AI13" i="4"/>
  <c r="AF13" i="4"/>
  <c r="BD13" i="42"/>
  <c r="AO13" i="42"/>
  <c r="T45" i="4"/>
  <c r="Z45" i="42"/>
  <c r="K29" i="4"/>
  <c r="H29" i="4"/>
  <c r="E13" i="4"/>
  <c r="AC13" i="42"/>
  <c r="N13" i="42"/>
  <c r="AR50" i="4"/>
  <c r="BA50" i="42"/>
  <c r="AI50" i="4"/>
  <c r="AF34" i="4"/>
  <c r="BD34" i="42"/>
  <c r="AO34" i="42"/>
  <c r="W18" i="4"/>
  <c r="T18" i="4"/>
  <c r="Z18" i="42"/>
  <c r="H50" i="4"/>
  <c r="AC50" i="42"/>
  <c r="N50" i="42"/>
  <c r="BA39" i="41"/>
  <c r="BD31" i="41"/>
  <c r="AO31" i="41"/>
  <c r="Z32" i="41"/>
  <c r="AC32" i="41"/>
  <c r="N32" i="41"/>
  <c r="AC8" i="41"/>
  <c r="N8" i="41"/>
  <c r="Z41" i="41"/>
  <c r="AC49" i="41"/>
  <c r="N49" i="41"/>
  <c r="BA42" i="41"/>
  <c r="BA10" i="41"/>
  <c r="BD50" i="41"/>
  <c r="AO50" i="41"/>
  <c r="BD18" i="41"/>
  <c r="AO18" i="41"/>
  <c r="Z31" i="41"/>
  <c r="AC31" i="41"/>
  <c r="N31" i="41"/>
  <c r="N7" i="41"/>
  <c r="AC7" i="41"/>
  <c r="G7" i="41"/>
  <c r="AC45" i="41"/>
  <c r="N45" i="41"/>
  <c r="AC42" i="41"/>
  <c r="N42" i="41"/>
  <c r="BC10" i="38"/>
  <c r="BC14" i="38"/>
  <c r="BC18" i="38"/>
  <c r="BC22" i="38"/>
  <c r="BC26" i="38"/>
  <c r="BC29" i="38"/>
  <c r="BC34" i="38"/>
  <c r="BC38" i="38"/>
  <c r="BC40" i="38"/>
  <c r="BC42" i="38"/>
  <c r="BC44" i="38"/>
  <c r="BC46" i="38"/>
  <c r="BC48" i="38"/>
  <c r="BC50" i="38"/>
  <c r="AD7" i="41"/>
  <c r="O7" i="41"/>
  <c r="AU55" i="41"/>
  <c r="K55" i="41"/>
  <c r="AU7" i="4"/>
  <c r="AL23" i="4"/>
  <c r="AX42" i="4"/>
  <c r="AZ42" i="4" s="1"/>
  <c r="AX10" i="4"/>
  <c r="AZ10" i="4" s="1"/>
  <c r="AR34" i="4"/>
  <c r="AI26" i="4"/>
  <c r="T26" i="4"/>
  <c r="G54" i="4"/>
  <c r="AX49" i="4"/>
  <c r="AZ49" i="4" s="1"/>
  <c r="AL33" i="4"/>
  <c r="AF9" i="4"/>
  <c r="Q9" i="4"/>
  <c r="E17" i="4"/>
  <c r="AX36" i="4"/>
  <c r="AZ36" i="4" s="1"/>
  <c r="AZ36" i="42"/>
  <c r="AX20" i="4"/>
  <c r="AZ20" i="4" s="1"/>
  <c r="AZ20" i="42"/>
  <c r="AU36" i="4"/>
  <c r="AU20" i="4"/>
  <c r="BA36" i="42"/>
  <c r="BA20" i="42"/>
  <c r="AL36" i="4"/>
  <c r="AL20" i="4"/>
  <c r="AI36" i="4"/>
  <c r="AI20" i="4"/>
  <c r="BD36" i="42"/>
  <c r="AO36" i="42"/>
  <c r="BD20" i="42"/>
  <c r="AO20" i="42"/>
  <c r="AX51" i="4"/>
  <c r="AZ51" i="4" s="1"/>
  <c r="AZ51" i="42"/>
  <c r="AX35" i="4"/>
  <c r="AZ35" i="4" s="1"/>
  <c r="AZ35" i="42"/>
  <c r="AX19" i="4"/>
  <c r="AZ19" i="4" s="1"/>
  <c r="AZ19" i="42"/>
  <c r="AU51" i="4"/>
  <c r="AU35" i="4"/>
  <c r="AU19" i="4"/>
  <c r="BA51" i="42"/>
  <c r="AR35" i="4"/>
  <c r="BA35" i="42"/>
  <c r="AR19" i="4"/>
  <c r="BA19" i="42"/>
  <c r="AL51" i="4"/>
  <c r="AL35" i="4"/>
  <c r="AL19" i="4"/>
  <c r="AI51" i="4"/>
  <c r="AI35" i="4"/>
  <c r="AI19" i="4"/>
  <c r="BD51" i="42"/>
  <c r="AO51" i="42"/>
  <c r="AF35" i="4"/>
  <c r="BD35" i="42"/>
  <c r="AO35" i="42"/>
  <c r="BD19" i="42"/>
  <c r="AO19" i="42"/>
  <c r="W48" i="4"/>
  <c r="W32" i="4"/>
  <c r="W16" i="4"/>
  <c r="T48" i="4"/>
  <c r="T32" i="4"/>
  <c r="T16" i="4"/>
  <c r="Z48" i="42"/>
  <c r="Q32" i="4"/>
  <c r="Z32" i="42"/>
  <c r="Z16" i="42"/>
  <c r="K48" i="4"/>
  <c r="K32" i="4"/>
  <c r="K16" i="4"/>
  <c r="H48" i="4"/>
  <c r="H32" i="4"/>
  <c r="H16" i="4"/>
  <c r="AC48" i="42"/>
  <c r="N48" i="42"/>
  <c r="E32" i="4"/>
  <c r="AC32" i="42"/>
  <c r="N32" i="42"/>
  <c r="AC16" i="42"/>
  <c r="N16" i="42"/>
  <c r="AO7" i="42"/>
  <c r="W39" i="4"/>
  <c r="W23" i="4"/>
  <c r="W7" i="4"/>
  <c r="T39" i="4"/>
  <c r="T23" i="4"/>
  <c r="T7" i="4"/>
  <c r="Q39" i="4"/>
  <c r="Z39" i="42"/>
  <c r="Q23" i="4"/>
  <c r="Z23" i="42"/>
  <c r="Z7" i="42"/>
  <c r="K39" i="4"/>
  <c r="K23" i="4"/>
  <c r="K7" i="4"/>
  <c r="H39" i="4"/>
  <c r="H23" i="4"/>
  <c r="H7" i="4"/>
  <c r="AC39" i="42"/>
  <c r="N39" i="42"/>
  <c r="E23" i="4"/>
  <c r="AC23" i="42"/>
  <c r="N23" i="42"/>
  <c r="E7" i="4"/>
  <c r="AC7" i="42"/>
  <c r="N7" i="42"/>
  <c r="AU17" i="4"/>
  <c r="AR49" i="4"/>
  <c r="BA49" i="42"/>
  <c r="AR33" i="4"/>
  <c r="BA33" i="42"/>
  <c r="BA17" i="42"/>
  <c r="AL49" i="4"/>
  <c r="AL17" i="4"/>
  <c r="AI49" i="4"/>
  <c r="AI33" i="4"/>
  <c r="AI17" i="4"/>
  <c r="AF49" i="4"/>
  <c r="BD49" i="42"/>
  <c r="AO49" i="42"/>
  <c r="AF33" i="4"/>
  <c r="BD33" i="42"/>
  <c r="AO33" i="42"/>
  <c r="BD17" i="42"/>
  <c r="AO17" i="42"/>
  <c r="W49" i="4"/>
  <c r="W33" i="4"/>
  <c r="W17" i="4"/>
  <c r="T49" i="4"/>
  <c r="T33" i="4"/>
  <c r="T17" i="4"/>
  <c r="Z49" i="42"/>
  <c r="Q33" i="4"/>
  <c r="Z33" i="42"/>
  <c r="Q17" i="4"/>
  <c r="Z17" i="42"/>
  <c r="K49" i="4"/>
  <c r="K33" i="4"/>
  <c r="K17" i="4"/>
  <c r="H49" i="4"/>
  <c r="H33" i="4"/>
  <c r="AC49" i="42"/>
  <c r="N49" i="42"/>
  <c r="AC33" i="42"/>
  <c r="N33" i="42"/>
  <c r="AC17" i="42"/>
  <c r="N17" i="42"/>
  <c r="AX38" i="4"/>
  <c r="AZ38" i="4" s="1"/>
  <c r="AZ38" i="42"/>
  <c r="AX22" i="4"/>
  <c r="AZ22" i="4" s="1"/>
  <c r="AZ22" i="42"/>
  <c r="AU54" i="4"/>
  <c r="AW54" i="4" s="1"/>
  <c r="AW54" i="42"/>
  <c r="AU22" i="4"/>
  <c r="BA54" i="42"/>
  <c r="BC54" i="42" s="1"/>
  <c r="AT54" i="42"/>
  <c r="BA38" i="42"/>
  <c r="BA22" i="42"/>
  <c r="AI54" i="4"/>
  <c r="AK54" i="4" s="1"/>
  <c r="AK54" i="42"/>
  <c r="AI38" i="4"/>
  <c r="AI22" i="4"/>
  <c r="AF54" i="4"/>
  <c r="BD54" i="42"/>
  <c r="BF54" i="42" s="1"/>
  <c r="AO54" i="42"/>
  <c r="AQ54" i="42" s="1"/>
  <c r="AH54" i="42"/>
  <c r="BD38" i="42"/>
  <c r="AO38" i="42"/>
  <c r="BD22" i="42"/>
  <c r="AO22" i="42"/>
  <c r="W54" i="4"/>
  <c r="Y54" i="4" s="1"/>
  <c r="Y54" i="42"/>
  <c r="W38" i="4"/>
  <c r="W22" i="4"/>
  <c r="T54" i="4"/>
  <c r="V54" i="4" s="1"/>
  <c r="V54" i="42"/>
  <c r="Z54" i="42"/>
  <c r="AB54" i="42" s="1"/>
  <c r="S54" i="42"/>
  <c r="Q38" i="4"/>
  <c r="Z38" i="42"/>
  <c r="Q22" i="4"/>
  <c r="Z22" i="42"/>
  <c r="K38" i="4"/>
  <c r="K22" i="4"/>
  <c r="H38" i="4"/>
  <c r="H22" i="4"/>
  <c r="AC54" i="42"/>
  <c r="N54" i="42"/>
  <c r="P54" i="42" s="1"/>
  <c r="G54" i="42"/>
  <c r="AC38" i="42"/>
  <c r="N38" i="42"/>
  <c r="AC22" i="42"/>
  <c r="N22" i="42"/>
  <c r="AU33" i="4"/>
  <c r="AU49" i="4"/>
  <c r="AR38" i="4"/>
  <c r="AR22" i="4"/>
  <c r="Q18" i="4"/>
  <c r="K54" i="4"/>
  <c r="M54" i="4" s="1"/>
  <c r="AX45" i="4"/>
  <c r="AZ45" i="4" s="1"/>
  <c r="E27" i="4"/>
  <c r="AF11" i="4"/>
  <c r="AX13" i="4"/>
  <c r="AZ13" i="4" s="1"/>
  <c r="AF41" i="4"/>
  <c r="AX29" i="4"/>
  <c r="AZ29" i="4" s="1"/>
  <c r="BH32" i="38"/>
  <c r="AR36" i="4"/>
  <c r="AR51" i="4"/>
  <c r="AX21" i="4"/>
  <c r="AZ21" i="4" s="1"/>
  <c r="AR20" i="4"/>
  <c r="E16" i="4"/>
  <c r="AF7" i="4"/>
  <c r="Q7" i="4"/>
  <c r="AF53" i="4"/>
  <c r="E21" i="4"/>
  <c r="AF36" i="4"/>
  <c r="AF20" i="4"/>
  <c r="Q48" i="4"/>
  <c r="Q16" i="4"/>
  <c r="AF51" i="4"/>
  <c r="AF19" i="4"/>
  <c r="AX37" i="4"/>
  <c r="AZ37" i="4" s="1"/>
  <c r="BD7" i="42"/>
  <c r="E39" i="4"/>
  <c r="AF37" i="4"/>
  <c r="AF21" i="4"/>
  <c r="AF27" i="4"/>
  <c r="E47" i="4"/>
  <c r="AX44" i="4"/>
  <c r="AZ44" i="4" s="1"/>
  <c r="AX43" i="4"/>
  <c r="AZ43" i="4" s="1"/>
  <c r="AX11" i="4"/>
  <c r="AZ11" i="4" s="1"/>
  <c r="E31" i="4"/>
  <c r="T55" i="42"/>
  <c r="BB7" i="16"/>
  <c r="BC7" i="16" s="1"/>
  <c r="E55" i="42"/>
  <c r="AR32" i="4"/>
  <c r="AF32" i="4"/>
  <c r="AR55" i="42"/>
  <c r="AI55" i="42"/>
  <c r="Q55" i="42"/>
  <c r="H55" i="42"/>
  <c r="E51" i="4"/>
  <c r="AX48" i="4"/>
  <c r="AZ48" i="4" s="1"/>
  <c r="AX32" i="4"/>
  <c r="AZ32" i="4" s="1"/>
  <c r="AX16" i="4"/>
  <c r="AZ16" i="4" s="1"/>
  <c r="AX47" i="4"/>
  <c r="AZ47" i="4" s="1"/>
  <c r="AX31" i="4"/>
  <c r="AZ31" i="4" s="1"/>
  <c r="AX15" i="4"/>
  <c r="AZ15" i="4" s="1"/>
  <c r="AX55" i="42"/>
  <c r="AU47" i="4"/>
  <c r="AU31" i="4"/>
  <c r="AU15" i="4"/>
  <c r="AU55" i="42"/>
  <c r="AR15" i="4"/>
  <c r="AL15" i="4"/>
  <c r="AL55" i="42"/>
  <c r="AF55" i="42"/>
  <c r="W55" i="42"/>
  <c r="Q35" i="4"/>
  <c r="E12" i="4"/>
  <c r="K55" i="42"/>
  <c r="AX55" i="41"/>
  <c r="AX7" i="4"/>
  <c r="AZ7" i="4" s="1"/>
  <c r="BH29" i="38"/>
  <c r="BG48" i="38"/>
  <c r="BE7" i="21"/>
  <c r="BF7" i="21" s="1"/>
  <c r="BE7" i="16"/>
  <c r="BF7" i="16" s="1"/>
  <c r="BH33" i="38"/>
  <c r="BH31" i="38"/>
  <c r="BH53" i="38"/>
  <c r="BH8" i="38"/>
  <c r="BH54" i="38"/>
  <c r="BH40" i="38"/>
  <c r="BH44" i="38"/>
  <c r="BH48" i="38"/>
  <c r="BH41" i="38"/>
  <c r="BH45" i="38"/>
  <c r="BH49" i="38"/>
  <c r="AA55" i="38"/>
  <c r="BH39" i="38"/>
  <c r="AW55" i="38"/>
  <c r="AO55" i="38"/>
  <c r="V55" i="38"/>
  <c r="S55" i="38"/>
  <c r="M55" i="38"/>
  <c r="BH42" i="38"/>
  <c r="BH46" i="38"/>
  <c r="BH26" i="38"/>
  <c r="BH30" i="38"/>
  <c r="F55" i="38"/>
  <c r="N55" i="38"/>
  <c r="BH23" i="38"/>
  <c r="BH27" i="38"/>
  <c r="BG40" i="38"/>
  <c r="BI40" i="38" s="1"/>
  <c r="AH55" i="38"/>
  <c r="AP55" i="38"/>
  <c r="AZ55" i="38"/>
  <c r="BE55" i="38"/>
  <c r="BH24" i="38"/>
  <c r="BH28" i="38"/>
  <c r="BH34" i="38"/>
  <c r="BH43" i="38"/>
  <c r="BH22" i="38"/>
  <c r="BH38" i="38"/>
  <c r="Y55" i="38"/>
  <c r="BD55" i="38"/>
  <c r="AK55" i="38"/>
  <c r="BA55" i="38"/>
  <c r="BH9" i="38"/>
  <c r="BH10" i="38"/>
  <c r="BH11" i="38"/>
  <c r="BH12" i="38"/>
  <c r="BH13" i="38"/>
  <c r="BH14" i="38"/>
  <c r="BH15" i="38"/>
  <c r="BH16" i="38"/>
  <c r="BH17" i="38"/>
  <c r="BH18" i="38"/>
  <c r="BH19" i="38"/>
  <c r="BH20" i="38"/>
  <c r="BH21" i="38"/>
  <c r="BH25" i="38"/>
  <c r="BH35" i="38"/>
  <c r="BH47" i="38"/>
  <c r="BH50" i="38"/>
  <c r="BG45" i="38"/>
  <c r="Z55" i="38"/>
  <c r="AN55" i="38"/>
  <c r="AT55" i="38"/>
  <c r="BB55" i="38"/>
  <c r="J55" i="38"/>
  <c r="BK55" i="38"/>
  <c r="BG50" i="38"/>
  <c r="BH7" i="41" l="1"/>
  <c r="BF7" i="41"/>
  <c r="AQ7" i="41"/>
  <c r="BI45" i="38"/>
  <c r="BD55" i="41"/>
  <c r="BI41" i="38"/>
  <c r="BI48" i="38"/>
  <c r="Z30" i="4"/>
  <c r="AB7" i="41"/>
  <c r="P7" i="41"/>
  <c r="Z14" i="4"/>
  <c r="Z49" i="4"/>
  <c r="AO39" i="4"/>
  <c r="N22" i="4"/>
  <c r="BD38" i="4"/>
  <c r="Z10" i="4"/>
  <c r="BD10" i="4"/>
  <c r="AC50" i="4"/>
  <c r="BG30" i="38"/>
  <c r="BI30" i="38" s="1"/>
  <c r="AC31" i="4"/>
  <c r="N31" i="4"/>
  <c r="BD51" i="4"/>
  <c r="AO51" i="4"/>
  <c r="AO7" i="4"/>
  <c r="AC27" i="4"/>
  <c r="N27" i="4"/>
  <c r="Z23" i="4"/>
  <c r="BG16" i="42"/>
  <c r="Z32" i="4"/>
  <c r="BG13" i="42"/>
  <c r="BA29" i="4"/>
  <c r="BD15" i="4"/>
  <c r="AO15" i="4"/>
  <c r="BG11" i="41"/>
  <c r="BA21" i="4"/>
  <c r="BG27" i="42"/>
  <c r="AC43" i="4"/>
  <c r="N43" i="4"/>
  <c r="Z43" i="4"/>
  <c r="Z36" i="4"/>
  <c r="BA7" i="4"/>
  <c r="BA40" i="4"/>
  <c r="AC33" i="4"/>
  <c r="N33" i="4"/>
  <c r="AC10" i="4"/>
  <c r="N10" i="4"/>
  <c r="AO22" i="4"/>
  <c r="BG17" i="41"/>
  <c r="BG9" i="41"/>
  <c r="BG39" i="41"/>
  <c r="BG24" i="41"/>
  <c r="BA18" i="4"/>
  <c r="AC29" i="4"/>
  <c r="N29" i="4"/>
  <c r="Z19" i="4"/>
  <c r="BD31" i="4"/>
  <c r="AO31" i="4"/>
  <c r="BA16" i="4"/>
  <c r="N18" i="4"/>
  <c r="BA39" i="4"/>
  <c r="BG46" i="42"/>
  <c r="BA46" i="4"/>
  <c r="AC15" i="4"/>
  <c r="N15" i="4"/>
  <c r="Z31" i="4"/>
  <c r="Z40" i="4"/>
  <c r="BD8" i="4"/>
  <c r="AO8" i="4"/>
  <c r="BA43" i="4"/>
  <c r="BA28" i="4"/>
  <c r="N30" i="4"/>
  <c r="AC46" i="4"/>
  <c r="BA14" i="4"/>
  <c r="BG10" i="41"/>
  <c r="BG23" i="41"/>
  <c r="AC45" i="4"/>
  <c r="N45" i="4"/>
  <c r="AC28" i="4"/>
  <c r="N28" i="4"/>
  <c r="AC49" i="4"/>
  <c r="BI50" i="38"/>
  <c r="BG44" i="38"/>
  <c r="BI44" i="38" s="1"/>
  <c r="N55" i="41"/>
  <c r="AC51" i="4"/>
  <c r="N51" i="4"/>
  <c r="BD27" i="4"/>
  <c r="AO27" i="4"/>
  <c r="Z16" i="4"/>
  <c r="AC21" i="4"/>
  <c r="N21" i="4"/>
  <c r="AC16" i="4"/>
  <c r="N16" i="4"/>
  <c r="BA51" i="4"/>
  <c r="BD41" i="4"/>
  <c r="AO41" i="4"/>
  <c r="BA38" i="4"/>
  <c r="BG38" i="42"/>
  <c r="BG17" i="42"/>
  <c r="BD35" i="4"/>
  <c r="AO35" i="4"/>
  <c r="Z9" i="4"/>
  <c r="BA37" i="4"/>
  <c r="AC22" i="4"/>
  <c r="BD14" i="4"/>
  <c r="BG45" i="41"/>
  <c r="BA50" i="4"/>
  <c r="AC13" i="4"/>
  <c r="N13" i="4"/>
  <c r="BD13" i="4"/>
  <c r="AO13" i="4"/>
  <c r="BG51" i="42"/>
  <c r="AC44" i="4"/>
  <c r="N44" i="4"/>
  <c r="BG53" i="41"/>
  <c r="BG22" i="41"/>
  <c r="AE54" i="41"/>
  <c r="BG54" i="41"/>
  <c r="BI54" i="41" s="1"/>
  <c r="BG35" i="41"/>
  <c r="BG20" i="41"/>
  <c r="BG26" i="42"/>
  <c r="Z26" i="4"/>
  <c r="Z37" i="4"/>
  <c r="BA53" i="4"/>
  <c r="AC11" i="4"/>
  <c r="N11" i="4"/>
  <c r="BA24" i="4"/>
  <c r="BD17" i="4"/>
  <c r="AO17" i="4"/>
  <c r="AC26" i="4"/>
  <c r="N26" i="4"/>
  <c r="BD22" i="4"/>
  <c r="BD23" i="4"/>
  <c r="AO23" i="4"/>
  <c r="BD40" i="4"/>
  <c r="BG50" i="41"/>
  <c r="BG15" i="41"/>
  <c r="BG33" i="41"/>
  <c r="Z50" i="4"/>
  <c r="BD18" i="4"/>
  <c r="AO18" i="4"/>
  <c r="Z29" i="4"/>
  <c r="BA45" i="4"/>
  <c r="BG12" i="42"/>
  <c r="AC18" i="4"/>
  <c r="BG30" i="42"/>
  <c r="BA30" i="4"/>
  <c r="BG9" i="42"/>
  <c r="BG25" i="42"/>
  <c r="BG41" i="42"/>
  <c r="BA9" i="4"/>
  <c r="Z15" i="4"/>
  <c r="Z24" i="4"/>
  <c r="BA27" i="4"/>
  <c r="BA12" i="4"/>
  <c r="N14" i="4"/>
  <c r="AC30" i="4"/>
  <c r="AO46" i="4"/>
  <c r="BG48" i="41"/>
  <c r="Z13" i="4"/>
  <c r="BD45" i="4"/>
  <c r="AO45" i="4"/>
  <c r="BA48" i="4"/>
  <c r="N34" i="4"/>
  <c r="Z20" i="4"/>
  <c r="N42" i="4"/>
  <c r="BA17" i="4"/>
  <c r="BA42" i="4"/>
  <c r="BD39" i="4"/>
  <c r="BG42" i="38"/>
  <c r="BI42" i="38" s="1"/>
  <c r="AC39" i="4"/>
  <c r="N39" i="4"/>
  <c r="BA22" i="4"/>
  <c r="BG33" i="42"/>
  <c r="Z17" i="4"/>
  <c r="BD33" i="4"/>
  <c r="AO33" i="4"/>
  <c r="AC23" i="4"/>
  <c r="N23" i="4"/>
  <c r="AC17" i="4"/>
  <c r="N17" i="4"/>
  <c r="BG50" i="42"/>
  <c r="BG30" i="41"/>
  <c r="BG28" i="41"/>
  <c r="Z53" i="4"/>
  <c r="BI38" i="38"/>
  <c r="BG39" i="38"/>
  <c r="BI39" i="38" s="1"/>
  <c r="BG43" i="38"/>
  <c r="BI43" i="38" s="1"/>
  <c r="BG54" i="38"/>
  <c r="BI54" i="38" s="1"/>
  <c r="AO55" i="41"/>
  <c r="AC55" i="41"/>
  <c r="AC12" i="4"/>
  <c r="N12" i="4"/>
  <c r="BD32" i="4"/>
  <c r="AO32" i="4"/>
  <c r="BD21" i="4"/>
  <c r="AO21" i="4"/>
  <c r="Z48" i="4"/>
  <c r="BD53" i="4"/>
  <c r="AO53" i="4"/>
  <c r="BA20" i="4"/>
  <c r="BA36" i="4"/>
  <c r="BG22" i="42"/>
  <c r="Z38" i="4"/>
  <c r="BD54" i="4"/>
  <c r="BF54" i="4" s="1"/>
  <c r="AO54" i="4"/>
  <c r="AQ54" i="4" s="1"/>
  <c r="AH54" i="4"/>
  <c r="BA49" i="4"/>
  <c r="BA35" i="4"/>
  <c r="BD9" i="4"/>
  <c r="AO9" i="4"/>
  <c r="N54" i="4"/>
  <c r="P54" i="4" s="1"/>
  <c r="BA34" i="4"/>
  <c r="Z27" i="4"/>
  <c r="BG42" i="41"/>
  <c r="BG49" i="41"/>
  <c r="BG32" i="41"/>
  <c r="Z44" i="4"/>
  <c r="AO50" i="4"/>
  <c r="BG29" i="41"/>
  <c r="BG14" i="41"/>
  <c r="BG46" i="41"/>
  <c r="BG25" i="41"/>
  <c r="BG27" i="41"/>
  <c r="BG12" i="41"/>
  <c r="BG44" i="41"/>
  <c r="BG10" i="42"/>
  <c r="BG37" i="42"/>
  <c r="BG53" i="42"/>
  <c r="Z21" i="4"/>
  <c r="BG20" i="42"/>
  <c r="BG36" i="42"/>
  <c r="Z42" i="4"/>
  <c r="BD42" i="4"/>
  <c r="AO42" i="4"/>
  <c r="AO40" i="4"/>
  <c r="BG26" i="41"/>
  <c r="BG13" i="41"/>
  <c r="BG18" i="42"/>
  <c r="BA13" i="4"/>
  <c r="BG19" i="42"/>
  <c r="Z12" i="4"/>
  <c r="BA25" i="4"/>
  <c r="BA26" i="4"/>
  <c r="BG14" i="42"/>
  <c r="AC9" i="4"/>
  <c r="N9" i="4"/>
  <c r="AC25" i="4"/>
  <c r="N25" i="4"/>
  <c r="AC41" i="4"/>
  <c r="N41" i="4"/>
  <c r="BA41" i="4"/>
  <c r="BG47" i="42"/>
  <c r="BG8" i="42"/>
  <c r="BG24" i="42"/>
  <c r="BG40" i="42"/>
  <c r="Z8" i="4"/>
  <c r="BA11" i="4"/>
  <c r="BD12" i="4"/>
  <c r="AO12" i="4"/>
  <c r="BD28" i="4"/>
  <c r="AO28" i="4"/>
  <c r="BD44" i="4"/>
  <c r="AO44" i="4"/>
  <c r="AC14" i="4"/>
  <c r="Z54" i="4"/>
  <c r="AB54" i="4" s="1"/>
  <c r="BD46" i="4"/>
  <c r="BA54" i="4"/>
  <c r="BC54" i="4" s="1"/>
  <c r="BA23" i="4"/>
  <c r="BG16" i="41"/>
  <c r="BG34" i="42"/>
  <c r="BG35" i="42"/>
  <c r="Z51" i="4"/>
  <c r="BA47" i="4"/>
  <c r="BD16" i="4"/>
  <c r="AO16" i="4"/>
  <c r="AC34" i="4"/>
  <c r="AO30" i="4"/>
  <c r="AC42" i="4"/>
  <c r="AO25" i="4"/>
  <c r="Z41" i="4"/>
  <c r="BG46" i="38"/>
  <c r="BI46" i="38" s="1"/>
  <c r="BA15" i="4"/>
  <c r="AC47" i="4"/>
  <c r="N47" i="4"/>
  <c r="BD36" i="4"/>
  <c r="AO36" i="4"/>
  <c r="BG54" i="42"/>
  <c r="BI54" i="42" s="1"/>
  <c r="AE54" i="42"/>
  <c r="BD49" i="4"/>
  <c r="AO49" i="4"/>
  <c r="AC7" i="4"/>
  <c r="N7" i="4"/>
  <c r="AC32" i="4"/>
  <c r="N32" i="4"/>
  <c r="AC38" i="4"/>
  <c r="BD34" i="4"/>
  <c r="AO34" i="4"/>
  <c r="BG44" i="42"/>
  <c r="BG43" i="41"/>
  <c r="BG21" i="41"/>
  <c r="BG42" i="42"/>
  <c r="BG11" i="42"/>
  <c r="BG34" i="38"/>
  <c r="BI34" i="38" s="1"/>
  <c r="BG47" i="38"/>
  <c r="BI47" i="38" s="1"/>
  <c r="BG49" i="38"/>
  <c r="BI49" i="38" s="1"/>
  <c r="Z55" i="41"/>
  <c r="Z35" i="4"/>
  <c r="BA32" i="4"/>
  <c r="BD37" i="4"/>
  <c r="AO37" i="4"/>
  <c r="BD19" i="4"/>
  <c r="AO19" i="4"/>
  <c r="BD20" i="4"/>
  <c r="AO20" i="4"/>
  <c r="Z7" i="4"/>
  <c r="BD11" i="4"/>
  <c r="AO11" i="4"/>
  <c r="Z18" i="4"/>
  <c r="Z22" i="4"/>
  <c r="BG49" i="42"/>
  <c r="Z33" i="4"/>
  <c r="BA33" i="4"/>
  <c r="BG7" i="42"/>
  <c r="BG23" i="42"/>
  <c r="BG39" i="42"/>
  <c r="Z39" i="4"/>
  <c r="BG32" i="42"/>
  <c r="BG48" i="42"/>
  <c r="BA19" i="4"/>
  <c r="N38" i="4"/>
  <c r="AC54" i="4"/>
  <c r="AO38" i="4"/>
  <c r="BG7" i="41"/>
  <c r="BI7" i="41" s="1"/>
  <c r="AE7" i="41"/>
  <c r="BG31" i="41"/>
  <c r="BG8" i="41"/>
  <c r="BA31" i="4"/>
  <c r="BD48" i="4"/>
  <c r="AO48" i="4"/>
  <c r="AO10" i="4"/>
  <c r="BD50" i="4"/>
  <c r="BG38" i="41"/>
  <c r="BG19" i="41"/>
  <c r="BG51" i="41"/>
  <c r="BG37" i="41"/>
  <c r="BG36" i="41"/>
  <c r="BG21" i="42"/>
  <c r="AC37" i="4"/>
  <c r="N37" i="4"/>
  <c r="AC53" i="4"/>
  <c r="N53" i="4"/>
  <c r="BG43" i="42"/>
  <c r="Z11" i="4"/>
  <c r="AC20" i="4"/>
  <c r="N20" i="4"/>
  <c r="AC36" i="4"/>
  <c r="N36" i="4"/>
  <c r="BD24" i="4"/>
  <c r="AO24" i="4"/>
  <c r="BG18" i="41"/>
  <c r="BG40" i="41"/>
  <c r="BG29" i="42"/>
  <c r="BD29" i="4"/>
  <c r="AO29" i="4"/>
  <c r="AC19" i="4"/>
  <c r="N19" i="4"/>
  <c r="N50" i="4"/>
  <c r="Z46" i="4"/>
  <c r="Z25" i="4"/>
  <c r="BG15" i="42"/>
  <c r="BG31" i="42"/>
  <c r="Z47" i="4"/>
  <c r="AC8" i="4"/>
  <c r="N8" i="4"/>
  <c r="AC24" i="4"/>
  <c r="N24" i="4"/>
  <c r="AC40" i="4"/>
  <c r="N40" i="4"/>
  <c r="BD43" i="4"/>
  <c r="AO43" i="4"/>
  <c r="BA44" i="4"/>
  <c r="N46" i="4"/>
  <c r="BD26" i="4"/>
  <c r="AO26" i="4"/>
  <c r="AC48" i="4"/>
  <c r="N48" i="4"/>
  <c r="BG41" i="41"/>
  <c r="BG34" i="41"/>
  <c r="BG47" i="41"/>
  <c r="Z34" i="4"/>
  <c r="BG45" i="42"/>
  <c r="AC35" i="4"/>
  <c r="N35" i="4"/>
  <c r="BG28" i="42"/>
  <c r="Z28" i="4"/>
  <c r="BD47" i="4"/>
  <c r="AO47" i="4"/>
  <c r="BD30" i="4"/>
  <c r="BD25" i="4"/>
  <c r="BA10" i="4"/>
  <c r="N49" i="4"/>
  <c r="Z45" i="4"/>
  <c r="AZ55" i="42"/>
  <c r="BD55" i="42"/>
  <c r="N55" i="42"/>
  <c r="Z55" i="42"/>
  <c r="AO55" i="42"/>
  <c r="AC55" i="42"/>
  <c r="BA55" i="42"/>
  <c r="BA55" i="41"/>
  <c r="BH7" i="16"/>
  <c r="BH7" i="21"/>
  <c r="AQ55" i="38"/>
  <c r="AB55" i="38"/>
  <c r="BG7" i="21"/>
  <c r="BG7" i="16"/>
  <c r="BG32" i="38"/>
  <c r="BI32" i="38" s="1"/>
  <c r="BG35" i="38"/>
  <c r="BI35" i="38" s="1"/>
  <c r="BG36" i="38"/>
  <c r="BG21" i="38"/>
  <c r="BI21" i="38" s="1"/>
  <c r="BG17" i="38"/>
  <c r="BI17" i="38" s="1"/>
  <c r="BG13" i="38"/>
  <c r="BI13" i="38" s="1"/>
  <c r="BH36" i="38"/>
  <c r="BG27" i="38"/>
  <c r="BI27" i="38" s="1"/>
  <c r="BH51" i="38"/>
  <c r="BC55" i="38"/>
  <c r="BG19" i="38"/>
  <c r="BI19" i="38" s="1"/>
  <c r="BG53" i="38"/>
  <c r="BI53" i="38" s="1"/>
  <c r="BG31" i="38"/>
  <c r="BI31" i="38" s="1"/>
  <c r="BH37" i="38"/>
  <c r="BG33" i="38"/>
  <c r="BI33" i="38" s="1"/>
  <c r="BG29" i="38"/>
  <c r="BI29" i="38" s="1"/>
  <c r="BG26" i="38"/>
  <c r="BI26" i="38" s="1"/>
  <c r="BG22" i="38"/>
  <c r="BI22" i="38" s="1"/>
  <c r="BG16" i="38"/>
  <c r="BI16" i="38" s="1"/>
  <c r="BG14" i="38"/>
  <c r="BI14" i="38" s="1"/>
  <c r="BG12" i="38"/>
  <c r="BI12" i="38" s="1"/>
  <c r="BG10" i="38"/>
  <c r="BI10" i="38" s="1"/>
  <c r="O55" i="38"/>
  <c r="BG28" i="38"/>
  <c r="BI28" i="38" s="1"/>
  <c r="BG24" i="38"/>
  <c r="BI24" i="38" s="1"/>
  <c r="AC55" i="38"/>
  <c r="BG7" i="38"/>
  <c r="BG25" i="38"/>
  <c r="BI25" i="38" s="1"/>
  <c r="BG15" i="38"/>
  <c r="BI15" i="38" s="1"/>
  <c r="BG11" i="38"/>
  <c r="BI11" i="38" s="1"/>
  <c r="BG9" i="38"/>
  <c r="BI9" i="38" s="1"/>
  <c r="BG23" i="38"/>
  <c r="BI23" i="38" s="1"/>
  <c r="BF55" i="38"/>
  <c r="BG51" i="38"/>
  <c r="BG37" i="38"/>
  <c r="BG8" i="38"/>
  <c r="BI8" i="38" s="1"/>
  <c r="BG20" i="38"/>
  <c r="BI20" i="38" s="1"/>
  <c r="BG18" i="38"/>
  <c r="BI18" i="38" s="1"/>
  <c r="G55" i="38"/>
  <c r="BI51" i="38" l="1"/>
  <c r="BI37" i="38"/>
  <c r="BG55" i="41"/>
  <c r="BI7" i="21"/>
  <c r="BG48" i="4"/>
  <c r="BG40" i="4"/>
  <c r="BG37" i="4"/>
  <c r="BG54" i="4"/>
  <c r="AE54" i="4"/>
  <c r="BG32" i="4"/>
  <c r="BG18" i="4"/>
  <c r="BG22" i="4"/>
  <c r="BG45" i="4"/>
  <c r="BG29" i="4"/>
  <c r="BG43" i="4"/>
  <c r="BG53" i="4"/>
  <c r="BG38" i="4"/>
  <c r="BG42" i="4"/>
  <c r="BG12" i="4"/>
  <c r="BG30" i="4"/>
  <c r="BG44" i="4"/>
  <c r="BG13" i="4"/>
  <c r="BG21" i="4"/>
  <c r="BG51" i="4"/>
  <c r="BG28" i="4"/>
  <c r="BG15" i="4"/>
  <c r="BG50" i="4"/>
  <c r="BG33" i="4"/>
  <c r="BI36" i="38"/>
  <c r="BG8" i="4"/>
  <c r="BG19" i="4"/>
  <c r="BG20" i="4"/>
  <c r="BG47" i="4"/>
  <c r="BG14" i="4"/>
  <c r="BG9" i="4"/>
  <c r="BG23" i="4"/>
  <c r="BG39" i="4"/>
  <c r="BG26" i="4"/>
  <c r="BG11" i="4"/>
  <c r="BG16" i="4"/>
  <c r="BG49" i="4"/>
  <c r="BG46" i="4"/>
  <c r="BG10" i="4"/>
  <c r="BG41" i="4"/>
  <c r="BI7" i="16"/>
  <c r="BG35" i="4"/>
  <c r="BG24" i="4"/>
  <c r="BG36" i="4"/>
  <c r="BG34" i="4"/>
  <c r="BG25" i="4"/>
  <c r="BG17" i="4"/>
  <c r="BG27" i="4"/>
  <c r="BG31" i="4"/>
  <c r="BG55" i="42"/>
  <c r="P55" i="38"/>
  <c r="AD55" i="38"/>
  <c r="BH7" i="38"/>
  <c r="BH55" i="38" s="1"/>
  <c r="BG55" i="38"/>
  <c r="BI7" i="38" l="1"/>
  <c r="BI55" i="38" s="1"/>
  <c r="AE55" i="38"/>
  <c r="F57" i="38" l="1"/>
  <c r="BK52" i="10" l="1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O52" i="13"/>
  <c r="BO51" i="13"/>
  <c r="BO50" i="13"/>
  <c r="BO49" i="13"/>
  <c r="BO48" i="13"/>
  <c r="BO47" i="13"/>
  <c r="BO46" i="13"/>
  <c r="BO45" i="13"/>
  <c r="BO44" i="13"/>
  <c r="BO43" i="13"/>
  <c r="BO42" i="13"/>
  <c r="BO41" i="13"/>
  <c r="BO40" i="13"/>
  <c r="BO39" i="13"/>
  <c r="BO38" i="13"/>
  <c r="BO37" i="13"/>
  <c r="BO36" i="13"/>
  <c r="BO35" i="13"/>
  <c r="BO34" i="13"/>
  <c r="BO33" i="13"/>
  <c r="BO32" i="13"/>
  <c r="BO31" i="13"/>
  <c r="BO30" i="13"/>
  <c r="BO29" i="13"/>
  <c r="BO28" i="13"/>
  <c r="BO27" i="13"/>
  <c r="BO26" i="13"/>
  <c r="BO25" i="13"/>
  <c r="BO24" i="13"/>
  <c r="BO23" i="13"/>
  <c r="BO22" i="13"/>
  <c r="BO21" i="13"/>
  <c r="BO20" i="13"/>
  <c r="BO19" i="13"/>
  <c r="BO18" i="13"/>
  <c r="BO17" i="13"/>
  <c r="BO16" i="13"/>
  <c r="BO15" i="13"/>
  <c r="BO14" i="13"/>
  <c r="BO13" i="13"/>
  <c r="BO12" i="13"/>
  <c r="BO11" i="13"/>
  <c r="BO10" i="13"/>
  <c r="BO9" i="13"/>
  <c r="BO8" i="13"/>
  <c r="BO7" i="13"/>
  <c r="BK52" i="7"/>
  <c r="BK51" i="7"/>
  <c r="BK50" i="7"/>
  <c r="BK49" i="7"/>
  <c r="BK48" i="7"/>
  <c r="BK47" i="7"/>
  <c r="BK46" i="7"/>
  <c r="BK45" i="7"/>
  <c r="BK44" i="7"/>
  <c r="BK43" i="7"/>
  <c r="BK42" i="7"/>
  <c r="BK41" i="7"/>
  <c r="BK40" i="7"/>
  <c r="BK39" i="7"/>
  <c r="BK38" i="7"/>
  <c r="BK37" i="7"/>
  <c r="BK36" i="7"/>
  <c r="BK35" i="7"/>
  <c r="BK34" i="7"/>
  <c r="BK33" i="7"/>
  <c r="BK32" i="7"/>
  <c r="BK31" i="7"/>
  <c r="BK30" i="7"/>
  <c r="BK29" i="7"/>
  <c r="BK28" i="7"/>
  <c r="BK27" i="7"/>
  <c r="BK26" i="7"/>
  <c r="BK25" i="7"/>
  <c r="BK24" i="7"/>
  <c r="BK23" i="7"/>
  <c r="BK22" i="7"/>
  <c r="BK21" i="7"/>
  <c r="BK20" i="7"/>
  <c r="BK19" i="7"/>
  <c r="BK18" i="7"/>
  <c r="BK17" i="7"/>
  <c r="BK16" i="7"/>
  <c r="BK15" i="7"/>
  <c r="BK14" i="7"/>
  <c r="BK13" i="7"/>
  <c r="BK12" i="7"/>
  <c r="BK11" i="7"/>
  <c r="BK10" i="7"/>
  <c r="BK9" i="7"/>
  <c r="BK8" i="7"/>
  <c r="BK7" i="7"/>
  <c r="BK52" i="8"/>
  <c r="BK51" i="8"/>
  <c r="BK50" i="8"/>
  <c r="BK49" i="8"/>
  <c r="BK48" i="8"/>
  <c r="BK47" i="8"/>
  <c r="BK46" i="8"/>
  <c r="BK45" i="8"/>
  <c r="BK44" i="8"/>
  <c r="BK43" i="8"/>
  <c r="BK42" i="8"/>
  <c r="BK41" i="8"/>
  <c r="BK40" i="8"/>
  <c r="BK39" i="8"/>
  <c r="BK38" i="8"/>
  <c r="BK37" i="8"/>
  <c r="BK36" i="8"/>
  <c r="BK35" i="8"/>
  <c r="BK34" i="8"/>
  <c r="BK33" i="8"/>
  <c r="BK32" i="8"/>
  <c r="BK31" i="8"/>
  <c r="BK30" i="8"/>
  <c r="BK29" i="8"/>
  <c r="BK28" i="8"/>
  <c r="BK27" i="8"/>
  <c r="BK26" i="8"/>
  <c r="BK25" i="8"/>
  <c r="BK24" i="8"/>
  <c r="BK23" i="8"/>
  <c r="BK22" i="8"/>
  <c r="BK21" i="8"/>
  <c r="BK20" i="8"/>
  <c r="BK19" i="8"/>
  <c r="BK18" i="8"/>
  <c r="BK17" i="8"/>
  <c r="BK16" i="8"/>
  <c r="BK15" i="8"/>
  <c r="BK14" i="8"/>
  <c r="BK13" i="8"/>
  <c r="BK12" i="8"/>
  <c r="BK11" i="8"/>
  <c r="BK10" i="8"/>
  <c r="BK9" i="8"/>
  <c r="BK8" i="8"/>
  <c r="BK7" i="8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K7" i="6"/>
  <c r="BK52" i="5"/>
  <c r="BK51" i="5"/>
  <c r="BK50" i="5"/>
  <c r="BK49" i="5"/>
  <c r="BK48" i="5"/>
  <c r="BK47" i="5"/>
  <c r="BK46" i="5"/>
  <c r="BK45" i="5"/>
  <c r="BK44" i="5"/>
  <c r="BK43" i="5"/>
  <c r="BK42" i="5"/>
  <c r="BK41" i="5"/>
  <c r="BK40" i="5"/>
  <c r="BK39" i="5"/>
  <c r="BK38" i="5"/>
  <c r="BK37" i="5"/>
  <c r="BK36" i="5"/>
  <c r="BK35" i="5"/>
  <c r="BK34" i="5"/>
  <c r="BK33" i="5"/>
  <c r="BK32" i="5"/>
  <c r="BK31" i="5"/>
  <c r="BK30" i="5"/>
  <c r="BK29" i="5"/>
  <c r="BK28" i="5"/>
  <c r="BK27" i="5"/>
  <c r="BK26" i="5"/>
  <c r="BK25" i="5"/>
  <c r="BK24" i="5"/>
  <c r="BK23" i="5"/>
  <c r="BK22" i="5"/>
  <c r="BK21" i="5"/>
  <c r="BK20" i="5"/>
  <c r="BK19" i="5"/>
  <c r="BK18" i="5"/>
  <c r="BK17" i="5"/>
  <c r="BK16" i="5"/>
  <c r="BK15" i="5"/>
  <c r="BK14" i="5"/>
  <c r="BK13" i="5"/>
  <c r="BK12" i="5"/>
  <c r="BK11" i="5"/>
  <c r="BK10" i="5"/>
  <c r="BK9" i="5"/>
  <c r="BK8" i="5"/>
  <c r="BK7" i="5"/>
  <c r="BK52" i="26"/>
  <c r="BK51" i="26"/>
  <c r="BK50" i="26"/>
  <c r="BK49" i="26"/>
  <c r="BK48" i="26"/>
  <c r="BK47" i="26"/>
  <c r="BK46" i="26"/>
  <c r="BK45" i="26"/>
  <c r="BK44" i="26"/>
  <c r="BK43" i="26"/>
  <c r="BK42" i="26"/>
  <c r="BK41" i="26"/>
  <c r="BK40" i="26"/>
  <c r="BK39" i="26"/>
  <c r="BK38" i="26"/>
  <c r="BK37" i="26"/>
  <c r="BK36" i="26"/>
  <c r="BK35" i="26"/>
  <c r="BK34" i="26"/>
  <c r="BK33" i="26"/>
  <c r="BK32" i="26"/>
  <c r="BK31" i="26"/>
  <c r="BK30" i="26"/>
  <c r="BK29" i="26"/>
  <c r="BK28" i="26"/>
  <c r="BK27" i="26"/>
  <c r="BK26" i="26"/>
  <c r="BK25" i="26"/>
  <c r="BK24" i="26"/>
  <c r="BK23" i="26"/>
  <c r="BK22" i="26"/>
  <c r="BK21" i="26"/>
  <c r="BK20" i="26"/>
  <c r="BK19" i="26"/>
  <c r="BK18" i="26"/>
  <c r="BK17" i="26"/>
  <c r="BK16" i="26"/>
  <c r="BK15" i="26"/>
  <c r="BK14" i="26"/>
  <c r="BK13" i="26"/>
  <c r="BK12" i="26"/>
  <c r="BK11" i="26"/>
  <c r="BK10" i="26"/>
  <c r="BK9" i="26"/>
  <c r="BK8" i="26"/>
  <c r="BK7" i="26"/>
  <c r="BK53" i="34"/>
  <c r="BK51" i="34"/>
  <c r="BK50" i="34"/>
  <c r="BK49" i="34"/>
  <c r="BK48" i="34"/>
  <c r="BK47" i="34"/>
  <c r="BK46" i="34"/>
  <c r="BK45" i="34"/>
  <c r="BK44" i="34"/>
  <c r="BK43" i="34"/>
  <c r="BK42" i="34"/>
  <c r="BK41" i="34"/>
  <c r="BK40" i="34"/>
  <c r="BK39" i="34"/>
  <c r="BK38" i="34"/>
  <c r="BK37" i="34"/>
  <c r="BK36" i="34"/>
  <c r="BK35" i="34"/>
  <c r="BK34" i="34"/>
  <c r="BK33" i="34"/>
  <c r="BK32" i="34"/>
  <c r="BK31" i="34"/>
  <c r="BK30" i="34"/>
  <c r="BK29" i="34"/>
  <c r="BK28" i="34"/>
  <c r="BK27" i="34"/>
  <c r="BK26" i="34"/>
  <c r="BK25" i="34"/>
  <c r="BK24" i="34"/>
  <c r="BK23" i="34"/>
  <c r="BK22" i="34"/>
  <c r="BK21" i="34"/>
  <c r="BK20" i="34"/>
  <c r="BK19" i="34"/>
  <c r="BK18" i="34"/>
  <c r="BK17" i="34"/>
  <c r="BK16" i="34"/>
  <c r="BK15" i="34"/>
  <c r="BK14" i="34"/>
  <c r="BK13" i="34"/>
  <c r="BK12" i="34"/>
  <c r="BK11" i="34"/>
  <c r="BK10" i="34"/>
  <c r="BK9" i="34"/>
  <c r="BK8" i="34"/>
  <c r="BK7" i="34"/>
  <c r="BK53" i="35"/>
  <c r="BK51" i="35"/>
  <c r="BK50" i="35"/>
  <c r="BK49" i="35"/>
  <c r="BK48" i="35"/>
  <c r="BK47" i="35"/>
  <c r="BK46" i="35"/>
  <c r="BK45" i="35"/>
  <c r="BK44" i="35"/>
  <c r="BK43" i="35"/>
  <c r="BK42" i="35"/>
  <c r="BK41" i="35"/>
  <c r="BK40" i="35"/>
  <c r="BK39" i="35"/>
  <c r="BK38" i="35"/>
  <c r="BK37" i="35"/>
  <c r="BK36" i="35"/>
  <c r="BK35" i="35"/>
  <c r="BK34" i="35"/>
  <c r="BK33" i="35"/>
  <c r="BK32" i="35"/>
  <c r="BK31" i="35"/>
  <c r="BK30" i="35"/>
  <c r="BK29" i="35"/>
  <c r="BK28" i="35"/>
  <c r="BK27" i="35"/>
  <c r="BK26" i="35"/>
  <c r="BK25" i="35"/>
  <c r="BK24" i="35"/>
  <c r="BK23" i="35"/>
  <c r="BK22" i="35"/>
  <c r="BK21" i="35"/>
  <c r="BK20" i="35"/>
  <c r="BK19" i="35"/>
  <c r="BK18" i="35"/>
  <c r="BK17" i="35"/>
  <c r="BK16" i="35"/>
  <c r="BK15" i="35"/>
  <c r="BK14" i="35"/>
  <c r="BK13" i="35"/>
  <c r="BK12" i="35"/>
  <c r="BK11" i="35"/>
  <c r="BK10" i="35"/>
  <c r="BK9" i="35"/>
  <c r="BK8" i="35"/>
  <c r="BK7" i="35"/>
  <c r="BK53" i="30"/>
  <c r="BK51" i="30"/>
  <c r="BK50" i="30"/>
  <c r="BK49" i="30"/>
  <c r="BK48" i="30"/>
  <c r="BK47" i="30"/>
  <c r="BK46" i="30"/>
  <c r="BK45" i="30"/>
  <c r="BK44" i="30"/>
  <c r="BK43" i="30"/>
  <c r="BK42" i="30"/>
  <c r="BK41" i="30"/>
  <c r="BK40" i="30"/>
  <c r="BK39" i="30"/>
  <c r="BK38" i="30"/>
  <c r="BK37" i="30"/>
  <c r="BK36" i="30"/>
  <c r="BK35" i="30"/>
  <c r="BK34" i="30"/>
  <c r="BK33" i="30"/>
  <c r="BK32" i="30"/>
  <c r="BK31" i="30"/>
  <c r="BK30" i="30"/>
  <c r="BK29" i="30"/>
  <c r="BK28" i="30"/>
  <c r="BK27" i="30"/>
  <c r="BK26" i="30"/>
  <c r="BK25" i="30"/>
  <c r="BK24" i="30"/>
  <c r="BK23" i="30"/>
  <c r="BK22" i="30"/>
  <c r="BK21" i="30"/>
  <c r="BK20" i="30"/>
  <c r="BK19" i="30"/>
  <c r="BK18" i="30"/>
  <c r="BK17" i="30"/>
  <c r="BK16" i="30"/>
  <c r="BK15" i="30"/>
  <c r="BK14" i="30"/>
  <c r="BK13" i="30"/>
  <c r="BK12" i="30"/>
  <c r="BK11" i="30"/>
  <c r="BK10" i="30"/>
  <c r="BK9" i="30"/>
  <c r="BK8" i="30"/>
  <c r="BK7" i="30"/>
  <c r="BK53" i="19"/>
  <c r="BK51" i="19"/>
  <c r="BK50" i="19"/>
  <c r="BK49" i="19"/>
  <c r="BK48" i="19"/>
  <c r="BK47" i="19"/>
  <c r="BK46" i="19"/>
  <c r="BK45" i="19"/>
  <c r="BK44" i="19"/>
  <c r="BK43" i="19"/>
  <c r="BK42" i="19"/>
  <c r="BK41" i="19"/>
  <c r="BK40" i="19"/>
  <c r="BK39" i="19"/>
  <c r="BK38" i="19"/>
  <c r="BK37" i="19"/>
  <c r="BK36" i="19"/>
  <c r="BK35" i="19"/>
  <c r="BK34" i="19"/>
  <c r="BK33" i="19"/>
  <c r="BK32" i="19"/>
  <c r="BK31" i="19"/>
  <c r="BK30" i="19"/>
  <c r="BK29" i="19"/>
  <c r="BK28" i="19"/>
  <c r="BK27" i="19"/>
  <c r="BK26" i="19"/>
  <c r="BK25" i="19"/>
  <c r="BK24" i="19"/>
  <c r="BK23" i="19"/>
  <c r="BK22" i="19"/>
  <c r="BK21" i="19"/>
  <c r="BK20" i="19"/>
  <c r="BK19" i="19"/>
  <c r="BK18" i="19"/>
  <c r="BK17" i="19"/>
  <c r="BK16" i="19"/>
  <c r="BK15" i="19"/>
  <c r="BK14" i="19"/>
  <c r="BK13" i="19"/>
  <c r="BK12" i="19"/>
  <c r="BK11" i="19"/>
  <c r="BK10" i="19"/>
  <c r="BK9" i="19"/>
  <c r="BK8" i="19"/>
  <c r="BK7" i="19"/>
  <c r="BK53" i="15"/>
  <c r="BK51" i="15"/>
  <c r="BK50" i="15"/>
  <c r="BK49" i="15"/>
  <c r="BK48" i="15"/>
  <c r="BK47" i="15"/>
  <c r="BK46" i="15"/>
  <c r="BK45" i="15"/>
  <c r="BK44" i="15"/>
  <c r="BK43" i="15"/>
  <c r="BK42" i="15"/>
  <c r="BK41" i="15"/>
  <c r="BK40" i="15"/>
  <c r="BK39" i="15"/>
  <c r="BK38" i="15"/>
  <c r="BK37" i="15"/>
  <c r="BK36" i="15"/>
  <c r="BK35" i="15"/>
  <c r="BK34" i="15"/>
  <c r="BK33" i="15"/>
  <c r="BK32" i="15"/>
  <c r="BK31" i="15"/>
  <c r="BK30" i="15"/>
  <c r="BK29" i="15"/>
  <c r="BK28" i="15"/>
  <c r="BK27" i="15"/>
  <c r="BK26" i="15"/>
  <c r="BK25" i="15"/>
  <c r="BK24" i="15"/>
  <c r="BK23" i="15"/>
  <c r="BK22" i="15"/>
  <c r="BK21" i="15"/>
  <c r="BK20" i="15"/>
  <c r="BK19" i="15"/>
  <c r="BK18" i="15"/>
  <c r="BK17" i="15"/>
  <c r="BK16" i="15"/>
  <c r="BK15" i="15"/>
  <c r="BK14" i="15"/>
  <c r="BK13" i="15"/>
  <c r="BK12" i="15"/>
  <c r="BK11" i="15"/>
  <c r="BK10" i="15"/>
  <c r="BK9" i="15"/>
  <c r="BK8" i="15"/>
  <c r="BK7" i="15"/>
  <c r="BE53" i="19" l="1"/>
  <c r="BB53" i="15"/>
  <c r="BB53" i="35"/>
  <c r="BK53" i="11"/>
  <c r="BK51" i="11"/>
  <c r="BK50" i="11"/>
  <c r="BK49" i="11"/>
  <c r="BK48" i="11"/>
  <c r="BK47" i="11"/>
  <c r="BK46" i="11"/>
  <c r="BK45" i="11"/>
  <c r="BK44" i="11"/>
  <c r="BK43" i="11"/>
  <c r="BK42" i="11"/>
  <c r="BK41" i="11"/>
  <c r="BK40" i="11"/>
  <c r="BK39" i="11"/>
  <c r="BK38" i="11"/>
  <c r="BK37" i="11"/>
  <c r="BK36" i="11"/>
  <c r="BK35" i="11"/>
  <c r="BK34" i="11"/>
  <c r="BK33" i="11"/>
  <c r="BK32" i="11"/>
  <c r="BK31" i="11"/>
  <c r="BK30" i="11"/>
  <c r="BK29" i="11"/>
  <c r="BK28" i="11"/>
  <c r="BK27" i="11"/>
  <c r="BK26" i="11"/>
  <c r="BK25" i="11"/>
  <c r="BK24" i="11"/>
  <c r="BK23" i="11"/>
  <c r="BK22" i="11"/>
  <c r="BK21" i="11"/>
  <c r="BK20" i="11"/>
  <c r="BK19" i="11"/>
  <c r="BK18" i="11"/>
  <c r="BK17" i="11"/>
  <c r="BK16" i="11"/>
  <c r="BK15" i="11"/>
  <c r="BK14" i="11"/>
  <c r="BK13" i="11"/>
  <c r="BK12" i="11"/>
  <c r="BK11" i="11"/>
  <c r="BK10" i="11"/>
  <c r="BK9" i="11"/>
  <c r="BK8" i="11"/>
  <c r="BK7" i="11"/>
  <c r="BK53" i="22"/>
  <c r="BK51" i="22"/>
  <c r="BK50" i="22"/>
  <c r="BK49" i="22"/>
  <c r="BK48" i="22"/>
  <c r="BK47" i="22"/>
  <c r="BK46" i="22"/>
  <c r="BK45" i="22"/>
  <c r="BK44" i="22"/>
  <c r="BK43" i="22"/>
  <c r="BK42" i="22"/>
  <c r="BK41" i="22"/>
  <c r="BK40" i="22"/>
  <c r="BK39" i="22"/>
  <c r="BK38" i="22"/>
  <c r="BK37" i="22"/>
  <c r="BK36" i="22"/>
  <c r="BK35" i="22"/>
  <c r="BK34" i="22"/>
  <c r="BK33" i="22"/>
  <c r="BK32" i="22"/>
  <c r="BK31" i="22"/>
  <c r="BK30" i="22"/>
  <c r="BK29" i="22"/>
  <c r="BK28" i="22"/>
  <c r="BK27" i="22"/>
  <c r="BK26" i="22"/>
  <c r="BK25" i="22"/>
  <c r="BK24" i="22"/>
  <c r="BK23" i="22"/>
  <c r="BK22" i="22"/>
  <c r="BK21" i="22"/>
  <c r="BK20" i="22"/>
  <c r="BK19" i="22"/>
  <c r="BK18" i="22"/>
  <c r="BK17" i="22"/>
  <c r="BK16" i="22"/>
  <c r="BK15" i="22"/>
  <c r="BK14" i="22"/>
  <c r="BK13" i="22"/>
  <c r="BK12" i="22"/>
  <c r="BK11" i="22"/>
  <c r="BK10" i="22"/>
  <c r="BK9" i="22"/>
  <c r="BK8" i="22"/>
  <c r="BK7" i="22"/>
  <c r="BK53" i="23"/>
  <c r="BK51" i="23"/>
  <c r="BK50" i="23"/>
  <c r="BK49" i="23"/>
  <c r="BK48" i="23"/>
  <c r="BK47" i="23"/>
  <c r="BK46" i="23"/>
  <c r="BK45" i="23"/>
  <c r="BK44" i="23"/>
  <c r="BK43" i="23"/>
  <c r="BK42" i="23"/>
  <c r="BK41" i="23"/>
  <c r="BK40" i="23"/>
  <c r="BK39" i="23"/>
  <c r="BK38" i="23"/>
  <c r="BK37" i="23"/>
  <c r="BK36" i="23"/>
  <c r="BK35" i="23"/>
  <c r="BK34" i="23"/>
  <c r="BK33" i="23"/>
  <c r="BK32" i="23"/>
  <c r="BK31" i="23"/>
  <c r="BK30" i="23"/>
  <c r="BK29" i="23"/>
  <c r="BK28" i="23"/>
  <c r="BK27" i="23"/>
  <c r="BK26" i="23"/>
  <c r="BK25" i="23"/>
  <c r="BK24" i="23"/>
  <c r="BK23" i="23"/>
  <c r="BK22" i="23"/>
  <c r="BK21" i="23"/>
  <c r="BK20" i="23"/>
  <c r="BK19" i="23"/>
  <c r="BK18" i="23"/>
  <c r="BK17" i="23"/>
  <c r="BK16" i="23"/>
  <c r="BK15" i="23"/>
  <c r="BK14" i="23"/>
  <c r="BK13" i="23"/>
  <c r="BK12" i="23"/>
  <c r="BK11" i="23"/>
  <c r="BK10" i="23"/>
  <c r="BK9" i="23"/>
  <c r="BK8" i="23"/>
  <c r="BK7" i="23"/>
  <c r="BK53" i="21"/>
  <c r="BK51" i="21"/>
  <c r="BK50" i="21"/>
  <c r="BK49" i="21"/>
  <c r="BK48" i="21"/>
  <c r="BK47" i="21"/>
  <c r="BK46" i="21"/>
  <c r="BK45" i="21"/>
  <c r="BK44" i="21"/>
  <c r="BK43" i="21"/>
  <c r="BK42" i="21"/>
  <c r="BK41" i="21"/>
  <c r="BK40" i="21"/>
  <c r="BK39" i="21"/>
  <c r="BK38" i="21"/>
  <c r="BK37" i="21"/>
  <c r="BK36" i="21"/>
  <c r="BK35" i="21"/>
  <c r="BK34" i="21"/>
  <c r="BK33" i="21"/>
  <c r="BK32" i="21"/>
  <c r="BK31" i="21"/>
  <c r="BK30" i="21"/>
  <c r="BK29" i="21"/>
  <c r="BK28" i="21"/>
  <c r="BK27" i="21"/>
  <c r="BK26" i="21"/>
  <c r="BK25" i="21"/>
  <c r="BK24" i="21"/>
  <c r="BK23" i="21"/>
  <c r="BK22" i="21"/>
  <c r="BK21" i="21"/>
  <c r="BK20" i="21"/>
  <c r="BK19" i="21"/>
  <c r="BK18" i="21"/>
  <c r="BK17" i="21"/>
  <c r="BK16" i="21"/>
  <c r="BK15" i="21"/>
  <c r="BK14" i="21"/>
  <c r="BK13" i="21"/>
  <c r="BK12" i="21"/>
  <c r="BK11" i="21"/>
  <c r="BK10" i="21"/>
  <c r="BK9" i="21"/>
  <c r="BK8" i="21"/>
  <c r="BK53" i="20"/>
  <c r="BK51" i="20"/>
  <c r="BK50" i="20"/>
  <c r="BK49" i="20"/>
  <c r="BK48" i="20"/>
  <c r="BK47" i="20"/>
  <c r="BK46" i="20"/>
  <c r="BK45" i="20"/>
  <c r="BK44" i="20"/>
  <c r="BK43" i="20"/>
  <c r="BK42" i="20"/>
  <c r="BK41" i="20"/>
  <c r="BK40" i="20"/>
  <c r="BK39" i="20"/>
  <c r="BK38" i="20"/>
  <c r="BK37" i="20"/>
  <c r="BK36" i="20"/>
  <c r="BK35" i="20"/>
  <c r="BK34" i="20"/>
  <c r="BK33" i="20"/>
  <c r="BK32" i="20"/>
  <c r="BK31" i="20"/>
  <c r="BK30" i="20"/>
  <c r="BK29" i="20"/>
  <c r="BK28" i="20"/>
  <c r="BK27" i="20"/>
  <c r="BK26" i="20"/>
  <c r="BK25" i="20"/>
  <c r="BK24" i="20"/>
  <c r="BK23" i="20"/>
  <c r="BK22" i="20"/>
  <c r="BK21" i="20"/>
  <c r="BK20" i="20"/>
  <c r="BK19" i="20"/>
  <c r="BK18" i="20"/>
  <c r="BK17" i="20"/>
  <c r="BK16" i="20"/>
  <c r="BK15" i="20"/>
  <c r="BK14" i="20"/>
  <c r="BK13" i="20"/>
  <c r="BK12" i="20"/>
  <c r="BK11" i="20"/>
  <c r="BK10" i="20"/>
  <c r="BK9" i="20"/>
  <c r="BK8" i="20"/>
  <c r="BK7" i="20"/>
  <c r="BK53" i="16"/>
  <c r="BK51" i="16"/>
  <c r="BK50" i="16"/>
  <c r="BK49" i="16"/>
  <c r="BK48" i="16"/>
  <c r="BK47" i="16"/>
  <c r="BK46" i="16"/>
  <c r="BK45" i="16"/>
  <c r="BK44" i="16"/>
  <c r="BK43" i="16"/>
  <c r="BK42" i="16"/>
  <c r="BK41" i="16"/>
  <c r="BK40" i="16"/>
  <c r="BK39" i="16"/>
  <c r="BK38" i="16"/>
  <c r="BK37" i="16"/>
  <c r="BK36" i="16"/>
  <c r="BK35" i="16"/>
  <c r="BK34" i="16"/>
  <c r="BK33" i="16"/>
  <c r="BK32" i="16"/>
  <c r="BK31" i="16"/>
  <c r="BK30" i="16"/>
  <c r="BK29" i="16"/>
  <c r="BK28" i="16"/>
  <c r="BK27" i="16"/>
  <c r="BK26" i="16"/>
  <c r="BK25" i="16"/>
  <c r="BK24" i="16"/>
  <c r="BK23" i="16"/>
  <c r="BK22" i="16"/>
  <c r="BK21" i="16"/>
  <c r="BK20" i="16"/>
  <c r="BK19" i="16"/>
  <c r="BK18" i="16"/>
  <c r="BK17" i="16"/>
  <c r="BK16" i="16"/>
  <c r="BK15" i="16"/>
  <c r="BK14" i="16"/>
  <c r="BK13" i="16"/>
  <c r="BK12" i="16"/>
  <c r="BK11" i="16"/>
  <c r="BK10" i="16"/>
  <c r="BK9" i="16"/>
  <c r="BK8" i="16"/>
  <c r="BK53" i="18"/>
  <c r="BK51" i="18"/>
  <c r="BK50" i="18"/>
  <c r="BK49" i="18"/>
  <c r="BK48" i="18"/>
  <c r="BK47" i="18"/>
  <c r="BK46" i="18"/>
  <c r="BK45" i="18"/>
  <c r="BK44" i="18"/>
  <c r="BK43" i="18"/>
  <c r="BK42" i="18"/>
  <c r="BK41" i="18"/>
  <c r="BK40" i="18"/>
  <c r="BK39" i="18"/>
  <c r="BK38" i="18"/>
  <c r="BK37" i="18"/>
  <c r="BK36" i="18"/>
  <c r="BK35" i="18"/>
  <c r="BK34" i="18"/>
  <c r="BK33" i="18"/>
  <c r="BK32" i="18"/>
  <c r="BK31" i="18"/>
  <c r="BK30" i="18"/>
  <c r="BK29" i="18"/>
  <c r="BK28" i="18"/>
  <c r="BK27" i="18"/>
  <c r="BK26" i="18"/>
  <c r="BK25" i="18"/>
  <c r="BK24" i="18"/>
  <c r="BK23" i="18"/>
  <c r="BK22" i="18"/>
  <c r="BK21" i="18"/>
  <c r="BK20" i="18"/>
  <c r="BK19" i="18"/>
  <c r="BK18" i="18"/>
  <c r="BK17" i="18"/>
  <c r="BK16" i="18"/>
  <c r="BK15" i="18"/>
  <c r="BK14" i="18"/>
  <c r="BK13" i="18"/>
  <c r="BK12" i="18"/>
  <c r="BK11" i="18"/>
  <c r="BK10" i="18"/>
  <c r="BK9" i="18"/>
  <c r="BK8" i="18"/>
  <c r="BK7" i="18"/>
  <c r="BK53" i="9"/>
  <c r="BK51" i="9"/>
  <c r="BK50" i="9"/>
  <c r="BK49" i="9"/>
  <c r="BK48" i="9"/>
  <c r="BK47" i="9"/>
  <c r="BK46" i="9"/>
  <c r="BK45" i="9"/>
  <c r="BK44" i="9"/>
  <c r="BK43" i="9"/>
  <c r="BK42" i="9"/>
  <c r="BK41" i="9"/>
  <c r="BK40" i="9"/>
  <c r="BK39" i="9"/>
  <c r="BK38" i="9"/>
  <c r="BK37" i="9"/>
  <c r="BK36" i="9"/>
  <c r="BK35" i="9"/>
  <c r="BK34" i="9"/>
  <c r="BK33" i="9"/>
  <c r="BK32" i="9"/>
  <c r="BK31" i="9"/>
  <c r="BK30" i="9"/>
  <c r="BK29" i="9"/>
  <c r="BK28" i="9"/>
  <c r="BK27" i="9"/>
  <c r="BK26" i="9"/>
  <c r="BK25" i="9"/>
  <c r="BK24" i="9"/>
  <c r="BK23" i="9"/>
  <c r="BK22" i="9"/>
  <c r="BK21" i="9"/>
  <c r="BK20" i="9"/>
  <c r="BK19" i="9"/>
  <c r="BK18" i="9"/>
  <c r="BK17" i="9"/>
  <c r="BK16" i="9"/>
  <c r="BK15" i="9"/>
  <c r="BK14" i="9"/>
  <c r="BK13" i="9"/>
  <c r="BK12" i="9"/>
  <c r="BK11" i="9"/>
  <c r="BK10" i="9"/>
  <c r="BK9" i="9"/>
  <c r="BK8" i="9"/>
  <c r="BK7" i="9"/>
  <c r="BD53" i="9"/>
  <c r="BA53" i="9"/>
  <c r="BD53" i="18"/>
  <c r="BA53" i="18"/>
  <c r="BD53" i="16"/>
  <c r="BA53" i="16"/>
  <c r="BD53" i="20"/>
  <c r="BA53" i="20"/>
  <c r="BD53" i="21"/>
  <c r="BA53" i="21"/>
  <c r="BD53" i="23"/>
  <c r="BA53" i="23"/>
  <c r="BD53" i="22"/>
  <c r="BA53" i="22"/>
  <c r="BE53" i="30"/>
  <c r="BB53" i="30"/>
  <c r="BE53" i="34"/>
  <c r="BB53" i="34"/>
  <c r="BE53" i="36"/>
  <c r="BD53" i="36"/>
  <c r="BB53" i="36"/>
  <c r="BA53" i="36"/>
  <c r="BC53" i="36" s="1"/>
  <c r="BE52" i="26"/>
  <c r="BD52" i="26"/>
  <c r="BB52" i="26"/>
  <c r="BA52" i="26"/>
  <c r="AP52" i="26"/>
  <c r="AO52" i="26"/>
  <c r="AD52" i="26"/>
  <c r="AC52" i="26"/>
  <c r="AA52" i="26"/>
  <c r="Z52" i="26"/>
  <c r="O52" i="26"/>
  <c r="N52" i="26"/>
  <c r="BB52" i="33"/>
  <c r="AP52" i="33"/>
  <c r="AO52" i="33"/>
  <c r="AF52" i="33"/>
  <c r="AH52" i="33" s="1"/>
  <c r="AA52" i="33"/>
  <c r="W52" i="33"/>
  <c r="Y52" i="33" s="1"/>
  <c r="T52" i="33"/>
  <c r="V52" i="33" s="1"/>
  <c r="Q52" i="33"/>
  <c r="S52" i="33" s="1"/>
  <c r="K52" i="33"/>
  <c r="M52" i="33" s="1"/>
  <c r="H52" i="33"/>
  <c r="J52" i="33" s="1"/>
  <c r="E52" i="33"/>
  <c r="G52" i="33" s="1"/>
  <c r="BE52" i="5"/>
  <c r="BD52" i="5"/>
  <c r="BB52" i="5"/>
  <c r="BA52" i="5"/>
  <c r="BC52" i="5" s="1"/>
  <c r="AP52" i="5"/>
  <c r="AO52" i="5"/>
  <c r="AD52" i="5"/>
  <c r="AC52" i="5"/>
  <c r="AE52" i="5" s="1"/>
  <c r="AA52" i="5"/>
  <c r="Z52" i="5"/>
  <c r="O52" i="5"/>
  <c r="N52" i="5"/>
  <c r="P52" i="5" s="1"/>
  <c r="BE52" i="6"/>
  <c r="BD52" i="6"/>
  <c r="BB52" i="6"/>
  <c r="BA52" i="6"/>
  <c r="AP52" i="6"/>
  <c r="AO52" i="6"/>
  <c r="AQ52" i="6" s="1"/>
  <c r="AD52" i="6"/>
  <c r="AC52" i="6"/>
  <c r="AA52" i="6"/>
  <c r="Z52" i="6"/>
  <c r="O52" i="6"/>
  <c r="N52" i="6"/>
  <c r="BE52" i="8"/>
  <c r="BD52" i="8"/>
  <c r="BF52" i="8" s="1"/>
  <c r="BB52" i="8"/>
  <c r="BA52" i="8"/>
  <c r="BC52" i="8" s="1"/>
  <c r="AP52" i="8"/>
  <c r="AO52" i="8"/>
  <c r="AD52" i="8"/>
  <c r="AC52" i="8"/>
  <c r="AE52" i="8" s="1"/>
  <c r="AA52" i="8"/>
  <c r="Z52" i="8"/>
  <c r="AB52" i="8" s="1"/>
  <c r="O52" i="8"/>
  <c r="N52" i="8"/>
  <c r="P52" i="8" s="1"/>
  <c r="BE52" i="7"/>
  <c r="BD52" i="7"/>
  <c r="BB52" i="7"/>
  <c r="BA52" i="7"/>
  <c r="BC52" i="7" s="1"/>
  <c r="AP52" i="7"/>
  <c r="AO52" i="7"/>
  <c r="AQ52" i="7" s="1"/>
  <c r="AD52" i="7"/>
  <c r="AC52" i="7"/>
  <c r="AE52" i="7" s="1"/>
  <c r="AA52" i="7"/>
  <c r="Z52" i="7"/>
  <c r="O52" i="7"/>
  <c r="N52" i="7"/>
  <c r="P52" i="7" s="1"/>
  <c r="BE52" i="13"/>
  <c r="AO52" i="13"/>
  <c r="AQ52" i="13" s="1"/>
  <c r="AD52" i="13"/>
  <c r="AC52" i="13"/>
  <c r="AA52" i="13"/>
  <c r="Z52" i="13"/>
  <c r="O52" i="13"/>
  <c r="N52" i="13"/>
  <c r="BE52" i="10"/>
  <c r="BD52" i="10"/>
  <c r="BB52" i="10"/>
  <c r="BA52" i="10"/>
  <c r="AP52" i="10"/>
  <c r="AO52" i="10"/>
  <c r="AD52" i="10"/>
  <c r="AC52" i="10"/>
  <c r="AA52" i="10"/>
  <c r="Z52" i="10"/>
  <c r="O52" i="10"/>
  <c r="N52" i="10"/>
  <c r="AE52" i="6" l="1"/>
  <c r="P52" i="6"/>
  <c r="BC52" i="6"/>
  <c r="AQ52" i="33"/>
  <c r="AB52" i="7"/>
  <c r="BF52" i="7"/>
  <c r="AQ52" i="8"/>
  <c r="AB52" i="6"/>
  <c r="BF52" i="6"/>
  <c r="AQ52" i="5"/>
  <c r="BH52" i="7"/>
  <c r="BH52" i="6"/>
  <c r="AB52" i="5"/>
  <c r="BF52" i="5"/>
  <c r="AG8" i="12"/>
  <c r="AJ8" i="12"/>
  <c r="AG12" i="12"/>
  <c r="AJ12" i="12"/>
  <c r="AG16" i="12"/>
  <c r="AJ16" i="12"/>
  <c r="AG20" i="12"/>
  <c r="AJ20" i="12"/>
  <c r="AG24" i="12"/>
  <c r="AJ24" i="12"/>
  <c r="AG28" i="12"/>
  <c r="AJ28" i="12"/>
  <c r="AG32" i="12"/>
  <c r="AJ32" i="12"/>
  <c r="AG36" i="12"/>
  <c r="AJ36" i="12"/>
  <c r="AG40" i="12"/>
  <c r="AJ40" i="12"/>
  <c r="AG44" i="12"/>
  <c r="AJ44" i="12"/>
  <c r="AG48" i="12"/>
  <c r="AJ48" i="12"/>
  <c r="AG53" i="12"/>
  <c r="AJ53" i="12"/>
  <c r="AG9" i="12"/>
  <c r="AJ9" i="12"/>
  <c r="AG13" i="12"/>
  <c r="AJ13" i="12"/>
  <c r="AG17" i="12"/>
  <c r="AJ17" i="12"/>
  <c r="AG21" i="12"/>
  <c r="AJ21" i="12"/>
  <c r="AG25" i="12"/>
  <c r="AJ25" i="12"/>
  <c r="AG29" i="12"/>
  <c r="AJ29" i="12"/>
  <c r="AG33" i="12"/>
  <c r="AJ33" i="12"/>
  <c r="AG37" i="12"/>
  <c r="AJ37" i="12"/>
  <c r="AG41" i="12"/>
  <c r="AJ41" i="12"/>
  <c r="AG45" i="12"/>
  <c r="AJ45" i="12"/>
  <c r="AG49" i="12"/>
  <c r="AJ49" i="12"/>
  <c r="AG10" i="12"/>
  <c r="AJ10" i="12"/>
  <c r="AG14" i="12"/>
  <c r="AJ14" i="12"/>
  <c r="AG18" i="12"/>
  <c r="AJ18" i="12"/>
  <c r="AG22" i="12"/>
  <c r="AJ22" i="12"/>
  <c r="AG26" i="12"/>
  <c r="AJ26" i="12"/>
  <c r="AG30" i="12"/>
  <c r="AJ30" i="12"/>
  <c r="AG34" i="12"/>
  <c r="AJ34" i="12"/>
  <c r="AG38" i="12"/>
  <c r="AJ38" i="12"/>
  <c r="AG42" i="12"/>
  <c r="AJ42" i="12"/>
  <c r="AG46" i="12"/>
  <c r="AJ46" i="12"/>
  <c r="AG50" i="12"/>
  <c r="AJ50" i="12"/>
  <c r="AG7" i="12"/>
  <c r="AJ7" i="12"/>
  <c r="AG11" i="12"/>
  <c r="AJ11" i="12"/>
  <c r="AG15" i="12"/>
  <c r="AJ15" i="12"/>
  <c r="AG19" i="12"/>
  <c r="AJ19" i="12"/>
  <c r="AG23" i="12"/>
  <c r="AJ23" i="12"/>
  <c r="AG27" i="12"/>
  <c r="AJ27" i="12"/>
  <c r="AG31" i="12"/>
  <c r="AJ31" i="12"/>
  <c r="AG35" i="12"/>
  <c r="AJ35" i="12"/>
  <c r="AG39" i="12"/>
  <c r="AJ39" i="12"/>
  <c r="AG43" i="12"/>
  <c r="AJ43" i="12"/>
  <c r="AG47" i="12"/>
  <c r="AJ47" i="12"/>
  <c r="AG51" i="12"/>
  <c r="AJ51" i="12"/>
  <c r="BF53" i="36"/>
  <c r="U8" i="12"/>
  <c r="X8" i="12"/>
  <c r="U12" i="12"/>
  <c r="X12" i="12"/>
  <c r="U16" i="12"/>
  <c r="X16" i="12"/>
  <c r="U20" i="12"/>
  <c r="X20" i="12"/>
  <c r="U24" i="12"/>
  <c r="X24" i="12"/>
  <c r="U28" i="12"/>
  <c r="X28" i="12"/>
  <c r="U32" i="12"/>
  <c r="X32" i="12"/>
  <c r="U36" i="12"/>
  <c r="X36" i="12"/>
  <c r="U40" i="12"/>
  <c r="X40" i="12"/>
  <c r="U44" i="12"/>
  <c r="X44" i="12"/>
  <c r="U48" i="12"/>
  <c r="X48" i="12"/>
  <c r="U53" i="12"/>
  <c r="X53" i="12"/>
  <c r="U9" i="12"/>
  <c r="X9" i="12"/>
  <c r="U13" i="12"/>
  <c r="X13" i="12"/>
  <c r="U17" i="12"/>
  <c r="X17" i="12"/>
  <c r="U21" i="12"/>
  <c r="X21" i="12"/>
  <c r="U25" i="12"/>
  <c r="X25" i="12"/>
  <c r="U29" i="12"/>
  <c r="X29" i="12"/>
  <c r="U33" i="12"/>
  <c r="X33" i="12"/>
  <c r="U37" i="12"/>
  <c r="X37" i="12"/>
  <c r="U41" i="12"/>
  <c r="X41" i="12"/>
  <c r="U45" i="12"/>
  <c r="X45" i="12"/>
  <c r="U49" i="12"/>
  <c r="X49" i="12"/>
  <c r="U10" i="12"/>
  <c r="X10" i="12"/>
  <c r="U14" i="12"/>
  <c r="X14" i="12"/>
  <c r="U18" i="12"/>
  <c r="X18" i="12"/>
  <c r="U22" i="12"/>
  <c r="X22" i="12"/>
  <c r="U26" i="12"/>
  <c r="X26" i="12"/>
  <c r="U30" i="12"/>
  <c r="X30" i="12"/>
  <c r="U34" i="12"/>
  <c r="X34" i="12"/>
  <c r="U38" i="12"/>
  <c r="X38" i="12"/>
  <c r="U42" i="12"/>
  <c r="X42" i="12"/>
  <c r="U46" i="12"/>
  <c r="X46" i="12"/>
  <c r="U50" i="12"/>
  <c r="X50" i="12"/>
  <c r="U7" i="12"/>
  <c r="X7" i="12"/>
  <c r="U11" i="12"/>
  <c r="X11" i="12"/>
  <c r="U15" i="12"/>
  <c r="X15" i="12"/>
  <c r="U19" i="12"/>
  <c r="X19" i="12"/>
  <c r="U23" i="12"/>
  <c r="X23" i="12"/>
  <c r="U27" i="12"/>
  <c r="X27" i="12"/>
  <c r="U31" i="12"/>
  <c r="X31" i="12"/>
  <c r="U35" i="12"/>
  <c r="X35" i="12"/>
  <c r="U39" i="12"/>
  <c r="X39" i="12"/>
  <c r="U43" i="12"/>
  <c r="X43" i="12"/>
  <c r="U47" i="12"/>
  <c r="X47" i="12"/>
  <c r="U51" i="12"/>
  <c r="X51" i="12"/>
  <c r="L8" i="12"/>
  <c r="R8" i="12"/>
  <c r="L12" i="12"/>
  <c r="R12" i="12"/>
  <c r="L16" i="12"/>
  <c r="R16" i="12"/>
  <c r="L20" i="12"/>
  <c r="R20" i="12"/>
  <c r="L24" i="12"/>
  <c r="R24" i="12"/>
  <c r="L28" i="12"/>
  <c r="R28" i="12"/>
  <c r="L32" i="12"/>
  <c r="R32" i="12"/>
  <c r="L36" i="12"/>
  <c r="R36" i="12"/>
  <c r="L40" i="12"/>
  <c r="R40" i="12"/>
  <c r="L44" i="12"/>
  <c r="R44" i="12"/>
  <c r="L48" i="12"/>
  <c r="R48" i="12"/>
  <c r="L53" i="12"/>
  <c r="R53" i="12"/>
  <c r="L9" i="12"/>
  <c r="R9" i="12"/>
  <c r="L13" i="12"/>
  <c r="R13" i="12"/>
  <c r="L17" i="12"/>
  <c r="R17" i="12"/>
  <c r="L21" i="12"/>
  <c r="R21" i="12"/>
  <c r="L25" i="12"/>
  <c r="R25" i="12"/>
  <c r="L29" i="12"/>
  <c r="R29" i="12"/>
  <c r="L33" i="12"/>
  <c r="R33" i="12"/>
  <c r="L37" i="12"/>
  <c r="R37" i="12"/>
  <c r="L41" i="12"/>
  <c r="R41" i="12"/>
  <c r="L45" i="12"/>
  <c r="R45" i="12"/>
  <c r="L49" i="12"/>
  <c r="R49" i="12"/>
  <c r="L10" i="12"/>
  <c r="R10" i="12"/>
  <c r="L14" i="12"/>
  <c r="R14" i="12"/>
  <c r="L18" i="12"/>
  <c r="R18" i="12"/>
  <c r="L22" i="12"/>
  <c r="R22" i="12"/>
  <c r="L26" i="12"/>
  <c r="R26" i="12"/>
  <c r="L30" i="12"/>
  <c r="R30" i="12"/>
  <c r="L34" i="12"/>
  <c r="R34" i="12"/>
  <c r="L38" i="12"/>
  <c r="R38" i="12"/>
  <c r="L42" i="12"/>
  <c r="R42" i="12"/>
  <c r="L46" i="12"/>
  <c r="R46" i="12"/>
  <c r="L50" i="12"/>
  <c r="R50" i="12"/>
  <c r="L7" i="12"/>
  <c r="R7" i="12"/>
  <c r="L11" i="12"/>
  <c r="R11" i="12"/>
  <c r="L15" i="12"/>
  <c r="R15" i="12"/>
  <c r="L19" i="12"/>
  <c r="R19" i="12"/>
  <c r="L23" i="12"/>
  <c r="R23" i="12"/>
  <c r="L27" i="12"/>
  <c r="R27" i="12"/>
  <c r="L31" i="12"/>
  <c r="R31" i="12"/>
  <c r="L35" i="12"/>
  <c r="R35" i="12"/>
  <c r="L39" i="12"/>
  <c r="R39" i="12"/>
  <c r="L43" i="12"/>
  <c r="R43" i="12"/>
  <c r="L47" i="12"/>
  <c r="R47" i="12"/>
  <c r="L51" i="12"/>
  <c r="R51" i="12"/>
  <c r="F8" i="12"/>
  <c r="I8" i="12"/>
  <c r="F12" i="12"/>
  <c r="I12" i="12"/>
  <c r="F16" i="12"/>
  <c r="I16" i="12"/>
  <c r="F20" i="12"/>
  <c r="I20" i="12"/>
  <c r="F24" i="12"/>
  <c r="I24" i="12"/>
  <c r="F28" i="12"/>
  <c r="I28" i="12"/>
  <c r="F32" i="12"/>
  <c r="I32" i="12"/>
  <c r="F36" i="12"/>
  <c r="I36" i="12"/>
  <c r="F40" i="12"/>
  <c r="I40" i="12"/>
  <c r="F44" i="12"/>
  <c r="I44" i="12"/>
  <c r="F48" i="12"/>
  <c r="I48" i="12"/>
  <c r="F53" i="12"/>
  <c r="I53" i="12"/>
  <c r="F9" i="12"/>
  <c r="I9" i="12"/>
  <c r="F13" i="12"/>
  <c r="I13" i="12"/>
  <c r="F17" i="12"/>
  <c r="I17" i="12"/>
  <c r="F21" i="12"/>
  <c r="I21" i="12"/>
  <c r="F25" i="12"/>
  <c r="I25" i="12"/>
  <c r="F29" i="12"/>
  <c r="I29" i="12"/>
  <c r="F33" i="12"/>
  <c r="I33" i="12"/>
  <c r="F37" i="12"/>
  <c r="I37" i="12"/>
  <c r="F41" i="12"/>
  <c r="I41" i="12"/>
  <c r="F45" i="12"/>
  <c r="I45" i="12"/>
  <c r="F49" i="12"/>
  <c r="I49" i="12"/>
  <c r="F10" i="12"/>
  <c r="I10" i="12"/>
  <c r="F14" i="12"/>
  <c r="I14" i="12"/>
  <c r="F18" i="12"/>
  <c r="I18" i="12"/>
  <c r="F22" i="12"/>
  <c r="I22" i="12"/>
  <c r="F26" i="12"/>
  <c r="I26" i="12"/>
  <c r="F30" i="12"/>
  <c r="I30" i="12"/>
  <c r="F34" i="12"/>
  <c r="I34" i="12"/>
  <c r="F38" i="12"/>
  <c r="I38" i="12"/>
  <c r="F42" i="12"/>
  <c r="I42" i="12"/>
  <c r="F46" i="12"/>
  <c r="I46" i="12"/>
  <c r="F50" i="12"/>
  <c r="I50" i="12"/>
  <c r="F7" i="12"/>
  <c r="I7" i="12"/>
  <c r="F11" i="12"/>
  <c r="I11" i="12"/>
  <c r="F15" i="12"/>
  <c r="I15" i="12"/>
  <c r="F19" i="12"/>
  <c r="I19" i="12"/>
  <c r="F23" i="12"/>
  <c r="I23" i="12"/>
  <c r="F27" i="12"/>
  <c r="I27" i="12"/>
  <c r="F31" i="12"/>
  <c r="I31" i="12"/>
  <c r="F35" i="12"/>
  <c r="I35" i="12"/>
  <c r="F39" i="12"/>
  <c r="I39" i="12"/>
  <c r="F43" i="12"/>
  <c r="I43" i="12"/>
  <c r="F47" i="12"/>
  <c r="I47" i="12"/>
  <c r="F51" i="12"/>
  <c r="I51" i="12"/>
  <c r="P52" i="10"/>
  <c r="AE52" i="10"/>
  <c r="BC52" i="10"/>
  <c r="P52" i="13"/>
  <c r="AE52" i="13"/>
  <c r="P52" i="26"/>
  <c r="AE52" i="26"/>
  <c r="BC52" i="26"/>
  <c r="BH52" i="26"/>
  <c r="AB52" i="10"/>
  <c r="AQ52" i="10"/>
  <c r="BF52" i="10"/>
  <c r="AB52" i="13"/>
  <c r="AB52" i="26"/>
  <c r="AQ52" i="26"/>
  <c r="BF52" i="26"/>
  <c r="AS53" i="42"/>
  <c r="AV11" i="41"/>
  <c r="AW11" i="41" s="1"/>
  <c r="F11" i="41"/>
  <c r="AV23" i="41"/>
  <c r="AW23" i="41" s="1"/>
  <c r="F23" i="41"/>
  <c r="AV27" i="41"/>
  <c r="AW27" i="41" s="1"/>
  <c r="F27" i="41"/>
  <c r="AV39" i="41"/>
  <c r="AW39" i="41" s="1"/>
  <c r="F39" i="41"/>
  <c r="AV43" i="41"/>
  <c r="AW43" i="41" s="1"/>
  <c r="F43" i="41"/>
  <c r="AV10" i="41"/>
  <c r="AW10" i="41" s="1"/>
  <c r="F10" i="41"/>
  <c r="AV14" i="41"/>
  <c r="AW14" i="41" s="1"/>
  <c r="F14" i="41"/>
  <c r="AV18" i="41"/>
  <c r="AW18" i="41" s="1"/>
  <c r="F18" i="41"/>
  <c r="AV22" i="41"/>
  <c r="AW22" i="41" s="1"/>
  <c r="F22" i="41"/>
  <c r="AV26" i="41"/>
  <c r="AW26" i="41" s="1"/>
  <c r="F26" i="41"/>
  <c r="AV30" i="41"/>
  <c r="AW30" i="41" s="1"/>
  <c r="F30" i="41"/>
  <c r="AV34" i="41"/>
  <c r="AW34" i="41" s="1"/>
  <c r="F34" i="41"/>
  <c r="AV38" i="41"/>
  <c r="AW38" i="41" s="1"/>
  <c r="F38" i="41"/>
  <c r="AV42" i="41"/>
  <c r="AW42" i="41" s="1"/>
  <c r="F42" i="41"/>
  <c r="AV46" i="41"/>
  <c r="AW46" i="41" s="1"/>
  <c r="F46" i="41"/>
  <c r="AV50" i="41"/>
  <c r="AW50" i="41" s="1"/>
  <c r="F50" i="41"/>
  <c r="AV15" i="41"/>
  <c r="AW15" i="41" s="1"/>
  <c r="AV31" i="41"/>
  <c r="AW31" i="41" s="1"/>
  <c r="F31" i="41"/>
  <c r="AV51" i="41"/>
  <c r="AW51" i="41" s="1"/>
  <c r="F51" i="41"/>
  <c r="AV8" i="41"/>
  <c r="AW8" i="41" s="1"/>
  <c r="F8" i="41"/>
  <c r="AV12" i="41"/>
  <c r="AW12" i="41" s="1"/>
  <c r="F12" i="41"/>
  <c r="AV16" i="41"/>
  <c r="AW16" i="41" s="1"/>
  <c r="F16" i="41"/>
  <c r="AV20" i="41"/>
  <c r="AW20" i="41" s="1"/>
  <c r="F20" i="41"/>
  <c r="AV24" i="41"/>
  <c r="AW24" i="41" s="1"/>
  <c r="F24" i="41"/>
  <c r="AV28" i="41"/>
  <c r="AW28" i="41" s="1"/>
  <c r="AV32" i="41"/>
  <c r="AW32" i="41" s="1"/>
  <c r="F32" i="41"/>
  <c r="AV36" i="41"/>
  <c r="AW36" i="41" s="1"/>
  <c r="F36" i="41"/>
  <c r="AV40" i="41"/>
  <c r="AW40" i="41" s="1"/>
  <c r="F40" i="41"/>
  <c r="AV44" i="41"/>
  <c r="AW44" i="41" s="1"/>
  <c r="F44" i="41"/>
  <c r="AV48" i="41"/>
  <c r="AW48" i="41" s="1"/>
  <c r="F48" i="41"/>
  <c r="AV19" i="41"/>
  <c r="AW19" i="41" s="1"/>
  <c r="F19" i="41"/>
  <c r="AV35" i="41"/>
  <c r="AW35" i="41" s="1"/>
  <c r="F35" i="41"/>
  <c r="AV47" i="41"/>
  <c r="AW47" i="41" s="1"/>
  <c r="F47" i="41"/>
  <c r="AV9" i="41"/>
  <c r="AW9" i="41" s="1"/>
  <c r="F9" i="41"/>
  <c r="AV13" i="41"/>
  <c r="AW13" i="41" s="1"/>
  <c r="F13" i="41"/>
  <c r="AV17" i="41"/>
  <c r="AW17" i="41" s="1"/>
  <c r="F17" i="41"/>
  <c r="AV21" i="41"/>
  <c r="AW21" i="41" s="1"/>
  <c r="F21" i="41"/>
  <c r="AV25" i="41"/>
  <c r="AW25" i="41" s="1"/>
  <c r="F25" i="41"/>
  <c r="AV29" i="41"/>
  <c r="AW29" i="41" s="1"/>
  <c r="F29" i="41"/>
  <c r="AV33" i="41"/>
  <c r="AW33" i="41" s="1"/>
  <c r="F33" i="41"/>
  <c r="AV37" i="41"/>
  <c r="AW37" i="41" s="1"/>
  <c r="F37" i="41"/>
  <c r="AV41" i="41"/>
  <c r="AW41" i="41" s="1"/>
  <c r="F41" i="41"/>
  <c r="AV45" i="41"/>
  <c r="AW45" i="41" s="1"/>
  <c r="F45" i="41"/>
  <c r="AV49" i="41"/>
  <c r="AW49" i="41" s="1"/>
  <c r="F49" i="41"/>
  <c r="AV53" i="41"/>
  <c r="AW53" i="41" s="1"/>
  <c r="F53" i="41"/>
  <c r="AS20" i="42"/>
  <c r="AV20" i="42"/>
  <c r="AW20" i="42" s="1"/>
  <c r="AS36" i="42"/>
  <c r="AV36" i="42"/>
  <c r="AW36" i="42" s="1"/>
  <c r="AV9" i="42"/>
  <c r="AW9" i="42" s="1"/>
  <c r="AV13" i="42"/>
  <c r="AW13" i="42" s="1"/>
  <c r="AV17" i="42"/>
  <c r="AW17" i="42" s="1"/>
  <c r="AV21" i="42"/>
  <c r="AW21" i="42" s="1"/>
  <c r="AV25" i="42"/>
  <c r="AW25" i="42" s="1"/>
  <c r="AV29" i="42"/>
  <c r="AW29" i="42" s="1"/>
  <c r="AV33" i="42"/>
  <c r="AW33" i="42" s="1"/>
  <c r="AV37" i="42"/>
  <c r="AW37" i="42" s="1"/>
  <c r="AV41" i="42"/>
  <c r="AW41" i="42" s="1"/>
  <c r="AV45" i="42"/>
  <c r="AW45" i="42" s="1"/>
  <c r="AV49" i="42"/>
  <c r="AW49" i="42" s="1"/>
  <c r="AV53" i="42"/>
  <c r="AW53" i="42" s="1"/>
  <c r="AS12" i="42"/>
  <c r="AV12" i="42"/>
  <c r="AW12" i="42" s="1"/>
  <c r="AS28" i="42"/>
  <c r="AV28" i="42"/>
  <c r="AW28" i="42" s="1"/>
  <c r="AS44" i="42"/>
  <c r="AV44" i="42"/>
  <c r="AW44" i="42" s="1"/>
  <c r="BB53" i="9"/>
  <c r="BC53" i="9" s="1"/>
  <c r="AV10" i="42"/>
  <c r="AW10" i="42" s="1"/>
  <c r="AV18" i="42"/>
  <c r="AW18" i="42" s="1"/>
  <c r="AV22" i="42"/>
  <c r="AW22" i="42" s="1"/>
  <c r="AV26" i="42"/>
  <c r="AW26" i="42" s="1"/>
  <c r="AV30" i="42"/>
  <c r="AW30" i="42" s="1"/>
  <c r="AV34" i="42"/>
  <c r="AW34" i="42" s="1"/>
  <c r="AV38" i="42"/>
  <c r="AW38" i="42" s="1"/>
  <c r="AV42" i="42"/>
  <c r="AW42" i="42" s="1"/>
  <c r="AV46" i="42"/>
  <c r="AW46" i="42" s="1"/>
  <c r="AV50" i="42"/>
  <c r="AW50" i="42" s="1"/>
  <c r="AS8" i="42"/>
  <c r="AV8" i="42"/>
  <c r="AW8" i="42" s="1"/>
  <c r="AS16" i="42"/>
  <c r="AV16" i="42"/>
  <c r="AW16" i="42" s="1"/>
  <c r="AS24" i="42"/>
  <c r="AV24" i="42"/>
  <c r="AW24" i="42" s="1"/>
  <c r="AS32" i="42"/>
  <c r="AV32" i="42"/>
  <c r="AW32" i="42" s="1"/>
  <c r="AS40" i="42"/>
  <c r="AV40" i="42"/>
  <c r="AW40" i="42" s="1"/>
  <c r="AS48" i="42"/>
  <c r="AV48" i="42"/>
  <c r="AW48" i="42" s="1"/>
  <c r="AV14" i="42"/>
  <c r="AW14" i="42" s="1"/>
  <c r="AV7" i="42"/>
  <c r="AW7" i="42" s="1"/>
  <c r="AV11" i="42"/>
  <c r="AW11" i="42" s="1"/>
  <c r="AV15" i="42"/>
  <c r="AW15" i="42" s="1"/>
  <c r="AV19" i="42"/>
  <c r="AW19" i="42" s="1"/>
  <c r="AV23" i="42"/>
  <c r="AW23" i="42" s="1"/>
  <c r="AV27" i="42"/>
  <c r="AW27" i="42" s="1"/>
  <c r="AV31" i="42"/>
  <c r="AW31" i="42" s="1"/>
  <c r="AV35" i="42"/>
  <c r="AW35" i="42" s="1"/>
  <c r="AV39" i="42"/>
  <c r="AW39" i="42" s="1"/>
  <c r="AV43" i="42"/>
  <c r="AW43" i="42" s="1"/>
  <c r="AV47" i="42"/>
  <c r="AW47" i="42" s="1"/>
  <c r="AV51" i="42"/>
  <c r="AW51" i="42" s="1"/>
  <c r="AS9" i="42"/>
  <c r="AS13" i="42"/>
  <c r="AS17" i="42"/>
  <c r="AS21" i="42"/>
  <c r="AS25" i="42"/>
  <c r="AS29" i="42"/>
  <c r="AS33" i="42"/>
  <c r="AS37" i="42"/>
  <c r="AS41" i="42"/>
  <c r="AS45" i="42"/>
  <c r="AS49" i="42"/>
  <c r="AS10" i="42"/>
  <c r="AS18" i="42"/>
  <c r="AS22" i="42"/>
  <c r="AS26" i="42"/>
  <c r="AS30" i="42"/>
  <c r="AS34" i="42"/>
  <c r="AS38" i="42"/>
  <c r="AS42" i="42"/>
  <c r="AS46" i="42"/>
  <c r="AS50" i="42"/>
  <c r="AS14" i="42"/>
  <c r="AS7" i="42"/>
  <c r="AS11" i="42"/>
  <c r="AS15" i="42"/>
  <c r="AS19" i="42"/>
  <c r="AS23" i="42"/>
  <c r="AS27" i="42"/>
  <c r="AS31" i="42"/>
  <c r="AS35" i="42"/>
  <c r="AS39" i="42"/>
  <c r="AS43" i="42"/>
  <c r="AS47" i="42"/>
  <c r="AS51" i="42"/>
  <c r="AM10" i="41"/>
  <c r="AN10" i="41" s="1"/>
  <c r="AS10" i="41"/>
  <c r="AM14" i="41"/>
  <c r="AN14" i="41" s="1"/>
  <c r="AS14" i="41"/>
  <c r="AM18" i="41"/>
  <c r="AN18" i="41" s="1"/>
  <c r="AS18" i="41"/>
  <c r="AM22" i="41"/>
  <c r="AN22" i="41" s="1"/>
  <c r="AS22" i="41"/>
  <c r="AM26" i="41"/>
  <c r="AN26" i="41" s="1"/>
  <c r="AS26" i="41"/>
  <c r="AM30" i="41"/>
  <c r="AN30" i="41" s="1"/>
  <c r="AS30" i="41"/>
  <c r="AM34" i="41"/>
  <c r="AN34" i="41" s="1"/>
  <c r="AS34" i="41"/>
  <c r="AM38" i="41"/>
  <c r="AN38" i="41" s="1"/>
  <c r="AS38" i="41"/>
  <c r="AM42" i="41"/>
  <c r="AN42" i="41" s="1"/>
  <c r="AS42" i="41"/>
  <c r="AM46" i="41"/>
  <c r="AN46" i="41" s="1"/>
  <c r="AS46" i="41"/>
  <c r="AM50" i="41"/>
  <c r="AN50" i="41" s="1"/>
  <c r="AS50" i="41"/>
  <c r="AM11" i="41"/>
  <c r="AN11" i="41" s="1"/>
  <c r="AS11" i="41"/>
  <c r="AM15" i="41"/>
  <c r="AN15" i="41" s="1"/>
  <c r="AS15" i="41"/>
  <c r="AM19" i="41"/>
  <c r="AN19" i="41" s="1"/>
  <c r="AS19" i="41"/>
  <c r="AM23" i="41"/>
  <c r="AN23" i="41" s="1"/>
  <c r="AS23" i="41"/>
  <c r="AM27" i="41"/>
  <c r="AN27" i="41" s="1"/>
  <c r="AS27" i="41"/>
  <c r="AM31" i="41"/>
  <c r="AN31" i="41" s="1"/>
  <c r="AS31" i="41"/>
  <c r="AM35" i="41"/>
  <c r="AN35" i="41" s="1"/>
  <c r="AS35" i="41"/>
  <c r="AM39" i="41"/>
  <c r="AN39" i="41" s="1"/>
  <c r="AS39" i="41"/>
  <c r="AM43" i="41"/>
  <c r="AN43" i="41" s="1"/>
  <c r="AS43" i="41"/>
  <c r="AM47" i="41"/>
  <c r="AN47" i="41" s="1"/>
  <c r="AS47" i="41"/>
  <c r="AM51" i="41"/>
  <c r="AN51" i="41" s="1"/>
  <c r="AS51" i="41"/>
  <c r="AM8" i="41"/>
  <c r="AN8" i="41" s="1"/>
  <c r="AS8" i="41"/>
  <c r="AM12" i="41"/>
  <c r="AN12" i="41" s="1"/>
  <c r="AS12" i="41"/>
  <c r="AM16" i="41"/>
  <c r="AN16" i="41" s="1"/>
  <c r="AS16" i="41"/>
  <c r="AM20" i="41"/>
  <c r="AN20" i="41" s="1"/>
  <c r="AS20" i="41"/>
  <c r="AM24" i="41"/>
  <c r="AN24" i="41" s="1"/>
  <c r="AS24" i="41"/>
  <c r="AM28" i="41"/>
  <c r="AN28" i="41" s="1"/>
  <c r="AS28" i="41"/>
  <c r="AM32" i="41"/>
  <c r="AN32" i="41" s="1"/>
  <c r="AS32" i="41"/>
  <c r="AM36" i="41"/>
  <c r="AN36" i="41" s="1"/>
  <c r="AS36" i="41"/>
  <c r="AM40" i="41"/>
  <c r="AN40" i="41" s="1"/>
  <c r="AS40" i="41"/>
  <c r="AM44" i="41"/>
  <c r="AN44" i="41" s="1"/>
  <c r="AS44" i="41"/>
  <c r="AM48" i="41"/>
  <c r="AN48" i="41" s="1"/>
  <c r="AS48" i="41"/>
  <c r="AM9" i="41"/>
  <c r="AN9" i="41" s="1"/>
  <c r="AS9" i="41"/>
  <c r="AM13" i="41"/>
  <c r="AN13" i="41" s="1"/>
  <c r="AS13" i="41"/>
  <c r="AM17" i="41"/>
  <c r="AN17" i="41" s="1"/>
  <c r="AS17" i="41"/>
  <c r="AM21" i="41"/>
  <c r="AN21" i="41" s="1"/>
  <c r="AS21" i="41"/>
  <c r="AM25" i="41"/>
  <c r="AN25" i="41" s="1"/>
  <c r="AS25" i="41"/>
  <c r="AM29" i="41"/>
  <c r="AN29" i="41" s="1"/>
  <c r="AS29" i="41"/>
  <c r="AM33" i="41"/>
  <c r="AN33" i="41" s="1"/>
  <c r="AS33" i="41"/>
  <c r="AM37" i="41"/>
  <c r="AN37" i="41" s="1"/>
  <c r="AS37" i="41"/>
  <c r="AM41" i="41"/>
  <c r="AN41" i="41" s="1"/>
  <c r="AS41" i="41"/>
  <c r="AM45" i="41"/>
  <c r="AN45" i="41" s="1"/>
  <c r="AS45" i="41"/>
  <c r="AM49" i="41"/>
  <c r="AN49" i="41" s="1"/>
  <c r="AS49" i="41"/>
  <c r="AM53" i="41"/>
  <c r="AN53" i="41" s="1"/>
  <c r="AS53" i="41"/>
  <c r="AM8" i="42"/>
  <c r="AN8" i="42" s="1"/>
  <c r="AM12" i="42"/>
  <c r="AN12" i="42" s="1"/>
  <c r="AM16" i="42"/>
  <c r="AN16" i="42" s="1"/>
  <c r="AM20" i="42"/>
  <c r="AN20" i="42" s="1"/>
  <c r="AM24" i="42"/>
  <c r="AN24" i="42" s="1"/>
  <c r="AM28" i="42"/>
  <c r="AN28" i="42" s="1"/>
  <c r="AM32" i="42"/>
  <c r="AN32" i="42" s="1"/>
  <c r="AM36" i="42"/>
  <c r="AN36" i="42" s="1"/>
  <c r="AM40" i="42"/>
  <c r="AN40" i="42" s="1"/>
  <c r="AM44" i="42"/>
  <c r="AN44" i="42" s="1"/>
  <c r="AM48" i="42"/>
  <c r="AN48" i="42" s="1"/>
  <c r="AM10" i="42"/>
  <c r="AN10" i="42" s="1"/>
  <c r="AM14" i="42"/>
  <c r="AN14" i="42" s="1"/>
  <c r="AM18" i="42"/>
  <c r="AN18" i="42" s="1"/>
  <c r="AM22" i="42"/>
  <c r="AN22" i="42" s="1"/>
  <c r="AM26" i="42"/>
  <c r="AN26" i="42" s="1"/>
  <c r="AM30" i="42"/>
  <c r="AN30" i="42" s="1"/>
  <c r="AM34" i="42"/>
  <c r="AN34" i="42" s="1"/>
  <c r="AM38" i="42"/>
  <c r="AN38" i="42" s="1"/>
  <c r="AM42" i="42"/>
  <c r="AN42" i="42" s="1"/>
  <c r="AM46" i="42"/>
  <c r="AN46" i="42" s="1"/>
  <c r="AM50" i="42"/>
  <c r="AN50" i="42" s="1"/>
  <c r="AM9" i="42"/>
  <c r="AN9" i="42" s="1"/>
  <c r="AM13" i="42"/>
  <c r="AN13" i="42" s="1"/>
  <c r="AM17" i="42"/>
  <c r="AN17" i="42" s="1"/>
  <c r="AM21" i="42"/>
  <c r="AN21" i="42" s="1"/>
  <c r="AM25" i="42"/>
  <c r="AN25" i="42" s="1"/>
  <c r="AM29" i="42"/>
  <c r="AN29" i="42" s="1"/>
  <c r="AM33" i="42"/>
  <c r="AN33" i="42" s="1"/>
  <c r="AM37" i="42"/>
  <c r="AN37" i="42" s="1"/>
  <c r="AM41" i="42"/>
  <c r="AN41" i="42" s="1"/>
  <c r="AM45" i="42"/>
  <c r="AN45" i="42" s="1"/>
  <c r="AM49" i="42"/>
  <c r="AN49" i="42" s="1"/>
  <c r="AM53" i="42"/>
  <c r="AN53" i="42" s="1"/>
  <c r="AM7" i="42"/>
  <c r="AN7" i="42" s="1"/>
  <c r="AM11" i="42"/>
  <c r="AN11" i="42" s="1"/>
  <c r="AM15" i="42"/>
  <c r="AN15" i="42" s="1"/>
  <c r="AM19" i="42"/>
  <c r="AN19" i="42" s="1"/>
  <c r="AM23" i="42"/>
  <c r="AN23" i="42" s="1"/>
  <c r="AM27" i="42"/>
  <c r="AN27" i="42" s="1"/>
  <c r="AM31" i="42"/>
  <c r="AN31" i="42" s="1"/>
  <c r="AM35" i="42"/>
  <c r="AN35" i="42" s="1"/>
  <c r="AM39" i="42"/>
  <c r="AN39" i="42" s="1"/>
  <c r="AM43" i="42"/>
  <c r="AN43" i="42" s="1"/>
  <c r="AM47" i="42"/>
  <c r="AN47" i="42" s="1"/>
  <c r="AM51" i="42"/>
  <c r="AN51" i="42" s="1"/>
  <c r="AJ8" i="42"/>
  <c r="AK8" i="42" s="1"/>
  <c r="AJ12" i="42"/>
  <c r="AK12" i="42" s="1"/>
  <c r="AJ16" i="42"/>
  <c r="AK16" i="42" s="1"/>
  <c r="AJ24" i="42"/>
  <c r="AK24" i="42" s="1"/>
  <c r="AJ28" i="42"/>
  <c r="AK28" i="42" s="1"/>
  <c r="AJ32" i="42"/>
  <c r="AK32" i="42" s="1"/>
  <c r="AJ36" i="42"/>
  <c r="AK36" i="42" s="1"/>
  <c r="AJ40" i="42"/>
  <c r="AK40" i="42" s="1"/>
  <c r="AJ44" i="42"/>
  <c r="AK44" i="42" s="1"/>
  <c r="AJ48" i="42"/>
  <c r="AK48" i="42" s="1"/>
  <c r="AG10" i="41"/>
  <c r="AJ10" i="41"/>
  <c r="AK10" i="41" s="1"/>
  <c r="AG18" i="41"/>
  <c r="AJ18" i="41"/>
  <c r="AK18" i="41" s="1"/>
  <c r="AG26" i="41"/>
  <c r="AJ26" i="41"/>
  <c r="AK26" i="41" s="1"/>
  <c r="AG34" i="41"/>
  <c r="AJ34" i="41"/>
  <c r="AK34" i="41" s="1"/>
  <c r="AG38" i="41"/>
  <c r="AJ38" i="41"/>
  <c r="AK38" i="41" s="1"/>
  <c r="AG46" i="41"/>
  <c r="AJ46" i="41"/>
  <c r="AK46" i="41" s="1"/>
  <c r="AG9" i="42"/>
  <c r="AJ9" i="42"/>
  <c r="AK9" i="42" s="1"/>
  <c r="AG17" i="42"/>
  <c r="AJ17" i="42"/>
  <c r="AK17" i="42" s="1"/>
  <c r="AG21" i="42"/>
  <c r="AJ21" i="42"/>
  <c r="AK21" i="42" s="1"/>
  <c r="AG29" i="42"/>
  <c r="AJ29" i="42"/>
  <c r="AK29" i="42" s="1"/>
  <c r="AG33" i="42"/>
  <c r="AJ33" i="42"/>
  <c r="AK33" i="42" s="1"/>
  <c r="AG41" i="42"/>
  <c r="AJ41" i="42"/>
  <c r="AK41" i="42" s="1"/>
  <c r="AG45" i="42"/>
  <c r="AJ45" i="42"/>
  <c r="AK45" i="42" s="1"/>
  <c r="AG53" i="42"/>
  <c r="AJ53" i="42"/>
  <c r="AK53" i="42" s="1"/>
  <c r="AG11" i="41"/>
  <c r="AJ11" i="41"/>
  <c r="AK11" i="41" s="1"/>
  <c r="AG15" i="41"/>
  <c r="AJ15" i="41"/>
  <c r="AK15" i="41" s="1"/>
  <c r="AG23" i="41"/>
  <c r="AJ23" i="41"/>
  <c r="AK23" i="41" s="1"/>
  <c r="AG27" i="41"/>
  <c r="AJ27" i="41"/>
  <c r="AK27" i="41" s="1"/>
  <c r="AG35" i="41"/>
  <c r="AJ35" i="41"/>
  <c r="AK35" i="41" s="1"/>
  <c r="AG39" i="41"/>
  <c r="AJ39" i="41"/>
  <c r="AK39" i="41" s="1"/>
  <c r="AG43" i="41"/>
  <c r="AJ43" i="41"/>
  <c r="AK43" i="41" s="1"/>
  <c r="AG51" i="41"/>
  <c r="AJ51" i="41"/>
  <c r="AK51" i="41" s="1"/>
  <c r="AJ14" i="42"/>
  <c r="AK14" i="42" s="1"/>
  <c r="AJ22" i="42"/>
  <c r="AK22" i="42" s="1"/>
  <c r="AJ30" i="42"/>
  <c r="AK30" i="42" s="1"/>
  <c r="AJ38" i="42"/>
  <c r="AK38" i="42" s="1"/>
  <c r="AJ46" i="42"/>
  <c r="AK46" i="42" s="1"/>
  <c r="AG8" i="41"/>
  <c r="AG12" i="41"/>
  <c r="AG16" i="41"/>
  <c r="AG20" i="41"/>
  <c r="AG24" i="41"/>
  <c r="AG28" i="41"/>
  <c r="AG32" i="41"/>
  <c r="AG36" i="41"/>
  <c r="AG40" i="41"/>
  <c r="AG44" i="41"/>
  <c r="AG48" i="41"/>
  <c r="AG14" i="41"/>
  <c r="AJ14" i="41"/>
  <c r="AK14" i="41" s="1"/>
  <c r="AG22" i="41"/>
  <c r="AJ22" i="41"/>
  <c r="AK22" i="41" s="1"/>
  <c r="AG30" i="41"/>
  <c r="AJ30" i="41"/>
  <c r="AK30" i="41" s="1"/>
  <c r="AG42" i="41"/>
  <c r="AJ42" i="41"/>
  <c r="AK42" i="41" s="1"/>
  <c r="AG50" i="41"/>
  <c r="AJ50" i="41"/>
  <c r="AK50" i="41" s="1"/>
  <c r="AG13" i="42"/>
  <c r="AG25" i="42"/>
  <c r="AG37" i="42"/>
  <c r="AG49" i="42"/>
  <c r="AG19" i="41"/>
  <c r="AJ19" i="41"/>
  <c r="AK19" i="41" s="1"/>
  <c r="AG31" i="41"/>
  <c r="AJ31" i="41"/>
  <c r="AK31" i="41" s="1"/>
  <c r="AG47" i="41"/>
  <c r="AJ47" i="41"/>
  <c r="AK47" i="41" s="1"/>
  <c r="AJ7" i="42"/>
  <c r="AK7" i="42" s="1"/>
  <c r="AJ15" i="42"/>
  <c r="AK15" i="42" s="1"/>
  <c r="AJ23" i="42"/>
  <c r="AK23" i="42" s="1"/>
  <c r="AJ31" i="42"/>
  <c r="AK31" i="42" s="1"/>
  <c r="AJ39" i="42"/>
  <c r="AK39" i="42" s="1"/>
  <c r="AJ47" i="42"/>
  <c r="AK47" i="42" s="1"/>
  <c r="AG9" i="41"/>
  <c r="AJ9" i="41"/>
  <c r="AK9" i="41" s="1"/>
  <c r="AG13" i="41"/>
  <c r="AJ13" i="41"/>
  <c r="AK13" i="41" s="1"/>
  <c r="AG17" i="41"/>
  <c r="AJ17" i="41"/>
  <c r="AK17" i="41" s="1"/>
  <c r="AG21" i="41"/>
  <c r="AJ21" i="41"/>
  <c r="AK21" i="41" s="1"/>
  <c r="AG25" i="41"/>
  <c r="AJ25" i="41"/>
  <c r="AK25" i="41" s="1"/>
  <c r="AG29" i="41"/>
  <c r="AJ29" i="41"/>
  <c r="AK29" i="41" s="1"/>
  <c r="AG33" i="41"/>
  <c r="AJ33" i="41"/>
  <c r="AK33" i="41" s="1"/>
  <c r="AG37" i="41"/>
  <c r="AJ37" i="41"/>
  <c r="AK37" i="41" s="1"/>
  <c r="AG41" i="41"/>
  <c r="AJ41" i="41"/>
  <c r="AK41" i="41" s="1"/>
  <c r="AG45" i="41"/>
  <c r="AJ45" i="41"/>
  <c r="AK45" i="41" s="1"/>
  <c r="AG49" i="41"/>
  <c r="AJ49" i="41"/>
  <c r="AK49" i="41" s="1"/>
  <c r="AG53" i="41"/>
  <c r="AG8" i="42"/>
  <c r="AG12" i="42"/>
  <c r="AG16" i="42"/>
  <c r="AG20" i="42"/>
  <c r="AG24" i="42"/>
  <c r="AG28" i="42"/>
  <c r="AG32" i="42"/>
  <c r="AG36" i="42"/>
  <c r="AG40" i="42"/>
  <c r="AG44" i="42"/>
  <c r="AG48" i="42"/>
  <c r="AG10" i="42"/>
  <c r="AG14" i="42"/>
  <c r="AG18" i="42"/>
  <c r="AG22" i="42"/>
  <c r="AG26" i="42"/>
  <c r="AG30" i="42"/>
  <c r="AG34" i="42"/>
  <c r="AG38" i="42"/>
  <c r="AG42" i="42"/>
  <c r="AG46" i="42"/>
  <c r="AG50" i="42"/>
  <c r="AG7" i="42"/>
  <c r="AG11" i="42"/>
  <c r="AG15" i="42"/>
  <c r="AG19" i="42"/>
  <c r="AG23" i="42"/>
  <c r="AG27" i="42"/>
  <c r="AG31" i="42"/>
  <c r="AG35" i="42"/>
  <c r="AG39" i="42"/>
  <c r="AG43" i="42"/>
  <c r="AG47" i="42"/>
  <c r="AG51" i="42"/>
  <c r="U8" i="42"/>
  <c r="V8" i="42" s="1"/>
  <c r="U16" i="42"/>
  <c r="V16" i="42" s="1"/>
  <c r="U28" i="42"/>
  <c r="V28" i="42" s="1"/>
  <c r="U36" i="42"/>
  <c r="V36" i="42" s="1"/>
  <c r="U48" i="42"/>
  <c r="V48" i="42" s="1"/>
  <c r="U14" i="41"/>
  <c r="V14" i="41" s="1"/>
  <c r="X14" i="41"/>
  <c r="Y14" i="41" s="1"/>
  <c r="U26" i="41"/>
  <c r="V26" i="41" s="1"/>
  <c r="U38" i="41"/>
  <c r="V38" i="41" s="1"/>
  <c r="U46" i="41"/>
  <c r="V46" i="41" s="1"/>
  <c r="U9" i="42"/>
  <c r="V9" i="42" s="1"/>
  <c r="U13" i="42"/>
  <c r="V13" i="42" s="1"/>
  <c r="U17" i="42"/>
  <c r="V17" i="42" s="1"/>
  <c r="U21" i="42"/>
  <c r="V21" i="42" s="1"/>
  <c r="U25" i="42"/>
  <c r="V25" i="42" s="1"/>
  <c r="U29" i="42"/>
  <c r="V29" i="42" s="1"/>
  <c r="U33" i="42"/>
  <c r="V33" i="42" s="1"/>
  <c r="U37" i="42"/>
  <c r="V37" i="42" s="1"/>
  <c r="U41" i="42"/>
  <c r="V41" i="42" s="1"/>
  <c r="U45" i="42"/>
  <c r="V45" i="42" s="1"/>
  <c r="U49" i="42"/>
  <c r="V49" i="42" s="1"/>
  <c r="U53" i="42"/>
  <c r="V53" i="42" s="1"/>
  <c r="U11" i="41"/>
  <c r="V11" i="41" s="1"/>
  <c r="U15" i="41"/>
  <c r="V15" i="41" s="1"/>
  <c r="U19" i="41"/>
  <c r="V19" i="41" s="1"/>
  <c r="U23" i="41"/>
  <c r="V23" i="41" s="1"/>
  <c r="U27" i="41"/>
  <c r="V27" i="41" s="1"/>
  <c r="U31" i="41"/>
  <c r="V31" i="41" s="1"/>
  <c r="U35" i="41"/>
  <c r="V35" i="41" s="1"/>
  <c r="U39" i="41"/>
  <c r="V39" i="41" s="1"/>
  <c r="U43" i="41"/>
  <c r="V43" i="41" s="1"/>
  <c r="U47" i="41"/>
  <c r="V47" i="41" s="1"/>
  <c r="U51" i="41"/>
  <c r="V51" i="41" s="1"/>
  <c r="U20" i="42"/>
  <c r="V20" i="42" s="1"/>
  <c r="U32" i="42"/>
  <c r="V32" i="42" s="1"/>
  <c r="U40" i="42"/>
  <c r="V40" i="42" s="1"/>
  <c r="U44" i="42"/>
  <c r="V44" i="42" s="1"/>
  <c r="U10" i="41"/>
  <c r="V10" i="41" s="1"/>
  <c r="U18" i="41"/>
  <c r="V18" i="41" s="1"/>
  <c r="U34" i="41"/>
  <c r="V34" i="41" s="1"/>
  <c r="U50" i="41"/>
  <c r="V50" i="41" s="1"/>
  <c r="U10" i="42"/>
  <c r="V10" i="42" s="1"/>
  <c r="U14" i="42"/>
  <c r="U18" i="42"/>
  <c r="V18" i="42" s="1"/>
  <c r="U22" i="42"/>
  <c r="V22" i="42" s="1"/>
  <c r="U26" i="42"/>
  <c r="V26" i="42" s="1"/>
  <c r="U30" i="42"/>
  <c r="V30" i="42" s="1"/>
  <c r="U34" i="42"/>
  <c r="V34" i="42" s="1"/>
  <c r="U38" i="42"/>
  <c r="V38" i="42" s="1"/>
  <c r="U42" i="42"/>
  <c r="V42" i="42" s="1"/>
  <c r="U46" i="42"/>
  <c r="U50" i="42"/>
  <c r="V50" i="42" s="1"/>
  <c r="U8" i="41"/>
  <c r="V8" i="41" s="1"/>
  <c r="U12" i="41"/>
  <c r="V12" i="41" s="1"/>
  <c r="U16" i="41"/>
  <c r="V16" i="41" s="1"/>
  <c r="U20" i="41"/>
  <c r="V20" i="41" s="1"/>
  <c r="U24" i="41"/>
  <c r="V24" i="41" s="1"/>
  <c r="U28" i="41"/>
  <c r="V28" i="41" s="1"/>
  <c r="U32" i="41"/>
  <c r="V32" i="41" s="1"/>
  <c r="U36" i="41"/>
  <c r="V36" i="41" s="1"/>
  <c r="U40" i="41"/>
  <c r="V40" i="41" s="1"/>
  <c r="U44" i="41"/>
  <c r="V44" i="41" s="1"/>
  <c r="U48" i="41"/>
  <c r="V48" i="41" s="1"/>
  <c r="U12" i="42"/>
  <c r="V12" i="42" s="1"/>
  <c r="U24" i="42"/>
  <c r="V24" i="42" s="1"/>
  <c r="U22" i="41"/>
  <c r="V22" i="41" s="1"/>
  <c r="U30" i="41"/>
  <c r="V30" i="41" s="1"/>
  <c r="U42" i="41"/>
  <c r="V42" i="41" s="1"/>
  <c r="U7" i="42"/>
  <c r="U11" i="42"/>
  <c r="V11" i="42" s="1"/>
  <c r="U15" i="42"/>
  <c r="U19" i="42"/>
  <c r="V19" i="42" s="1"/>
  <c r="U23" i="42"/>
  <c r="U27" i="42"/>
  <c r="U31" i="42"/>
  <c r="U35" i="42"/>
  <c r="V35" i="42" s="1"/>
  <c r="U39" i="42"/>
  <c r="U43" i="42"/>
  <c r="V43" i="42" s="1"/>
  <c r="U47" i="42"/>
  <c r="U51" i="42"/>
  <c r="V51" i="42" s="1"/>
  <c r="U9" i="41"/>
  <c r="V9" i="41" s="1"/>
  <c r="U13" i="41"/>
  <c r="V13" i="41" s="1"/>
  <c r="U17" i="41"/>
  <c r="V17" i="41" s="1"/>
  <c r="U21" i="41"/>
  <c r="V21" i="41" s="1"/>
  <c r="U25" i="41"/>
  <c r="V25" i="41" s="1"/>
  <c r="X25" i="41"/>
  <c r="Y25" i="41" s="1"/>
  <c r="U29" i="41"/>
  <c r="V29" i="41" s="1"/>
  <c r="U33" i="41"/>
  <c r="V33" i="41" s="1"/>
  <c r="U37" i="41"/>
  <c r="V37" i="41" s="1"/>
  <c r="U41" i="41"/>
  <c r="V41" i="41" s="1"/>
  <c r="X41" i="41"/>
  <c r="Y41" i="41" s="1"/>
  <c r="U45" i="41"/>
  <c r="V45" i="41" s="1"/>
  <c r="U49" i="41"/>
  <c r="V49" i="41" s="1"/>
  <c r="U53" i="41"/>
  <c r="V53" i="41" s="1"/>
  <c r="L16" i="42"/>
  <c r="M16" i="42" s="1"/>
  <c r="L32" i="42"/>
  <c r="M32" i="42" s="1"/>
  <c r="L44" i="42"/>
  <c r="M44" i="42" s="1"/>
  <c r="L10" i="41"/>
  <c r="M10" i="41" s="1"/>
  <c r="R10" i="41"/>
  <c r="L14" i="41"/>
  <c r="M14" i="41" s="1"/>
  <c r="R14" i="41"/>
  <c r="L30" i="41"/>
  <c r="M30" i="41" s="1"/>
  <c r="R30" i="41"/>
  <c r="L34" i="41"/>
  <c r="M34" i="41" s="1"/>
  <c r="L38" i="41"/>
  <c r="M38" i="41" s="1"/>
  <c r="L42" i="41"/>
  <c r="M42" i="41" s="1"/>
  <c r="L46" i="41"/>
  <c r="M46" i="41" s="1"/>
  <c r="R46" i="41"/>
  <c r="L50" i="41"/>
  <c r="M50" i="41" s="1"/>
  <c r="L24" i="42"/>
  <c r="M24" i="42" s="1"/>
  <c r="L36" i="42"/>
  <c r="M36" i="42" s="1"/>
  <c r="L26" i="41"/>
  <c r="M26" i="41" s="1"/>
  <c r="R26" i="41"/>
  <c r="L11" i="41"/>
  <c r="M11" i="41" s="1"/>
  <c r="L15" i="41"/>
  <c r="M15" i="41" s="1"/>
  <c r="L19" i="41"/>
  <c r="M19" i="41" s="1"/>
  <c r="L23" i="41"/>
  <c r="M23" i="41" s="1"/>
  <c r="L27" i="41"/>
  <c r="M27" i="41" s="1"/>
  <c r="L31" i="41"/>
  <c r="M31" i="41" s="1"/>
  <c r="L35" i="41"/>
  <c r="M35" i="41" s="1"/>
  <c r="L39" i="41"/>
  <c r="M39" i="41" s="1"/>
  <c r="L43" i="41"/>
  <c r="M43" i="41" s="1"/>
  <c r="L47" i="41"/>
  <c r="M47" i="41" s="1"/>
  <c r="L51" i="41"/>
  <c r="M51" i="41" s="1"/>
  <c r="L12" i="42"/>
  <c r="M12" i="42" s="1"/>
  <c r="L28" i="42"/>
  <c r="M28" i="42" s="1"/>
  <c r="L48" i="42"/>
  <c r="M48" i="42" s="1"/>
  <c r="L18" i="41"/>
  <c r="M18" i="41" s="1"/>
  <c r="L8" i="41"/>
  <c r="M8" i="41" s="1"/>
  <c r="L12" i="41"/>
  <c r="M12" i="41" s="1"/>
  <c r="L16" i="41"/>
  <c r="M16" i="41" s="1"/>
  <c r="L20" i="41"/>
  <c r="M20" i="41" s="1"/>
  <c r="L24" i="41"/>
  <c r="M24" i="41" s="1"/>
  <c r="L28" i="41"/>
  <c r="M28" i="41" s="1"/>
  <c r="L32" i="41"/>
  <c r="M32" i="41" s="1"/>
  <c r="L36" i="41"/>
  <c r="M36" i="41" s="1"/>
  <c r="L40" i="41"/>
  <c r="M40" i="41" s="1"/>
  <c r="L44" i="41"/>
  <c r="M44" i="41" s="1"/>
  <c r="L48" i="41"/>
  <c r="M48" i="41" s="1"/>
  <c r="L8" i="42"/>
  <c r="M8" i="42" s="1"/>
  <c r="L20" i="42"/>
  <c r="M20" i="42" s="1"/>
  <c r="L40" i="42"/>
  <c r="M40" i="42" s="1"/>
  <c r="L22" i="41"/>
  <c r="M22" i="41" s="1"/>
  <c r="R22" i="41"/>
  <c r="L9" i="41"/>
  <c r="M9" i="41" s="1"/>
  <c r="R9" i="41"/>
  <c r="L13" i="41"/>
  <c r="M13" i="41" s="1"/>
  <c r="R13" i="41"/>
  <c r="L17" i="41"/>
  <c r="M17" i="41" s="1"/>
  <c r="R17" i="41"/>
  <c r="L21" i="41"/>
  <c r="M21" i="41" s="1"/>
  <c r="R21" i="41"/>
  <c r="L25" i="41"/>
  <c r="M25" i="41" s="1"/>
  <c r="R25" i="41"/>
  <c r="L29" i="41"/>
  <c r="M29" i="41" s="1"/>
  <c r="R29" i="41"/>
  <c r="L33" i="41"/>
  <c r="M33" i="41" s="1"/>
  <c r="R33" i="41"/>
  <c r="L37" i="41"/>
  <c r="M37" i="41" s="1"/>
  <c r="R37" i="41"/>
  <c r="L41" i="41"/>
  <c r="M41" i="41" s="1"/>
  <c r="R41" i="41"/>
  <c r="L45" i="41"/>
  <c r="M45" i="41" s="1"/>
  <c r="R45" i="41"/>
  <c r="L49" i="41"/>
  <c r="M49" i="41" s="1"/>
  <c r="R49" i="41"/>
  <c r="L53" i="41"/>
  <c r="M53" i="41" s="1"/>
  <c r="L9" i="42"/>
  <c r="M9" i="42" s="1"/>
  <c r="L13" i="42"/>
  <c r="M13" i="42" s="1"/>
  <c r="L17" i="42"/>
  <c r="M17" i="42" s="1"/>
  <c r="L21" i="42"/>
  <c r="M21" i="42" s="1"/>
  <c r="L25" i="42"/>
  <c r="M25" i="42" s="1"/>
  <c r="L29" i="42"/>
  <c r="M29" i="42" s="1"/>
  <c r="L33" i="42"/>
  <c r="M33" i="42" s="1"/>
  <c r="L37" i="42"/>
  <c r="M37" i="42" s="1"/>
  <c r="L41" i="42"/>
  <c r="M41" i="42" s="1"/>
  <c r="L45" i="42"/>
  <c r="M45" i="42" s="1"/>
  <c r="L49" i="42"/>
  <c r="M49" i="42" s="1"/>
  <c r="L53" i="42"/>
  <c r="M53" i="42" s="1"/>
  <c r="L10" i="42"/>
  <c r="M10" i="42" s="1"/>
  <c r="L14" i="42"/>
  <c r="M14" i="42" s="1"/>
  <c r="L18" i="42"/>
  <c r="M18" i="42" s="1"/>
  <c r="L22" i="42"/>
  <c r="M22" i="42" s="1"/>
  <c r="L26" i="42"/>
  <c r="M26" i="42" s="1"/>
  <c r="L30" i="42"/>
  <c r="M30" i="42" s="1"/>
  <c r="L34" i="42"/>
  <c r="M34" i="42" s="1"/>
  <c r="L38" i="42"/>
  <c r="M38" i="42" s="1"/>
  <c r="L42" i="42"/>
  <c r="M42" i="42" s="1"/>
  <c r="L46" i="42"/>
  <c r="M46" i="42" s="1"/>
  <c r="L50" i="42"/>
  <c r="M50" i="42" s="1"/>
  <c r="L7" i="42"/>
  <c r="M7" i="42" s="1"/>
  <c r="L11" i="42"/>
  <c r="M11" i="42" s="1"/>
  <c r="L15" i="42"/>
  <c r="M15" i="42" s="1"/>
  <c r="L19" i="42"/>
  <c r="M19" i="42" s="1"/>
  <c r="L23" i="42"/>
  <c r="M23" i="42" s="1"/>
  <c r="L27" i="42"/>
  <c r="M27" i="42" s="1"/>
  <c r="L31" i="42"/>
  <c r="M31" i="42" s="1"/>
  <c r="L35" i="42"/>
  <c r="M35" i="42" s="1"/>
  <c r="L39" i="42"/>
  <c r="M39" i="42" s="1"/>
  <c r="L43" i="42"/>
  <c r="M43" i="42" s="1"/>
  <c r="L47" i="42"/>
  <c r="M47" i="42" s="1"/>
  <c r="L51" i="42"/>
  <c r="M51" i="42" s="1"/>
  <c r="I13" i="37"/>
  <c r="I29" i="37"/>
  <c r="I45" i="37"/>
  <c r="I53" i="37"/>
  <c r="I14" i="41"/>
  <c r="J14" i="41" s="1"/>
  <c r="I22" i="41"/>
  <c r="J22" i="41" s="1"/>
  <c r="I30" i="41"/>
  <c r="J30" i="41" s="1"/>
  <c r="I38" i="41"/>
  <c r="J38" i="41" s="1"/>
  <c r="I46" i="41"/>
  <c r="J46" i="41" s="1"/>
  <c r="I38" i="37"/>
  <c r="I53" i="42"/>
  <c r="J53" i="42" s="1"/>
  <c r="F15" i="41"/>
  <c r="I23" i="41"/>
  <c r="J23" i="41" s="1"/>
  <c r="I39" i="41"/>
  <c r="J39" i="41" s="1"/>
  <c r="I11" i="37"/>
  <c r="I19" i="37"/>
  <c r="I27" i="37"/>
  <c r="I35" i="37"/>
  <c r="I43" i="37"/>
  <c r="I51" i="37"/>
  <c r="I12" i="41"/>
  <c r="J12" i="41" s="1"/>
  <c r="I20" i="41"/>
  <c r="J20" i="41" s="1"/>
  <c r="F28" i="41"/>
  <c r="I32" i="41"/>
  <c r="J32" i="41" s="1"/>
  <c r="I40" i="41"/>
  <c r="J40" i="41" s="1"/>
  <c r="I48" i="41"/>
  <c r="J48" i="41" s="1"/>
  <c r="I17" i="37"/>
  <c r="I33" i="37"/>
  <c r="I49" i="37"/>
  <c r="I10" i="41"/>
  <c r="J10" i="41" s="1"/>
  <c r="I18" i="41"/>
  <c r="J18" i="41" s="1"/>
  <c r="I26" i="41"/>
  <c r="J26" i="41" s="1"/>
  <c r="I34" i="41"/>
  <c r="J34" i="41" s="1"/>
  <c r="I42" i="41"/>
  <c r="J42" i="41" s="1"/>
  <c r="I50" i="41"/>
  <c r="J50" i="41" s="1"/>
  <c r="I18" i="37"/>
  <c r="I50" i="37"/>
  <c r="I19" i="41"/>
  <c r="J19" i="41" s="1"/>
  <c r="I35" i="41"/>
  <c r="J35" i="41" s="1"/>
  <c r="I51" i="41"/>
  <c r="J51" i="41" s="1"/>
  <c r="I12" i="37"/>
  <c r="I20" i="37"/>
  <c r="I28" i="37"/>
  <c r="I36" i="37"/>
  <c r="I44" i="37"/>
  <c r="I52" i="37"/>
  <c r="I9" i="41"/>
  <c r="J9" i="41" s="1"/>
  <c r="I13" i="41"/>
  <c r="J13" i="41" s="1"/>
  <c r="I17" i="41"/>
  <c r="J17" i="41" s="1"/>
  <c r="I21" i="41"/>
  <c r="J21" i="41" s="1"/>
  <c r="I25" i="41"/>
  <c r="J25" i="41" s="1"/>
  <c r="I29" i="41"/>
  <c r="J29" i="41" s="1"/>
  <c r="I33" i="41"/>
  <c r="J33" i="41" s="1"/>
  <c r="I37" i="41"/>
  <c r="J37" i="41" s="1"/>
  <c r="I41" i="41"/>
  <c r="J41" i="41" s="1"/>
  <c r="I45" i="41"/>
  <c r="J45" i="41" s="1"/>
  <c r="I49" i="41"/>
  <c r="J49" i="41" s="1"/>
  <c r="I53" i="41"/>
  <c r="J53" i="41" s="1"/>
  <c r="F8" i="42"/>
  <c r="F12" i="42"/>
  <c r="F16" i="42"/>
  <c r="F20" i="42"/>
  <c r="F24" i="42"/>
  <c r="F28" i="42"/>
  <c r="F32" i="42"/>
  <c r="F36" i="42"/>
  <c r="F40" i="42"/>
  <c r="F44" i="42"/>
  <c r="F48" i="42"/>
  <c r="F9" i="42"/>
  <c r="F13" i="42"/>
  <c r="F17" i="42"/>
  <c r="F21" i="42"/>
  <c r="F25" i="42"/>
  <c r="F29" i="42"/>
  <c r="F33" i="42"/>
  <c r="F37" i="42"/>
  <c r="F41" i="42"/>
  <c r="F45" i="42"/>
  <c r="F49" i="42"/>
  <c r="F10" i="42"/>
  <c r="F14" i="42"/>
  <c r="F18" i="42"/>
  <c r="F22" i="42"/>
  <c r="F26" i="42"/>
  <c r="F30" i="42"/>
  <c r="F34" i="42"/>
  <c r="F38" i="42"/>
  <c r="F42" i="42"/>
  <c r="F46" i="42"/>
  <c r="F50" i="42"/>
  <c r="F7" i="42"/>
  <c r="F11" i="42"/>
  <c r="F15" i="42"/>
  <c r="F19" i="42"/>
  <c r="F23" i="42"/>
  <c r="F27" i="42"/>
  <c r="F31" i="42"/>
  <c r="F35" i="42"/>
  <c r="F39" i="42"/>
  <c r="F43" i="42"/>
  <c r="F47" i="42"/>
  <c r="F51" i="42"/>
  <c r="F14" i="37"/>
  <c r="F22" i="37"/>
  <c r="F30" i="37"/>
  <c r="F38" i="37"/>
  <c r="F50" i="37"/>
  <c r="F10" i="37"/>
  <c r="F18" i="37"/>
  <c r="F26" i="37"/>
  <c r="F34" i="37"/>
  <c r="F42" i="37"/>
  <c r="F46" i="37"/>
  <c r="F15" i="37"/>
  <c r="F23" i="37"/>
  <c r="F31" i="37"/>
  <c r="F39" i="37"/>
  <c r="F47" i="37"/>
  <c r="F9" i="37"/>
  <c r="F13" i="37"/>
  <c r="F17" i="37"/>
  <c r="F21" i="37"/>
  <c r="F25" i="37"/>
  <c r="F29" i="37"/>
  <c r="F33" i="37"/>
  <c r="F37" i="37"/>
  <c r="F41" i="37"/>
  <c r="F45" i="37"/>
  <c r="F49" i="37"/>
  <c r="F11" i="37"/>
  <c r="F19" i="37"/>
  <c r="F27" i="37"/>
  <c r="F35" i="37"/>
  <c r="F43" i="37"/>
  <c r="F51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AV25" i="37"/>
  <c r="AV41" i="37"/>
  <c r="AV10" i="37"/>
  <c r="AV18" i="37"/>
  <c r="AV26" i="37"/>
  <c r="AV34" i="37"/>
  <c r="AV46" i="37"/>
  <c r="AV50" i="37"/>
  <c r="AV11" i="37"/>
  <c r="AV15" i="37"/>
  <c r="AV19" i="37"/>
  <c r="AV23" i="37"/>
  <c r="AV27" i="37"/>
  <c r="AV31" i="37"/>
  <c r="AV35" i="37"/>
  <c r="AV39" i="37"/>
  <c r="AV43" i="37"/>
  <c r="AV47" i="37"/>
  <c r="AV51" i="37"/>
  <c r="AV9" i="37"/>
  <c r="AV29" i="37"/>
  <c r="AV14" i="37"/>
  <c r="AV22" i="37"/>
  <c r="AV30" i="37"/>
  <c r="AV38" i="37"/>
  <c r="AV42" i="37"/>
  <c r="AV54" i="37"/>
  <c r="AW54" i="37" s="1"/>
  <c r="AV8" i="37"/>
  <c r="AV12" i="37"/>
  <c r="AV16" i="37"/>
  <c r="AV20" i="37"/>
  <c r="AV24" i="37"/>
  <c r="AV28" i="37"/>
  <c r="AV32" i="37"/>
  <c r="AV36" i="37"/>
  <c r="AV40" i="37"/>
  <c r="AV44" i="37"/>
  <c r="AV48" i="37"/>
  <c r="AV52" i="37"/>
  <c r="BE53" i="35"/>
  <c r="BB53" i="19"/>
  <c r="BE53" i="15"/>
  <c r="AJ9" i="37"/>
  <c r="AJ25" i="37"/>
  <c r="AJ41" i="37"/>
  <c r="AJ15" i="37"/>
  <c r="AJ23" i="37"/>
  <c r="AJ31" i="37"/>
  <c r="AJ39" i="37"/>
  <c r="AJ47" i="37"/>
  <c r="AJ8" i="37"/>
  <c r="AJ16" i="37"/>
  <c r="AJ24" i="37"/>
  <c r="AJ32" i="37"/>
  <c r="AJ40" i="37"/>
  <c r="AJ17" i="37"/>
  <c r="AJ33" i="37"/>
  <c r="AJ49" i="37"/>
  <c r="AM11" i="37"/>
  <c r="AM15" i="37"/>
  <c r="AM19" i="37"/>
  <c r="AM23" i="37"/>
  <c r="AM27" i="37"/>
  <c r="AM31" i="37"/>
  <c r="AM35" i="37"/>
  <c r="AM39" i="37"/>
  <c r="AM43" i="37"/>
  <c r="AM47" i="37"/>
  <c r="AM51" i="37"/>
  <c r="AM8" i="37"/>
  <c r="AM12" i="37"/>
  <c r="AM16" i="37"/>
  <c r="AM20" i="37"/>
  <c r="AM24" i="37"/>
  <c r="AM28" i="37"/>
  <c r="AM32" i="37"/>
  <c r="AM36" i="37"/>
  <c r="AM40" i="37"/>
  <c r="AM44" i="37"/>
  <c r="AM48" i="37"/>
  <c r="AM52" i="37"/>
  <c r="AM9" i="37"/>
  <c r="AM13" i="37"/>
  <c r="AM17" i="37"/>
  <c r="AM21" i="37"/>
  <c r="AM25" i="37"/>
  <c r="AM29" i="37"/>
  <c r="AM33" i="37"/>
  <c r="AM37" i="37"/>
  <c r="AM41" i="37"/>
  <c r="AM45" i="37"/>
  <c r="AM49" i="37"/>
  <c r="AM53" i="37"/>
  <c r="AM10" i="37"/>
  <c r="AM14" i="37"/>
  <c r="AM18" i="37"/>
  <c r="AM22" i="37"/>
  <c r="AM26" i="37"/>
  <c r="AM30" i="37"/>
  <c r="AM34" i="37"/>
  <c r="AM38" i="37"/>
  <c r="AM42" i="37"/>
  <c r="AM46" i="37"/>
  <c r="AM50" i="37"/>
  <c r="AG15" i="37"/>
  <c r="AG23" i="37"/>
  <c r="AG31" i="37"/>
  <c r="AG39" i="37"/>
  <c r="AG47" i="37"/>
  <c r="AG12" i="37"/>
  <c r="AG20" i="37"/>
  <c r="AG28" i="37"/>
  <c r="AG36" i="37"/>
  <c r="AG44" i="37"/>
  <c r="AG52" i="37"/>
  <c r="AG9" i="37"/>
  <c r="AG13" i="37"/>
  <c r="AG17" i="37"/>
  <c r="AG21" i="37"/>
  <c r="AG25" i="37"/>
  <c r="AG29" i="37"/>
  <c r="AG33" i="37"/>
  <c r="AG37" i="37"/>
  <c r="AG41" i="37"/>
  <c r="AG45" i="37"/>
  <c r="AG49" i="37"/>
  <c r="AG11" i="37"/>
  <c r="AG19" i="37"/>
  <c r="AG27" i="37"/>
  <c r="AG35" i="37"/>
  <c r="AG43" i="37"/>
  <c r="AG51" i="37"/>
  <c r="AG8" i="37"/>
  <c r="AG16" i="37"/>
  <c r="AG24" i="37"/>
  <c r="AG32" i="37"/>
  <c r="AG40" i="37"/>
  <c r="AG48" i="37"/>
  <c r="AG10" i="37"/>
  <c r="AG14" i="37"/>
  <c r="AG18" i="37"/>
  <c r="AG22" i="37"/>
  <c r="AG26" i="37"/>
  <c r="AG30" i="37"/>
  <c r="AG34" i="37"/>
  <c r="AG38" i="37"/>
  <c r="AG42" i="37"/>
  <c r="AG46" i="37"/>
  <c r="AG50" i="37"/>
  <c r="X53" i="37"/>
  <c r="U15" i="37"/>
  <c r="U27" i="37"/>
  <c r="U35" i="37"/>
  <c r="U51" i="37"/>
  <c r="U8" i="37"/>
  <c r="U12" i="37"/>
  <c r="U16" i="37"/>
  <c r="U20" i="37"/>
  <c r="U24" i="37"/>
  <c r="U28" i="37"/>
  <c r="U32" i="37"/>
  <c r="U36" i="37"/>
  <c r="U40" i="37"/>
  <c r="U44" i="37"/>
  <c r="U48" i="37"/>
  <c r="U52" i="37"/>
  <c r="U11" i="37"/>
  <c r="U19" i="37"/>
  <c r="U23" i="37"/>
  <c r="U31" i="37"/>
  <c r="U39" i="37"/>
  <c r="U43" i="37"/>
  <c r="U47" i="37"/>
  <c r="U9" i="37"/>
  <c r="U13" i="37"/>
  <c r="U17" i="37"/>
  <c r="U21" i="37"/>
  <c r="U25" i="37"/>
  <c r="U29" i="37"/>
  <c r="U33" i="37"/>
  <c r="U37" i="37"/>
  <c r="U41" i="37"/>
  <c r="U45" i="37"/>
  <c r="U49" i="37"/>
  <c r="U53" i="37"/>
  <c r="U10" i="37"/>
  <c r="U14" i="37"/>
  <c r="U18" i="37"/>
  <c r="U22" i="37"/>
  <c r="U26" i="37"/>
  <c r="U30" i="37"/>
  <c r="U34" i="37"/>
  <c r="U38" i="37"/>
  <c r="U42" i="37"/>
  <c r="U46" i="37"/>
  <c r="U50" i="37"/>
  <c r="L8" i="37"/>
  <c r="L16" i="37"/>
  <c r="L24" i="37"/>
  <c r="L32" i="37"/>
  <c r="L40" i="37"/>
  <c r="L48" i="37"/>
  <c r="L9" i="37"/>
  <c r="L17" i="37"/>
  <c r="L25" i="37"/>
  <c r="L33" i="37"/>
  <c r="L41" i="37"/>
  <c r="L49" i="37"/>
  <c r="L11" i="37"/>
  <c r="L15" i="37"/>
  <c r="L19" i="37"/>
  <c r="L23" i="37"/>
  <c r="L27" i="37"/>
  <c r="L31" i="37"/>
  <c r="L35" i="37"/>
  <c r="L39" i="37"/>
  <c r="L43" i="37"/>
  <c r="L47" i="37"/>
  <c r="L51" i="37"/>
  <c r="L12" i="37"/>
  <c r="L20" i="37"/>
  <c r="L28" i="37"/>
  <c r="L36" i="37"/>
  <c r="L44" i="37"/>
  <c r="L52" i="37"/>
  <c r="L13" i="37"/>
  <c r="L21" i="37"/>
  <c r="L29" i="37"/>
  <c r="L37" i="37"/>
  <c r="L45" i="37"/>
  <c r="L53" i="37"/>
  <c r="L10" i="37"/>
  <c r="L14" i="37"/>
  <c r="L18" i="37"/>
  <c r="L22" i="37"/>
  <c r="L26" i="37"/>
  <c r="L30" i="37"/>
  <c r="L34" i="37"/>
  <c r="L38" i="37"/>
  <c r="L42" i="37"/>
  <c r="L46" i="37"/>
  <c r="L50" i="37"/>
  <c r="L54" i="37"/>
  <c r="AZ53" i="37"/>
  <c r="AZ54" i="37"/>
  <c r="BG52" i="6"/>
  <c r="BH52" i="10"/>
  <c r="AY53" i="2"/>
  <c r="AR52" i="33"/>
  <c r="AT52" i="33" s="1"/>
  <c r="AY53" i="25"/>
  <c r="BG52" i="10"/>
  <c r="BG52" i="8"/>
  <c r="BA53" i="37"/>
  <c r="BG52" i="26"/>
  <c r="BG52" i="7"/>
  <c r="BI52" i="7" s="1"/>
  <c r="AC52" i="33"/>
  <c r="Z52" i="33"/>
  <c r="AB52" i="33" s="1"/>
  <c r="BH52" i="5"/>
  <c r="BE52" i="33"/>
  <c r="BA54" i="37"/>
  <c r="BH52" i="8"/>
  <c r="BG52" i="5"/>
  <c r="AD52" i="33"/>
  <c r="O52" i="33"/>
  <c r="BD53" i="37"/>
  <c r="AO53" i="37"/>
  <c r="AI52" i="13"/>
  <c r="AR52" i="13"/>
  <c r="N53" i="37"/>
  <c r="AC53" i="37"/>
  <c r="AO54" i="37"/>
  <c r="BD54" i="37"/>
  <c r="N52" i="33"/>
  <c r="P52" i="33" s="1"/>
  <c r="BH53" i="36"/>
  <c r="Z53" i="37"/>
  <c r="AC54" i="37"/>
  <c r="Z54" i="37"/>
  <c r="N54" i="37"/>
  <c r="BE46" i="12" l="1"/>
  <c r="BE38" i="12"/>
  <c r="BE30" i="12"/>
  <c r="BE22" i="12"/>
  <c r="AP17" i="12"/>
  <c r="BE48" i="12"/>
  <c r="BI52" i="26"/>
  <c r="BI52" i="6"/>
  <c r="AA39" i="12"/>
  <c r="AA23" i="12"/>
  <c r="AA7" i="12"/>
  <c r="AA38" i="12"/>
  <c r="AA22" i="12"/>
  <c r="AA33" i="12"/>
  <c r="AA17" i="12"/>
  <c r="AT52" i="13"/>
  <c r="AU52" i="13" s="1"/>
  <c r="AR52" i="12"/>
  <c r="AK52" i="13"/>
  <c r="BH52" i="13" s="1"/>
  <c r="BK52" i="13" s="1"/>
  <c r="AI52" i="12"/>
  <c r="AP47" i="12"/>
  <c r="AP31" i="12"/>
  <c r="O32" i="12"/>
  <c r="AA49" i="12"/>
  <c r="O7" i="12"/>
  <c r="O48" i="12"/>
  <c r="O16" i="12"/>
  <c r="AP49" i="12"/>
  <c r="AP33" i="12"/>
  <c r="BE32" i="12"/>
  <c r="BE16" i="12"/>
  <c r="BE13" i="12"/>
  <c r="BE44" i="12"/>
  <c r="BE28" i="12"/>
  <c r="BE45" i="12"/>
  <c r="BE29" i="12"/>
  <c r="BE14" i="12"/>
  <c r="BE12" i="12"/>
  <c r="AA48" i="12"/>
  <c r="AA32" i="12"/>
  <c r="AA16" i="12"/>
  <c r="BE53" i="12"/>
  <c r="BE36" i="12"/>
  <c r="BE20" i="12"/>
  <c r="O40" i="12"/>
  <c r="O24" i="12"/>
  <c r="O8" i="12"/>
  <c r="AA51" i="12"/>
  <c r="AA35" i="12"/>
  <c r="AA19" i="12"/>
  <c r="AA50" i="12"/>
  <c r="AA34" i="12"/>
  <c r="AA18" i="12"/>
  <c r="AA45" i="12"/>
  <c r="AA29" i="12"/>
  <c r="AA13" i="12"/>
  <c r="AA44" i="12"/>
  <c r="AA28" i="12"/>
  <c r="AA12" i="12"/>
  <c r="AP46" i="12"/>
  <c r="AP13" i="12"/>
  <c r="AP11" i="12"/>
  <c r="AP21" i="12"/>
  <c r="AA40" i="12"/>
  <c r="AA24" i="12"/>
  <c r="AA8" i="12"/>
  <c r="AP51" i="12"/>
  <c r="AP50" i="12"/>
  <c r="BE34" i="12"/>
  <c r="AP18" i="12"/>
  <c r="BE49" i="12"/>
  <c r="BE33" i="12"/>
  <c r="BE17" i="12"/>
  <c r="AP48" i="12"/>
  <c r="AP32" i="12"/>
  <c r="AP16" i="12"/>
  <c r="O17" i="12"/>
  <c r="AP28" i="12"/>
  <c r="AP12" i="12"/>
  <c r="AD49" i="12"/>
  <c r="AA47" i="12"/>
  <c r="AA31" i="12"/>
  <c r="AA15" i="12"/>
  <c r="AA46" i="12"/>
  <c r="AA30" i="12"/>
  <c r="AA14" i="12"/>
  <c r="AA41" i="12"/>
  <c r="AA25" i="12"/>
  <c r="AA9" i="12"/>
  <c r="AP39" i="12"/>
  <c r="BE23" i="12"/>
  <c r="AP7" i="12"/>
  <c r="AP38" i="12"/>
  <c r="AP22" i="12"/>
  <c r="O38" i="12"/>
  <c r="O49" i="12"/>
  <c r="O33" i="12"/>
  <c r="O39" i="12"/>
  <c r="O23" i="12"/>
  <c r="AP35" i="12"/>
  <c r="AP30" i="12"/>
  <c r="AP14" i="12"/>
  <c r="AP45" i="12"/>
  <c r="AP29" i="12"/>
  <c r="AP44" i="12"/>
  <c r="AP26" i="12"/>
  <c r="AP10" i="12"/>
  <c r="BE41" i="12"/>
  <c r="BE25" i="12"/>
  <c r="BE9" i="12"/>
  <c r="AP40" i="12"/>
  <c r="AP8" i="12"/>
  <c r="BE37" i="12"/>
  <c r="BE21" i="12"/>
  <c r="AP53" i="12"/>
  <c r="AP36" i="12"/>
  <c r="U24" i="4"/>
  <c r="V24" i="4" s="1"/>
  <c r="BI52" i="5"/>
  <c r="O51" i="12"/>
  <c r="O35" i="12"/>
  <c r="O19" i="12"/>
  <c r="O50" i="12"/>
  <c r="O34" i="12"/>
  <c r="O18" i="12"/>
  <c r="O45" i="12"/>
  <c r="O29" i="12"/>
  <c r="O13" i="12"/>
  <c r="BE51" i="12"/>
  <c r="BE35" i="12"/>
  <c r="BE19" i="12"/>
  <c r="AA43" i="12"/>
  <c r="AA27" i="12"/>
  <c r="AA11" i="12"/>
  <c r="AA42" i="12"/>
  <c r="AA26" i="12"/>
  <c r="AA10" i="12"/>
  <c r="AA37" i="12"/>
  <c r="AA21" i="12"/>
  <c r="AA53" i="12"/>
  <c r="AA36" i="12"/>
  <c r="AA20" i="12"/>
  <c r="O47" i="12"/>
  <c r="O31" i="12"/>
  <c r="O15" i="12"/>
  <c r="O46" i="12"/>
  <c r="O30" i="12"/>
  <c r="O14" i="12"/>
  <c r="O41" i="12"/>
  <c r="O25" i="12"/>
  <c r="O9" i="12"/>
  <c r="BE47" i="12"/>
  <c r="BE31" i="12"/>
  <c r="BE15" i="12"/>
  <c r="AD24" i="12"/>
  <c r="AD8" i="12"/>
  <c r="BI52" i="8"/>
  <c r="O43" i="12"/>
  <c r="O27" i="12"/>
  <c r="O11" i="12"/>
  <c r="O42" i="12"/>
  <c r="O26" i="12"/>
  <c r="O10" i="12"/>
  <c r="O37" i="12"/>
  <c r="O21" i="12"/>
  <c r="O53" i="12"/>
  <c r="BE43" i="12"/>
  <c r="BE27" i="12"/>
  <c r="BE11" i="12"/>
  <c r="AP42" i="12"/>
  <c r="AP24" i="12"/>
  <c r="O22" i="12"/>
  <c r="AP20" i="12"/>
  <c r="BE50" i="12"/>
  <c r="BE18" i="12"/>
  <c r="AP43" i="12"/>
  <c r="AP19" i="12"/>
  <c r="AP41" i="12"/>
  <c r="AP25" i="12"/>
  <c r="AP9" i="12"/>
  <c r="BE40" i="12"/>
  <c r="BE24" i="12"/>
  <c r="BE8" i="12"/>
  <c r="AP34" i="12"/>
  <c r="BE39" i="12"/>
  <c r="AP15" i="12"/>
  <c r="BE42" i="12"/>
  <c r="BE26" i="12"/>
  <c r="BE10" i="12"/>
  <c r="AP37" i="12"/>
  <c r="BE7" i="12"/>
  <c r="AP27" i="12"/>
  <c r="AJ53" i="41"/>
  <c r="AK53" i="41" s="1"/>
  <c r="AJ51" i="42"/>
  <c r="AK51" i="42" s="1"/>
  <c r="AJ35" i="42"/>
  <c r="AK35" i="42" s="1"/>
  <c r="AJ19" i="42"/>
  <c r="AK19" i="42" s="1"/>
  <c r="AJ37" i="42"/>
  <c r="AK37" i="42" s="1"/>
  <c r="AJ13" i="42"/>
  <c r="AK13" i="42" s="1"/>
  <c r="AJ48" i="41"/>
  <c r="AK48" i="41" s="1"/>
  <c r="AJ40" i="41"/>
  <c r="AK40" i="41" s="1"/>
  <c r="AJ32" i="41"/>
  <c r="AK32" i="41" s="1"/>
  <c r="AJ24" i="41"/>
  <c r="AK24" i="41" s="1"/>
  <c r="AJ16" i="41"/>
  <c r="AK16" i="41" s="1"/>
  <c r="AJ8" i="41"/>
  <c r="AJ8" i="4" s="1"/>
  <c r="AK8" i="4" s="1"/>
  <c r="AJ42" i="42"/>
  <c r="AK42" i="42" s="1"/>
  <c r="AJ26" i="42"/>
  <c r="AK26" i="42" s="1"/>
  <c r="AJ10" i="42"/>
  <c r="AK10" i="42" s="1"/>
  <c r="AJ20" i="42"/>
  <c r="AK20" i="42" s="1"/>
  <c r="AP23" i="12"/>
  <c r="AJ50" i="37"/>
  <c r="AJ48" i="37"/>
  <c r="AJ43" i="42"/>
  <c r="AK43" i="42" s="1"/>
  <c r="AJ27" i="42"/>
  <c r="AK27" i="42" s="1"/>
  <c r="AJ11" i="42"/>
  <c r="AK11" i="42" s="1"/>
  <c r="AJ49" i="42"/>
  <c r="AK49" i="42" s="1"/>
  <c r="AJ25" i="42"/>
  <c r="AK25" i="42" s="1"/>
  <c r="AJ44" i="41"/>
  <c r="AK44" i="41" s="1"/>
  <c r="AJ36" i="41"/>
  <c r="AK36" i="41" s="1"/>
  <c r="AJ28" i="41"/>
  <c r="AK28" i="41" s="1"/>
  <c r="AJ20" i="41"/>
  <c r="AK20" i="41" s="1"/>
  <c r="AJ12" i="41"/>
  <c r="AK12" i="41" s="1"/>
  <c r="AJ50" i="42"/>
  <c r="AK50" i="42" s="1"/>
  <c r="AJ34" i="42"/>
  <c r="AK34" i="42" s="1"/>
  <c r="AJ18" i="42"/>
  <c r="AK18" i="42" s="1"/>
  <c r="X40" i="41"/>
  <c r="Y40" i="41" s="1"/>
  <c r="X47" i="41"/>
  <c r="Y47" i="41" s="1"/>
  <c r="X33" i="41"/>
  <c r="Y33" i="41" s="1"/>
  <c r="X9" i="41"/>
  <c r="Y9" i="41" s="1"/>
  <c r="X48" i="41"/>
  <c r="Y48" i="41" s="1"/>
  <c r="X50" i="41"/>
  <c r="Y50" i="41" s="1"/>
  <c r="X18" i="41"/>
  <c r="Y18" i="41" s="1"/>
  <c r="X42" i="41"/>
  <c r="Y42" i="41" s="1"/>
  <c r="X34" i="41"/>
  <c r="Y34" i="41" s="1"/>
  <c r="X10" i="41"/>
  <c r="Y10" i="41" s="1"/>
  <c r="X49" i="41"/>
  <c r="Y49" i="41" s="1"/>
  <c r="X17" i="41"/>
  <c r="Y17" i="41" s="1"/>
  <c r="X22" i="42"/>
  <c r="Y22" i="42" s="1"/>
  <c r="X31" i="41"/>
  <c r="Y31" i="41" s="1"/>
  <c r="X16" i="41"/>
  <c r="Y16" i="41" s="1"/>
  <c r="X39" i="41"/>
  <c r="Y39" i="41" s="1"/>
  <c r="X15" i="41"/>
  <c r="Y15" i="41" s="1"/>
  <c r="X32" i="41"/>
  <c r="Y32" i="41" s="1"/>
  <c r="X8" i="41"/>
  <c r="Y8" i="41" s="1"/>
  <c r="X23" i="41"/>
  <c r="Y23" i="41" s="1"/>
  <c r="X23" i="42"/>
  <c r="Y23" i="42" s="1"/>
  <c r="X12" i="42"/>
  <c r="Y12" i="42" s="1"/>
  <c r="X41" i="42"/>
  <c r="Y41" i="42" s="1"/>
  <c r="X45" i="41"/>
  <c r="Y45" i="41" s="1"/>
  <c r="X37" i="41"/>
  <c r="Y37" i="41" s="1"/>
  <c r="X29" i="41"/>
  <c r="Y29" i="41" s="1"/>
  <c r="X21" i="41"/>
  <c r="Y21" i="41" s="1"/>
  <c r="X13" i="41"/>
  <c r="Y13" i="41" s="1"/>
  <c r="X22" i="41"/>
  <c r="Y22" i="41" s="1"/>
  <c r="X32" i="42"/>
  <c r="Y32" i="42" s="1"/>
  <c r="X49" i="42"/>
  <c r="Y49" i="42" s="1"/>
  <c r="X36" i="42"/>
  <c r="Y36" i="42" s="1"/>
  <c r="X18" i="37"/>
  <c r="X30" i="42"/>
  <c r="Y30" i="42" s="1"/>
  <c r="X17" i="42"/>
  <c r="Y17" i="42" s="1"/>
  <c r="X11" i="37"/>
  <c r="X39" i="42"/>
  <c r="Y39" i="42" s="1"/>
  <c r="X46" i="42"/>
  <c r="Y46" i="42" s="1"/>
  <c r="X14" i="42"/>
  <c r="Y14" i="42" s="1"/>
  <c r="X33" i="42"/>
  <c r="Y33" i="42" s="1"/>
  <c r="X9" i="42"/>
  <c r="Y9" i="42" s="1"/>
  <c r="X39" i="37"/>
  <c r="X31" i="42"/>
  <c r="Y31" i="42" s="1"/>
  <c r="X7" i="42"/>
  <c r="Y7" i="42" s="1"/>
  <c r="X30" i="41"/>
  <c r="Y30" i="41" s="1"/>
  <c r="X24" i="42"/>
  <c r="Y24" i="42" s="1"/>
  <c r="X38" i="42"/>
  <c r="Y38" i="42" s="1"/>
  <c r="X44" i="42"/>
  <c r="Y44" i="42" s="1"/>
  <c r="X38" i="41"/>
  <c r="Y38" i="41" s="1"/>
  <c r="X9" i="37"/>
  <c r="X47" i="42"/>
  <c r="Y47" i="42" s="1"/>
  <c r="X15" i="42"/>
  <c r="Y15" i="42" s="1"/>
  <c r="X24" i="41"/>
  <c r="Y24" i="41" s="1"/>
  <c r="X50" i="42"/>
  <c r="Y50" i="42" s="1"/>
  <c r="X42" i="42"/>
  <c r="Y42" i="42" s="1"/>
  <c r="X34" i="42"/>
  <c r="Y34" i="42" s="1"/>
  <c r="X26" i="42"/>
  <c r="Y26" i="42" s="1"/>
  <c r="X18" i="42"/>
  <c r="Y18" i="42" s="1"/>
  <c r="X10" i="42"/>
  <c r="Y10" i="42" s="1"/>
  <c r="X51" i="41"/>
  <c r="Y51" i="41" s="1"/>
  <c r="X43" i="41"/>
  <c r="Y43" i="41" s="1"/>
  <c r="X35" i="41"/>
  <c r="Y35" i="41" s="1"/>
  <c r="X27" i="41"/>
  <c r="Y27" i="41" s="1"/>
  <c r="X19" i="41"/>
  <c r="Y19" i="41" s="1"/>
  <c r="X11" i="41"/>
  <c r="Y11" i="41" s="1"/>
  <c r="X25" i="42"/>
  <c r="Y25" i="42" s="1"/>
  <c r="X46" i="41"/>
  <c r="Y46" i="41" s="1"/>
  <c r="X26" i="41"/>
  <c r="Y26" i="41" s="1"/>
  <c r="X16" i="42"/>
  <c r="Y16" i="42" s="1"/>
  <c r="X38" i="37"/>
  <c r="X53" i="41"/>
  <c r="Y53" i="41" s="1"/>
  <c r="X51" i="42"/>
  <c r="Y51" i="42" s="1"/>
  <c r="X43" i="42"/>
  <c r="Y43" i="42" s="1"/>
  <c r="X35" i="42"/>
  <c r="Y35" i="42" s="1"/>
  <c r="X27" i="42"/>
  <c r="Y27" i="42" s="1"/>
  <c r="X19" i="42"/>
  <c r="Y19" i="42" s="1"/>
  <c r="X11" i="42"/>
  <c r="Y11" i="42" s="1"/>
  <c r="X44" i="41"/>
  <c r="Y44" i="41" s="1"/>
  <c r="X36" i="41"/>
  <c r="Y36" i="41" s="1"/>
  <c r="X28" i="41"/>
  <c r="Y28" i="41" s="1"/>
  <c r="X20" i="41"/>
  <c r="Y20" i="41" s="1"/>
  <c r="X12" i="41"/>
  <c r="Y12" i="41" s="1"/>
  <c r="X40" i="42"/>
  <c r="Y40" i="42" s="1"/>
  <c r="X20" i="42"/>
  <c r="Y20" i="42" s="1"/>
  <c r="X53" i="42"/>
  <c r="Y53" i="42" s="1"/>
  <c r="X45" i="42"/>
  <c r="Y45" i="42" s="1"/>
  <c r="X37" i="42"/>
  <c r="Y37" i="42" s="1"/>
  <c r="X29" i="42"/>
  <c r="Y29" i="42" s="1"/>
  <c r="X21" i="42"/>
  <c r="Y21" i="42" s="1"/>
  <c r="X13" i="42"/>
  <c r="Y13" i="42" s="1"/>
  <c r="X48" i="42"/>
  <c r="Y48" i="42" s="1"/>
  <c r="X28" i="42"/>
  <c r="Y28" i="42" s="1"/>
  <c r="X8" i="42"/>
  <c r="Y8" i="42" s="1"/>
  <c r="X49" i="37"/>
  <c r="X34" i="37"/>
  <c r="X13" i="37"/>
  <c r="X23" i="37"/>
  <c r="X50" i="37"/>
  <c r="X51" i="37"/>
  <c r="R15" i="37"/>
  <c r="R38" i="41"/>
  <c r="S38" i="41" s="1"/>
  <c r="R44" i="41"/>
  <c r="AA44" i="41" s="1"/>
  <c r="AB44" i="41" s="1"/>
  <c r="R27" i="42"/>
  <c r="S27" i="42" s="1"/>
  <c r="R12" i="41"/>
  <c r="AD46" i="12"/>
  <c r="BH46" i="12" s="1"/>
  <c r="R45" i="37"/>
  <c r="R21" i="42"/>
  <c r="R21" i="4" s="1"/>
  <c r="R24" i="42"/>
  <c r="R32" i="42"/>
  <c r="S32" i="42" s="1"/>
  <c r="R47" i="37"/>
  <c r="R28" i="41"/>
  <c r="R34" i="42"/>
  <c r="S34" i="42" s="1"/>
  <c r="R12" i="42"/>
  <c r="S12" i="42" s="1"/>
  <c r="R47" i="41"/>
  <c r="R39" i="41"/>
  <c r="S39" i="41" s="1"/>
  <c r="R31" i="41"/>
  <c r="AA31" i="41" s="1"/>
  <c r="AB31" i="41" s="1"/>
  <c r="R23" i="41"/>
  <c r="S23" i="41" s="1"/>
  <c r="R15" i="41"/>
  <c r="R53" i="42"/>
  <c r="S53" i="42" s="1"/>
  <c r="AD14" i="12"/>
  <c r="R54" i="37"/>
  <c r="R36" i="37"/>
  <c r="R40" i="42"/>
  <c r="S40" i="42" s="1"/>
  <c r="R51" i="41"/>
  <c r="R43" i="41"/>
  <c r="S43" i="41" s="1"/>
  <c r="R35" i="41"/>
  <c r="R27" i="41"/>
  <c r="R19" i="41"/>
  <c r="S19" i="41" s="1"/>
  <c r="R11" i="41"/>
  <c r="S11" i="41" s="1"/>
  <c r="R34" i="37"/>
  <c r="R31" i="37"/>
  <c r="R12" i="37"/>
  <c r="R11" i="42"/>
  <c r="S11" i="42" s="1"/>
  <c r="R36" i="41"/>
  <c r="S36" i="41" s="1"/>
  <c r="R50" i="42"/>
  <c r="S50" i="42" s="1"/>
  <c r="R48" i="42"/>
  <c r="S48" i="42" s="1"/>
  <c r="R37" i="42"/>
  <c r="S37" i="42" s="1"/>
  <c r="R10" i="42"/>
  <c r="S10" i="42" s="1"/>
  <c r="AD35" i="12"/>
  <c r="R32" i="37"/>
  <c r="R14" i="37"/>
  <c r="R53" i="41"/>
  <c r="R43" i="42"/>
  <c r="S43" i="42" s="1"/>
  <c r="R8" i="42"/>
  <c r="R20" i="41"/>
  <c r="S20" i="41" s="1"/>
  <c r="R18" i="42"/>
  <c r="S18" i="42" s="1"/>
  <c r="AD30" i="12"/>
  <c r="BH30" i="12" s="1"/>
  <c r="AD40" i="12"/>
  <c r="R50" i="37"/>
  <c r="R30" i="37"/>
  <c r="R13" i="37"/>
  <c r="R20" i="37"/>
  <c r="R43" i="37"/>
  <c r="R27" i="37"/>
  <c r="R11" i="37"/>
  <c r="R10" i="37"/>
  <c r="R28" i="37"/>
  <c r="R39" i="42"/>
  <c r="R23" i="42"/>
  <c r="S23" i="42" s="1"/>
  <c r="R7" i="42"/>
  <c r="S7" i="42" s="1"/>
  <c r="R46" i="42"/>
  <c r="R46" i="4" s="1"/>
  <c r="R30" i="42"/>
  <c r="AA30" i="42" s="1"/>
  <c r="AB30" i="42" s="1"/>
  <c r="R14" i="42"/>
  <c r="AA14" i="42" s="1"/>
  <c r="AB14" i="42" s="1"/>
  <c r="R49" i="42"/>
  <c r="S49" i="42" s="1"/>
  <c r="R33" i="42"/>
  <c r="S33" i="42" s="1"/>
  <c r="R17" i="42"/>
  <c r="S17" i="42" s="1"/>
  <c r="AD53" i="12"/>
  <c r="R46" i="37"/>
  <c r="R26" i="37"/>
  <c r="R52" i="37"/>
  <c r="R8" i="37"/>
  <c r="R39" i="37"/>
  <c r="R23" i="37"/>
  <c r="R38" i="37"/>
  <c r="R48" i="37"/>
  <c r="R24" i="37"/>
  <c r="R51" i="42"/>
  <c r="R35" i="42"/>
  <c r="S35" i="42" s="1"/>
  <c r="R19" i="42"/>
  <c r="R20" i="42"/>
  <c r="S20" i="42" s="1"/>
  <c r="R48" i="41"/>
  <c r="AA48" i="41" s="1"/>
  <c r="AB48" i="41" s="1"/>
  <c r="R40" i="41"/>
  <c r="R32" i="41"/>
  <c r="AA32" i="41" s="1"/>
  <c r="AB32" i="41" s="1"/>
  <c r="R24" i="41"/>
  <c r="R16" i="41"/>
  <c r="S16" i="41" s="1"/>
  <c r="R8" i="41"/>
  <c r="R42" i="42"/>
  <c r="S42" i="42" s="1"/>
  <c r="R26" i="42"/>
  <c r="S26" i="42" s="1"/>
  <c r="R18" i="41"/>
  <c r="S18" i="41" s="1"/>
  <c r="R28" i="42"/>
  <c r="R45" i="42"/>
  <c r="R45" i="4" s="1"/>
  <c r="R29" i="42"/>
  <c r="S29" i="42" s="1"/>
  <c r="R13" i="42"/>
  <c r="R36" i="42"/>
  <c r="R50" i="41"/>
  <c r="AD50" i="41" s="1"/>
  <c r="R42" i="41"/>
  <c r="S42" i="41" s="1"/>
  <c r="R34" i="41"/>
  <c r="AD34" i="41" s="1"/>
  <c r="R44" i="42"/>
  <c r="S44" i="42" s="1"/>
  <c r="R16" i="42"/>
  <c r="R42" i="37"/>
  <c r="R18" i="37"/>
  <c r="R40" i="37"/>
  <c r="R51" i="37"/>
  <c r="R35" i="37"/>
  <c r="R19" i="37"/>
  <c r="R22" i="37"/>
  <c r="R44" i="37"/>
  <c r="R16" i="37"/>
  <c r="R47" i="42"/>
  <c r="S47" i="42" s="1"/>
  <c r="R31" i="42"/>
  <c r="S31" i="42" s="1"/>
  <c r="R15" i="42"/>
  <c r="S15" i="42" s="1"/>
  <c r="R38" i="42"/>
  <c r="R22" i="42"/>
  <c r="S22" i="42" s="1"/>
  <c r="R41" i="42"/>
  <c r="S41" i="42" s="1"/>
  <c r="R25" i="42"/>
  <c r="S25" i="42" s="1"/>
  <c r="R9" i="42"/>
  <c r="S9" i="42" s="1"/>
  <c r="AD38" i="12"/>
  <c r="BH38" i="12" s="1"/>
  <c r="AD48" i="12"/>
  <c r="BH48" i="12" s="1"/>
  <c r="AD32" i="12"/>
  <c r="AD16" i="12"/>
  <c r="AD44" i="12"/>
  <c r="BH44" i="12" s="1"/>
  <c r="AD36" i="12"/>
  <c r="AD28" i="12"/>
  <c r="AD20" i="12"/>
  <c r="AD12" i="12"/>
  <c r="AD51" i="12"/>
  <c r="AD37" i="12"/>
  <c r="O20" i="12"/>
  <c r="AD27" i="12"/>
  <c r="AD45" i="12"/>
  <c r="AD19" i="12"/>
  <c r="AD29" i="12"/>
  <c r="O44" i="12"/>
  <c r="O36" i="12"/>
  <c r="O28" i="12"/>
  <c r="O12" i="12"/>
  <c r="AD43" i="12"/>
  <c r="AD11" i="12"/>
  <c r="BH11" i="12" s="1"/>
  <c r="AD17" i="12"/>
  <c r="AD22" i="12"/>
  <c r="BH22" i="12" s="1"/>
  <c r="AD13" i="12"/>
  <c r="BH13" i="12" s="1"/>
  <c r="AD21" i="12"/>
  <c r="AD39" i="12"/>
  <c r="AD23" i="12"/>
  <c r="AD7" i="12"/>
  <c r="AD25" i="12"/>
  <c r="AD42" i="12"/>
  <c r="AD26" i="12"/>
  <c r="BH26" i="12" s="1"/>
  <c r="AD10" i="12"/>
  <c r="AD33" i="12"/>
  <c r="BH33" i="12" s="1"/>
  <c r="I34" i="37"/>
  <c r="I22" i="37"/>
  <c r="AD47" i="12"/>
  <c r="AD31" i="12"/>
  <c r="BH31" i="12" s="1"/>
  <c r="AD15" i="12"/>
  <c r="AD50" i="12"/>
  <c r="AD34" i="12"/>
  <c r="AD18" i="12"/>
  <c r="AD41" i="12"/>
  <c r="AD9" i="12"/>
  <c r="I48" i="37"/>
  <c r="I32" i="37"/>
  <c r="I16" i="37"/>
  <c r="I43" i="41"/>
  <c r="J43" i="41" s="1"/>
  <c r="I11" i="41"/>
  <c r="J11" i="41" s="1"/>
  <c r="I26" i="37"/>
  <c r="I25" i="37"/>
  <c r="I44" i="41"/>
  <c r="J44" i="41" s="1"/>
  <c r="I28" i="41"/>
  <c r="J28" i="41" s="1"/>
  <c r="I16" i="41"/>
  <c r="J16" i="41" s="1"/>
  <c r="I47" i="37"/>
  <c r="I31" i="37"/>
  <c r="I15" i="37"/>
  <c r="I31" i="41"/>
  <c r="J31" i="41" s="1"/>
  <c r="I54" i="37"/>
  <c r="J54" i="37" s="1"/>
  <c r="I30" i="37"/>
  <c r="I21" i="37"/>
  <c r="I40" i="37"/>
  <c r="I24" i="37"/>
  <c r="I8" i="37"/>
  <c r="I27" i="41"/>
  <c r="J27" i="41" s="1"/>
  <c r="I42" i="37"/>
  <c r="I14" i="37"/>
  <c r="I41" i="37"/>
  <c r="I9" i="37"/>
  <c r="I36" i="41"/>
  <c r="J36" i="41" s="1"/>
  <c r="I24" i="41"/>
  <c r="J24" i="41" s="1"/>
  <c r="I8" i="41"/>
  <c r="J8" i="41" s="1"/>
  <c r="I39" i="37"/>
  <c r="I23" i="37"/>
  <c r="I47" i="41"/>
  <c r="J47" i="41" s="1"/>
  <c r="I15" i="41"/>
  <c r="J15" i="41" s="1"/>
  <c r="I46" i="37"/>
  <c r="I10" i="37"/>
  <c r="I37" i="37"/>
  <c r="S45" i="41"/>
  <c r="S37" i="41"/>
  <c r="S29" i="41"/>
  <c r="AA21" i="41"/>
  <c r="AB21" i="41" s="1"/>
  <c r="S21" i="41"/>
  <c r="S13" i="41"/>
  <c r="S22" i="41"/>
  <c r="S32" i="41"/>
  <c r="S51" i="41"/>
  <c r="S35" i="41"/>
  <c r="S27" i="41"/>
  <c r="AA14" i="41"/>
  <c r="AB14" i="41" s="1"/>
  <c r="S14" i="41"/>
  <c r="AH43" i="42"/>
  <c r="AH27" i="42"/>
  <c r="AH11" i="42"/>
  <c r="AH42" i="42"/>
  <c r="AP26" i="42"/>
  <c r="AQ26" i="42" s="1"/>
  <c r="AH26" i="42"/>
  <c r="AH10" i="42"/>
  <c r="AP36" i="42"/>
  <c r="AQ36" i="42" s="1"/>
  <c r="BE36" i="42"/>
  <c r="BF36" i="42" s="1"/>
  <c r="AH36" i="42"/>
  <c r="AP20" i="42"/>
  <c r="AQ20" i="42" s="1"/>
  <c r="AH20" i="42"/>
  <c r="BE43" i="41"/>
  <c r="BF43" i="41" s="1"/>
  <c r="AP43" i="41"/>
  <c r="AQ43" i="41" s="1"/>
  <c r="AH43" i="41"/>
  <c r="BE35" i="41"/>
  <c r="BF35" i="41" s="1"/>
  <c r="AP35" i="41"/>
  <c r="AQ35" i="41" s="1"/>
  <c r="AH35" i="41"/>
  <c r="BE23" i="41"/>
  <c r="BF23" i="41" s="1"/>
  <c r="AP23" i="41"/>
  <c r="AQ23" i="41" s="1"/>
  <c r="AH23" i="41"/>
  <c r="BE11" i="41"/>
  <c r="BF11" i="41" s="1"/>
  <c r="AP11" i="41"/>
  <c r="AQ11" i="41" s="1"/>
  <c r="AH11" i="41"/>
  <c r="BE45" i="42"/>
  <c r="BF45" i="42" s="1"/>
  <c r="AP45" i="42"/>
  <c r="AQ45" i="42" s="1"/>
  <c r="AH45" i="42"/>
  <c r="BE33" i="42"/>
  <c r="BF33" i="42" s="1"/>
  <c r="AP33" i="42"/>
  <c r="AQ33" i="42" s="1"/>
  <c r="AH33" i="42"/>
  <c r="BE21" i="42"/>
  <c r="BF21" i="42" s="1"/>
  <c r="AP21" i="42"/>
  <c r="AQ21" i="42" s="1"/>
  <c r="AH21" i="42"/>
  <c r="BE9" i="42"/>
  <c r="BF9" i="42" s="1"/>
  <c r="AP9" i="42"/>
  <c r="AQ9" i="42" s="1"/>
  <c r="AH9" i="42"/>
  <c r="AP38" i="41"/>
  <c r="AQ38" i="41" s="1"/>
  <c r="BE38" i="41"/>
  <c r="BF38" i="41" s="1"/>
  <c r="AH38" i="41"/>
  <c r="AP26" i="41"/>
  <c r="AQ26" i="41" s="1"/>
  <c r="BE26" i="41"/>
  <c r="BF26" i="41" s="1"/>
  <c r="AH26" i="41"/>
  <c r="AP10" i="41"/>
  <c r="AQ10" i="41" s="1"/>
  <c r="BE10" i="41"/>
  <c r="BF10" i="41" s="1"/>
  <c r="AH10" i="41"/>
  <c r="BB49" i="41"/>
  <c r="BC49" i="41" s="1"/>
  <c r="AT49" i="41"/>
  <c r="BB41" i="41"/>
  <c r="BC41" i="41" s="1"/>
  <c r="AT41" i="41"/>
  <c r="BB33" i="41"/>
  <c r="BC33" i="41" s="1"/>
  <c r="AT33" i="41"/>
  <c r="BB25" i="41"/>
  <c r="BC25" i="41" s="1"/>
  <c r="AT25" i="41"/>
  <c r="BB17" i="41"/>
  <c r="BC17" i="41" s="1"/>
  <c r="AT17" i="41"/>
  <c r="BB9" i="41"/>
  <c r="BC9" i="41" s="1"/>
  <c r="AT9" i="41"/>
  <c r="BB44" i="41"/>
  <c r="BC44" i="41" s="1"/>
  <c r="AT44" i="41"/>
  <c r="BB36" i="41"/>
  <c r="BC36" i="41" s="1"/>
  <c r="AT36" i="41"/>
  <c r="BB28" i="41"/>
  <c r="BC28" i="41" s="1"/>
  <c r="AT28" i="41"/>
  <c r="BB20" i="41"/>
  <c r="BC20" i="41" s="1"/>
  <c r="AT20" i="41"/>
  <c r="BB12" i="41"/>
  <c r="BC12" i="41" s="1"/>
  <c r="AT12" i="41"/>
  <c r="BB51" i="41"/>
  <c r="BC51" i="41" s="1"/>
  <c r="AT51" i="41"/>
  <c r="BB43" i="41"/>
  <c r="BC43" i="41" s="1"/>
  <c r="AT43" i="41"/>
  <c r="BB35" i="41"/>
  <c r="BC35" i="41" s="1"/>
  <c r="AT35" i="41"/>
  <c r="BB27" i="41"/>
  <c r="BC27" i="41" s="1"/>
  <c r="AT27" i="41"/>
  <c r="BB19" i="41"/>
  <c r="BC19" i="41" s="1"/>
  <c r="AT19" i="41"/>
  <c r="BB11" i="41"/>
  <c r="BC11" i="41" s="1"/>
  <c r="AT11" i="41"/>
  <c r="BB46" i="41"/>
  <c r="BC46" i="41" s="1"/>
  <c r="AT46" i="41"/>
  <c r="BB38" i="41"/>
  <c r="BC38" i="41" s="1"/>
  <c r="AT38" i="41"/>
  <c r="BB30" i="41"/>
  <c r="BC30" i="41" s="1"/>
  <c r="AT30" i="41"/>
  <c r="BB22" i="41"/>
  <c r="BC22" i="41" s="1"/>
  <c r="AT22" i="41"/>
  <c r="BB14" i="41"/>
  <c r="BC14" i="41" s="1"/>
  <c r="AT14" i="41"/>
  <c r="BB51" i="42"/>
  <c r="BC51" i="42" s="1"/>
  <c r="AT51" i="42"/>
  <c r="BB35" i="42"/>
  <c r="BC35" i="42" s="1"/>
  <c r="AT35" i="42"/>
  <c r="BB19" i="42"/>
  <c r="BC19" i="42" s="1"/>
  <c r="AT19" i="42"/>
  <c r="BB14" i="42"/>
  <c r="BC14" i="42" s="1"/>
  <c r="AT14" i="42"/>
  <c r="BB38" i="42"/>
  <c r="BC38" i="42" s="1"/>
  <c r="AT38" i="42"/>
  <c r="BB22" i="42"/>
  <c r="BC22" i="42" s="1"/>
  <c r="AT22" i="42"/>
  <c r="BB45" i="42"/>
  <c r="BC45" i="42" s="1"/>
  <c r="AT45" i="42"/>
  <c r="BB29" i="42"/>
  <c r="BC29" i="42" s="1"/>
  <c r="AT29" i="42"/>
  <c r="BB13" i="42"/>
  <c r="BC13" i="42" s="1"/>
  <c r="AT13" i="42"/>
  <c r="BB48" i="42"/>
  <c r="BC48" i="42" s="1"/>
  <c r="AT48" i="42"/>
  <c r="BB32" i="42"/>
  <c r="BC32" i="42" s="1"/>
  <c r="AT32" i="42"/>
  <c r="BB16" i="42"/>
  <c r="BC16" i="42" s="1"/>
  <c r="AT16" i="42"/>
  <c r="BB44" i="42"/>
  <c r="BC44" i="42" s="1"/>
  <c r="AT44" i="42"/>
  <c r="BB12" i="42"/>
  <c r="BC12" i="42" s="1"/>
  <c r="AT12" i="42"/>
  <c r="BB20" i="42"/>
  <c r="BC20" i="42" s="1"/>
  <c r="AT20" i="42"/>
  <c r="AE52" i="33"/>
  <c r="S38" i="42"/>
  <c r="U27" i="4"/>
  <c r="V27" i="4" s="1"/>
  <c r="V27" i="42"/>
  <c r="BE39" i="42"/>
  <c r="BF39" i="42" s="1"/>
  <c r="AP39" i="42"/>
  <c r="AQ39" i="42" s="1"/>
  <c r="AH39" i="42"/>
  <c r="BE23" i="42"/>
  <c r="BF23" i="42" s="1"/>
  <c r="AP23" i="42"/>
  <c r="AQ23" i="42" s="1"/>
  <c r="AH23" i="42"/>
  <c r="BE7" i="42"/>
  <c r="BF7" i="42" s="1"/>
  <c r="AP7" i="42"/>
  <c r="AQ7" i="42" s="1"/>
  <c r="AH7" i="42"/>
  <c r="BE38" i="42"/>
  <c r="BF38" i="42" s="1"/>
  <c r="AP38" i="42"/>
  <c r="AQ38" i="42" s="1"/>
  <c r="AH38" i="42"/>
  <c r="BE22" i="42"/>
  <c r="BF22" i="42" s="1"/>
  <c r="AP22" i="42"/>
  <c r="AQ22" i="42" s="1"/>
  <c r="AH22" i="42"/>
  <c r="BE48" i="42"/>
  <c r="BF48" i="42" s="1"/>
  <c r="AP48" i="42"/>
  <c r="AQ48" i="42" s="1"/>
  <c r="AH48" i="42"/>
  <c r="BE32" i="42"/>
  <c r="BF32" i="42" s="1"/>
  <c r="AP32" i="42"/>
  <c r="AQ32" i="42" s="1"/>
  <c r="AH32" i="42"/>
  <c r="BE16" i="42"/>
  <c r="BF16" i="42" s="1"/>
  <c r="AP16" i="42"/>
  <c r="AQ16" i="42" s="1"/>
  <c r="AH16" i="42"/>
  <c r="AH53" i="41"/>
  <c r="BE45" i="41"/>
  <c r="BF45" i="41" s="1"/>
  <c r="AP45" i="41"/>
  <c r="AQ45" i="41" s="1"/>
  <c r="AH45" i="41"/>
  <c r="AG37" i="4"/>
  <c r="BE37" i="41"/>
  <c r="BF37" i="41" s="1"/>
  <c r="AP37" i="41"/>
  <c r="AQ37" i="41" s="1"/>
  <c r="AH37" i="41"/>
  <c r="BE29" i="41"/>
  <c r="BF29" i="41" s="1"/>
  <c r="AP29" i="41"/>
  <c r="AQ29" i="41" s="1"/>
  <c r="AH29" i="41"/>
  <c r="BE21" i="41"/>
  <c r="BF21" i="41" s="1"/>
  <c r="AP21" i="41"/>
  <c r="AQ21" i="41" s="1"/>
  <c r="AH21" i="41"/>
  <c r="BE13" i="41"/>
  <c r="BF13" i="41" s="1"/>
  <c r="AP13" i="41"/>
  <c r="AQ13" i="41" s="1"/>
  <c r="AH13" i="41"/>
  <c r="BE47" i="41"/>
  <c r="BF47" i="41" s="1"/>
  <c r="AP47" i="41"/>
  <c r="AQ47" i="41" s="1"/>
  <c r="AH47" i="41"/>
  <c r="BE19" i="41"/>
  <c r="BF19" i="41" s="1"/>
  <c r="AP19" i="41"/>
  <c r="AQ19" i="41" s="1"/>
  <c r="AH19" i="41"/>
  <c r="AH37" i="42"/>
  <c r="AH13" i="42"/>
  <c r="AP42" i="41"/>
  <c r="AQ42" i="41" s="1"/>
  <c r="BE42" i="41"/>
  <c r="BF42" i="41" s="1"/>
  <c r="AH42" i="41"/>
  <c r="AP22" i="41"/>
  <c r="AQ22" i="41" s="1"/>
  <c r="BE22" i="41"/>
  <c r="BF22" i="41" s="1"/>
  <c r="AH22" i="41"/>
  <c r="AH48" i="41"/>
  <c r="AH40" i="41"/>
  <c r="AP32" i="41"/>
  <c r="AQ32" i="41" s="1"/>
  <c r="AH32" i="41"/>
  <c r="BE24" i="41"/>
  <c r="BF24" i="41" s="1"/>
  <c r="AH24" i="41"/>
  <c r="AH16" i="41"/>
  <c r="AH8" i="41"/>
  <c r="BB47" i="42"/>
  <c r="BC47" i="42" s="1"/>
  <c r="AT47" i="42"/>
  <c r="BB31" i="42"/>
  <c r="BC31" i="42" s="1"/>
  <c r="AT31" i="42"/>
  <c r="BB15" i="42"/>
  <c r="BC15" i="42" s="1"/>
  <c r="AT15" i="42"/>
  <c r="BB50" i="42"/>
  <c r="BC50" i="42" s="1"/>
  <c r="AT50" i="42"/>
  <c r="BB34" i="42"/>
  <c r="BC34" i="42" s="1"/>
  <c r="AT34" i="42"/>
  <c r="BB18" i="42"/>
  <c r="BC18" i="42" s="1"/>
  <c r="AT18" i="42"/>
  <c r="BB41" i="42"/>
  <c r="BC41" i="42" s="1"/>
  <c r="AT41" i="42"/>
  <c r="BB25" i="42"/>
  <c r="BC25" i="42" s="1"/>
  <c r="AT25" i="42"/>
  <c r="BB9" i="42"/>
  <c r="BC9" i="42" s="1"/>
  <c r="AT9" i="42"/>
  <c r="S49" i="41"/>
  <c r="AA41" i="41"/>
  <c r="AB41" i="41" s="1"/>
  <c r="S41" i="41"/>
  <c r="S33" i="41"/>
  <c r="AA25" i="41"/>
  <c r="AB25" i="41" s="1"/>
  <c r="S25" i="41"/>
  <c r="S17" i="41"/>
  <c r="S9" i="41"/>
  <c r="S28" i="41"/>
  <c r="S12" i="41"/>
  <c r="S26" i="41"/>
  <c r="S24" i="42"/>
  <c r="S46" i="41"/>
  <c r="S30" i="41"/>
  <c r="AA10" i="41"/>
  <c r="AB10" i="41" s="1"/>
  <c r="S10" i="41"/>
  <c r="AA32" i="42"/>
  <c r="AB32" i="42" s="1"/>
  <c r="AH51" i="42"/>
  <c r="BE35" i="42"/>
  <c r="BF35" i="42" s="1"/>
  <c r="AH35" i="42"/>
  <c r="AH19" i="42"/>
  <c r="AH50" i="42"/>
  <c r="AH34" i="42"/>
  <c r="AH18" i="42"/>
  <c r="AP44" i="42"/>
  <c r="AQ44" i="42" s="1"/>
  <c r="BE44" i="42"/>
  <c r="BF44" i="42" s="1"/>
  <c r="AH44" i="42"/>
  <c r="AP28" i="42"/>
  <c r="AQ28" i="42" s="1"/>
  <c r="BE28" i="42"/>
  <c r="BF28" i="42" s="1"/>
  <c r="AH28" i="42"/>
  <c r="AP12" i="42"/>
  <c r="AQ12" i="42" s="1"/>
  <c r="BE12" i="42"/>
  <c r="BF12" i="42" s="1"/>
  <c r="AH12" i="42"/>
  <c r="BE51" i="41"/>
  <c r="BF51" i="41" s="1"/>
  <c r="AP51" i="41"/>
  <c r="AQ51" i="41" s="1"/>
  <c r="AH51" i="41"/>
  <c r="BE39" i="41"/>
  <c r="BF39" i="41" s="1"/>
  <c r="AP39" i="41"/>
  <c r="AQ39" i="41" s="1"/>
  <c r="AH39" i="41"/>
  <c r="BE27" i="41"/>
  <c r="BF27" i="41" s="1"/>
  <c r="AP27" i="41"/>
  <c r="AQ27" i="41" s="1"/>
  <c r="AH27" i="41"/>
  <c r="BE15" i="41"/>
  <c r="BF15" i="41" s="1"/>
  <c r="AP15" i="41"/>
  <c r="AQ15" i="41" s="1"/>
  <c r="AH15" i="41"/>
  <c r="AP53" i="42"/>
  <c r="AQ53" i="42" s="1"/>
  <c r="BE53" i="42"/>
  <c r="BF53" i="42" s="1"/>
  <c r="AH53" i="42"/>
  <c r="BE41" i="42"/>
  <c r="BF41" i="42" s="1"/>
  <c r="AP41" i="42"/>
  <c r="AQ41" i="42" s="1"/>
  <c r="AH41" i="42"/>
  <c r="BE29" i="42"/>
  <c r="BF29" i="42" s="1"/>
  <c r="AP29" i="42"/>
  <c r="AQ29" i="42" s="1"/>
  <c r="AH29" i="42"/>
  <c r="BE17" i="42"/>
  <c r="BF17" i="42" s="1"/>
  <c r="AP17" i="42"/>
  <c r="AQ17" i="42" s="1"/>
  <c r="AH17" i="42"/>
  <c r="BE46" i="41"/>
  <c r="BF46" i="41" s="1"/>
  <c r="AP46" i="41"/>
  <c r="AQ46" i="41" s="1"/>
  <c r="AH46" i="41"/>
  <c r="AP34" i="41"/>
  <c r="AQ34" i="41" s="1"/>
  <c r="BE34" i="41"/>
  <c r="BF34" i="41" s="1"/>
  <c r="AH34" i="41"/>
  <c r="AP18" i="41"/>
  <c r="AQ18" i="41" s="1"/>
  <c r="BE18" i="41"/>
  <c r="BF18" i="41" s="1"/>
  <c r="AH18" i="41"/>
  <c r="BB53" i="41"/>
  <c r="BC53" i="41" s="1"/>
  <c r="AT53" i="41"/>
  <c r="BB45" i="41"/>
  <c r="BC45" i="41" s="1"/>
  <c r="AT45" i="41"/>
  <c r="BB37" i="41"/>
  <c r="BC37" i="41" s="1"/>
  <c r="AT37" i="41"/>
  <c r="BB29" i="41"/>
  <c r="BC29" i="41" s="1"/>
  <c r="AT29" i="41"/>
  <c r="BB21" i="41"/>
  <c r="BC21" i="41" s="1"/>
  <c r="AT21" i="41"/>
  <c r="BB13" i="41"/>
  <c r="BC13" i="41" s="1"/>
  <c r="AT13" i="41"/>
  <c r="BB48" i="41"/>
  <c r="BC48" i="41" s="1"/>
  <c r="AT48" i="41"/>
  <c r="BB40" i="41"/>
  <c r="BC40" i="41" s="1"/>
  <c r="AT40" i="41"/>
  <c r="BB32" i="41"/>
  <c r="BC32" i="41" s="1"/>
  <c r="AT32" i="41"/>
  <c r="BB24" i="41"/>
  <c r="BC24" i="41" s="1"/>
  <c r="AT24" i="41"/>
  <c r="BB16" i="41"/>
  <c r="BC16" i="41" s="1"/>
  <c r="AT16" i="41"/>
  <c r="BB8" i="41"/>
  <c r="BC8" i="41" s="1"/>
  <c r="AT8" i="41"/>
  <c r="BB47" i="41"/>
  <c r="BC47" i="41" s="1"/>
  <c r="AT47" i="41"/>
  <c r="BB39" i="41"/>
  <c r="BC39" i="41" s="1"/>
  <c r="AT39" i="41"/>
  <c r="BB31" i="41"/>
  <c r="BC31" i="41" s="1"/>
  <c r="AT31" i="41"/>
  <c r="BB23" i="41"/>
  <c r="BC23" i="41" s="1"/>
  <c r="AT23" i="41"/>
  <c r="BB15" i="41"/>
  <c r="BC15" i="41" s="1"/>
  <c r="AT15" i="41"/>
  <c r="BB50" i="41"/>
  <c r="BC50" i="41" s="1"/>
  <c r="AT50" i="41"/>
  <c r="BB42" i="41"/>
  <c r="BC42" i="41" s="1"/>
  <c r="AT42" i="41"/>
  <c r="BB34" i="41"/>
  <c r="BC34" i="41" s="1"/>
  <c r="AT34" i="41"/>
  <c r="BB26" i="41"/>
  <c r="BC26" i="41" s="1"/>
  <c r="AT26" i="41"/>
  <c r="BB18" i="41"/>
  <c r="BC18" i="41" s="1"/>
  <c r="AT18" i="41"/>
  <c r="AS10" i="4"/>
  <c r="BB10" i="41"/>
  <c r="BC10" i="41" s="1"/>
  <c r="AT10" i="41"/>
  <c r="BB43" i="42"/>
  <c r="BC43" i="42" s="1"/>
  <c r="AT43" i="42"/>
  <c r="BB27" i="42"/>
  <c r="BC27" i="42" s="1"/>
  <c r="AT27" i="42"/>
  <c r="BB11" i="42"/>
  <c r="BC11" i="42" s="1"/>
  <c r="AT11" i="42"/>
  <c r="BB46" i="42"/>
  <c r="BC46" i="42" s="1"/>
  <c r="AT46" i="42"/>
  <c r="BB30" i="42"/>
  <c r="BC30" i="42" s="1"/>
  <c r="AT30" i="42"/>
  <c r="BB10" i="42"/>
  <c r="BC10" i="42" s="1"/>
  <c r="AT10" i="42"/>
  <c r="BB37" i="42"/>
  <c r="BC37" i="42" s="1"/>
  <c r="AT37" i="42"/>
  <c r="BB21" i="42"/>
  <c r="BC21" i="42" s="1"/>
  <c r="AT21" i="42"/>
  <c r="BB40" i="42"/>
  <c r="BC40" i="42" s="1"/>
  <c r="AT40" i="42"/>
  <c r="BB24" i="42"/>
  <c r="BC24" i="42" s="1"/>
  <c r="AT24" i="42"/>
  <c r="BB8" i="42"/>
  <c r="BC8" i="42" s="1"/>
  <c r="AT8" i="42"/>
  <c r="BB28" i="42"/>
  <c r="BC28" i="42" s="1"/>
  <c r="AT28" i="42"/>
  <c r="BB36" i="42"/>
  <c r="BC36" i="42" s="1"/>
  <c r="AT36" i="42"/>
  <c r="BB53" i="42"/>
  <c r="BC53" i="42" s="1"/>
  <c r="AT53" i="42"/>
  <c r="BI52" i="10"/>
  <c r="U47" i="4"/>
  <c r="V47" i="4" s="1"/>
  <c r="V47" i="42"/>
  <c r="U39" i="4"/>
  <c r="V39" i="4" s="1"/>
  <c r="V39" i="42"/>
  <c r="U31" i="4"/>
  <c r="V31" i="4" s="1"/>
  <c r="V31" i="42"/>
  <c r="U23" i="4"/>
  <c r="V23" i="4" s="1"/>
  <c r="V23" i="42"/>
  <c r="U15" i="4"/>
  <c r="V15" i="4" s="1"/>
  <c r="V15" i="42"/>
  <c r="U7" i="4"/>
  <c r="V7" i="4" s="1"/>
  <c r="V7" i="42"/>
  <c r="U46" i="4"/>
  <c r="V46" i="4" s="1"/>
  <c r="V46" i="42"/>
  <c r="U14" i="4"/>
  <c r="V14" i="4" s="1"/>
  <c r="V14" i="42"/>
  <c r="BE47" i="42"/>
  <c r="BF47" i="42" s="1"/>
  <c r="AP47" i="42"/>
  <c r="AQ47" i="42" s="1"/>
  <c r="AH47" i="42"/>
  <c r="BE31" i="42"/>
  <c r="BF31" i="42" s="1"/>
  <c r="AP31" i="42"/>
  <c r="AQ31" i="42" s="1"/>
  <c r="AH31" i="42"/>
  <c r="BE15" i="42"/>
  <c r="BF15" i="42" s="1"/>
  <c r="AP15" i="42"/>
  <c r="AQ15" i="42" s="1"/>
  <c r="AH15" i="42"/>
  <c r="BE46" i="42"/>
  <c r="BF46" i="42" s="1"/>
  <c r="AP46" i="42"/>
  <c r="AQ46" i="42" s="1"/>
  <c r="AH46" i="42"/>
  <c r="BE30" i="42"/>
  <c r="BF30" i="42" s="1"/>
  <c r="AP30" i="42"/>
  <c r="AQ30" i="42" s="1"/>
  <c r="AH30" i="42"/>
  <c r="BE14" i="42"/>
  <c r="BF14" i="42" s="1"/>
  <c r="AP14" i="42"/>
  <c r="AQ14" i="42" s="1"/>
  <c r="AH14" i="42"/>
  <c r="AP40" i="42"/>
  <c r="AQ40" i="42" s="1"/>
  <c r="BE40" i="42"/>
  <c r="BF40" i="42" s="1"/>
  <c r="AH40" i="42"/>
  <c r="AP24" i="42"/>
  <c r="AQ24" i="42" s="1"/>
  <c r="BE24" i="42"/>
  <c r="BF24" i="42" s="1"/>
  <c r="AH24" i="42"/>
  <c r="AP8" i="42"/>
  <c r="AQ8" i="42" s="1"/>
  <c r="BE8" i="42"/>
  <c r="BF8" i="42" s="1"/>
  <c r="AH8" i="42"/>
  <c r="BE49" i="41"/>
  <c r="BF49" i="41" s="1"/>
  <c r="AP49" i="41"/>
  <c r="AQ49" i="41" s="1"/>
  <c r="AH49" i="41"/>
  <c r="BE41" i="41"/>
  <c r="BF41" i="41" s="1"/>
  <c r="AP41" i="41"/>
  <c r="AQ41" i="41" s="1"/>
  <c r="AH41" i="41"/>
  <c r="BE33" i="41"/>
  <c r="BF33" i="41" s="1"/>
  <c r="AP33" i="41"/>
  <c r="AQ33" i="41" s="1"/>
  <c r="AH33" i="41"/>
  <c r="BE25" i="41"/>
  <c r="BF25" i="41" s="1"/>
  <c r="AP25" i="41"/>
  <c r="AQ25" i="41" s="1"/>
  <c r="AH25" i="41"/>
  <c r="BE17" i="41"/>
  <c r="BF17" i="41" s="1"/>
  <c r="AP17" i="41"/>
  <c r="AQ17" i="41" s="1"/>
  <c r="AH17" i="41"/>
  <c r="BE9" i="41"/>
  <c r="BF9" i="41" s="1"/>
  <c r="AP9" i="41"/>
  <c r="AQ9" i="41" s="1"/>
  <c r="AH9" i="41"/>
  <c r="BE31" i="41"/>
  <c r="BF31" i="41" s="1"/>
  <c r="AP31" i="41"/>
  <c r="AQ31" i="41" s="1"/>
  <c r="AH31" i="41"/>
  <c r="AH49" i="42"/>
  <c r="BE25" i="42"/>
  <c r="BF25" i="42" s="1"/>
  <c r="AH25" i="42"/>
  <c r="AP50" i="41"/>
  <c r="AQ50" i="41" s="1"/>
  <c r="BE50" i="41"/>
  <c r="BF50" i="41" s="1"/>
  <c r="AH50" i="41"/>
  <c r="BE30" i="41"/>
  <c r="BF30" i="41" s="1"/>
  <c r="AP30" i="41"/>
  <c r="AQ30" i="41" s="1"/>
  <c r="AH30" i="41"/>
  <c r="BE14" i="41"/>
  <c r="BF14" i="41" s="1"/>
  <c r="AP14" i="41"/>
  <c r="AQ14" i="41" s="1"/>
  <c r="AH14" i="41"/>
  <c r="AH44" i="41"/>
  <c r="AH36" i="41"/>
  <c r="AH28" i="41"/>
  <c r="AP20" i="41"/>
  <c r="AQ20" i="41" s="1"/>
  <c r="AH20" i="41"/>
  <c r="AH12" i="41"/>
  <c r="BB39" i="42"/>
  <c r="BC39" i="42" s="1"/>
  <c r="AT39" i="42"/>
  <c r="BB23" i="42"/>
  <c r="BC23" i="42" s="1"/>
  <c r="AT23" i="42"/>
  <c r="BB7" i="42"/>
  <c r="BC7" i="42" s="1"/>
  <c r="AT7" i="42"/>
  <c r="BB42" i="42"/>
  <c r="BC42" i="42" s="1"/>
  <c r="AT42" i="42"/>
  <c r="BB26" i="42"/>
  <c r="BC26" i="42" s="1"/>
  <c r="AT26" i="42"/>
  <c r="BB49" i="42"/>
  <c r="BC49" i="42" s="1"/>
  <c r="AT49" i="42"/>
  <c r="BB33" i="42"/>
  <c r="BC33" i="42" s="1"/>
  <c r="AT33" i="42"/>
  <c r="BB17" i="42"/>
  <c r="BC17" i="42" s="1"/>
  <c r="AT17" i="42"/>
  <c r="AV55" i="41"/>
  <c r="G23" i="42"/>
  <c r="G22" i="42"/>
  <c r="G17" i="42"/>
  <c r="G28" i="42"/>
  <c r="O33" i="41"/>
  <c r="P33" i="41" s="1"/>
  <c r="G33" i="41"/>
  <c r="O9" i="41"/>
  <c r="P9" i="41" s="1"/>
  <c r="G9" i="41"/>
  <c r="O16" i="41"/>
  <c r="P16" i="41" s="1"/>
  <c r="G16" i="41"/>
  <c r="G43" i="42"/>
  <c r="G27" i="42"/>
  <c r="G11" i="42"/>
  <c r="G42" i="42"/>
  <c r="G26" i="42"/>
  <c r="G10" i="42"/>
  <c r="G37" i="42"/>
  <c r="G21" i="42"/>
  <c r="G48" i="42"/>
  <c r="G32" i="42"/>
  <c r="G16" i="42"/>
  <c r="G15" i="41"/>
  <c r="G44" i="41"/>
  <c r="O36" i="41"/>
  <c r="P36" i="41" s="1"/>
  <c r="G36" i="41"/>
  <c r="O50" i="41"/>
  <c r="P50" i="41" s="1"/>
  <c r="G50" i="41"/>
  <c r="O42" i="41"/>
  <c r="P42" i="41" s="1"/>
  <c r="G42" i="41"/>
  <c r="O34" i="41"/>
  <c r="P34" i="41" s="1"/>
  <c r="G34" i="41"/>
  <c r="O26" i="41"/>
  <c r="P26" i="41" s="1"/>
  <c r="G26" i="41"/>
  <c r="O18" i="41"/>
  <c r="P18" i="41" s="1"/>
  <c r="G18" i="41"/>
  <c r="O10" i="41"/>
  <c r="P10" i="41" s="1"/>
  <c r="AD10" i="41"/>
  <c r="G10" i="41"/>
  <c r="O39" i="41"/>
  <c r="P39" i="41" s="1"/>
  <c r="G39" i="41"/>
  <c r="O23" i="41"/>
  <c r="P23" i="41" s="1"/>
  <c r="G23" i="41"/>
  <c r="G39" i="42"/>
  <c r="G38" i="42"/>
  <c r="G33" i="42"/>
  <c r="G44" i="42"/>
  <c r="O49" i="41"/>
  <c r="P49" i="41" s="1"/>
  <c r="G49" i="41"/>
  <c r="AD25" i="41"/>
  <c r="O25" i="41"/>
  <c r="P25" i="41" s="1"/>
  <c r="G25" i="41"/>
  <c r="O35" i="41"/>
  <c r="P35" i="41" s="1"/>
  <c r="G35" i="41"/>
  <c r="O31" i="41"/>
  <c r="P31" i="41" s="1"/>
  <c r="G31" i="41"/>
  <c r="G51" i="42"/>
  <c r="G35" i="42"/>
  <c r="G19" i="42"/>
  <c r="G50" i="42"/>
  <c r="G34" i="42"/>
  <c r="G18" i="42"/>
  <c r="G45" i="42"/>
  <c r="G29" i="42"/>
  <c r="G13" i="42"/>
  <c r="G40" i="42"/>
  <c r="G24" i="42"/>
  <c r="G8" i="42"/>
  <c r="G28" i="41"/>
  <c r="O48" i="41"/>
  <c r="P48" i="41" s="1"/>
  <c r="G48" i="41"/>
  <c r="O40" i="41"/>
  <c r="P40" i="41" s="1"/>
  <c r="G40" i="41"/>
  <c r="O32" i="41"/>
  <c r="P32" i="41" s="1"/>
  <c r="G32" i="41"/>
  <c r="O46" i="41"/>
  <c r="P46" i="41" s="1"/>
  <c r="G46" i="41"/>
  <c r="O38" i="41"/>
  <c r="P38" i="41" s="1"/>
  <c r="G38" i="41"/>
  <c r="O30" i="41"/>
  <c r="P30" i="41" s="1"/>
  <c r="AD30" i="41"/>
  <c r="G30" i="41"/>
  <c r="O22" i="41"/>
  <c r="P22" i="41" s="1"/>
  <c r="G22" i="41"/>
  <c r="O14" i="41"/>
  <c r="P14" i="41" s="1"/>
  <c r="AD14" i="41"/>
  <c r="G14" i="41"/>
  <c r="G43" i="41"/>
  <c r="O27" i="41"/>
  <c r="P27" i="41" s="1"/>
  <c r="G27" i="41"/>
  <c r="G11" i="41"/>
  <c r="G49" i="42"/>
  <c r="G12" i="42"/>
  <c r="AD41" i="41"/>
  <c r="O41" i="41"/>
  <c r="P41" i="41" s="1"/>
  <c r="G41" i="41"/>
  <c r="O17" i="41"/>
  <c r="P17" i="41" s="1"/>
  <c r="G17" i="41"/>
  <c r="G24" i="41"/>
  <c r="G8" i="41"/>
  <c r="G47" i="42"/>
  <c r="G31" i="42"/>
  <c r="G15" i="42"/>
  <c r="G46" i="42"/>
  <c r="G30" i="42"/>
  <c r="G14" i="42"/>
  <c r="G41" i="42"/>
  <c r="G25" i="42"/>
  <c r="G9" i="42"/>
  <c r="G36" i="42"/>
  <c r="G20" i="42"/>
  <c r="O53" i="41"/>
  <c r="P53" i="41" s="1"/>
  <c r="G53" i="41"/>
  <c r="O45" i="41"/>
  <c r="P45" i="41" s="1"/>
  <c r="G45" i="41"/>
  <c r="O37" i="41"/>
  <c r="P37" i="41" s="1"/>
  <c r="G37" i="41"/>
  <c r="O29" i="41"/>
  <c r="P29" i="41" s="1"/>
  <c r="G29" i="41"/>
  <c r="O21" i="41"/>
  <c r="P21" i="41" s="1"/>
  <c r="G21" i="41"/>
  <c r="O13" i="41"/>
  <c r="P13" i="41" s="1"/>
  <c r="G13" i="41"/>
  <c r="G47" i="41"/>
  <c r="O19" i="41"/>
  <c r="P19" i="41" s="1"/>
  <c r="G19" i="41"/>
  <c r="O20" i="41"/>
  <c r="P20" i="41" s="1"/>
  <c r="G20" i="41"/>
  <c r="O12" i="41"/>
  <c r="P12" i="41" s="1"/>
  <c r="G12" i="41"/>
  <c r="O51" i="41"/>
  <c r="P51" i="41" s="1"/>
  <c r="G51" i="41"/>
  <c r="BG53" i="16"/>
  <c r="G7" i="42"/>
  <c r="BG53" i="21"/>
  <c r="AS9" i="4"/>
  <c r="AS46" i="4"/>
  <c r="AS48" i="4"/>
  <c r="AS32" i="4"/>
  <c r="AS16" i="4"/>
  <c r="AS18" i="4"/>
  <c r="AM26" i="4"/>
  <c r="AN26" i="4" s="1"/>
  <c r="AM32" i="4"/>
  <c r="AN32" i="4" s="1"/>
  <c r="AM27" i="4"/>
  <c r="AN27" i="4" s="1"/>
  <c r="AS38" i="4"/>
  <c r="AS31" i="4"/>
  <c r="AS50" i="4"/>
  <c r="AS34" i="4"/>
  <c r="AS33" i="4"/>
  <c r="AM30" i="4"/>
  <c r="AN30" i="4" s="1"/>
  <c r="AM49" i="4"/>
  <c r="AN49" i="4" s="1"/>
  <c r="AM22" i="4"/>
  <c r="AN22" i="4" s="1"/>
  <c r="AG13" i="4"/>
  <c r="AG45" i="4"/>
  <c r="AG53" i="4"/>
  <c r="AG33" i="4"/>
  <c r="AW55" i="41"/>
  <c r="AG41" i="4"/>
  <c r="AG17" i="4"/>
  <c r="U18" i="4"/>
  <c r="V18" i="4" s="1"/>
  <c r="U49" i="4"/>
  <c r="V49" i="4" s="1"/>
  <c r="U26" i="4"/>
  <c r="V26" i="4" s="1"/>
  <c r="U40" i="4"/>
  <c r="V40" i="4" s="1"/>
  <c r="U37" i="4"/>
  <c r="V37" i="4" s="1"/>
  <c r="U30" i="4"/>
  <c r="V30" i="4" s="1"/>
  <c r="U8" i="4"/>
  <c r="V8" i="4" s="1"/>
  <c r="U53" i="4"/>
  <c r="V53" i="4" s="1"/>
  <c r="U12" i="4"/>
  <c r="V12" i="4" s="1"/>
  <c r="L28" i="4"/>
  <c r="M28" i="4" s="1"/>
  <c r="L36" i="4"/>
  <c r="M36" i="4" s="1"/>
  <c r="AM42" i="4"/>
  <c r="AN42" i="4" s="1"/>
  <c r="AM10" i="4"/>
  <c r="AN10" i="4" s="1"/>
  <c r="L20" i="4"/>
  <c r="M20" i="4" s="1"/>
  <c r="AS22" i="4"/>
  <c r="AS14" i="4"/>
  <c r="L12" i="4"/>
  <c r="M12" i="4" s="1"/>
  <c r="AG9" i="4"/>
  <c r="AM24" i="4"/>
  <c r="AN24" i="4" s="1"/>
  <c r="F24" i="4"/>
  <c r="F40" i="4"/>
  <c r="F8" i="4"/>
  <c r="AM16" i="4"/>
  <c r="AN16" i="4" s="1"/>
  <c r="AM55" i="41"/>
  <c r="AG21" i="4"/>
  <c r="U48" i="4"/>
  <c r="V48" i="4" s="1"/>
  <c r="U10" i="4"/>
  <c r="V10" i="4" s="1"/>
  <c r="U25" i="4"/>
  <c r="V25" i="4" s="1"/>
  <c r="U44" i="4"/>
  <c r="V44" i="4" s="1"/>
  <c r="U36" i="4"/>
  <c r="V36" i="4" s="1"/>
  <c r="L55" i="41"/>
  <c r="L8" i="4"/>
  <c r="M8" i="4" s="1"/>
  <c r="AS47" i="4"/>
  <c r="AM8" i="4"/>
  <c r="AN8" i="4" s="1"/>
  <c r="AG25" i="4"/>
  <c r="AG29" i="4"/>
  <c r="U22" i="4"/>
  <c r="V22" i="4" s="1"/>
  <c r="U45" i="4"/>
  <c r="V45" i="4" s="1"/>
  <c r="U13" i="4"/>
  <c r="V13" i="4" s="1"/>
  <c r="U32" i="4"/>
  <c r="V32" i="4" s="1"/>
  <c r="U16" i="4"/>
  <c r="V16" i="4" s="1"/>
  <c r="U50" i="4"/>
  <c r="V50" i="4" s="1"/>
  <c r="U20" i="4"/>
  <c r="V20" i="4" s="1"/>
  <c r="U28" i="4"/>
  <c r="V28" i="4" s="1"/>
  <c r="AM17" i="4"/>
  <c r="AN17" i="4" s="1"/>
  <c r="AM46" i="4"/>
  <c r="AN46" i="4" s="1"/>
  <c r="AM12" i="4"/>
  <c r="AN12" i="4" s="1"/>
  <c r="AM40" i="4"/>
  <c r="AN40" i="4" s="1"/>
  <c r="AM15" i="4"/>
  <c r="AN15" i="4" s="1"/>
  <c r="AM14" i="4"/>
  <c r="AN14" i="4" s="1"/>
  <c r="AM31" i="4"/>
  <c r="AN31" i="4" s="1"/>
  <c r="AM33" i="4"/>
  <c r="AN33" i="4" s="1"/>
  <c r="AM28" i="4"/>
  <c r="AN28" i="4" s="1"/>
  <c r="AM44" i="4"/>
  <c r="AN44" i="4" s="1"/>
  <c r="AG49" i="4"/>
  <c r="U34" i="4"/>
  <c r="V34" i="4" s="1"/>
  <c r="U21" i="4"/>
  <c r="V21" i="4" s="1"/>
  <c r="U38" i="4"/>
  <c r="V38" i="4" s="1"/>
  <c r="AV53" i="37"/>
  <c r="AW53" i="37" s="1"/>
  <c r="AV21" i="37"/>
  <c r="AV13" i="37"/>
  <c r="AV45" i="37"/>
  <c r="AV31" i="4"/>
  <c r="AW31" i="4" s="1"/>
  <c r="AV16" i="4"/>
  <c r="AW16" i="4" s="1"/>
  <c r="AV44" i="4"/>
  <c r="AW44" i="4" s="1"/>
  <c r="AV13" i="4"/>
  <c r="AW13" i="4" s="1"/>
  <c r="AV37" i="37"/>
  <c r="AV33" i="37"/>
  <c r="AV43" i="4"/>
  <c r="AW43" i="4" s="1"/>
  <c r="AV27" i="4"/>
  <c r="AW27" i="4" s="1"/>
  <c r="AV11" i="4"/>
  <c r="AW11" i="4" s="1"/>
  <c r="AV38" i="4"/>
  <c r="AW38" i="4" s="1"/>
  <c r="AV22" i="4"/>
  <c r="AW22" i="4" s="1"/>
  <c r="AV41" i="4"/>
  <c r="AW41" i="4" s="1"/>
  <c r="AV25" i="4"/>
  <c r="AW25" i="4" s="1"/>
  <c r="AV9" i="4"/>
  <c r="AW9" i="4" s="1"/>
  <c r="AV15" i="4"/>
  <c r="AW15" i="4" s="1"/>
  <c r="AV32" i="4"/>
  <c r="AW32" i="4" s="1"/>
  <c r="AV42" i="4"/>
  <c r="AW42" i="4" s="1"/>
  <c r="AV29" i="4"/>
  <c r="AW29" i="4" s="1"/>
  <c r="BE53" i="9"/>
  <c r="BF53" i="9" s="1"/>
  <c r="AV39" i="4"/>
  <c r="AW39" i="4" s="1"/>
  <c r="AV23" i="4"/>
  <c r="AW23" i="4" s="1"/>
  <c r="AV7" i="4"/>
  <c r="AW7" i="4" s="1"/>
  <c r="AV55" i="42"/>
  <c r="AV40" i="4"/>
  <c r="AW40" i="4" s="1"/>
  <c r="AV24" i="4"/>
  <c r="AW24" i="4" s="1"/>
  <c r="AV8" i="4"/>
  <c r="AW8" i="4" s="1"/>
  <c r="AV50" i="4"/>
  <c r="AW50" i="4" s="1"/>
  <c r="AV34" i="4"/>
  <c r="AW34" i="4" s="1"/>
  <c r="AV18" i="4"/>
  <c r="AW18" i="4" s="1"/>
  <c r="AV28" i="4"/>
  <c r="AW28" i="4" s="1"/>
  <c r="AV53" i="4"/>
  <c r="AW53" i="4" s="1"/>
  <c r="AV37" i="4"/>
  <c r="AW37" i="4" s="1"/>
  <c r="AV21" i="4"/>
  <c r="AW21" i="4" s="1"/>
  <c r="AV20" i="4"/>
  <c r="AW20" i="4" s="1"/>
  <c r="AV47" i="4"/>
  <c r="AW47" i="4" s="1"/>
  <c r="AV48" i="4"/>
  <c r="AW48" i="4" s="1"/>
  <c r="AV26" i="4"/>
  <c r="AW26" i="4" s="1"/>
  <c r="AV12" i="4"/>
  <c r="AW12" i="4" s="1"/>
  <c r="AV45" i="4"/>
  <c r="AW45" i="4" s="1"/>
  <c r="AV36" i="4"/>
  <c r="AW36" i="4" s="1"/>
  <c r="AV49" i="37"/>
  <c r="AV17" i="37"/>
  <c r="AV51" i="4"/>
  <c r="AW51" i="4" s="1"/>
  <c r="AV35" i="4"/>
  <c r="AW35" i="4" s="1"/>
  <c r="AV19" i="4"/>
  <c r="AW19" i="4" s="1"/>
  <c r="AV14" i="4"/>
  <c r="AW14" i="4" s="1"/>
  <c r="AV46" i="4"/>
  <c r="AW46" i="4" s="1"/>
  <c r="AV30" i="4"/>
  <c r="AW30" i="4" s="1"/>
  <c r="AV10" i="4"/>
  <c r="AW10" i="4" s="1"/>
  <c r="AV49" i="4"/>
  <c r="AW49" i="4" s="1"/>
  <c r="AV33" i="4"/>
  <c r="AW33" i="4" s="1"/>
  <c r="AV17" i="4"/>
  <c r="AW17" i="4" s="1"/>
  <c r="AS15" i="4"/>
  <c r="AS30" i="4"/>
  <c r="AS29" i="4"/>
  <c r="AS13" i="4"/>
  <c r="AS51" i="4"/>
  <c r="AS19" i="4"/>
  <c r="AM47" i="4"/>
  <c r="AN47" i="4" s="1"/>
  <c r="AS39" i="4"/>
  <c r="AS23" i="4"/>
  <c r="AS42" i="4"/>
  <c r="AS26" i="4"/>
  <c r="M55" i="41"/>
  <c r="AS7" i="4"/>
  <c r="AS55" i="42"/>
  <c r="AS53" i="4"/>
  <c r="AS37" i="4"/>
  <c r="AS21" i="4"/>
  <c r="AS17" i="4"/>
  <c r="AS35" i="4"/>
  <c r="AS49" i="4"/>
  <c r="AS44" i="4"/>
  <c r="AS28" i="4"/>
  <c r="AS12" i="4"/>
  <c r="AS41" i="4"/>
  <c r="AS43" i="4"/>
  <c r="AS27" i="4"/>
  <c r="AS55" i="41"/>
  <c r="AS25" i="4"/>
  <c r="AS36" i="4"/>
  <c r="AS20" i="4"/>
  <c r="AS11" i="4"/>
  <c r="AS45" i="4"/>
  <c r="AS40" i="4"/>
  <c r="AS24" i="4"/>
  <c r="AS8" i="4"/>
  <c r="AM38" i="4"/>
  <c r="AN38" i="4" s="1"/>
  <c r="AM20" i="4"/>
  <c r="AN20" i="4" s="1"/>
  <c r="AM36" i="4"/>
  <c r="AN36" i="4" s="1"/>
  <c r="AM51" i="4"/>
  <c r="AN51" i="4" s="1"/>
  <c r="AM50" i="4"/>
  <c r="AN50" i="4" s="1"/>
  <c r="AM34" i="4"/>
  <c r="AN34" i="4" s="1"/>
  <c r="AM18" i="4"/>
  <c r="AN18" i="4" s="1"/>
  <c r="AM35" i="4"/>
  <c r="AN35" i="4" s="1"/>
  <c r="AM48" i="4"/>
  <c r="AN48" i="4" s="1"/>
  <c r="F55" i="41"/>
  <c r="L32" i="4"/>
  <c r="M32" i="4" s="1"/>
  <c r="U43" i="4"/>
  <c r="V43" i="4" s="1"/>
  <c r="U19" i="4"/>
  <c r="V19" i="4" s="1"/>
  <c r="AG55" i="41"/>
  <c r="AM41" i="4"/>
  <c r="AN41" i="4" s="1"/>
  <c r="AM9" i="4"/>
  <c r="AN9" i="4" s="1"/>
  <c r="U55" i="41"/>
  <c r="U29" i="4"/>
  <c r="V29" i="4" s="1"/>
  <c r="L48" i="4"/>
  <c r="M48" i="4" s="1"/>
  <c r="L16" i="4"/>
  <c r="M16" i="4" s="1"/>
  <c r="AM39" i="4"/>
  <c r="AN39" i="4" s="1"/>
  <c r="AM23" i="4"/>
  <c r="AN23" i="4" s="1"/>
  <c r="F44" i="4"/>
  <c r="F12" i="4"/>
  <c r="L44" i="4"/>
  <c r="M44" i="4" s="1"/>
  <c r="L24" i="4"/>
  <c r="M24" i="4" s="1"/>
  <c r="U42" i="4"/>
  <c r="V42" i="4" s="1"/>
  <c r="U51" i="4"/>
  <c r="V51" i="4" s="1"/>
  <c r="U35" i="4"/>
  <c r="V35" i="4" s="1"/>
  <c r="U11" i="4"/>
  <c r="V11" i="4" s="1"/>
  <c r="U41" i="4"/>
  <c r="V41" i="4" s="1"/>
  <c r="U33" i="4"/>
  <c r="V33" i="4" s="1"/>
  <c r="U17" i="4"/>
  <c r="V17" i="4" s="1"/>
  <c r="U9" i="4"/>
  <c r="V9" i="4" s="1"/>
  <c r="AM25" i="4"/>
  <c r="AN25" i="4" s="1"/>
  <c r="AM43" i="4"/>
  <c r="AN43" i="4" s="1"/>
  <c r="AM19" i="4"/>
  <c r="AN19" i="4" s="1"/>
  <c r="AM53" i="4"/>
  <c r="AN53" i="4" s="1"/>
  <c r="AM45" i="4"/>
  <c r="AN45" i="4" s="1"/>
  <c r="AM37" i="4"/>
  <c r="AN37" i="4" s="1"/>
  <c r="AM29" i="4"/>
  <c r="AN29" i="4" s="1"/>
  <c r="AM21" i="4"/>
  <c r="AN21" i="4" s="1"/>
  <c r="AM13" i="4"/>
  <c r="AN13" i="4" s="1"/>
  <c r="AM11" i="4"/>
  <c r="AN11" i="4" s="1"/>
  <c r="AM55" i="42"/>
  <c r="AM7" i="4"/>
  <c r="AN7" i="4" s="1"/>
  <c r="AN55" i="42"/>
  <c r="AJ18" i="37"/>
  <c r="AJ34" i="37"/>
  <c r="AJ22" i="37"/>
  <c r="L40" i="4"/>
  <c r="M40" i="4" s="1"/>
  <c r="AJ14" i="37"/>
  <c r="AJ10" i="37"/>
  <c r="AJ46" i="37"/>
  <c r="AJ38" i="37"/>
  <c r="AJ15" i="4"/>
  <c r="AK15" i="4" s="1"/>
  <c r="AJ38" i="4"/>
  <c r="AK38" i="4" s="1"/>
  <c r="AJ41" i="4"/>
  <c r="AK41" i="4" s="1"/>
  <c r="AJ29" i="4"/>
  <c r="AK29" i="4" s="1"/>
  <c r="AJ17" i="4"/>
  <c r="AK17" i="4" s="1"/>
  <c r="AJ42" i="37"/>
  <c r="AJ31" i="4"/>
  <c r="AK31" i="4" s="1"/>
  <c r="AJ18" i="4"/>
  <c r="AK18" i="4" s="1"/>
  <c r="AJ39" i="4"/>
  <c r="AK39" i="4" s="1"/>
  <c r="AJ23" i="4"/>
  <c r="AK23" i="4" s="1"/>
  <c r="AJ7" i="4"/>
  <c r="AK7" i="4" s="1"/>
  <c r="AJ46" i="4"/>
  <c r="AK46" i="4" s="1"/>
  <c r="AJ30" i="4"/>
  <c r="AK30" i="4" s="1"/>
  <c r="AJ14" i="4"/>
  <c r="AK14" i="4" s="1"/>
  <c r="AJ45" i="4"/>
  <c r="AK45" i="4" s="1"/>
  <c r="AJ33" i="4"/>
  <c r="AK33" i="4" s="1"/>
  <c r="AJ21" i="4"/>
  <c r="AK21" i="4" s="1"/>
  <c r="AJ9" i="4"/>
  <c r="AK9" i="4" s="1"/>
  <c r="AJ22" i="4"/>
  <c r="AK22" i="4" s="1"/>
  <c r="AJ26" i="37"/>
  <c r="AJ30" i="37"/>
  <c r="AJ47" i="4"/>
  <c r="AK47" i="4" s="1"/>
  <c r="AJ10" i="4"/>
  <c r="AK10" i="4" s="1"/>
  <c r="AG31" i="4"/>
  <c r="AG44" i="4"/>
  <c r="AG51" i="4"/>
  <c r="AG35" i="4"/>
  <c r="AG19" i="4"/>
  <c r="AG42" i="4"/>
  <c r="AG26" i="4"/>
  <c r="AG48" i="4"/>
  <c r="AG32" i="4"/>
  <c r="AG16" i="4"/>
  <c r="AG47" i="4"/>
  <c r="AG22" i="4"/>
  <c r="AG28" i="4"/>
  <c r="AG43" i="4"/>
  <c r="AG27" i="4"/>
  <c r="AG11" i="4"/>
  <c r="AG50" i="4"/>
  <c r="AG34" i="4"/>
  <c r="AG18" i="4"/>
  <c r="AG10" i="4"/>
  <c r="AG40" i="4"/>
  <c r="AG24" i="4"/>
  <c r="AG8" i="4"/>
  <c r="AG15" i="4"/>
  <c r="AG38" i="4"/>
  <c r="AG12" i="4"/>
  <c r="AG53" i="37"/>
  <c r="AG39" i="4"/>
  <c r="AG23" i="4"/>
  <c r="AG7" i="4"/>
  <c r="AG46" i="4"/>
  <c r="AG30" i="4"/>
  <c r="AG14" i="4"/>
  <c r="AG36" i="4"/>
  <c r="AG20" i="4"/>
  <c r="X22" i="37"/>
  <c r="X41" i="37"/>
  <c r="X35" i="37"/>
  <c r="X46" i="37"/>
  <c r="X8" i="37"/>
  <c r="X27" i="37"/>
  <c r="X14" i="37"/>
  <c r="X29" i="37"/>
  <c r="X43" i="37"/>
  <c r="X30" i="37"/>
  <c r="X21" i="37"/>
  <c r="X19" i="37"/>
  <c r="X40" i="37"/>
  <c r="X24" i="37"/>
  <c r="X45" i="37"/>
  <c r="X25" i="37"/>
  <c r="X37" i="37"/>
  <c r="X52" i="37"/>
  <c r="X36" i="37"/>
  <c r="X20" i="37"/>
  <c r="X42" i="37"/>
  <c r="X26" i="37"/>
  <c r="X10" i="37"/>
  <c r="X48" i="37"/>
  <c r="X32" i="37"/>
  <c r="X16" i="37"/>
  <c r="X47" i="37"/>
  <c r="X31" i="37"/>
  <c r="X15" i="37"/>
  <c r="X33" i="37"/>
  <c r="X17" i="37"/>
  <c r="X44" i="37"/>
  <c r="X28" i="37"/>
  <c r="X12" i="37"/>
  <c r="V55" i="41"/>
  <c r="R41" i="37"/>
  <c r="R9" i="37"/>
  <c r="R25" i="37"/>
  <c r="R49" i="37"/>
  <c r="R17" i="37"/>
  <c r="R29" i="37"/>
  <c r="R21" i="37"/>
  <c r="R27" i="4"/>
  <c r="R41" i="4"/>
  <c r="R53" i="37"/>
  <c r="R37" i="37"/>
  <c r="R7" i="4"/>
  <c r="R33" i="37"/>
  <c r="R33" i="4"/>
  <c r="L47" i="4"/>
  <c r="M47" i="4" s="1"/>
  <c r="L31" i="4"/>
  <c r="M31" i="4" s="1"/>
  <c r="L15" i="4"/>
  <c r="M15" i="4" s="1"/>
  <c r="L46" i="4"/>
  <c r="M46" i="4" s="1"/>
  <c r="L30" i="4"/>
  <c r="M30" i="4" s="1"/>
  <c r="L14" i="4"/>
  <c r="M14" i="4" s="1"/>
  <c r="L45" i="4"/>
  <c r="M45" i="4" s="1"/>
  <c r="L29" i="4"/>
  <c r="M29" i="4" s="1"/>
  <c r="L13" i="4"/>
  <c r="M13" i="4" s="1"/>
  <c r="L43" i="4"/>
  <c r="M43" i="4" s="1"/>
  <c r="L27" i="4"/>
  <c r="M27" i="4" s="1"/>
  <c r="L11" i="4"/>
  <c r="M11" i="4" s="1"/>
  <c r="L42" i="4"/>
  <c r="M42" i="4" s="1"/>
  <c r="L26" i="4"/>
  <c r="M26" i="4" s="1"/>
  <c r="L10" i="4"/>
  <c r="M10" i="4" s="1"/>
  <c r="L41" i="4"/>
  <c r="M41" i="4" s="1"/>
  <c r="L25" i="4"/>
  <c r="M25" i="4" s="1"/>
  <c r="L9" i="4"/>
  <c r="M9" i="4" s="1"/>
  <c r="L39" i="4"/>
  <c r="M39" i="4" s="1"/>
  <c r="L23" i="4"/>
  <c r="M23" i="4" s="1"/>
  <c r="L7" i="4"/>
  <c r="M7" i="4" s="1"/>
  <c r="L55" i="42"/>
  <c r="L38" i="4"/>
  <c r="M38" i="4" s="1"/>
  <c r="L22" i="4"/>
  <c r="M22" i="4" s="1"/>
  <c r="L53" i="4"/>
  <c r="M53" i="4" s="1"/>
  <c r="L37" i="4"/>
  <c r="M37" i="4" s="1"/>
  <c r="L21" i="4"/>
  <c r="M21" i="4" s="1"/>
  <c r="L51" i="4"/>
  <c r="M51" i="4" s="1"/>
  <c r="L35" i="4"/>
  <c r="M35" i="4" s="1"/>
  <c r="L19" i="4"/>
  <c r="M19" i="4" s="1"/>
  <c r="L50" i="4"/>
  <c r="M50" i="4" s="1"/>
  <c r="L34" i="4"/>
  <c r="M34" i="4" s="1"/>
  <c r="L18" i="4"/>
  <c r="M18" i="4" s="1"/>
  <c r="L49" i="4"/>
  <c r="M49" i="4" s="1"/>
  <c r="L33" i="4"/>
  <c r="M33" i="4" s="1"/>
  <c r="L17" i="4"/>
  <c r="M17" i="4" s="1"/>
  <c r="I53" i="4"/>
  <c r="J53" i="4" s="1"/>
  <c r="F20" i="4"/>
  <c r="F48" i="4"/>
  <c r="F32" i="4"/>
  <c r="F16" i="4"/>
  <c r="F36" i="4"/>
  <c r="F28" i="4"/>
  <c r="F23" i="4"/>
  <c r="F30" i="4"/>
  <c r="F43" i="4"/>
  <c r="F27" i="4"/>
  <c r="F11" i="4"/>
  <c r="F50" i="4"/>
  <c r="F34" i="4"/>
  <c r="F18" i="4"/>
  <c r="F49" i="4"/>
  <c r="F33" i="4"/>
  <c r="F17" i="4"/>
  <c r="F7" i="4"/>
  <c r="F14" i="4"/>
  <c r="F45" i="4"/>
  <c r="F29" i="4"/>
  <c r="F13" i="4"/>
  <c r="F51" i="4"/>
  <c r="F35" i="4"/>
  <c r="F19" i="4"/>
  <c r="F42" i="4"/>
  <c r="F26" i="4"/>
  <c r="F10" i="4"/>
  <c r="F41" i="4"/>
  <c r="F25" i="4"/>
  <c r="F9" i="4"/>
  <c r="F39" i="4"/>
  <c r="F46" i="4"/>
  <c r="F54" i="37"/>
  <c r="G54" i="37" s="1"/>
  <c r="F53" i="37"/>
  <c r="G53" i="37" s="1"/>
  <c r="F47" i="4"/>
  <c r="F31" i="4"/>
  <c r="F15" i="4"/>
  <c r="F38" i="4"/>
  <c r="F22" i="4"/>
  <c r="F53" i="42"/>
  <c r="F37" i="4"/>
  <c r="F21" i="4"/>
  <c r="AJ45" i="37"/>
  <c r="AJ37" i="37"/>
  <c r="AJ29" i="37"/>
  <c r="AJ21" i="37"/>
  <c r="AJ13" i="37"/>
  <c r="AJ52" i="37"/>
  <c r="AJ44" i="37"/>
  <c r="AJ36" i="37"/>
  <c r="AJ28" i="37"/>
  <c r="AJ20" i="37"/>
  <c r="AJ12" i="37"/>
  <c r="AJ51" i="37"/>
  <c r="AJ43" i="37"/>
  <c r="AJ35" i="37"/>
  <c r="AJ27" i="37"/>
  <c r="AJ19" i="37"/>
  <c r="AJ11" i="37"/>
  <c r="BE53" i="11"/>
  <c r="BB53" i="11"/>
  <c r="AJ54" i="37"/>
  <c r="AK54" i="37" s="1"/>
  <c r="AJ53" i="37"/>
  <c r="AK53" i="37" s="1"/>
  <c r="AS54" i="37"/>
  <c r="BB53" i="18"/>
  <c r="BC53" i="18" s="1"/>
  <c r="AS46" i="37"/>
  <c r="AS38" i="37"/>
  <c r="AS30" i="37"/>
  <c r="AS22" i="37"/>
  <c r="AS14" i="37"/>
  <c r="AS53" i="37"/>
  <c r="AS45" i="37"/>
  <c r="AS37" i="37"/>
  <c r="AS29" i="37"/>
  <c r="AS21" i="37"/>
  <c r="AS13" i="37"/>
  <c r="BB53" i="16"/>
  <c r="BC53" i="16" s="1"/>
  <c r="AS52" i="37"/>
  <c r="AS44" i="37"/>
  <c r="AS36" i="37"/>
  <c r="AS28" i="37"/>
  <c r="AS20" i="37"/>
  <c r="AS12" i="37"/>
  <c r="BB53" i="22"/>
  <c r="BC53" i="22" s="1"/>
  <c r="AS47" i="37"/>
  <c r="AS39" i="37"/>
  <c r="AS31" i="37"/>
  <c r="AS23" i="37"/>
  <c r="AS15" i="37"/>
  <c r="AS50" i="37"/>
  <c r="AS42" i="37"/>
  <c r="AS34" i="37"/>
  <c r="AS26" i="37"/>
  <c r="AS18" i="37"/>
  <c r="AS10" i="37"/>
  <c r="BB53" i="21"/>
  <c r="BC53" i="21" s="1"/>
  <c r="AS49" i="37"/>
  <c r="AS41" i="37"/>
  <c r="AS33" i="37"/>
  <c r="AS25" i="37"/>
  <c r="AS17" i="37"/>
  <c r="AS9" i="37"/>
  <c r="BB53" i="23"/>
  <c r="BC53" i="23" s="1"/>
  <c r="AS48" i="37"/>
  <c r="AS40" i="37"/>
  <c r="AS32" i="37"/>
  <c r="AS24" i="37"/>
  <c r="AS16" i="37"/>
  <c r="AS8" i="37"/>
  <c r="BB53" i="20"/>
  <c r="BC53" i="20" s="1"/>
  <c r="AS51" i="37"/>
  <c r="AS43" i="37"/>
  <c r="AS35" i="37"/>
  <c r="AS27" i="37"/>
  <c r="AS19" i="37"/>
  <c r="AS11" i="37"/>
  <c r="AM54" i="37"/>
  <c r="AN54" i="37" s="1"/>
  <c r="BE53" i="21"/>
  <c r="BF53" i="21" s="1"/>
  <c r="BE53" i="20"/>
  <c r="BF53" i="20" s="1"/>
  <c r="AG54" i="37"/>
  <c r="X54" i="37"/>
  <c r="Y54" i="37" s="1"/>
  <c r="U54" i="37"/>
  <c r="V54" i="37" s="1"/>
  <c r="AN53" i="37"/>
  <c r="BE53" i="22"/>
  <c r="BF53" i="22" s="1"/>
  <c r="BE53" i="16"/>
  <c r="BF53" i="16" s="1"/>
  <c r="BE53" i="23"/>
  <c r="BF53" i="23" s="1"/>
  <c r="BE53" i="18"/>
  <c r="BF53" i="18" s="1"/>
  <c r="Y53" i="37"/>
  <c r="V53" i="37"/>
  <c r="M54" i="37"/>
  <c r="M53" i="37"/>
  <c r="J53" i="37"/>
  <c r="AU52" i="33"/>
  <c r="AW52" i="33" s="1"/>
  <c r="AX52" i="33" s="1"/>
  <c r="AZ52" i="33" s="1"/>
  <c r="BA52" i="33" s="1"/>
  <c r="BC52" i="33" s="1"/>
  <c r="BD52" i="33" s="1"/>
  <c r="BF52" i="33" s="1"/>
  <c r="BG52" i="33" s="1"/>
  <c r="BG53" i="18"/>
  <c r="BG53" i="23"/>
  <c r="BH53" i="30"/>
  <c r="BG53" i="37"/>
  <c r="BH53" i="19"/>
  <c r="BH53" i="15"/>
  <c r="BG53" i="9"/>
  <c r="BG53" i="20"/>
  <c r="BG53" i="22"/>
  <c r="BG53" i="36"/>
  <c r="BI53" i="36" s="1"/>
  <c r="BG54" i="37"/>
  <c r="AI52" i="33"/>
  <c r="AK52" i="33" s="1"/>
  <c r="BH52" i="33" s="1"/>
  <c r="BK52" i="33" s="1"/>
  <c r="BH53" i="34"/>
  <c r="BH53" i="35"/>
  <c r="AK52" i="12" l="1"/>
  <c r="AO52" i="12"/>
  <c r="AQ52" i="12" s="1"/>
  <c r="AI52" i="25"/>
  <c r="AI52" i="2"/>
  <c r="AT52" i="12"/>
  <c r="AR52" i="25"/>
  <c r="AR52" i="2"/>
  <c r="AW52" i="13"/>
  <c r="AX52" i="13" s="1"/>
  <c r="AU52" i="12"/>
  <c r="AJ25" i="4"/>
  <c r="AK25" i="4" s="1"/>
  <c r="BE20" i="41"/>
  <c r="BF20" i="41" s="1"/>
  <c r="AP8" i="41"/>
  <c r="AQ8" i="41" s="1"/>
  <c r="BE40" i="41"/>
  <c r="BF40" i="41" s="1"/>
  <c r="AK8" i="41"/>
  <c r="AA19" i="42"/>
  <c r="AB19" i="42" s="1"/>
  <c r="R26" i="4"/>
  <c r="AJ40" i="4"/>
  <c r="AK40" i="4" s="1"/>
  <c r="AJ19" i="4"/>
  <c r="AK19" i="4" s="1"/>
  <c r="O8" i="41"/>
  <c r="P8" i="41" s="1"/>
  <c r="S31" i="41"/>
  <c r="BE8" i="41"/>
  <c r="BF8" i="41" s="1"/>
  <c r="R9" i="4"/>
  <c r="AP25" i="42"/>
  <c r="AQ25" i="42" s="1"/>
  <c r="R28" i="4"/>
  <c r="R25" i="4"/>
  <c r="AJ48" i="4"/>
  <c r="AK48" i="4" s="1"/>
  <c r="BE28" i="41"/>
  <c r="BF28" i="41" s="1"/>
  <c r="AP49" i="42"/>
  <c r="AQ49" i="42" s="1"/>
  <c r="AP16" i="41"/>
  <c r="AQ16" i="41" s="1"/>
  <c r="BH36" i="12"/>
  <c r="AA8" i="41"/>
  <c r="AB8" i="41" s="1"/>
  <c r="R19" i="4"/>
  <c r="S19" i="4" s="1"/>
  <c r="X49" i="4"/>
  <c r="Y49" i="4" s="1"/>
  <c r="AA49" i="42"/>
  <c r="AB49" i="42" s="1"/>
  <c r="BE16" i="41"/>
  <c r="BF16" i="41" s="1"/>
  <c r="AP48" i="41"/>
  <c r="AQ48" i="41" s="1"/>
  <c r="S50" i="41"/>
  <c r="BH43" i="12"/>
  <c r="AA13" i="42"/>
  <c r="AB13" i="42" s="1"/>
  <c r="BI52" i="33"/>
  <c r="BL52" i="33" s="1"/>
  <c r="BM52" i="33" s="1"/>
  <c r="X14" i="4"/>
  <c r="Y14" i="4" s="1"/>
  <c r="AJ35" i="4"/>
  <c r="AK35" i="4" s="1"/>
  <c r="AJ16" i="4"/>
  <c r="AK16" i="4" s="1"/>
  <c r="AJ28" i="4"/>
  <c r="AK28" i="4" s="1"/>
  <c r="AJ34" i="4"/>
  <c r="AK34" i="4" s="1"/>
  <c r="AD21" i="41"/>
  <c r="AP35" i="42"/>
  <c r="AQ35" i="42" s="1"/>
  <c r="AA46" i="41"/>
  <c r="AB46" i="41" s="1"/>
  <c r="BE48" i="41"/>
  <c r="BF48" i="41" s="1"/>
  <c r="BH16" i="12"/>
  <c r="BH19" i="12"/>
  <c r="BH28" i="12"/>
  <c r="BH32" i="12"/>
  <c r="BH53" i="12"/>
  <c r="BH49" i="12"/>
  <c r="BH50" i="12"/>
  <c r="R37" i="4"/>
  <c r="X40" i="4"/>
  <c r="Y40" i="4" s="1"/>
  <c r="AJ44" i="4"/>
  <c r="AK44" i="4" s="1"/>
  <c r="AP44" i="41"/>
  <c r="AQ44" i="41" s="1"/>
  <c r="BE27" i="42"/>
  <c r="BF27" i="42" s="1"/>
  <c r="S34" i="41"/>
  <c r="AA40" i="41"/>
  <c r="AB40" i="41" s="1"/>
  <c r="R20" i="4"/>
  <c r="AJ42" i="4"/>
  <c r="AK42" i="4" s="1"/>
  <c r="AJ32" i="4"/>
  <c r="AK32" i="4" s="1"/>
  <c r="AJ12" i="4"/>
  <c r="AK12" i="4" s="1"/>
  <c r="AD40" i="41"/>
  <c r="BH40" i="41" s="1"/>
  <c r="BI40" i="41" s="1"/>
  <c r="R38" i="4"/>
  <c r="AA24" i="41"/>
  <c r="AB24" i="41" s="1"/>
  <c r="R23" i="4"/>
  <c r="S23" i="4" s="1"/>
  <c r="O11" i="41"/>
  <c r="P11" i="41" s="1"/>
  <c r="O28" i="41"/>
  <c r="P28" i="41" s="1"/>
  <c r="AP37" i="42"/>
  <c r="AQ37" i="42" s="1"/>
  <c r="AP27" i="42"/>
  <c r="AQ27" i="42" s="1"/>
  <c r="BH45" i="12"/>
  <c r="BH7" i="12"/>
  <c r="BH18" i="12"/>
  <c r="BH20" i="12"/>
  <c r="BH15" i="12"/>
  <c r="BH14" i="12"/>
  <c r="BH29" i="12"/>
  <c r="BH12" i="12"/>
  <c r="AP18" i="42"/>
  <c r="AQ18" i="42" s="1"/>
  <c r="BE18" i="42"/>
  <c r="BF18" i="42" s="1"/>
  <c r="BH17" i="12"/>
  <c r="BH42" i="12"/>
  <c r="BH41" i="12"/>
  <c r="BH34" i="12"/>
  <c r="BH25" i="12"/>
  <c r="BH24" i="12"/>
  <c r="BH37" i="12"/>
  <c r="BH35" i="12"/>
  <c r="BH9" i="12"/>
  <c r="BH23" i="12"/>
  <c r="BH21" i="12"/>
  <c r="BH8" i="12"/>
  <c r="BH51" i="12"/>
  <c r="BH47" i="12"/>
  <c r="BH27" i="12"/>
  <c r="R8" i="4"/>
  <c r="AP19" i="42"/>
  <c r="AQ19" i="42" s="1"/>
  <c r="S8" i="42"/>
  <c r="S45" i="42"/>
  <c r="BE19" i="42"/>
  <c r="BF19" i="42" s="1"/>
  <c r="AJ43" i="4"/>
  <c r="AK43" i="4" s="1"/>
  <c r="AP10" i="42"/>
  <c r="AQ10" i="42" s="1"/>
  <c r="X48" i="4"/>
  <c r="Y48" i="4" s="1"/>
  <c r="S21" i="42"/>
  <c r="BE10" i="42"/>
  <c r="BF10" i="42" s="1"/>
  <c r="AP43" i="42"/>
  <c r="AQ43" i="42" s="1"/>
  <c r="S14" i="42"/>
  <c r="BE43" i="42"/>
  <c r="BF43" i="42" s="1"/>
  <c r="R14" i="4"/>
  <c r="AA14" i="4" s="1"/>
  <c r="AB14" i="4" s="1"/>
  <c r="AA47" i="42"/>
  <c r="AB47" i="42" s="1"/>
  <c r="R39" i="4"/>
  <c r="R53" i="4"/>
  <c r="R35" i="4"/>
  <c r="S35" i="4" s="1"/>
  <c r="AD47" i="41"/>
  <c r="BH47" i="41" s="1"/>
  <c r="BI47" i="41" s="1"/>
  <c r="BH39" i="12"/>
  <c r="BH40" i="12"/>
  <c r="BH10" i="12"/>
  <c r="BE37" i="42"/>
  <c r="BF37" i="42" s="1"/>
  <c r="AJ37" i="4"/>
  <c r="AK37" i="4" s="1"/>
  <c r="AJ55" i="42"/>
  <c r="AJ27" i="4"/>
  <c r="AK27" i="4" s="1"/>
  <c r="AJ20" i="4"/>
  <c r="AK20" i="4" s="1"/>
  <c r="BE12" i="41"/>
  <c r="BF12" i="41" s="1"/>
  <c r="BE36" i="41"/>
  <c r="BF36" i="41" s="1"/>
  <c r="AP40" i="41"/>
  <c r="AQ40" i="41" s="1"/>
  <c r="BE20" i="42"/>
  <c r="BF20" i="42" s="1"/>
  <c r="BE42" i="42"/>
  <c r="BF42" i="42" s="1"/>
  <c r="AJ55" i="41"/>
  <c r="AJ11" i="4"/>
  <c r="AK11" i="4" s="1"/>
  <c r="AJ36" i="4"/>
  <c r="AK36" i="4" s="1"/>
  <c r="AP50" i="42"/>
  <c r="AQ50" i="42" s="1"/>
  <c r="BE32" i="41"/>
  <c r="BF32" i="41" s="1"/>
  <c r="AP53" i="41"/>
  <c r="AQ53" i="41" s="1"/>
  <c r="AP11" i="42"/>
  <c r="AQ11" i="42" s="1"/>
  <c r="AJ50" i="4"/>
  <c r="AK50" i="4" s="1"/>
  <c r="AJ53" i="4"/>
  <c r="AK53" i="4" s="1"/>
  <c r="AP12" i="41"/>
  <c r="AQ12" i="41" s="1"/>
  <c r="AP36" i="41"/>
  <c r="AQ36" i="41" s="1"/>
  <c r="BE44" i="41"/>
  <c r="BF44" i="41" s="1"/>
  <c r="BE50" i="42"/>
  <c r="BF50" i="42" s="1"/>
  <c r="BE53" i="41"/>
  <c r="BF53" i="41" s="1"/>
  <c r="AP42" i="42"/>
  <c r="AQ42" i="42" s="1"/>
  <c r="BE11" i="42"/>
  <c r="BF11" i="42" s="1"/>
  <c r="AJ51" i="4"/>
  <c r="AK51" i="4" s="1"/>
  <c r="AJ49" i="4"/>
  <c r="AK49" i="4" s="1"/>
  <c r="AP28" i="41"/>
  <c r="AQ28" i="41" s="1"/>
  <c r="AP24" i="41"/>
  <c r="AQ24" i="41" s="1"/>
  <c r="BE49" i="42"/>
  <c r="BF49" i="42" s="1"/>
  <c r="AP34" i="42"/>
  <c r="AQ34" i="42" s="1"/>
  <c r="AP51" i="42"/>
  <c r="AQ51" i="42" s="1"/>
  <c r="AP13" i="42"/>
  <c r="AQ13" i="42" s="1"/>
  <c r="BE26" i="42"/>
  <c r="BF26" i="42" s="1"/>
  <c r="AJ26" i="4"/>
  <c r="AK26" i="4" s="1"/>
  <c r="AJ13" i="4"/>
  <c r="AK13" i="4" s="1"/>
  <c r="AJ24" i="4"/>
  <c r="AK24" i="4" s="1"/>
  <c r="BE34" i="42"/>
  <c r="BF34" i="42" s="1"/>
  <c r="BE51" i="42"/>
  <c r="BF51" i="42" s="1"/>
  <c r="BE13" i="42"/>
  <c r="BF13" i="42" s="1"/>
  <c r="AD49" i="41"/>
  <c r="BH49" i="41" s="1"/>
  <c r="BI49" i="41" s="1"/>
  <c r="AD33" i="41"/>
  <c r="AD23" i="41"/>
  <c r="BH23" i="41" s="1"/>
  <c r="BI23" i="41" s="1"/>
  <c r="X17" i="4"/>
  <c r="Y17" i="4" s="1"/>
  <c r="AA33" i="41"/>
  <c r="AB33" i="41" s="1"/>
  <c r="AA49" i="41"/>
  <c r="AB49" i="41" s="1"/>
  <c r="X42" i="4"/>
  <c r="Y42" i="4" s="1"/>
  <c r="X41" i="4"/>
  <c r="Y41" i="4" s="1"/>
  <c r="AA41" i="42"/>
  <c r="AB41" i="42" s="1"/>
  <c r="AA27" i="42"/>
  <c r="AB27" i="42" s="1"/>
  <c r="X32" i="4"/>
  <c r="Y32" i="4" s="1"/>
  <c r="AD9" i="41"/>
  <c r="BH9" i="41" s="1"/>
  <c r="BI9" i="41" s="1"/>
  <c r="AA24" i="42"/>
  <c r="AB24" i="42" s="1"/>
  <c r="X50" i="4"/>
  <c r="Y50" i="4" s="1"/>
  <c r="AD31" i="41"/>
  <c r="BH31" i="41" s="1"/>
  <c r="BI31" i="41" s="1"/>
  <c r="AA9" i="41"/>
  <c r="AB9" i="41" s="1"/>
  <c r="X7" i="4"/>
  <c r="Y7" i="4" s="1"/>
  <c r="AA17" i="41"/>
  <c r="AB17" i="41" s="1"/>
  <c r="X10" i="4"/>
  <c r="Y10" i="4" s="1"/>
  <c r="X22" i="4"/>
  <c r="Y22" i="4" s="1"/>
  <c r="AD13" i="41"/>
  <c r="BH13" i="41" s="1"/>
  <c r="BI13" i="41" s="1"/>
  <c r="AD17" i="41"/>
  <c r="BH17" i="41" s="1"/>
  <c r="BI17" i="41" s="1"/>
  <c r="AD39" i="41"/>
  <c r="BH39" i="41" s="1"/>
  <c r="BI39" i="41" s="1"/>
  <c r="AA39" i="41"/>
  <c r="AB39" i="41" s="1"/>
  <c r="AA40" i="42"/>
  <c r="AB40" i="42" s="1"/>
  <c r="AA13" i="41"/>
  <c r="AB13" i="41" s="1"/>
  <c r="AD15" i="41"/>
  <c r="BH15" i="41" s="1"/>
  <c r="BI15" i="41" s="1"/>
  <c r="X21" i="4"/>
  <c r="Y21" i="4" s="1"/>
  <c r="X11" i="4"/>
  <c r="Y11" i="4" s="1"/>
  <c r="X9" i="4"/>
  <c r="Y9" i="4" s="1"/>
  <c r="AD37" i="41"/>
  <c r="BH37" i="41" s="1"/>
  <c r="BI37" i="41" s="1"/>
  <c r="AD22" i="41"/>
  <c r="BH22" i="41" s="1"/>
  <c r="BI22" i="41" s="1"/>
  <c r="AA30" i="41"/>
  <c r="AB30" i="41" s="1"/>
  <c r="AA23" i="42"/>
  <c r="AB23" i="42" s="1"/>
  <c r="X23" i="4"/>
  <c r="Y23" i="4" s="1"/>
  <c r="X39" i="4"/>
  <c r="Y39" i="4" s="1"/>
  <c r="AA26" i="42"/>
  <c r="AB26" i="42" s="1"/>
  <c r="AA22" i="41"/>
  <c r="AB22" i="41" s="1"/>
  <c r="AA37" i="41"/>
  <c r="AB37" i="41" s="1"/>
  <c r="X33" i="4"/>
  <c r="Y33" i="4" s="1"/>
  <c r="AA36" i="42"/>
  <c r="AB36" i="42" s="1"/>
  <c r="AA7" i="42"/>
  <c r="AB7" i="42" s="1"/>
  <c r="X45" i="4"/>
  <c r="Y45" i="4" s="1"/>
  <c r="AD45" i="41"/>
  <c r="AE45" i="41" s="1"/>
  <c r="AA44" i="42"/>
  <c r="AB44" i="42" s="1"/>
  <c r="AA45" i="41"/>
  <c r="AB45" i="41" s="1"/>
  <c r="AA33" i="42"/>
  <c r="AB33" i="42" s="1"/>
  <c r="X13" i="4"/>
  <c r="Y13" i="4" s="1"/>
  <c r="X18" i="4"/>
  <c r="Y18" i="4" s="1"/>
  <c r="X35" i="4"/>
  <c r="Y35" i="4" s="1"/>
  <c r="X46" i="4"/>
  <c r="Y46" i="4" s="1"/>
  <c r="AD29" i="41"/>
  <c r="AE29" i="41" s="1"/>
  <c r="AA45" i="42"/>
  <c r="AB45" i="42" s="1"/>
  <c r="X44" i="4"/>
  <c r="Y44" i="4" s="1"/>
  <c r="X25" i="4"/>
  <c r="Y25" i="4" s="1"/>
  <c r="AD12" i="41"/>
  <c r="AE12" i="41" s="1"/>
  <c r="AA46" i="42"/>
  <c r="AB46" i="42" s="1"/>
  <c r="AA50" i="42"/>
  <c r="AB50" i="42" s="1"/>
  <c r="AA35" i="42"/>
  <c r="AB35" i="42" s="1"/>
  <c r="X12" i="4"/>
  <c r="Y12" i="4" s="1"/>
  <c r="AA12" i="41"/>
  <c r="AB12" i="41" s="1"/>
  <c r="AA29" i="41"/>
  <c r="AB29" i="41" s="1"/>
  <c r="X36" i="4"/>
  <c r="Y36" i="4" s="1"/>
  <c r="X53" i="4"/>
  <c r="Y53" i="4" s="1"/>
  <c r="X43" i="4"/>
  <c r="Y43" i="4" s="1"/>
  <c r="X38" i="4"/>
  <c r="Y38" i="4" s="1"/>
  <c r="X16" i="4"/>
  <c r="Y16" i="4" s="1"/>
  <c r="X31" i="4"/>
  <c r="Y31" i="4" s="1"/>
  <c r="AD27" i="41"/>
  <c r="BH27" i="41" s="1"/>
  <c r="BI27" i="41" s="1"/>
  <c r="AA31" i="42"/>
  <c r="AB31" i="42" s="1"/>
  <c r="X47" i="4"/>
  <c r="Y47" i="4" s="1"/>
  <c r="X37" i="4"/>
  <c r="Y37" i="4" s="1"/>
  <c r="X27" i="4"/>
  <c r="Y27" i="4" s="1"/>
  <c r="X24" i="4"/>
  <c r="Y24" i="4" s="1"/>
  <c r="X30" i="4"/>
  <c r="Y30" i="4" s="1"/>
  <c r="AD46" i="41"/>
  <c r="AE46" i="41" s="1"/>
  <c r="AA48" i="42"/>
  <c r="AB48" i="42" s="1"/>
  <c r="AA27" i="41"/>
  <c r="AB27" i="41" s="1"/>
  <c r="AA16" i="42"/>
  <c r="AB16" i="42" s="1"/>
  <c r="X26" i="4"/>
  <c r="Y26" i="4" s="1"/>
  <c r="AD28" i="41"/>
  <c r="BH28" i="41" s="1"/>
  <c r="BI28" i="41" s="1"/>
  <c r="AD51" i="41"/>
  <c r="BH51" i="41" s="1"/>
  <c r="BI51" i="41" s="1"/>
  <c r="AD19" i="41"/>
  <c r="AA34" i="42"/>
  <c r="AB34" i="42" s="1"/>
  <c r="X34" i="4"/>
  <c r="Y34" i="4" s="1"/>
  <c r="X19" i="4"/>
  <c r="Y19" i="4" s="1"/>
  <c r="X51" i="4"/>
  <c r="Y51" i="4" s="1"/>
  <c r="X15" i="4"/>
  <c r="Y15" i="4" s="1"/>
  <c r="AD26" i="41"/>
  <c r="BH26" i="41" s="1"/>
  <c r="BI26" i="41" s="1"/>
  <c r="AA26" i="41"/>
  <c r="AB26" i="41" s="1"/>
  <c r="AA19" i="41"/>
  <c r="AB19" i="41" s="1"/>
  <c r="X28" i="4"/>
  <c r="Y28" i="4" s="1"/>
  <c r="X29" i="4"/>
  <c r="Y29" i="4" s="1"/>
  <c r="AA51" i="41"/>
  <c r="AB51" i="41" s="1"/>
  <c r="AA8" i="42"/>
  <c r="AB8" i="42" s="1"/>
  <c r="X55" i="42"/>
  <c r="X55" i="41"/>
  <c r="AA28" i="42"/>
  <c r="AB28" i="42" s="1"/>
  <c r="X20" i="4"/>
  <c r="Y20" i="4" s="1"/>
  <c r="X8" i="4"/>
  <c r="Y8" i="4" s="1"/>
  <c r="AA53" i="42"/>
  <c r="AB53" i="42" s="1"/>
  <c r="AD20" i="41"/>
  <c r="AE20" i="41" s="1"/>
  <c r="AA21" i="42"/>
  <c r="AB21" i="42" s="1"/>
  <c r="AA28" i="41"/>
  <c r="AB28" i="41" s="1"/>
  <c r="AA43" i="42"/>
  <c r="AB43" i="42" s="1"/>
  <c r="AA51" i="42"/>
  <c r="AB51" i="42" s="1"/>
  <c r="R43" i="4"/>
  <c r="S43" i="4" s="1"/>
  <c r="AD42" i="41"/>
  <c r="BH42" i="41" s="1"/>
  <c r="BI42" i="41" s="1"/>
  <c r="AA37" i="42"/>
  <c r="AB37" i="42" s="1"/>
  <c r="AA9" i="42"/>
  <c r="AB9" i="42" s="1"/>
  <c r="R29" i="4"/>
  <c r="S29" i="4" s="1"/>
  <c r="AA38" i="42"/>
  <c r="AB38" i="42" s="1"/>
  <c r="AA29" i="42"/>
  <c r="AB29" i="42" s="1"/>
  <c r="S24" i="41"/>
  <c r="AA17" i="42"/>
  <c r="AB17" i="42" s="1"/>
  <c r="S47" i="41"/>
  <c r="R48" i="4"/>
  <c r="S48" i="4" s="1"/>
  <c r="AA39" i="42"/>
  <c r="AB39" i="42" s="1"/>
  <c r="S15" i="41"/>
  <c r="S44" i="41"/>
  <c r="R17" i="4"/>
  <c r="S17" i="4" s="1"/>
  <c r="R18" i="4"/>
  <c r="S18" i="4" s="1"/>
  <c r="AD18" i="41"/>
  <c r="BH18" i="41" s="1"/>
  <c r="BI18" i="41" s="1"/>
  <c r="AD16" i="41"/>
  <c r="AE16" i="41" s="1"/>
  <c r="S48" i="41"/>
  <c r="S53" i="41"/>
  <c r="R16" i="4"/>
  <c r="AA16" i="4" s="1"/>
  <c r="AB16" i="4" s="1"/>
  <c r="AA16" i="41"/>
  <c r="AB16" i="41" s="1"/>
  <c r="S51" i="42"/>
  <c r="R44" i="4"/>
  <c r="R55" i="41"/>
  <c r="R30" i="4"/>
  <c r="S30" i="4" s="1"/>
  <c r="AD48" i="41"/>
  <c r="BH48" i="41" s="1"/>
  <c r="BI48" i="41" s="1"/>
  <c r="AA15" i="41"/>
  <c r="AB15" i="41" s="1"/>
  <c r="AA47" i="41"/>
  <c r="AB47" i="41" s="1"/>
  <c r="AA34" i="41"/>
  <c r="AB34" i="41" s="1"/>
  <c r="R34" i="4"/>
  <c r="R51" i="4"/>
  <c r="S51" i="4" s="1"/>
  <c r="R47" i="4"/>
  <c r="S47" i="4" s="1"/>
  <c r="R12" i="4"/>
  <c r="AA12" i="4" s="1"/>
  <c r="AB12" i="4" s="1"/>
  <c r="R11" i="4"/>
  <c r="S11" i="4" s="1"/>
  <c r="AD43" i="41"/>
  <c r="BH43" i="41" s="1"/>
  <c r="BI43" i="41" s="1"/>
  <c r="AD35" i="41"/>
  <c r="AE35" i="41" s="1"/>
  <c r="S46" i="42"/>
  <c r="S39" i="42"/>
  <c r="AA10" i="42"/>
  <c r="AB10" i="42" s="1"/>
  <c r="AA38" i="41"/>
  <c r="AB38" i="41" s="1"/>
  <c r="AA23" i="41"/>
  <c r="AB23" i="41" s="1"/>
  <c r="AA12" i="42"/>
  <c r="AB12" i="42" s="1"/>
  <c r="AA18" i="42"/>
  <c r="AB18" i="42" s="1"/>
  <c r="AA20" i="41"/>
  <c r="AB20" i="41" s="1"/>
  <c r="AA36" i="41"/>
  <c r="AB36" i="41" s="1"/>
  <c r="AA11" i="42"/>
  <c r="AB11" i="42" s="1"/>
  <c r="AA22" i="42"/>
  <c r="AB22" i="42" s="1"/>
  <c r="AA42" i="41"/>
  <c r="AB42" i="41" s="1"/>
  <c r="AA11" i="41"/>
  <c r="AB11" i="41" s="1"/>
  <c r="AA43" i="41"/>
  <c r="AB43" i="41" s="1"/>
  <c r="AA18" i="41"/>
  <c r="AB18" i="41" s="1"/>
  <c r="AA20" i="42"/>
  <c r="AB20" i="42" s="1"/>
  <c r="R22" i="4"/>
  <c r="S22" i="4" s="1"/>
  <c r="AD53" i="41"/>
  <c r="AD44" i="41"/>
  <c r="S30" i="42"/>
  <c r="S13" i="42"/>
  <c r="AA35" i="41"/>
  <c r="AB35" i="41" s="1"/>
  <c r="AA53" i="41"/>
  <c r="AB53" i="41" s="1"/>
  <c r="R10" i="4"/>
  <c r="AA10" i="4" s="1"/>
  <c r="AB10" i="4" s="1"/>
  <c r="R24" i="4"/>
  <c r="S24" i="4" s="1"/>
  <c r="R13" i="4"/>
  <c r="AD11" i="41"/>
  <c r="AE11" i="41" s="1"/>
  <c r="AD38" i="41"/>
  <c r="AE38" i="41" s="1"/>
  <c r="AD36" i="41"/>
  <c r="AE36" i="41" s="1"/>
  <c r="R42" i="4"/>
  <c r="R50" i="4"/>
  <c r="S50" i="4" s="1"/>
  <c r="R15" i="4"/>
  <c r="S15" i="4" s="1"/>
  <c r="R40" i="4"/>
  <c r="S40" i="4" s="1"/>
  <c r="R32" i="4"/>
  <c r="AD32" i="41"/>
  <c r="BH32" i="41" s="1"/>
  <c r="BI32" i="41" s="1"/>
  <c r="AA25" i="42"/>
  <c r="AB25" i="42" s="1"/>
  <c r="AA15" i="42"/>
  <c r="AB15" i="42" s="1"/>
  <c r="S16" i="42"/>
  <c r="S36" i="42"/>
  <c r="S28" i="42"/>
  <c r="S8" i="41"/>
  <c r="S40" i="41"/>
  <c r="S19" i="42"/>
  <c r="AA50" i="41"/>
  <c r="AB50" i="41" s="1"/>
  <c r="AA42" i="42"/>
  <c r="AB42" i="42" s="1"/>
  <c r="R49" i="4"/>
  <c r="S49" i="4" s="1"/>
  <c r="R36" i="4"/>
  <c r="R55" i="42"/>
  <c r="R31" i="4"/>
  <c r="S31" i="4" s="1"/>
  <c r="I55" i="41"/>
  <c r="O44" i="41"/>
  <c r="P44" i="41" s="1"/>
  <c r="AD24" i="41"/>
  <c r="AE24" i="41" s="1"/>
  <c r="O47" i="41"/>
  <c r="P47" i="41" s="1"/>
  <c r="AD8" i="41"/>
  <c r="AE8" i="41" s="1"/>
  <c r="O24" i="41"/>
  <c r="P24" i="41" s="1"/>
  <c r="O43" i="41"/>
  <c r="P43" i="41" s="1"/>
  <c r="O15" i="41"/>
  <c r="P15" i="41" s="1"/>
  <c r="S28" i="4"/>
  <c r="S41" i="4"/>
  <c r="S8" i="4"/>
  <c r="AP30" i="4"/>
  <c r="AQ30" i="4" s="1"/>
  <c r="BE30" i="4"/>
  <c r="BF30" i="4" s="1"/>
  <c r="AH30" i="4"/>
  <c r="BE39" i="4"/>
  <c r="BF39" i="4" s="1"/>
  <c r="AP39" i="4"/>
  <c r="AQ39" i="4" s="1"/>
  <c r="AH39" i="4"/>
  <c r="BE15" i="4"/>
  <c r="BF15" i="4" s="1"/>
  <c r="AP15" i="4"/>
  <c r="AQ15" i="4" s="1"/>
  <c r="AH15" i="4"/>
  <c r="AP10" i="4"/>
  <c r="AQ10" i="4" s="1"/>
  <c r="BE10" i="4"/>
  <c r="BF10" i="4" s="1"/>
  <c r="AH10" i="4"/>
  <c r="BE11" i="4"/>
  <c r="BF11" i="4" s="1"/>
  <c r="AP11" i="4"/>
  <c r="AQ11" i="4" s="1"/>
  <c r="AH11" i="4"/>
  <c r="AP22" i="4"/>
  <c r="AQ22" i="4" s="1"/>
  <c r="BE22" i="4"/>
  <c r="BF22" i="4" s="1"/>
  <c r="AH22" i="4"/>
  <c r="BE48" i="4"/>
  <c r="BF48" i="4" s="1"/>
  <c r="AP48" i="4"/>
  <c r="AQ48" i="4" s="1"/>
  <c r="AH48" i="4"/>
  <c r="BE35" i="4"/>
  <c r="BF35" i="4" s="1"/>
  <c r="AP35" i="4"/>
  <c r="AQ35" i="4" s="1"/>
  <c r="AH35" i="4"/>
  <c r="BB24" i="4"/>
  <c r="BC24" i="4" s="1"/>
  <c r="AT24" i="4"/>
  <c r="BB20" i="4"/>
  <c r="BC20" i="4" s="1"/>
  <c r="AT20" i="4"/>
  <c r="BB27" i="4"/>
  <c r="BC27" i="4" s="1"/>
  <c r="AT27" i="4"/>
  <c r="BB28" i="4"/>
  <c r="BC28" i="4" s="1"/>
  <c r="AT28" i="4"/>
  <c r="BB17" i="4"/>
  <c r="BC17" i="4" s="1"/>
  <c r="AT17" i="4"/>
  <c r="BB42" i="4"/>
  <c r="BC42" i="4" s="1"/>
  <c r="AT42" i="4"/>
  <c r="BB19" i="4"/>
  <c r="BC19" i="4" s="1"/>
  <c r="AT19" i="4"/>
  <c r="BB30" i="4"/>
  <c r="BC30" i="4" s="1"/>
  <c r="AT30" i="4"/>
  <c r="BE29" i="4"/>
  <c r="BF29" i="4" s="1"/>
  <c r="AP29" i="4"/>
  <c r="AQ29" i="4" s="1"/>
  <c r="AH29" i="4"/>
  <c r="BB14" i="4"/>
  <c r="BC14" i="4" s="1"/>
  <c r="AT14" i="4"/>
  <c r="BE17" i="4"/>
  <c r="BF17" i="4" s="1"/>
  <c r="AP17" i="4"/>
  <c r="AQ17" i="4" s="1"/>
  <c r="AH17" i="4"/>
  <c r="AH53" i="4"/>
  <c r="BB50" i="4"/>
  <c r="BC50" i="4" s="1"/>
  <c r="AT50" i="4"/>
  <c r="BB32" i="4"/>
  <c r="BC32" i="4" s="1"/>
  <c r="AT32" i="4"/>
  <c r="S33" i="4"/>
  <c r="AA46" i="4"/>
  <c r="AB46" i="4" s="1"/>
  <c r="S46" i="4"/>
  <c r="S38" i="4"/>
  <c r="S39" i="4"/>
  <c r="S26" i="4"/>
  <c r="AH20" i="4"/>
  <c r="AP46" i="4"/>
  <c r="AQ46" i="4" s="1"/>
  <c r="BE46" i="4"/>
  <c r="BF46" i="4" s="1"/>
  <c r="AH46" i="4"/>
  <c r="BE8" i="4"/>
  <c r="BF8" i="4" s="1"/>
  <c r="AP8" i="4"/>
  <c r="AQ8" i="4" s="1"/>
  <c r="AH8" i="4"/>
  <c r="BE18" i="4"/>
  <c r="BF18" i="4" s="1"/>
  <c r="AP18" i="4"/>
  <c r="AQ18" i="4" s="1"/>
  <c r="AH18" i="4"/>
  <c r="BE27" i="4"/>
  <c r="BF27" i="4" s="1"/>
  <c r="AP27" i="4"/>
  <c r="AQ27" i="4" s="1"/>
  <c r="AH27" i="4"/>
  <c r="BE47" i="4"/>
  <c r="BF47" i="4" s="1"/>
  <c r="AP47" i="4"/>
  <c r="AQ47" i="4" s="1"/>
  <c r="AH47" i="4"/>
  <c r="AP26" i="4"/>
  <c r="AQ26" i="4" s="1"/>
  <c r="BE26" i="4"/>
  <c r="BF26" i="4" s="1"/>
  <c r="AH26" i="4"/>
  <c r="AH51" i="4"/>
  <c r="BB40" i="4"/>
  <c r="BC40" i="4" s="1"/>
  <c r="AT40" i="4"/>
  <c r="BB36" i="4"/>
  <c r="BC36" i="4" s="1"/>
  <c r="AT36" i="4"/>
  <c r="BB43" i="4"/>
  <c r="BC43" i="4" s="1"/>
  <c r="AT43" i="4"/>
  <c r="BB44" i="4"/>
  <c r="BC44" i="4" s="1"/>
  <c r="AT44" i="4"/>
  <c r="BB21" i="4"/>
  <c r="BC21" i="4" s="1"/>
  <c r="AT21" i="4"/>
  <c r="BB7" i="4"/>
  <c r="BC7" i="4" s="1"/>
  <c r="AT7" i="4"/>
  <c r="BB23" i="4"/>
  <c r="BC23" i="4" s="1"/>
  <c r="AT23" i="4"/>
  <c r="BB51" i="4"/>
  <c r="BC51" i="4" s="1"/>
  <c r="AT51" i="4"/>
  <c r="BB15" i="4"/>
  <c r="BC15" i="4" s="1"/>
  <c r="AT15" i="4"/>
  <c r="AH49" i="4"/>
  <c r="BE25" i="4"/>
  <c r="BF25" i="4" s="1"/>
  <c r="AP25" i="4"/>
  <c r="AQ25" i="4" s="1"/>
  <c r="AH25" i="4"/>
  <c r="BB22" i="4"/>
  <c r="BC22" i="4" s="1"/>
  <c r="AT22" i="4"/>
  <c r="BE41" i="4"/>
  <c r="BF41" i="4" s="1"/>
  <c r="AP41" i="4"/>
  <c r="AQ41" i="4" s="1"/>
  <c r="AH41" i="4"/>
  <c r="BE45" i="4"/>
  <c r="BF45" i="4" s="1"/>
  <c r="AP45" i="4"/>
  <c r="AQ45" i="4" s="1"/>
  <c r="AH45" i="4"/>
  <c r="BB31" i="4"/>
  <c r="BC31" i="4" s="1"/>
  <c r="AT31" i="4"/>
  <c r="BB48" i="4"/>
  <c r="BC48" i="4" s="1"/>
  <c r="AT48" i="4"/>
  <c r="BB10" i="4"/>
  <c r="BC10" i="4" s="1"/>
  <c r="AT10" i="4"/>
  <c r="S21" i="4"/>
  <c r="S36" i="4"/>
  <c r="AA9" i="4"/>
  <c r="AB9" i="4" s="1"/>
  <c r="S9" i="4"/>
  <c r="AH36" i="4"/>
  <c r="AP7" i="4"/>
  <c r="AQ7" i="4" s="1"/>
  <c r="BE7" i="4"/>
  <c r="AH7" i="4"/>
  <c r="BE12" i="4"/>
  <c r="BF12" i="4" s="1"/>
  <c r="AH12" i="4"/>
  <c r="AH24" i="4"/>
  <c r="BE34" i="4"/>
  <c r="BF34" i="4" s="1"/>
  <c r="AP34" i="4"/>
  <c r="AQ34" i="4" s="1"/>
  <c r="AH34" i="4"/>
  <c r="AP43" i="4"/>
  <c r="AQ43" i="4" s="1"/>
  <c r="AH43" i="4"/>
  <c r="BE16" i="4"/>
  <c r="BF16" i="4" s="1"/>
  <c r="AP16" i="4"/>
  <c r="AQ16" i="4" s="1"/>
  <c r="AH16" i="4"/>
  <c r="AP42" i="4"/>
  <c r="AQ42" i="4" s="1"/>
  <c r="BE42" i="4"/>
  <c r="BF42" i="4" s="1"/>
  <c r="AH42" i="4"/>
  <c r="AH44" i="4"/>
  <c r="BB45" i="4"/>
  <c r="BC45" i="4" s="1"/>
  <c r="AT45" i="4"/>
  <c r="BB25" i="4"/>
  <c r="BC25" i="4" s="1"/>
  <c r="AT25" i="4"/>
  <c r="BB41" i="4"/>
  <c r="BC41" i="4" s="1"/>
  <c r="AT41" i="4"/>
  <c r="BB49" i="4"/>
  <c r="BC49" i="4" s="1"/>
  <c r="AT49" i="4"/>
  <c r="BB37" i="4"/>
  <c r="BC37" i="4" s="1"/>
  <c r="AT37" i="4"/>
  <c r="BB39" i="4"/>
  <c r="BC39" i="4" s="1"/>
  <c r="AT39" i="4"/>
  <c r="BB13" i="4"/>
  <c r="BC13" i="4" s="1"/>
  <c r="AT13" i="4"/>
  <c r="BE9" i="4"/>
  <c r="BF9" i="4" s="1"/>
  <c r="AP9" i="4"/>
  <c r="AQ9" i="4" s="1"/>
  <c r="AH9" i="4"/>
  <c r="AH13" i="4"/>
  <c r="BB33" i="4"/>
  <c r="BC33" i="4" s="1"/>
  <c r="AT33" i="4"/>
  <c r="BB38" i="4"/>
  <c r="BC38" i="4" s="1"/>
  <c r="AT38" i="4"/>
  <c r="BB18" i="4"/>
  <c r="BC18" i="4" s="1"/>
  <c r="AT18" i="4"/>
  <c r="BB46" i="4"/>
  <c r="BC46" i="4" s="1"/>
  <c r="AT46" i="4"/>
  <c r="AH37" i="4"/>
  <c r="S37" i="4"/>
  <c r="S7" i="4"/>
  <c r="S25" i="4"/>
  <c r="S27" i="4"/>
  <c r="AA45" i="4"/>
  <c r="AB45" i="4" s="1"/>
  <c r="S45" i="4"/>
  <c r="AP14" i="4"/>
  <c r="AQ14" i="4" s="1"/>
  <c r="BE14" i="4"/>
  <c r="BF14" i="4" s="1"/>
  <c r="AH14" i="4"/>
  <c r="BE23" i="4"/>
  <c r="BF23" i="4" s="1"/>
  <c r="AP23" i="4"/>
  <c r="AQ23" i="4" s="1"/>
  <c r="AH23" i="4"/>
  <c r="AP38" i="4"/>
  <c r="AQ38" i="4" s="1"/>
  <c r="BE38" i="4"/>
  <c r="BF38" i="4" s="1"/>
  <c r="AH38" i="4"/>
  <c r="BE40" i="4"/>
  <c r="BF40" i="4" s="1"/>
  <c r="AP40" i="4"/>
  <c r="AQ40" i="4" s="1"/>
  <c r="AH40" i="4"/>
  <c r="AH50" i="4"/>
  <c r="AH28" i="4"/>
  <c r="BE32" i="4"/>
  <c r="BF32" i="4" s="1"/>
  <c r="AP32" i="4"/>
  <c r="AQ32" i="4" s="1"/>
  <c r="AH32" i="4"/>
  <c r="BE19" i="4"/>
  <c r="BF19" i="4" s="1"/>
  <c r="AP19" i="4"/>
  <c r="AQ19" i="4" s="1"/>
  <c r="AH19" i="4"/>
  <c r="BE31" i="4"/>
  <c r="BF31" i="4" s="1"/>
  <c r="AP31" i="4"/>
  <c r="AQ31" i="4" s="1"/>
  <c r="AH31" i="4"/>
  <c r="BB8" i="4"/>
  <c r="BC8" i="4" s="1"/>
  <c r="AT8" i="4"/>
  <c r="BB11" i="4"/>
  <c r="BC11" i="4" s="1"/>
  <c r="AT11" i="4"/>
  <c r="BB12" i="4"/>
  <c r="BC12" i="4" s="1"/>
  <c r="AT12" i="4"/>
  <c r="BB35" i="4"/>
  <c r="BC35" i="4" s="1"/>
  <c r="AT35" i="4"/>
  <c r="BB53" i="4"/>
  <c r="BC53" i="4" s="1"/>
  <c r="AT53" i="4"/>
  <c r="BB26" i="4"/>
  <c r="BC26" i="4" s="1"/>
  <c r="AT26" i="4"/>
  <c r="BB29" i="4"/>
  <c r="BC29" i="4" s="1"/>
  <c r="AT29" i="4"/>
  <c r="BB47" i="4"/>
  <c r="BC47" i="4" s="1"/>
  <c r="AT47" i="4"/>
  <c r="BE21" i="4"/>
  <c r="BF21" i="4" s="1"/>
  <c r="AP21" i="4"/>
  <c r="AQ21" i="4" s="1"/>
  <c r="AH21" i="4"/>
  <c r="BE33" i="4"/>
  <c r="BF33" i="4" s="1"/>
  <c r="AP33" i="4"/>
  <c r="AQ33" i="4" s="1"/>
  <c r="AH33" i="4"/>
  <c r="BB34" i="4"/>
  <c r="BC34" i="4" s="1"/>
  <c r="AT34" i="4"/>
  <c r="BB16" i="4"/>
  <c r="BC16" i="4" s="1"/>
  <c r="AT16" i="4"/>
  <c r="BB9" i="4"/>
  <c r="BC9" i="4" s="1"/>
  <c r="AT9" i="4"/>
  <c r="G47" i="4"/>
  <c r="G29" i="4"/>
  <c r="G43" i="4"/>
  <c r="G20" i="4"/>
  <c r="G44" i="4"/>
  <c r="AD53" i="42"/>
  <c r="O53" i="42"/>
  <c r="P53" i="42" s="1"/>
  <c r="G53" i="42"/>
  <c r="G31" i="4"/>
  <c r="G25" i="4"/>
  <c r="G42" i="4"/>
  <c r="G13" i="4"/>
  <c r="G18" i="4"/>
  <c r="G27" i="4"/>
  <c r="G28" i="4"/>
  <c r="G48" i="4"/>
  <c r="G12" i="4"/>
  <c r="G24" i="4"/>
  <c r="G55" i="41"/>
  <c r="BH21" i="41"/>
  <c r="BI21" i="41" s="1"/>
  <c r="AE21" i="41"/>
  <c r="BH25" i="41"/>
  <c r="BI25" i="41" s="1"/>
  <c r="AE25" i="41"/>
  <c r="BH10" i="41"/>
  <c r="BI10" i="41" s="1"/>
  <c r="AE10" i="41"/>
  <c r="G22" i="4"/>
  <c r="G41" i="4"/>
  <c r="G17" i="4"/>
  <c r="BH30" i="41"/>
  <c r="BI30" i="41" s="1"/>
  <c r="AE30" i="41"/>
  <c r="G21" i="4"/>
  <c r="G38" i="4"/>
  <c r="G39" i="4"/>
  <c r="G10" i="4"/>
  <c r="G35" i="4"/>
  <c r="G45" i="4"/>
  <c r="G33" i="4"/>
  <c r="G50" i="4"/>
  <c r="G30" i="4"/>
  <c r="G16" i="4"/>
  <c r="G8" i="4"/>
  <c r="BH41" i="41"/>
  <c r="BI41" i="41" s="1"/>
  <c r="AE41" i="41"/>
  <c r="G46" i="4"/>
  <c r="G19" i="4"/>
  <c r="G34" i="4"/>
  <c r="G36" i="4"/>
  <c r="BH34" i="41"/>
  <c r="BI34" i="41" s="1"/>
  <c r="AE34" i="41"/>
  <c r="AE15" i="41"/>
  <c r="G37" i="4"/>
  <c r="G15" i="4"/>
  <c r="G9" i="4"/>
  <c r="G26" i="4"/>
  <c r="G51" i="4"/>
  <c r="G14" i="4"/>
  <c r="G49" i="4"/>
  <c r="G11" i="4"/>
  <c r="G23" i="4"/>
  <c r="G32" i="4"/>
  <c r="G40" i="4"/>
  <c r="BH19" i="41"/>
  <c r="BI19" i="41" s="1"/>
  <c r="AE19" i="41"/>
  <c r="BH14" i="41"/>
  <c r="BI14" i="41" s="1"/>
  <c r="AE14" i="41"/>
  <c r="AE23" i="41"/>
  <c r="BH50" i="41"/>
  <c r="BI50" i="41" s="1"/>
  <c r="AE50" i="41"/>
  <c r="BH33" i="41"/>
  <c r="BI33" i="41" s="1"/>
  <c r="AE33" i="41"/>
  <c r="G7" i="4"/>
  <c r="U53" i="25"/>
  <c r="AN55" i="41"/>
  <c r="AH55" i="41"/>
  <c r="AV53" i="25"/>
  <c r="AV53" i="2"/>
  <c r="AW55" i="42"/>
  <c r="AT55" i="42"/>
  <c r="BB55" i="42"/>
  <c r="BC55" i="42"/>
  <c r="AT55" i="41"/>
  <c r="BC55" i="41"/>
  <c r="BB55" i="41"/>
  <c r="AK55" i="42"/>
  <c r="AK55" i="41"/>
  <c r="AH55" i="42"/>
  <c r="AG55" i="42"/>
  <c r="Y55" i="42"/>
  <c r="Y55" i="41"/>
  <c r="V55" i="42"/>
  <c r="U55" i="42"/>
  <c r="M55" i="42"/>
  <c r="J55" i="41"/>
  <c r="F53" i="4"/>
  <c r="F55" i="42"/>
  <c r="BH53" i="11"/>
  <c r="AS53" i="25"/>
  <c r="AS53" i="2"/>
  <c r="AT54" i="37"/>
  <c r="BB54" i="37"/>
  <c r="BC54" i="37" s="1"/>
  <c r="AT53" i="37"/>
  <c r="BB53" i="37"/>
  <c r="BC53" i="37" s="1"/>
  <c r="U53" i="2"/>
  <c r="AM53" i="2"/>
  <c r="AM53" i="25"/>
  <c r="AH54" i="37"/>
  <c r="BE54" i="37"/>
  <c r="BF54" i="37" s="1"/>
  <c r="AP54" i="37"/>
  <c r="AQ54" i="37" s="1"/>
  <c r="AP53" i="37"/>
  <c r="AQ53" i="37" s="1"/>
  <c r="BE53" i="37"/>
  <c r="BF53" i="37" s="1"/>
  <c r="AH53" i="37"/>
  <c r="AG53" i="2"/>
  <c r="AG53" i="25"/>
  <c r="AA53" i="37"/>
  <c r="AB53" i="37" s="1"/>
  <c r="S53" i="37"/>
  <c r="AA54" i="37"/>
  <c r="AB54" i="37" s="1"/>
  <c r="S54" i="37"/>
  <c r="AD54" i="37"/>
  <c r="O53" i="37"/>
  <c r="P53" i="37" s="1"/>
  <c r="O54" i="37"/>
  <c r="P54" i="37" s="1"/>
  <c r="L53" i="2"/>
  <c r="L53" i="25"/>
  <c r="AD53" i="37"/>
  <c r="I53" i="2"/>
  <c r="I53" i="25"/>
  <c r="AT52" i="25" l="1"/>
  <c r="AK52" i="25"/>
  <c r="AO52" i="25"/>
  <c r="AQ52" i="25" s="1"/>
  <c r="AW52" i="12"/>
  <c r="AU52" i="25"/>
  <c r="AW52" i="25" s="1"/>
  <c r="AU52" i="2"/>
  <c r="AW52" i="2" s="1"/>
  <c r="AZ52" i="13"/>
  <c r="BA52" i="13" s="1"/>
  <c r="BC52" i="13" s="1"/>
  <c r="BD52" i="13" s="1"/>
  <c r="BF52" i="13" s="1"/>
  <c r="BG52" i="13" s="1"/>
  <c r="BI52" i="13" s="1"/>
  <c r="AX52" i="12"/>
  <c r="BD52" i="12" s="1"/>
  <c r="AT52" i="2"/>
  <c r="AK52" i="2"/>
  <c r="AO52" i="2"/>
  <c r="AQ52" i="2" s="1"/>
  <c r="AA20" i="4"/>
  <c r="AB20" i="4" s="1"/>
  <c r="BJ52" i="33"/>
  <c r="AE49" i="41"/>
  <c r="AE40" i="41"/>
  <c r="BE37" i="4"/>
  <c r="BF37" i="4" s="1"/>
  <c r="AP24" i="4"/>
  <c r="AQ24" i="4" s="1"/>
  <c r="S20" i="4"/>
  <c r="AE26" i="41"/>
  <c r="AP28" i="4"/>
  <c r="AQ28" i="4" s="1"/>
  <c r="BE24" i="4"/>
  <c r="BF24" i="4" s="1"/>
  <c r="AE28" i="41"/>
  <c r="BE28" i="4"/>
  <c r="BF28" i="4" s="1"/>
  <c r="BH44" i="41"/>
  <c r="BI44" i="41" s="1"/>
  <c r="AE37" i="41"/>
  <c r="AE47" i="41"/>
  <c r="BH38" i="41"/>
  <c r="BI38" i="41" s="1"/>
  <c r="BE13" i="4"/>
  <c r="BF13" i="4" s="1"/>
  <c r="BE44" i="4"/>
  <c r="BF44" i="4" s="1"/>
  <c r="AP12" i="4"/>
  <c r="AQ12" i="4" s="1"/>
  <c r="BE20" i="4"/>
  <c r="BF20" i="4" s="1"/>
  <c r="S12" i="4"/>
  <c r="AP36" i="4"/>
  <c r="AQ36" i="4" s="1"/>
  <c r="AA37" i="4"/>
  <c r="AB37" i="4" s="1"/>
  <c r="AP44" i="4"/>
  <c r="AQ44" i="4" s="1"/>
  <c r="BE36" i="4"/>
  <c r="BF36" i="4" s="1"/>
  <c r="AP20" i="4"/>
  <c r="AQ20" i="4" s="1"/>
  <c r="BF55" i="41"/>
  <c r="AP49" i="4"/>
  <c r="AQ49" i="4" s="1"/>
  <c r="BE49" i="4"/>
  <c r="BF49" i="4" s="1"/>
  <c r="AA22" i="4"/>
  <c r="AB22" i="4" s="1"/>
  <c r="BB53" i="25"/>
  <c r="AA53" i="4"/>
  <c r="AB53" i="4" s="1"/>
  <c r="AA41" i="4"/>
  <c r="AB41" i="4" s="1"/>
  <c r="AA35" i="4"/>
  <c r="AB35" i="4" s="1"/>
  <c r="R53" i="2"/>
  <c r="BE43" i="4"/>
  <c r="BF43" i="4" s="1"/>
  <c r="AA31" i="4"/>
  <c r="AB31" i="4" s="1"/>
  <c r="S14" i="4"/>
  <c r="AJ53" i="25"/>
  <c r="AP53" i="25" s="1"/>
  <c r="S53" i="4"/>
  <c r="R53" i="25"/>
  <c r="AA33" i="4"/>
  <c r="AB33" i="4" s="1"/>
  <c r="AA44" i="4"/>
  <c r="AB44" i="4" s="1"/>
  <c r="AA34" i="4"/>
  <c r="AB34" i="4" s="1"/>
  <c r="BB53" i="2"/>
  <c r="AA25" i="4"/>
  <c r="AB25" i="4" s="1"/>
  <c r="AE31" i="41"/>
  <c r="BH53" i="41"/>
  <c r="BI53" i="41" s="1"/>
  <c r="AJ53" i="2"/>
  <c r="AP53" i="2" s="1"/>
  <c r="AP55" i="41"/>
  <c r="BE50" i="4"/>
  <c r="BF50" i="4" s="1"/>
  <c r="AP37" i="4"/>
  <c r="AQ37" i="4" s="1"/>
  <c r="BE51" i="4"/>
  <c r="BF51" i="4" s="1"/>
  <c r="BE53" i="4"/>
  <c r="BF53" i="4" s="1"/>
  <c r="BE55" i="41"/>
  <c r="AP50" i="4"/>
  <c r="AQ50" i="4" s="1"/>
  <c r="AP51" i="4"/>
  <c r="AQ51" i="4" s="1"/>
  <c r="AP53" i="4"/>
  <c r="AQ53" i="4" s="1"/>
  <c r="AQ55" i="41"/>
  <c r="AP13" i="4"/>
  <c r="AQ13" i="4" s="1"/>
  <c r="BH46" i="41"/>
  <c r="BI46" i="41" s="1"/>
  <c r="AE39" i="41"/>
  <c r="AE22" i="41"/>
  <c r="AA21" i="4"/>
  <c r="AB21" i="4" s="1"/>
  <c r="AA39" i="4"/>
  <c r="AB39" i="4" s="1"/>
  <c r="AA36" i="4"/>
  <c r="AB36" i="4" s="1"/>
  <c r="AA51" i="4"/>
  <c r="AB51" i="4" s="1"/>
  <c r="X53" i="25"/>
  <c r="AE9" i="41"/>
  <c r="BH12" i="41"/>
  <c r="BI12" i="41" s="1"/>
  <c r="AA30" i="4"/>
  <c r="AB30" i="4" s="1"/>
  <c r="AA23" i="4"/>
  <c r="AB23" i="4" s="1"/>
  <c r="AA17" i="4"/>
  <c r="AB17" i="4" s="1"/>
  <c r="AA32" i="4"/>
  <c r="AB32" i="4" s="1"/>
  <c r="AA42" i="4"/>
  <c r="AB42" i="4" s="1"/>
  <c r="BH29" i="41"/>
  <c r="BI29" i="41" s="1"/>
  <c r="BH45" i="41"/>
  <c r="BI45" i="41" s="1"/>
  <c r="AA13" i="4"/>
  <c r="AB13" i="4" s="1"/>
  <c r="AE17" i="41"/>
  <c r="AE13" i="41"/>
  <c r="AE27" i="41"/>
  <c r="AA7" i="4"/>
  <c r="AB7" i="4" s="1"/>
  <c r="AE51" i="41"/>
  <c r="AA24" i="4"/>
  <c r="AB24" i="4" s="1"/>
  <c r="AA43" i="4"/>
  <c r="AB43" i="4" s="1"/>
  <c r="AA27" i="4"/>
  <c r="AB27" i="4" s="1"/>
  <c r="AA18" i="4"/>
  <c r="AB18" i="4" s="1"/>
  <c r="AA29" i="4"/>
  <c r="AB29" i="4" s="1"/>
  <c r="X53" i="2"/>
  <c r="AA26" i="4"/>
  <c r="AB26" i="4" s="1"/>
  <c r="AA38" i="4"/>
  <c r="AB38" i="4" s="1"/>
  <c r="AA19" i="4"/>
  <c r="AB19" i="4" s="1"/>
  <c r="AA15" i="4"/>
  <c r="AB15" i="4" s="1"/>
  <c r="AE42" i="41"/>
  <c r="AA8" i="4"/>
  <c r="AB8" i="4" s="1"/>
  <c r="AA28" i="4"/>
  <c r="AB28" i="4" s="1"/>
  <c r="BH36" i="41"/>
  <c r="BI36" i="41" s="1"/>
  <c r="BH20" i="41"/>
  <c r="BI20" i="41" s="1"/>
  <c r="BH16" i="41"/>
  <c r="BI16" i="41" s="1"/>
  <c r="AE44" i="41"/>
  <c r="AE32" i="41"/>
  <c r="S44" i="4"/>
  <c r="AB55" i="41"/>
  <c r="BH11" i="41"/>
  <c r="BI11" i="41" s="1"/>
  <c r="AE43" i="41"/>
  <c r="AA49" i="4"/>
  <c r="AB49" i="4" s="1"/>
  <c r="AA50" i="4"/>
  <c r="AB50" i="4" s="1"/>
  <c r="AA48" i="4"/>
  <c r="AB48" i="4" s="1"/>
  <c r="AA11" i="4"/>
  <c r="AB11" i="4" s="1"/>
  <c r="BH35" i="41"/>
  <c r="BI35" i="41" s="1"/>
  <c r="AA47" i="4"/>
  <c r="AB47" i="4" s="1"/>
  <c r="AE18" i="41"/>
  <c r="S16" i="4"/>
  <c r="S10" i="4"/>
  <c r="S55" i="42"/>
  <c r="AE48" i="41"/>
  <c r="S13" i="4"/>
  <c r="S42" i="4"/>
  <c r="S32" i="4"/>
  <c r="S34" i="4"/>
  <c r="S55" i="41"/>
  <c r="AE53" i="41"/>
  <c r="AA40" i="4"/>
  <c r="AB40" i="4" s="1"/>
  <c r="AB55" i="42"/>
  <c r="AA55" i="41"/>
  <c r="AA55" i="42"/>
  <c r="BH24" i="41"/>
  <c r="BI24" i="41" s="1"/>
  <c r="P55" i="41"/>
  <c r="BH53" i="9"/>
  <c r="BI53" i="9" s="1"/>
  <c r="AD55" i="41"/>
  <c r="BH8" i="41"/>
  <c r="BI8" i="41" s="1"/>
  <c r="O55" i="41"/>
  <c r="BH53" i="16"/>
  <c r="BI53" i="16" s="1"/>
  <c r="AD53" i="4"/>
  <c r="O53" i="4"/>
  <c r="P53" i="4" s="1"/>
  <c r="G53" i="4"/>
  <c r="BH53" i="18"/>
  <c r="BI53" i="18" s="1"/>
  <c r="BH53" i="20"/>
  <c r="BI53" i="20" s="1"/>
  <c r="BH53" i="42"/>
  <c r="BI53" i="42" s="1"/>
  <c r="AE53" i="42"/>
  <c r="F53" i="2"/>
  <c r="F53" i="25"/>
  <c r="G55" i="42"/>
  <c r="BE55" i="42"/>
  <c r="BF55" i="42"/>
  <c r="AP55" i="42"/>
  <c r="AQ55" i="42"/>
  <c r="BH54" i="37"/>
  <c r="BI54" i="37" s="1"/>
  <c r="BH53" i="37"/>
  <c r="BI53" i="37" s="1"/>
  <c r="AE54" i="37"/>
  <c r="BH53" i="22"/>
  <c r="BI53" i="22" s="1"/>
  <c r="AE53" i="37"/>
  <c r="BH53" i="21"/>
  <c r="BI53" i="21" s="1"/>
  <c r="BH53" i="23"/>
  <c r="BI53" i="23" s="1"/>
  <c r="BF52" i="12" l="1"/>
  <c r="BG52" i="12"/>
  <c r="BI52" i="12" s="1"/>
  <c r="AZ52" i="12"/>
  <c r="AX52" i="25"/>
  <c r="AZ52" i="25" s="1"/>
  <c r="AX52" i="2"/>
  <c r="AZ52" i="2" s="1"/>
  <c r="BJ52" i="13"/>
  <c r="BL52" i="13"/>
  <c r="BM52" i="13" s="1"/>
  <c r="BA52" i="25"/>
  <c r="BC52" i="25" s="1"/>
  <c r="BD52" i="2"/>
  <c r="BA52" i="2"/>
  <c r="BC52" i="2" s="1"/>
  <c r="BA52" i="12"/>
  <c r="BC52" i="12" s="1"/>
  <c r="BD52" i="25"/>
  <c r="BE53" i="25"/>
  <c r="AA53" i="2"/>
  <c r="AA53" i="25"/>
  <c r="BE53" i="2"/>
  <c r="AE55" i="41"/>
  <c r="BI55" i="41"/>
  <c r="BH53" i="4"/>
  <c r="BI53" i="4" s="1"/>
  <c r="AE53" i="4"/>
  <c r="O53" i="2"/>
  <c r="AD53" i="2"/>
  <c r="BH55" i="41"/>
  <c r="AD53" i="25"/>
  <c r="BH53" i="25" s="1"/>
  <c r="O53" i="25"/>
  <c r="BF52" i="25" l="1"/>
  <c r="BG52" i="25"/>
  <c r="BI52" i="25" s="1"/>
  <c r="BF52" i="2"/>
  <c r="BG52" i="2"/>
  <c r="BI52" i="2" s="1"/>
  <c r="BH53" i="2"/>
  <c r="A9" i="37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Z23" i="37" l="1"/>
  <c r="AZ49" i="37"/>
  <c r="N28" i="37"/>
  <c r="S21" i="37"/>
  <c r="AZ35" i="37"/>
  <c r="AZ39" i="37"/>
  <c r="AZ55" i="37"/>
  <c r="J13" i="37"/>
  <c r="AZ32" i="37"/>
  <c r="BB55" i="37"/>
  <c r="BA55" i="37"/>
  <c r="AW55" i="37"/>
  <c r="AZ9" i="37"/>
  <c r="AZ11" i="37"/>
  <c r="AZ13" i="37"/>
  <c r="AZ15" i="37"/>
  <c r="AZ17" i="37"/>
  <c r="AZ19" i="37"/>
  <c r="AZ21" i="37"/>
  <c r="AZ25" i="37"/>
  <c r="AZ29" i="37"/>
  <c r="AZ31" i="37"/>
  <c r="AZ37" i="37"/>
  <c r="AZ41" i="37"/>
  <c r="AZ45" i="37"/>
  <c r="AZ47" i="37"/>
  <c r="BA31" i="37"/>
  <c r="N23" i="37"/>
  <c r="AC31" i="37"/>
  <c r="N35" i="37"/>
  <c r="AC43" i="37"/>
  <c r="J9" i="37"/>
  <c r="J25" i="37"/>
  <c r="J45" i="37"/>
  <c r="M23" i="37"/>
  <c r="M31" i="37"/>
  <c r="M51" i="37"/>
  <c r="AO29" i="37"/>
  <c r="AO33" i="37"/>
  <c r="AO45" i="37"/>
  <c r="BA48" i="37"/>
  <c r="BA52" i="37"/>
  <c r="N45" i="37"/>
  <c r="N55" i="37"/>
  <c r="BA38" i="37"/>
  <c r="S32" i="37"/>
  <c r="BE55" i="37"/>
  <c r="AK55" i="37"/>
  <c r="AN55" i="37"/>
  <c r="AC29" i="37"/>
  <c r="M22" i="37"/>
  <c r="M28" i="37"/>
  <c r="Z55" i="37"/>
  <c r="Y55" i="37"/>
  <c r="BD19" i="37"/>
  <c r="AO40" i="37"/>
  <c r="J17" i="37"/>
  <c r="J21" i="37"/>
  <c r="J23" i="37"/>
  <c r="J29" i="37"/>
  <c r="J31" i="37"/>
  <c r="J43" i="37"/>
  <c r="M9" i="37"/>
  <c r="M11" i="37"/>
  <c r="M13" i="37"/>
  <c r="M15" i="37"/>
  <c r="M17" i="37"/>
  <c r="M19" i="37"/>
  <c r="M25" i="37"/>
  <c r="M27" i="37"/>
  <c r="M29" i="37"/>
  <c r="M33" i="37"/>
  <c r="M39" i="37"/>
  <c r="M47" i="37"/>
  <c r="M55" i="37"/>
  <c r="S19" i="37"/>
  <c r="S23" i="37"/>
  <c r="S25" i="37"/>
  <c r="S33" i="37"/>
  <c r="S35" i="37"/>
  <c r="S37" i="37"/>
  <c r="S39" i="37"/>
  <c r="S41" i="37"/>
  <c r="S47" i="37"/>
  <c r="S49" i="37"/>
  <c r="S51" i="37"/>
  <c r="S55" i="37"/>
  <c r="AO55" i="37"/>
  <c r="AZ10" i="37"/>
  <c r="AZ14" i="37"/>
  <c r="AZ20" i="37"/>
  <c r="AZ24" i="37"/>
  <c r="AD55" i="37"/>
  <c r="J33" i="37"/>
  <c r="J35" i="37"/>
  <c r="AC26" i="37"/>
  <c r="J48" i="37"/>
  <c r="Z10" i="37"/>
  <c r="Z26" i="37"/>
  <c r="BD14" i="37"/>
  <c r="AO46" i="37"/>
  <c r="AO50" i="37"/>
  <c r="AH55" i="37"/>
  <c r="AP55" i="37"/>
  <c r="O55" i="37"/>
  <c r="AA55" i="37"/>
  <c r="AC52" i="37"/>
  <c r="Z43" i="37"/>
  <c r="AZ12" i="37"/>
  <c r="AZ16" i="37"/>
  <c r="AZ51" i="37"/>
  <c r="M38" i="37"/>
  <c r="M40" i="37"/>
  <c r="M42" i="37"/>
  <c r="S30" i="37"/>
  <c r="G55" i="37"/>
  <c r="AT55" i="37"/>
  <c r="AC11" i="37"/>
  <c r="AC12" i="37"/>
  <c r="Z14" i="37"/>
  <c r="AZ22" i="37"/>
  <c r="AZ28" i="37"/>
  <c r="AZ30" i="37"/>
  <c r="AZ38" i="37"/>
  <c r="AZ42" i="37"/>
  <c r="AZ48" i="37"/>
  <c r="AZ52" i="37"/>
  <c r="BD11" i="37"/>
  <c r="V55" i="37"/>
  <c r="N8" i="37"/>
  <c r="J10" i="37"/>
  <c r="N12" i="37"/>
  <c r="J14" i="37"/>
  <c r="J16" i="37"/>
  <c r="J20" i="37"/>
  <c r="J22" i="37"/>
  <c r="J28" i="37"/>
  <c r="J36" i="37"/>
  <c r="J38" i="37"/>
  <c r="J42" i="37"/>
  <c r="J46" i="37"/>
  <c r="J52" i="37"/>
  <c r="M10" i="37"/>
  <c r="M12" i="37"/>
  <c r="M14" i="37"/>
  <c r="M18" i="37"/>
  <c r="M20" i="37"/>
  <c r="M30" i="37"/>
  <c r="M34" i="37"/>
  <c r="M36" i="37"/>
  <c r="M44" i="37"/>
  <c r="M46" i="37"/>
  <c r="M48" i="37"/>
  <c r="M50" i="37"/>
  <c r="M52" i="37"/>
  <c r="S8" i="37"/>
  <c r="S12" i="37"/>
  <c r="S38" i="37"/>
  <c r="S42" i="37"/>
  <c r="S46" i="37"/>
  <c r="S50" i="37"/>
  <c r="BD20" i="37"/>
  <c r="AC16" i="37"/>
  <c r="AO20" i="37"/>
  <c r="J8" i="37"/>
  <c r="J12" i="37"/>
  <c r="S26" i="37"/>
  <c r="Z8" i="37"/>
  <c r="J26" i="37"/>
  <c r="AO9" i="37"/>
  <c r="BD10" i="37"/>
  <c r="AO13" i="37"/>
  <c r="BA16" i="37"/>
  <c r="AC18" i="37"/>
  <c r="N18" i="37"/>
  <c r="S22" i="37"/>
  <c r="AC22" i="37"/>
  <c r="Z22" i="37"/>
  <c r="BA32" i="37"/>
  <c r="J40" i="37"/>
  <c r="AO43" i="37"/>
  <c r="AI56" i="37"/>
  <c r="AO8" i="37"/>
  <c r="S11" i="37"/>
  <c r="Z11" i="37"/>
  <c r="Z15" i="37"/>
  <c r="S15" i="37"/>
  <c r="AO16" i="37"/>
  <c r="BD17" i="37"/>
  <c r="BA18" i="37"/>
  <c r="BA21" i="37"/>
  <c r="S28" i="37"/>
  <c r="Z30" i="37"/>
  <c r="S43" i="37"/>
  <c r="AO48" i="37"/>
  <c r="Z12" i="37"/>
  <c r="BD13" i="37"/>
  <c r="AC14" i="37"/>
  <c r="N14" i="37"/>
  <c r="S14" i="37"/>
  <c r="S16" i="37"/>
  <c r="Z16" i="37"/>
  <c r="R56" i="37"/>
  <c r="AL56" i="37"/>
  <c r="N9" i="37"/>
  <c r="S9" i="37"/>
  <c r="Z9" i="37"/>
  <c r="AC9" i="37"/>
  <c r="AO10" i="37"/>
  <c r="J11" i="37"/>
  <c r="BA11" i="37"/>
  <c r="N13" i="37"/>
  <c r="S13" i="37"/>
  <c r="Z13" i="37"/>
  <c r="AC13" i="37"/>
  <c r="AO14" i="37"/>
  <c r="J15" i="37"/>
  <c r="N16" i="37"/>
  <c r="M16" i="37"/>
  <c r="J18" i="37"/>
  <c r="S18" i="37"/>
  <c r="Z18" i="37"/>
  <c r="J19" i="37"/>
  <c r="AO21" i="37"/>
  <c r="BD21" i="37"/>
  <c r="BD23" i="37"/>
  <c r="N29" i="37"/>
  <c r="AO31" i="37"/>
  <c r="AO41" i="37"/>
  <c r="BD41" i="37"/>
  <c r="W56" i="37"/>
  <c r="AX56" i="37"/>
  <c r="AZ8" i="37"/>
  <c r="BA10" i="37"/>
  <c r="BA14" i="37"/>
  <c r="Z17" i="37"/>
  <c r="S17" i="37"/>
  <c r="AO17" i="37"/>
  <c r="Z24" i="37"/>
  <c r="S27" i="37"/>
  <c r="Z27" i="37"/>
  <c r="AY56" i="37"/>
  <c r="BA9" i="37"/>
  <c r="N11" i="37"/>
  <c r="AO12" i="37"/>
  <c r="BA13" i="37"/>
  <c r="AC15" i="37"/>
  <c r="N15" i="37"/>
  <c r="AO18" i="37"/>
  <c r="N19" i="37"/>
  <c r="AC19" i="37"/>
  <c r="AZ27" i="37"/>
  <c r="BA27" i="37"/>
  <c r="N32" i="37"/>
  <c r="J32" i="37"/>
  <c r="BD44" i="37"/>
  <c r="AO44" i="37"/>
  <c r="K56" i="37"/>
  <c r="M8" i="37"/>
  <c r="AU56" i="37"/>
  <c r="BA8" i="37"/>
  <c r="BD9" i="37"/>
  <c r="AC10" i="37"/>
  <c r="N10" i="37"/>
  <c r="S10" i="37"/>
  <c r="AO11" i="37"/>
  <c r="BD12" i="37"/>
  <c r="BA12" i="37"/>
  <c r="AO15" i="37"/>
  <c r="BD15" i="37"/>
  <c r="Z25" i="37"/>
  <c r="AC33" i="37"/>
  <c r="N33" i="37"/>
  <c r="BD42" i="37"/>
  <c r="AO42" i="37"/>
  <c r="BD43" i="37"/>
  <c r="N20" i="37"/>
  <c r="AC21" i="37"/>
  <c r="BA25" i="37"/>
  <c r="BD27" i="37"/>
  <c r="AO27" i="37"/>
  <c r="AO28" i="37"/>
  <c r="BD28" i="37"/>
  <c r="AC30" i="37"/>
  <c r="AO32" i="37"/>
  <c r="Z33" i="37"/>
  <c r="AZ34" i="37"/>
  <c r="BA34" i="37"/>
  <c r="AO37" i="37"/>
  <c r="BD37" i="37"/>
  <c r="BA45" i="37"/>
  <c r="H56" i="37"/>
  <c r="L56" i="37"/>
  <c r="T56" i="37"/>
  <c r="AF56" i="37"/>
  <c r="AR56" i="37"/>
  <c r="BD8" i="37"/>
  <c r="N17" i="37"/>
  <c r="AC17" i="37"/>
  <c r="BA17" i="37"/>
  <c r="BD18" i="37"/>
  <c r="S20" i="37"/>
  <c r="Z20" i="37"/>
  <c r="M21" i="37"/>
  <c r="Z21" i="37"/>
  <c r="AO25" i="37"/>
  <c r="BD25" i="37"/>
  <c r="AO26" i="37"/>
  <c r="BD26" i="37"/>
  <c r="AC28" i="37"/>
  <c r="Z28" i="37"/>
  <c r="S34" i="37"/>
  <c r="Z34" i="37"/>
  <c r="AO36" i="37"/>
  <c r="S45" i="37"/>
  <c r="BA19" i="37"/>
  <c r="AC23" i="37"/>
  <c r="N24" i="37"/>
  <c r="J24" i="37"/>
  <c r="E56" i="37"/>
  <c r="I56" i="37"/>
  <c r="Q56" i="37"/>
  <c r="AC8" i="37"/>
  <c r="BA15" i="37"/>
  <c r="BD16" i="37"/>
  <c r="AZ18" i="37"/>
  <c r="Z19" i="37"/>
  <c r="AO19" i="37"/>
  <c r="AC20" i="37"/>
  <c r="BA20" i="37"/>
  <c r="N22" i="37"/>
  <c r="BA22" i="37"/>
  <c r="AO23" i="37"/>
  <c r="BA23" i="37"/>
  <c r="M24" i="37"/>
  <c r="BA24" i="37"/>
  <c r="N26" i="37"/>
  <c r="AZ26" i="37"/>
  <c r="J27" i="37"/>
  <c r="BA29" i="37"/>
  <c r="BD32" i="37"/>
  <c r="N36" i="37"/>
  <c r="AC36" i="37"/>
  <c r="AZ44" i="37"/>
  <c r="BA44" i="37"/>
  <c r="N21" i="37"/>
  <c r="AO22" i="37"/>
  <c r="BD22" i="37"/>
  <c r="S24" i="37"/>
  <c r="N25" i="37"/>
  <c r="AC25" i="37"/>
  <c r="M26" i="37"/>
  <c r="BA26" i="37"/>
  <c r="S29" i="37"/>
  <c r="Z29" i="37"/>
  <c r="BD29" i="37"/>
  <c r="N30" i="37"/>
  <c r="J30" i="37"/>
  <c r="AO30" i="37"/>
  <c r="BA30" i="37"/>
  <c r="BD30" i="37"/>
  <c r="S31" i="37"/>
  <c r="Z31" i="37"/>
  <c r="M32" i="37"/>
  <c r="AZ33" i="37"/>
  <c r="J34" i="37"/>
  <c r="AC35" i="37"/>
  <c r="AC37" i="37"/>
  <c r="Z37" i="37"/>
  <c r="AC38" i="37"/>
  <c r="BD40" i="37"/>
  <c r="AC41" i="37"/>
  <c r="Z41" i="37"/>
  <c r="AZ50" i="37"/>
  <c r="BA50" i="37"/>
  <c r="Z23" i="37"/>
  <c r="AC24" i="37"/>
  <c r="AO24" i="37"/>
  <c r="BD24" i="37"/>
  <c r="N27" i="37"/>
  <c r="AC27" i="37"/>
  <c r="BA28" i="37"/>
  <c r="N31" i="37"/>
  <c r="BD31" i="37"/>
  <c r="AC32" i="37"/>
  <c r="Z32" i="37"/>
  <c r="BD33" i="37"/>
  <c r="BD34" i="37"/>
  <c r="AO34" i="37"/>
  <c r="Z35" i="37"/>
  <c r="AO35" i="37"/>
  <c r="BD35" i="37"/>
  <c r="BA36" i="37"/>
  <c r="AZ36" i="37"/>
  <c r="N37" i="37"/>
  <c r="J37" i="37"/>
  <c r="BA37" i="37"/>
  <c r="Z38" i="37"/>
  <c r="AO38" i="37"/>
  <c r="AC40" i="37"/>
  <c r="N40" i="37"/>
  <c r="AZ40" i="37"/>
  <c r="BA40" i="37"/>
  <c r="N41" i="37"/>
  <c r="J41" i="37"/>
  <c r="BA41" i="37"/>
  <c r="Z45" i="37"/>
  <c r="Z46" i="37"/>
  <c r="N47" i="37"/>
  <c r="J47" i="37"/>
  <c r="S48" i="37"/>
  <c r="AC48" i="37"/>
  <c r="Z48" i="37"/>
  <c r="BA51" i="37"/>
  <c r="N34" i="37"/>
  <c r="AC34" i="37"/>
  <c r="M35" i="37"/>
  <c r="BA35" i="37"/>
  <c r="M37" i="37"/>
  <c r="N39" i="37"/>
  <c r="J39" i="37"/>
  <c r="AO39" i="37"/>
  <c r="BA39" i="37"/>
  <c r="BD39" i="37"/>
  <c r="S40" i="37"/>
  <c r="Z40" i="37"/>
  <c r="M41" i="37"/>
  <c r="Z42" i="37"/>
  <c r="N43" i="37"/>
  <c r="AZ43" i="37"/>
  <c r="J44" i="37"/>
  <c r="AC45" i="37"/>
  <c r="AZ46" i="37"/>
  <c r="BA46" i="37"/>
  <c r="BA33" i="37"/>
  <c r="S36" i="37"/>
  <c r="Z36" i="37"/>
  <c r="BD36" i="37"/>
  <c r="N38" i="37"/>
  <c r="BD38" i="37"/>
  <c r="AC39" i="37"/>
  <c r="Z39" i="37"/>
  <c r="BA42" i="37"/>
  <c r="S44" i="37"/>
  <c r="Z44" i="37"/>
  <c r="BA47" i="37"/>
  <c r="J50" i="37"/>
  <c r="N51" i="37"/>
  <c r="J51" i="37"/>
  <c r="S52" i="37"/>
  <c r="Z52" i="37"/>
  <c r="AO52" i="37"/>
  <c r="N44" i="37"/>
  <c r="AC44" i="37"/>
  <c r="M45" i="37"/>
  <c r="AC47" i="37"/>
  <c r="Z47" i="37"/>
  <c r="M49" i="37"/>
  <c r="AC50" i="37"/>
  <c r="N50" i="37"/>
  <c r="AC51" i="37"/>
  <c r="Z51" i="37"/>
  <c r="N42" i="37"/>
  <c r="AC42" i="37"/>
  <c r="M43" i="37"/>
  <c r="BA43" i="37"/>
  <c r="BD46" i="37"/>
  <c r="AO47" i="37"/>
  <c r="BD47" i="37"/>
  <c r="BD50" i="37"/>
  <c r="AO51" i="37"/>
  <c r="BD51" i="37"/>
  <c r="AC55" i="37"/>
  <c r="J55" i="37"/>
  <c r="N46" i="37"/>
  <c r="AC46" i="37"/>
  <c r="N48" i="37"/>
  <c r="BD48" i="37"/>
  <c r="AC49" i="37"/>
  <c r="Z49" i="37"/>
  <c r="N52" i="37"/>
  <c r="BD52" i="37"/>
  <c r="BD55" i="37"/>
  <c r="BD45" i="37"/>
  <c r="N49" i="37"/>
  <c r="J49" i="37"/>
  <c r="AO49" i="37"/>
  <c r="BA49" i="37"/>
  <c r="BD49" i="37"/>
  <c r="Z50" i="37"/>
  <c r="AB55" i="37" l="1"/>
  <c r="BC55" i="37"/>
  <c r="P55" i="37"/>
  <c r="BF55" i="37"/>
  <c r="BG26" i="37"/>
  <c r="BH55" i="37"/>
  <c r="AQ55" i="37"/>
  <c r="BG11" i="37"/>
  <c r="BG43" i="37"/>
  <c r="S56" i="37"/>
  <c r="J56" i="37"/>
  <c r="BG52" i="37"/>
  <c r="BG25" i="37"/>
  <c r="M56" i="37"/>
  <c r="BG19" i="37"/>
  <c r="BG45" i="37"/>
  <c r="BG24" i="37"/>
  <c r="AZ56" i="37"/>
  <c r="BG9" i="37"/>
  <c r="BG14" i="37"/>
  <c r="AO56" i="37"/>
  <c r="Z56" i="37"/>
  <c r="BG51" i="37"/>
  <c r="BG17" i="37"/>
  <c r="BG49" i="37"/>
  <c r="BG46" i="37"/>
  <c r="BG47" i="37"/>
  <c r="BG34" i="37"/>
  <c r="BG32" i="37"/>
  <c r="BG27" i="37"/>
  <c r="BG41" i="37"/>
  <c r="BG35" i="37"/>
  <c r="BG36" i="37"/>
  <c r="AC56" i="37"/>
  <c r="BG8" i="37"/>
  <c r="BG23" i="37"/>
  <c r="BG28" i="37"/>
  <c r="BD56" i="37"/>
  <c r="BG30" i="37"/>
  <c r="BG21" i="37"/>
  <c r="BG29" i="37"/>
  <c r="BG31" i="37"/>
  <c r="BG18" i="37"/>
  <c r="BG12" i="37"/>
  <c r="BG39" i="37"/>
  <c r="BG40" i="37"/>
  <c r="BG38" i="37"/>
  <c r="BG20" i="37"/>
  <c r="BG33" i="37"/>
  <c r="N56" i="37"/>
  <c r="AE55" i="37"/>
  <c r="BG55" i="37"/>
  <c r="BG42" i="37"/>
  <c r="BG50" i="37"/>
  <c r="BG37" i="37"/>
  <c r="BG10" i="37"/>
  <c r="BG15" i="37"/>
  <c r="BG22" i="37"/>
  <c r="BG44" i="37"/>
  <c r="BG48" i="37"/>
  <c r="BA56" i="37"/>
  <c r="BG16" i="37"/>
  <c r="BG13" i="37"/>
  <c r="BI55" i="37" l="1"/>
  <c r="BG56" i="37"/>
  <c r="I51" i="42" l="1"/>
  <c r="I50" i="42"/>
  <c r="I49" i="42"/>
  <c r="I48" i="42"/>
  <c r="I47" i="42"/>
  <c r="I46" i="42"/>
  <c r="I45" i="42"/>
  <c r="I44" i="42"/>
  <c r="I43" i="42"/>
  <c r="I42" i="42"/>
  <c r="I41" i="42"/>
  <c r="I40" i="42"/>
  <c r="I39" i="42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BB50" i="36"/>
  <c r="BB48" i="36"/>
  <c r="BB46" i="36"/>
  <c r="BB44" i="36"/>
  <c r="BB42" i="36"/>
  <c r="BB40" i="36"/>
  <c r="BB38" i="36"/>
  <c r="BB36" i="36"/>
  <c r="BB34" i="36"/>
  <c r="AY55" i="36"/>
  <c r="AX55" i="36"/>
  <c r="AU55" i="36"/>
  <c r="AS55" i="36"/>
  <c r="AR55" i="36"/>
  <c r="AM55" i="36"/>
  <c r="AL55" i="36"/>
  <c r="AJ55" i="36"/>
  <c r="AI55" i="36"/>
  <c r="AG55" i="36"/>
  <c r="AF55" i="36"/>
  <c r="X55" i="36"/>
  <c r="W55" i="36"/>
  <c r="U55" i="36"/>
  <c r="T55" i="36"/>
  <c r="R55" i="36"/>
  <c r="Q55" i="36"/>
  <c r="L55" i="36"/>
  <c r="K55" i="36"/>
  <c r="H55" i="36"/>
  <c r="F55" i="36"/>
  <c r="E55" i="36"/>
  <c r="BE54" i="36"/>
  <c r="BD54" i="36"/>
  <c r="BB54" i="36"/>
  <c r="BA54" i="36"/>
  <c r="BD51" i="36"/>
  <c r="BA51" i="36"/>
  <c r="BB51" i="36"/>
  <c r="BD50" i="36"/>
  <c r="BA50" i="36"/>
  <c r="BD49" i="36"/>
  <c r="BA49" i="36"/>
  <c r="BB49" i="36"/>
  <c r="BD48" i="36"/>
  <c r="BA48" i="36"/>
  <c r="BD47" i="36"/>
  <c r="BA47" i="36"/>
  <c r="BB47" i="36"/>
  <c r="BD46" i="36"/>
  <c r="BA46" i="36"/>
  <c r="BD45" i="36"/>
  <c r="BA45" i="36"/>
  <c r="BB45" i="36"/>
  <c r="BD44" i="36"/>
  <c r="BA44" i="36"/>
  <c r="BD43" i="36"/>
  <c r="BA43" i="36"/>
  <c r="BB43" i="36"/>
  <c r="BD42" i="36"/>
  <c r="BA42" i="36"/>
  <c r="BD41" i="36"/>
  <c r="BA41" i="36"/>
  <c r="BB41" i="36"/>
  <c r="BD40" i="36"/>
  <c r="BA40" i="36"/>
  <c r="BD39" i="36"/>
  <c r="BA39" i="36"/>
  <c r="BB39" i="36"/>
  <c r="BD38" i="36"/>
  <c r="BA38" i="36"/>
  <c r="BD37" i="36"/>
  <c r="BA37" i="36"/>
  <c r="BB37" i="36"/>
  <c r="BD36" i="36"/>
  <c r="BA36" i="36"/>
  <c r="BD35" i="36"/>
  <c r="BA35" i="36"/>
  <c r="BB35" i="36"/>
  <c r="BD34" i="36"/>
  <c r="BA34" i="36"/>
  <c r="BD33" i="36"/>
  <c r="BA33" i="36"/>
  <c r="BD32" i="36"/>
  <c r="BA32" i="36"/>
  <c r="BD31" i="36"/>
  <c r="BA31" i="36"/>
  <c r="BD30" i="36"/>
  <c r="BA30" i="36"/>
  <c r="BD29" i="36"/>
  <c r="BA29" i="36"/>
  <c r="BD28" i="36"/>
  <c r="BA28" i="36"/>
  <c r="BD27" i="36"/>
  <c r="BA27" i="36"/>
  <c r="BD26" i="36"/>
  <c r="BA26" i="36"/>
  <c r="BE25" i="36"/>
  <c r="BD25" i="36"/>
  <c r="BA25" i="36"/>
  <c r="BB25" i="36"/>
  <c r="BE24" i="36"/>
  <c r="BD24" i="36"/>
  <c r="BA24" i="36"/>
  <c r="BE23" i="36"/>
  <c r="BD23" i="36"/>
  <c r="BA23" i="36"/>
  <c r="BB23" i="36"/>
  <c r="BD22" i="36"/>
  <c r="BA22" i="36"/>
  <c r="BB22" i="36"/>
  <c r="BD21" i="36"/>
  <c r="BA21" i="36"/>
  <c r="BB21" i="36"/>
  <c r="BD20" i="36"/>
  <c r="BA20" i="36"/>
  <c r="BB20" i="36"/>
  <c r="BD19" i="36"/>
  <c r="BA19" i="36"/>
  <c r="BB19" i="36"/>
  <c r="BD18" i="36"/>
  <c r="BA18" i="36"/>
  <c r="BB18" i="36"/>
  <c r="BD17" i="36"/>
  <c r="BA17" i="36"/>
  <c r="BB17" i="36"/>
  <c r="BD16" i="36"/>
  <c r="BA16" i="36"/>
  <c r="BB16" i="36"/>
  <c r="BD15" i="36"/>
  <c r="BA15" i="36"/>
  <c r="BB15" i="36"/>
  <c r="BD14" i="36"/>
  <c r="BA14" i="36"/>
  <c r="BB14" i="36"/>
  <c r="BD13" i="36"/>
  <c r="BA13" i="36"/>
  <c r="BB13" i="36"/>
  <c r="BD12" i="36"/>
  <c r="BA12" i="36"/>
  <c r="BB12" i="36"/>
  <c r="BD11" i="36"/>
  <c r="BA11" i="36"/>
  <c r="BB11" i="36"/>
  <c r="BD10" i="36"/>
  <c r="BA10" i="36"/>
  <c r="BB10" i="36"/>
  <c r="BD9" i="36"/>
  <c r="BA9" i="36"/>
  <c r="BB9" i="36"/>
  <c r="BD8" i="36"/>
  <c r="BA8" i="36"/>
  <c r="BB8" i="36"/>
  <c r="A8" i="36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BD7" i="36"/>
  <c r="BA7" i="36"/>
  <c r="BE7" i="36"/>
  <c r="BC36" i="36" l="1"/>
  <c r="BC44" i="36"/>
  <c r="BC40" i="36"/>
  <c r="BC34" i="36"/>
  <c r="BC48" i="36"/>
  <c r="A54" i="36"/>
  <c r="BC41" i="36"/>
  <c r="BC49" i="36"/>
  <c r="BC51" i="36"/>
  <c r="BC54" i="36"/>
  <c r="BF23" i="36"/>
  <c r="BF24" i="36"/>
  <c r="BF54" i="36"/>
  <c r="J8" i="42"/>
  <c r="AD8" i="42"/>
  <c r="O8" i="42"/>
  <c r="P8" i="42" s="1"/>
  <c r="J12" i="42"/>
  <c r="AD12" i="42"/>
  <c r="O12" i="42"/>
  <c r="P12" i="42" s="1"/>
  <c r="J16" i="42"/>
  <c r="O16" i="42"/>
  <c r="P16" i="42" s="1"/>
  <c r="AD16" i="42"/>
  <c r="J20" i="42"/>
  <c r="O20" i="42"/>
  <c r="P20" i="42" s="1"/>
  <c r="AD20" i="42"/>
  <c r="J24" i="42"/>
  <c r="AD24" i="42"/>
  <c r="O24" i="42"/>
  <c r="P24" i="42" s="1"/>
  <c r="J28" i="42"/>
  <c r="AD28" i="42"/>
  <c r="O28" i="42"/>
  <c r="P28" i="42" s="1"/>
  <c r="J32" i="42"/>
  <c r="AD32" i="42"/>
  <c r="O32" i="42"/>
  <c r="P32" i="42" s="1"/>
  <c r="J36" i="42"/>
  <c r="AD36" i="42"/>
  <c r="O36" i="42"/>
  <c r="P36" i="42" s="1"/>
  <c r="J40" i="42"/>
  <c r="AD40" i="42"/>
  <c r="O40" i="42"/>
  <c r="P40" i="42" s="1"/>
  <c r="J44" i="42"/>
  <c r="AD44" i="42"/>
  <c r="O44" i="42"/>
  <c r="P44" i="42" s="1"/>
  <c r="J48" i="42"/>
  <c r="AD48" i="42"/>
  <c r="O48" i="42"/>
  <c r="P48" i="42" s="1"/>
  <c r="BF7" i="36"/>
  <c r="J9" i="42"/>
  <c r="O9" i="42"/>
  <c r="P9" i="42" s="1"/>
  <c r="AD9" i="42"/>
  <c r="J13" i="42"/>
  <c r="AD13" i="42"/>
  <c r="O13" i="42"/>
  <c r="P13" i="42" s="1"/>
  <c r="J17" i="42"/>
  <c r="O17" i="42"/>
  <c r="P17" i="42" s="1"/>
  <c r="AD17" i="42"/>
  <c r="J21" i="42"/>
  <c r="O21" i="42"/>
  <c r="P21" i="42" s="1"/>
  <c r="AD21" i="42"/>
  <c r="J25" i="42"/>
  <c r="O25" i="42"/>
  <c r="P25" i="42" s="1"/>
  <c r="AD25" i="42"/>
  <c r="J29" i="42"/>
  <c r="O29" i="42"/>
  <c r="P29" i="42" s="1"/>
  <c r="AD29" i="42"/>
  <c r="J33" i="42"/>
  <c r="O33" i="42"/>
  <c r="P33" i="42" s="1"/>
  <c r="AD33" i="42"/>
  <c r="J37" i="42"/>
  <c r="AD37" i="42"/>
  <c r="O37" i="42"/>
  <c r="P37" i="42" s="1"/>
  <c r="J41" i="42"/>
  <c r="O41" i="42"/>
  <c r="P41" i="42" s="1"/>
  <c r="AD41" i="42"/>
  <c r="J45" i="42"/>
  <c r="AD45" i="42"/>
  <c r="O45" i="42"/>
  <c r="P45" i="42" s="1"/>
  <c r="J49" i="42"/>
  <c r="O49" i="42"/>
  <c r="P49" i="42" s="1"/>
  <c r="AD49" i="42"/>
  <c r="J10" i="42"/>
  <c r="AD10" i="42"/>
  <c r="O10" i="42"/>
  <c r="P10" i="42" s="1"/>
  <c r="J14" i="42"/>
  <c r="AD14" i="42"/>
  <c r="O14" i="42"/>
  <c r="P14" i="42" s="1"/>
  <c r="J18" i="42"/>
  <c r="AD18" i="42"/>
  <c r="O18" i="42"/>
  <c r="P18" i="42" s="1"/>
  <c r="J22" i="42"/>
  <c r="O22" i="42"/>
  <c r="P22" i="42" s="1"/>
  <c r="AD22" i="42"/>
  <c r="J26" i="42"/>
  <c r="AD26" i="42"/>
  <c r="O26" i="42"/>
  <c r="P26" i="42" s="1"/>
  <c r="J30" i="42"/>
  <c r="AD30" i="42"/>
  <c r="O30" i="42"/>
  <c r="P30" i="42" s="1"/>
  <c r="J34" i="42"/>
  <c r="O34" i="42"/>
  <c r="P34" i="42" s="1"/>
  <c r="AD34" i="42"/>
  <c r="J38" i="42"/>
  <c r="AD38" i="42"/>
  <c r="O38" i="42"/>
  <c r="P38" i="42" s="1"/>
  <c r="J42" i="42"/>
  <c r="AD42" i="42"/>
  <c r="O42" i="42"/>
  <c r="P42" i="42" s="1"/>
  <c r="J46" i="42"/>
  <c r="AD46" i="42"/>
  <c r="O46" i="42"/>
  <c r="P46" i="42" s="1"/>
  <c r="J50" i="42"/>
  <c r="AD50" i="42"/>
  <c r="O50" i="42"/>
  <c r="P50" i="42" s="1"/>
  <c r="BF25" i="36"/>
  <c r="BC35" i="36"/>
  <c r="BC42" i="36"/>
  <c r="BC43" i="36"/>
  <c r="BC50" i="36"/>
  <c r="J7" i="42"/>
  <c r="AD7" i="42"/>
  <c r="O7" i="42"/>
  <c r="P7" i="42" s="1"/>
  <c r="J11" i="42"/>
  <c r="AD11" i="42"/>
  <c r="O11" i="42"/>
  <c r="P11" i="42" s="1"/>
  <c r="J15" i="42"/>
  <c r="AD15" i="42"/>
  <c r="O15" i="42"/>
  <c r="P15" i="42" s="1"/>
  <c r="J19" i="42"/>
  <c r="O19" i="42"/>
  <c r="P19" i="42" s="1"/>
  <c r="AD19" i="42"/>
  <c r="J23" i="42"/>
  <c r="O23" i="42"/>
  <c r="P23" i="42" s="1"/>
  <c r="AD23" i="42"/>
  <c r="J27" i="42"/>
  <c r="O27" i="42"/>
  <c r="P27" i="42" s="1"/>
  <c r="AD27" i="42"/>
  <c r="J31" i="42"/>
  <c r="O31" i="42"/>
  <c r="P31" i="42" s="1"/>
  <c r="AD31" i="42"/>
  <c r="J35" i="42"/>
  <c r="O35" i="42"/>
  <c r="P35" i="42" s="1"/>
  <c r="AD35" i="42"/>
  <c r="J39" i="42"/>
  <c r="O39" i="42"/>
  <c r="P39" i="42" s="1"/>
  <c r="AD39" i="42"/>
  <c r="J43" i="42"/>
  <c r="AD43" i="42"/>
  <c r="O43" i="42"/>
  <c r="P43" i="42" s="1"/>
  <c r="J47" i="42"/>
  <c r="AD47" i="42"/>
  <c r="O47" i="42"/>
  <c r="P47" i="42" s="1"/>
  <c r="J51" i="42"/>
  <c r="O51" i="42"/>
  <c r="P51" i="42" s="1"/>
  <c r="AD51" i="42"/>
  <c r="BC8" i="36"/>
  <c r="BC9" i="36"/>
  <c r="BC10" i="36"/>
  <c r="BC11" i="36"/>
  <c r="BC12" i="36"/>
  <c r="BC13" i="36"/>
  <c r="BC14" i="36"/>
  <c r="BC15" i="36"/>
  <c r="BC16" i="36"/>
  <c r="BC17" i="36"/>
  <c r="BC18" i="36"/>
  <c r="BC19" i="36"/>
  <c r="BC21" i="36"/>
  <c r="BC22" i="36"/>
  <c r="BC38" i="36"/>
  <c r="BC39" i="36"/>
  <c r="BC46" i="36"/>
  <c r="BC47" i="36"/>
  <c r="BC25" i="36"/>
  <c r="BC37" i="36"/>
  <c r="BC45" i="36"/>
  <c r="BC20" i="36"/>
  <c r="BC23" i="36"/>
  <c r="BG21" i="36"/>
  <c r="I8" i="4"/>
  <c r="I16" i="4"/>
  <c r="I20" i="4"/>
  <c r="I32" i="4"/>
  <c r="I36" i="4"/>
  <c r="I40" i="4"/>
  <c r="I48" i="4"/>
  <c r="I9" i="4"/>
  <c r="I13" i="4"/>
  <c r="I17" i="4"/>
  <c r="I21" i="4"/>
  <c r="I25" i="4"/>
  <c r="I29" i="4"/>
  <c r="I33" i="4"/>
  <c r="I37" i="4"/>
  <c r="I41" i="4"/>
  <c r="I45" i="4"/>
  <c r="I49" i="4"/>
  <c r="I28" i="4"/>
  <c r="I10" i="4"/>
  <c r="I14" i="4"/>
  <c r="I18" i="4"/>
  <c r="I22" i="4"/>
  <c r="I26" i="4"/>
  <c r="I30" i="4"/>
  <c r="I34" i="4"/>
  <c r="I38" i="4"/>
  <c r="I42" i="4"/>
  <c r="I46" i="4"/>
  <c r="I50" i="4"/>
  <c r="I12" i="4"/>
  <c r="I24" i="4"/>
  <c r="I44" i="4"/>
  <c r="I55" i="42"/>
  <c r="I7" i="4"/>
  <c r="I11" i="4"/>
  <c r="I15" i="4"/>
  <c r="I19" i="4"/>
  <c r="I23" i="4"/>
  <c r="I27" i="4"/>
  <c r="I31" i="4"/>
  <c r="I35" i="4"/>
  <c r="I39" i="4"/>
  <c r="I43" i="4"/>
  <c r="I47" i="4"/>
  <c r="I51" i="4"/>
  <c r="BH23" i="36"/>
  <c r="BH24" i="36"/>
  <c r="I55" i="36"/>
  <c r="Z55" i="36"/>
  <c r="AN55" i="36"/>
  <c r="S55" i="36"/>
  <c r="M55" i="36"/>
  <c r="V55" i="36"/>
  <c r="AH55" i="36"/>
  <c r="AP55" i="36"/>
  <c r="BA55" i="36"/>
  <c r="N55" i="36"/>
  <c r="Y55" i="36"/>
  <c r="AK55" i="36"/>
  <c r="AO55" i="36"/>
  <c r="BK55" i="36"/>
  <c r="G55" i="36"/>
  <c r="AT55" i="36"/>
  <c r="BD55" i="36"/>
  <c r="AA55" i="36"/>
  <c r="BH54" i="36"/>
  <c r="AZ55" i="36"/>
  <c r="BB24" i="36"/>
  <c r="BC24" i="36" s="1"/>
  <c r="BG22" i="36"/>
  <c r="BE26" i="36"/>
  <c r="BF26" i="36" s="1"/>
  <c r="BB26" i="36"/>
  <c r="BC26" i="36" s="1"/>
  <c r="BE30" i="36"/>
  <c r="BF30" i="36" s="1"/>
  <c r="BB30" i="36"/>
  <c r="BC30" i="36" s="1"/>
  <c r="BE28" i="36"/>
  <c r="BF28" i="36" s="1"/>
  <c r="BB28" i="36"/>
  <c r="BC28" i="36" s="1"/>
  <c r="BE32" i="36"/>
  <c r="BF32" i="36" s="1"/>
  <c r="BB32" i="36"/>
  <c r="BC32" i="36" s="1"/>
  <c r="BE27" i="36"/>
  <c r="BF27" i="36" s="1"/>
  <c r="BE29" i="36"/>
  <c r="BF29" i="36" s="1"/>
  <c r="BE31" i="36"/>
  <c r="BF31" i="36" s="1"/>
  <c r="BE33" i="36"/>
  <c r="BF33" i="36" s="1"/>
  <c r="BE8" i="36"/>
  <c r="BF8" i="36" s="1"/>
  <c r="BE9" i="36"/>
  <c r="BF9" i="36" s="1"/>
  <c r="BE10" i="36"/>
  <c r="BF10" i="36" s="1"/>
  <c r="BE11" i="36"/>
  <c r="BF11" i="36" s="1"/>
  <c r="BE12" i="36"/>
  <c r="BF12" i="36" s="1"/>
  <c r="BE13" i="36"/>
  <c r="BF13" i="36" s="1"/>
  <c r="BE14" i="36"/>
  <c r="BF14" i="36" s="1"/>
  <c r="BE15" i="36"/>
  <c r="BF15" i="36" s="1"/>
  <c r="BE16" i="36"/>
  <c r="BF16" i="36" s="1"/>
  <c r="BE17" i="36"/>
  <c r="BF17" i="36" s="1"/>
  <c r="BE18" i="36"/>
  <c r="BF18" i="36" s="1"/>
  <c r="BE19" i="36"/>
  <c r="BF19" i="36" s="1"/>
  <c r="BE20" i="36"/>
  <c r="BF20" i="36" s="1"/>
  <c r="BE21" i="36"/>
  <c r="BF21" i="36" s="1"/>
  <c r="BE22" i="36"/>
  <c r="BF22" i="36" s="1"/>
  <c r="AV55" i="36"/>
  <c r="BB7" i="36"/>
  <c r="BC7" i="36" s="1"/>
  <c r="BB27" i="36"/>
  <c r="BC27" i="36" s="1"/>
  <c r="BB29" i="36"/>
  <c r="BC29" i="36" s="1"/>
  <c r="BB31" i="36"/>
  <c r="BC31" i="36" s="1"/>
  <c r="BB33" i="36"/>
  <c r="BC33" i="36" s="1"/>
  <c r="BE34" i="36"/>
  <c r="BF34" i="36" s="1"/>
  <c r="BE35" i="36"/>
  <c r="BF35" i="36" s="1"/>
  <c r="BE36" i="36"/>
  <c r="BF36" i="36" s="1"/>
  <c r="BE37" i="36"/>
  <c r="BF37" i="36" s="1"/>
  <c r="BE38" i="36"/>
  <c r="BF38" i="36" s="1"/>
  <c r="BE39" i="36"/>
  <c r="BF39" i="36" s="1"/>
  <c r="BE40" i="36"/>
  <c r="BF40" i="36" s="1"/>
  <c r="BE41" i="36"/>
  <c r="BF41" i="36" s="1"/>
  <c r="BE42" i="36"/>
  <c r="BF42" i="36" s="1"/>
  <c r="BE43" i="36"/>
  <c r="BF43" i="36" s="1"/>
  <c r="BE44" i="36"/>
  <c r="BF44" i="36" s="1"/>
  <c r="BE45" i="36"/>
  <c r="BF45" i="36" s="1"/>
  <c r="BE46" i="36"/>
  <c r="BF46" i="36" s="1"/>
  <c r="BE47" i="36"/>
  <c r="BF47" i="36" s="1"/>
  <c r="BE48" i="36"/>
  <c r="BF48" i="36" s="1"/>
  <c r="BE49" i="36"/>
  <c r="BF49" i="36" s="1"/>
  <c r="BE50" i="36"/>
  <c r="BF50" i="36" s="1"/>
  <c r="BE51" i="36"/>
  <c r="BF51" i="36" s="1"/>
  <c r="BH19" i="36" l="1"/>
  <c r="J51" i="4"/>
  <c r="O51" i="4"/>
  <c r="P51" i="4" s="1"/>
  <c r="AD51" i="4"/>
  <c r="J35" i="4"/>
  <c r="AD35" i="4"/>
  <c r="O35" i="4"/>
  <c r="P35" i="4" s="1"/>
  <c r="J19" i="4"/>
  <c r="AD19" i="4"/>
  <c r="O19" i="4"/>
  <c r="P19" i="4" s="1"/>
  <c r="J50" i="4"/>
  <c r="AD50" i="4"/>
  <c r="O50" i="4"/>
  <c r="P50" i="4" s="1"/>
  <c r="J34" i="4"/>
  <c r="O34" i="4"/>
  <c r="P34" i="4" s="1"/>
  <c r="AD34" i="4"/>
  <c r="J18" i="4"/>
  <c r="AD18" i="4"/>
  <c r="O18" i="4"/>
  <c r="P18" i="4" s="1"/>
  <c r="J49" i="4"/>
  <c r="AD49" i="4"/>
  <c r="O49" i="4"/>
  <c r="P49" i="4" s="1"/>
  <c r="J33" i="4"/>
  <c r="AD33" i="4"/>
  <c r="O33" i="4"/>
  <c r="P33" i="4" s="1"/>
  <c r="J17" i="4"/>
  <c r="O17" i="4"/>
  <c r="P17" i="4" s="1"/>
  <c r="AD17" i="4"/>
  <c r="J40" i="4"/>
  <c r="AD40" i="4"/>
  <c r="O40" i="4"/>
  <c r="P40" i="4" s="1"/>
  <c r="J16" i="4"/>
  <c r="O16" i="4"/>
  <c r="P16" i="4" s="1"/>
  <c r="AD16" i="4"/>
  <c r="BH27" i="42"/>
  <c r="BI27" i="42" s="1"/>
  <c r="AE27" i="42"/>
  <c r="BH7" i="42"/>
  <c r="BI7" i="42" s="1"/>
  <c r="AE7" i="42"/>
  <c r="AE46" i="42"/>
  <c r="BH46" i="42"/>
  <c r="BI46" i="42" s="1"/>
  <c r="BH34" i="42"/>
  <c r="BI34" i="42" s="1"/>
  <c r="AE34" i="42"/>
  <c r="AE30" i="42"/>
  <c r="BH30" i="42"/>
  <c r="BI30" i="42" s="1"/>
  <c r="BH14" i="42"/>
  <c r="BI14" i="42" s="1"/>
  <c r="AE14" i="42"/>
  <c r="AE21" i="42"/>
  <c r="BH21" i="42"/>
  <c r="BI21" i="42" s="1"/>
  <c r="BH40" i="42"/>
  <c r="BI40" i="42" s="1"/>
  <c r="AE40" i="42"/>
  <c r="BH24" i="42"/>
  <c r="BI24" i="42" s="1"/>
  <c r="AE24" i="42"/>
  <c r="BH8" i="42"/>
  <c r="BI8" i="42" s="1"/>
  <c r="AE8" i="42"/>
  <c r="J47" i="4"/>
  <c r="AD47" i="4"/>
  <c r="O47" i="4"/>
  <c r="P47" i="4" s="1"/>
  <c r="J31" i="4"/>
  <c r="AD31" i="4"/>
  <c r="O31" i="4"/>
  <c r="P31" i="4" s="1"/>
  <c r="J15" i="4"/>
  <c r="AD15" i="4"/>
  <c r="O15" i="4"/>
  <c r="P15" i="4" s="1"/>
  <c r="J44" i="4"/>
  <c r="AD44" i="4"/>
  <c r="O44" i="4"/>
  <c r="P44" i="4" s="1"/>
  <c r="J46" i="4"/>
  <c r="AD46" i="4"/>
  <c r="O46" i="4"/>
  <c r="P46" i="4" s="1"/>
  <c r="J30" i="4"/>
  <c r="AD30" i="4"/>
  <c r="O30" i="4"/>
  <c r="P30" i="4" s="1"/>
  <c r="J14" i="4"/>
  <c r="AD14" i="4"/>
  <c r="O14" i="4"/>
  <c r="P14" i="4" s="1"/>
  <c r="J45" i="4"/>
  <c r="O45" i="4"/>
  <c r="P45" i="4" s="1"/>
  <c r="AD45" i="4"/>
  <c r="J29" i="4"/>
  <c r="AD29" i="4"/>
  <c r="O29" i="4"/>
  <c r="P29" i="4" s="1"/>
  <c r="J13" i="4"/>
  <c r="AD13" i="4"/>
  <c r="O13" i="4"/>
  <c r="P13" i="4" s="1"/>
  <c r="J36" i="4"/>
  <c r="AD36" i="4"/>
  <c r="O36" i="4"/>
  <c r="P36" i="4" s="1"/>
  <c r="J8" i="4"/>
  <c r="AD8" i="4"/>
  <c r="O8" i="4"/>
  <c r="P8" i="4" s="1"/>
  <c r="AE43" i="42"/>
  <c r="BH43" i="42"/>
  <c r="BI43" i="42" s="1"/>
  <c r="AE31" i="42"/>
  <c r="BH31" i="42"/>
  <c r="BI31" i="42" s="1"/>
  <c r="BH11" i="42"/>
  <c r="BI11" i="42" s="1"/>
  <c r="AE11" i="42"/>
  <c r="BH50" i="42"/>
  <c r="BI50" i="42" s="1"/>
  <c r="AE50" i="42"/>
  <c r="AE22" i="42"/>
  <c r="BH22" i="42"/>
  <c r="BI22" i="42" s="1"/>
  <c r="BH18" i="42"/>
  <c r="BI18" i="42" s="1"/>
  <c r="AE18" i="42"/>
  <c r="BH41" i="42"/>
  <c r="BI41" i="42" s="1"/>
  <c r="AE41" i="42"/>
  <c r="BH37" i="42"/>
  <c r="BI37" i="42" s="1"/>
  <c r="AE37" i="42"/>
  <c r="BH25" i="42"/>
  <c r="BI25" i="42" s="1"/>
  <c r="AE25" i="42"/>
  <c r="BH9" i="42"/>
  <c r="BI9" i="42" s="1"/>
  <c r="AE9" i="42"/>
  <c r="BH44" i="42"/>
  <c r="BI44" i="42" s="1"/>
  <c r="AE44" i="42"/>
  <c r="BH28" i="42"/>
  <c r="BI28" i="42" s="1"/>
  <c r="AE28" i="42"/>
  <c r="BH16" i="42"/>
  <c r="BI16" i="42" s="1"/>
  <c r="AE16" i="42"/>
  <c r="BH12" i="42"/>
  <c r="BI12" i="42" s="1"/>
  <c r="AE12" i="42"/>
  <c r="J43" i="4"/>
  <c r="AD43" i="4"/>
  <c r="O43" i="4"/>
  <c r="P43" i="4" s="1"/>
  <c r="J27" i="4"/>
  <c r="O27" i="4"/>
  <c r="P27" i="4" s="1"/>
  <c r="AD27" i="4"/>
  <c r="J11" i="4"/>
  <c r="AD11" i="4"/>
  <c r="O11" i="4"/>
  <c r="P11" i="4" s="1"/>
  <c r="J24" i="4"/>
  <c r="O24" i="4"/>
  <c r="P24" i="4" s="1"/>
  <c r="AD24" i="4"/>
  <c r="J42" i="4"/>
  <c r="AD42" i="4"/>
  <c r="O42" i="4"/>
  <c r="P42" i="4" s="1"/>
  <c r="J26" i="4"/>
  <c r="AD26" i="4"/>
  <c r="O26" i="4"/>
  <c r="P26" i="4" s="1"/>
  <c r="J10" i="4"/>
  <c r="AD10" i="4"/>
  <c r="O10" i="4"/>
  <c r="P10" i="4" s="1"/>
  <c r="J41" i="4"/>
  <c r="AD41" i="4"/>
  <c r="O41" i="4"/>
  <c r="P41" i="4" s="1"/>
  <c r="J25" i="4"/>
  <c r="O25" i="4"/>
  <c r="P25" i="4" s="1"/>
  <c r="AD25" i="4"/>
  <c r="J9" i="4"/>
  <c r="AD9" i="4"/>
  <c r="O9" i="4"/>
  <c r="P9" i="4" s="1"/>
  <c r="J32" i="4"/>
  <c r="AD32" i="4"/>
  <c r="O32" i="4"/>
  <c r="P32" i="4" s="1"/>
  <c r="BH51" i="42"/>
  <c r="BI51" i="42" s="1"/>
  <c r="AE51" i="42"/>
  <c r="BH47" i="42"/>
  <c r="BI47" i="42" s="1"/>
  <c r="AE47" i="42"/>
  <c r="AE35" i="42"/>
  <c r="BH35" i="42"/>
  <c r="BI35" i="42" s="1"/>
  <c r="AE19" i="42"/>
  <c r="BH19" i="42"/>
  <c r="BI19" i="42" s="1"/>
  <c r="AE15" i="42"/>
  <c r="BH15" i="42"/>
  <c r="BI15" i="42" s="1"/>
  <c r="AE38" i="42"/>
  <c r="BH38" i="42"/>
  <c r="BI38" i="42" s="1"/>
  <c r="AE29" i="42"/>
  <c r="BH29" i="42"/>
  <c r="BI29" i="42" s="1"/>
  <c r="BH48" i="42"/>
  <c r="BI48" i="42" s="1"/>
  <c r="AE48" i="42"/>
  <c r="BH32" i="42"/>
  <c r="BI32" i="42" s="1"/>
  <c r="AE32" i="42"/>
  <c r="BH20" i="42"/>
  <c r="BI20" i="42" s="1"/>
  <c r="AE20" i="42"/>
  <c r="J39" i="4"/>
  <c r="AD39" i="4"/>
  <c r="O39" i="4"/>
  <c r="P39" i="4" s="1"/>
  <c r="J23" i="4"/>
  <c r="O23" i="4"/>
  <c r="P23" i="4" s="1"/>
  <c r="AD23" i="4"/>
  <c r="J7" i="4"/>
  <c r="AD7" i="4"/>
  <c r="O7" i="4"/>
  <c r="P7" i="4" s="1"/>
  <c r="J12" i="4"/>
  <c r="AD12" i="4"/>
  <c r="O12" i="4"/>
  <c r="P12" i="4" s="1"/>
  <c r="J38" i="4"/>
  <c r="O38" i="4"/>
  <c r="P38" i="4" s="1"/>
  <c r="AD38" i="4"/>
  <c r="J22" i="4"/>
  <c r="AD22" i="4"/>
  <c r="O22" i="4"/>
  <c r="P22" i="4" s="1"/>
  <c r="J28" i="4"/>
  <c r="AD28" i="4"/>
  <c r="O28" i="4"/>
  <c r="P28" i="4" s="1"/>
  <c r="J37" i="4"/>
  <c r="O37" i="4"/>
  <c r="P37" i="4" s="1"/>
  <c r="AD37" i="4"/>
  <c r="J21" i="4"/>
  <c r="AD21" i="4"/>
  <c r="O21" i="4"/>
  <c r="P21" i="4" s="1"/>
  <c r="J48" i="4"/>
  <c r="AD48" i="4"/>
  <c r="O48" i="4"/>
  <c r="P48" i="4" s="1"/>
  <c r="J20" i="4"/>
  <c r="O20" i="4"/>
  <c r="P20" i="4" s="1"/>
  <c r="AD20" i="4"/>
  <c r="BH39" i="42"/>
  <c r="BI39" i="42" s="1"/>
  <c r="AE39" i="42"/>
  <c r="AE23" i="42"/>
  <c r="BH23" i="42"/>
  <c r="BI23" i="42" s="1"/>
  <c r="BH42" i="42"/>
  <c r="BI42" i="42" s="1"/>
  <c r="AE42" i="42"/>
  <c r="AE26" i="42"/>
  <c r="BH26" i="42"/>
  <c r="BI26" i="42" s="1"/>
  <c r="BH10" i="42"/>
  <c r="BI10" i="42" s="1"/>
  <c r="AE10" i="42"/>
  <c r="AE49" i="42"/>
  <c r="BH49" i="42"/>
  <c r="BI49" i="42" s="1"/>
  <c r="BH45" i="42"/>
  <c r="BI45" i="42" s="1"/>
  <c r="AE45" i="42"/>
  <c r="BH33" i="42"/>
  <c r="BI33" i="42" s="1"/>
  <c r="AE33" i="42"/>
  <c r="BH17" i="42"/>
  <c r="BI17" i="42" s="1"/>
  <c r="AE17" i="42"/>
  <c r="BH13" i="42"/>
  <c r="BI13" i="42" s="1"/>
  <c r="AE13" i="42"/>
  <c r="AE36" i="42"/>
  <c r="BH36" i="42"/>
  <c r="BI36" i="42" s="1"/>
  <c r="BG50" i="36"/>
  <c r="BG34" i="36"/>
  <c r="BG20" i="36"/>
  <c r="BG45" i="36"/>
  <c r="BG25" i="36"/>
  <c r="BG35" i="36"/>
  <c r="BG19" i="36"/>
  <c r="BG15" i="36"/>
  <c r="BG31" i="36"/>
  <c r="BG38" i="36"/>
  <c r="BG40" i="36"/>
  <c r="BG33" i="36"/>
  <c r="BG18" i="36"/>
  <c r="BG12" i="36"/>
  <c r="BG48" i="36"/>
  <c r="BG7" i="36"/>
  <c r="BG42" i="36"/>
  <c r="BG26" i="36"/>
  <c r="BG37" i="36"/>
  <c r="BG43" i="36"/>
  <c r="BG27" i="36"/>
  <c r="BG10" i="36"/>
  <c r="BG54" i="36"/>
  <c r="BI54" i="36" s="1"/>
  <c r="BG14" i="36"/>
  <c r="BG36" i="36"/>
  <c r="BG29" i="36"/>
  <c r="BG17" i="36"/>
  <c r="BG11" i="36"/>
  <c r="BG51" i="36"/>
  <c r="BG47" i="36"/>
  <c r="BG41" i="36"/>
  <c r="BG23" i="36"/>
  <c r="BI23" i="36" s="1"/>
  <c r="BG46" i="36"/>
  <c r="BG30" i="36"/>
  <c r="BG28" i="36"/>
  <c r="BG32" i="36"/>
  <c r="BG13" i="36"/>
  <c r="BH36" i="36"/>
  <c r="J55" i="42"/>
  <c r="P55" i="42"/>
  <c r="O55" i="42"/>
  <c r="AD55" i="42"/>
  <c r="BH13" i="36"/>
  <c r="BH16" i="36"/>
  <c r="BH50" i="36"/>
  <c r="BH12" i="36"/>
  <c r="O8" i="37"/>
  <c r="G12" i="37"/>
  <c r="O16" i="37"/>
  <c r="P16" i="37" s="1"/>
  <c r="O20" i="37"/>
  <c r="P20" i="37" s="1"/>
  <c r="G24" i="37"/>
  <c r="O28" i="37"/>
  <c r="P28" i="37" s="1"/>
  <c r="G32" i="37"/>
  <c r="G36" i="37"/>
  <c r="O40" i="37"/>
  <c r="P40" i="37" s="1"/>
  <c r="G44" i="37"/>
  <c r="O48" i="37"/>
  <c r="P48" i="37" s="1"/>
  <c r="G52" i="37"/>
  <c r="BH34" i="36"/>
  <c r="BH11" i="36"/>
  <c r="AW17" i="37"/>
  <c r="AW33" i="37"/>
  <c r="AW45" i="37"/>
  <c r="AW22" i="37"/>
  <c r="AW34" i="37"/>
  <c r="AW46" i="37"/>
  <c r="AW9" i="37"/>
  <c r="AW13" i="37"/>
  <c r="AW25" i="37"/>
  <c r="AW37" i="37"/>
  <c r="AW41" i="37"/>
  <c r="AW10" i="37"/>
  <c r="AW14" i="37"/>
  <c r="AW18" i="37"/>
  <c r="AW26" i="37"/>
  <c r="AW30" i="37"/>
  <c r="AW38" i="37"/>
  <c r="AW42" i="37"/>
  <c r="AW50" i="37"/>
  <c r="AW11" i="37"/>
  <c r="AW15" i="37"/>
  <c r="AW19" i="37"/>
  <c r="AW23" i="37"/>
  <c r="AW27" i="37"/>
  <c r="AW31" i="37"/>
  <c r="AW35" i="37"/>
  <c r="AW39" i="37"/>
  <c r="AW43" i="37"/>
  <c r="AW47" i="37"/>
  <c r="AW51" i="37"/>
  <c r="AW21" i="37"/>
  <c r="AW29" i="37"/>
  <c r="AW49" i="37"/>
  <c r="AW12" i="37"/>
  <c r="AW16" i="37"/>
  <c r="AW20" i="37"/>
  <c r="AW24" i="37"/>
  <c r="AW28" i="37"/>
  <c r="AW32" i="37"/>
  <c r="AW36" i="37"/>
  <c r="AW40" i="37"/>
  <c r="AW44" i="37"/>
  <c r="AW48" i="37"/>
  <c r="AW52" i="37"/>
  <c r="BH30" i="36"/>
  <c r="AN11" i="37"/>
  <c r="AN19" i="37"/>
  <c r="AN27" i="37"/>
  <c r="AN35" i="37"/>
  <c r="AN43" i="37"/>
  <c r="AN51" i="37"/>
  <c r="AN12" i="37"/>
  <c r="AN16" i="37"/>
  <c r="AN24" i="37"/>
  <c r="AN36" i="37"/>
  <c r="AN40" i="37"/>
  <c r="AN48" i="37"/>
  <c r="AN10" i="37"/>
  <c r="AN14" i="37"/>
  <c r="AN18" i="37"/>
  <c r="AN22" i="37"/>
  <c r="AN26" i="37"/>
  <c r="AN30" i="37"/>
  <c r="AN34" i="37"/>
  <c r="AN38" i="37"/>
  <c r="AN42" i="37"/>
  <c r="AN46" i="37"/>
  <c r="AN50" i="37"/>
  <c r="AN15" i="37"/>
  <c r="AN23" i="37"/>
  <c r="AN31" i="37"/>
  <c r="AN39" i="37"/>
  <c r="AN47" i="37"/>
  <c r="AN20" i="37"/>
  <c r="AN28" i="37"/>
  <c r="AN32" i="37"/>
  <c r="AN44" i="37"/>
  <c r="AN52" i="37"/>
  <c r="AN9" i="37"/>
  <c r="AN13" i="37"/>
  <c r="AN17" i="37"/>
  <c r="AN21" i="37"/>
  <c r="AN25" i="37"/>
  <c r="AN29" i="37"/>
  <c r="AN33" i="37"/>
  <c r="AN37" i="37"/>
  <c r="AN41" i="37"/>
  <c r="AN45" i="37"/>
  <c r="AN49" i="37"/>
  <c r="BH15" i="36"/>
  <c r="AK10" i="37"/>
  <c r="AK22" i="37"/>
  <c r="AK26" i="37"/>
  <c r="AK38" i="37"/>
  <c r="AK42" i="37"/>
  <c r="AK11" i="37"/>
  <c r="AK15" i="37"/>
  <c r="AK19" i="37"/>
  <c r="AK23" i="37"/>
  <c r="AK27" i="37"/>
  <c r="AK31" i="37"/>
  <c r="AK35" i="37"/>
  <c r="AK39" i="37"/>
  <c r="AK43" i="37"/>
  <c r="AK47" i="37"/>
  <c r="AK51" i="37"/>
  <c r="AK14" i="37"/>
  <c r="AK30" i="37"/>
  <c r="AK46" i="37"/>
  <c r="AK12" i="37"/>
  <c r="AK16" i="37"/>
  <c r="AK20" i="37"/>
  <c r="AK24" i="37"/>
  <c r="AK28" i="37"/>
  <c r="AK32" i="37"/>
  <c r="AK36" i="37"/>
  <c r="AK40" i="37"/>
  <c r="AK44" i="37"/>
  <c r="AK48" i="37"/>
  <c r="AK52" i="37"/>
  <c r="AK18" i="37"/>
  <c r="AK34" i="37"/>
  <c r="AK50" i="37"/>
  <c r="AK9" i="37"/>
  <c r="AK13" i="37"/>
  <c r="AK17" i="37"/>
  <c r="AK21" i="37"/>
  <c r="AK25" i="37"/>
  <c r="AK29" i="37"/>
  <c r="AK33" i="37"/>
  <c r="AK37" i="37"/>
  <c r="AK41" i="37"/>
  <c r="AK45" i="37"/>
  <c r="AK49" i="37"/>
  <c r="BH8" i="36"/>
  <c r="BH49" i="36"/>
  <c r="BH41" i="36"/>
  <c r="Y11" i="37"/>
  <c r="Y23" i="37"/>
  <c r="Y31" i="37"/>
  <c r="Y39" i="37"/>
  <c r="Y47" i="37"/>
  <c r="Y12" i="37"/>
  <c r="Y20" i="37"/>
  <c r="Y28" i="37"/>
  <c r="Y36" i="37"/>
  <c r="Y44" i="37"/>
  <c r="Y52" i="37"/>
  <c r="Y9" i="37"/>
  <c r="Y13" i="37"/>
  <c r="Y17" i="37"/>
  <c r="Y21" i="37"/>
  <c r="Y25" i="37"/>
  <c r="Y29" i="37"/>
  <c r="Y33" i="37"/>
  <c r="Y37" i="37"/>
  <c r="Y41" i="37"/>
  <c r="Y45" i="37"/>
  <c r="Y49" i="37"/>
  <c r="Y15" i="37"/>
  <c r="Y19" i="37"/>
  <c r="Y27" i="37"/>
  <c r="Y35" i="37"/>
  <c r="Y43" i="37"/>
  <c r="Y51" i="37"/>
  <c r="Y16" i="37"/>
  <c r="Y24" i="37"/>
  <c r="Y32" i="37"/>
  <c r="Y40" i="37"/>
  <c r="Y48" i="37"/>
  <c r="Y10" i="37"/>
  <c r="Y14" i="37"/>
  <c r="Y18" i="37"/>
  <c r="Y22" i="37"/>
  <c r="Y26" i="37"/>
  <c r="Y30" i="37"/>
  <c r="Y34" i="37"/>
  <c r="Y38" i="37"/>
  <c r="Y42" i="37"/>
  <c r="Y46" i="37"/>
  <c r="Y50" i="37"/>
  <c r="BH17" i="36"/>
  <c r="BH38" i="36"/>
  <c r="BH48" i="36"/>
  <c r="BH51" i="36"/>
  <c r="BG44" i="36"/>
  <c r="BG16" i="36"/>
  <c r="BH45" i="36"/>
  <c r="BH42" i="36"/>
  <c r="BG39" i="36"/>
  <c r="J55" i="36"/>
  <c r="BG8" i="36"/>
  <c r="BH35" i="36"/>
  <c r="BH46" i="36"/>
  <c r="O55" i="36"/>
  <c r="BH21" i="36"/>
  <c r="BI21" i="36" s="1"/>
  <c r="BH14" i="36"/>
  <c r="BH39" i="36"/>
  <c r="BH9" i="36"/>
  <c r="BH47" i="36"/>
  <c r="BH43" i="36"/>
  <c r="AC55" i="36"/>
  <c r="BG9" i="36"/>
  <c r="BG49" i="36"/>
  <c r="BG24" i="36"/>
  <c r="BI24" i="36" s="1"/>
  <c r="AQ55" i="36"/>
  <c r="BH10" i="36"/>
  <c r="BH28" i="36"/>
  <c r="BH32" i="36"/>
  <c r="BH33" i="36"/>
  <c r="BH29" i="36"/>
  <c r="BH7" i="36"/>
  <c r="BB55" i="36"/>
  <c r="BC55" i="36"/>
  <c r="BE55" i="36"/>
  <c r="BH31" i="36"/>
  <c r="BH27" i="36"/>
  <c r="AW55" i="36"/>
  <c r="AB55" i="36"/>
  <c r="BI8" i="36" l="1"/>
  <c r="BH40" i="36"/>
  <c r="BI40" i="36" s="1"/>
  <c r="BH44" i="36"/>
  <c r="BI44" i="36" s="1"/>
  <c r="BI13" i="36"/>
  <c r="BI41" i="36"/>
  <c r="BI29" i="36"/>
  <c r="BH18" i="36"/>
  <c r="BI18" i="36" s="1"/>
  <c r="BI49" i="36"/>
  <c r="BH20" i="4"/>
  <c r="AE20" i="4"/>
  <c r="BH48" i="4"/>
  <c r="AE48" i="4"/>
  <c r="BH22" i="4"/>
  <c r="AE22" i="4"/>
  <c r="BH32" i="4"/>
  <c r="AE32" i="4"/>
  <c r="BH10" i="4"/>
  <c r="AE10" i="4"/>
  <c r="AE24" i="4"/>
  <c r="BH24" i="4"/>
  <c r="BH11" i="4"/>
  <c r="AE11" i="4"/>
  <c r="BH36" i="4"/>
  <c r="AE36" i="4"/>
  <c r="BH45" i="4"/>
  <c r="AE45" i="4"/>
  <c r="BH14" i="4"/>
  <c r="AE14" i="4"/>
  <c r="BH15" i="4"/>
  <c r="AE15" i="4"/>
  <c r="BH49" i="4"/>
  <c r="AE49" i="4"/>
  <c r="BH19" i="4"/>
  <c r="AE19" i="4"/>
  <c r="BI16" i="36"/>
  <c r="BI45" i="36"/>
  <c r="AE37" i="4"/>
  <c r="BH37" i="4"/>
  <c r="BH28" i="4"/>
  <c r="AE28" i="4"/>
  <c r="BH7" i="4"/>
  <c r="AE7" i="4"/>
  <c r="AE25" i="4"/>
  <c r="BH25" i="4"/>
  <c r="BH41" i="4"/>
  <c r="AE41" i="4"/>
  <c r="BH8" i="4"/>
  <c r="AE8" i="4"/>
  <c r="BH44" i="4"/>
  <c r="AE44" i="4"/>
  <c r="BH17" i="4"/>
  <c r="AE17" i="4"/>
  <c r="BH33" i="4"/>
  <c r="AE33" i="4"/>
  <c r="BH34" i="4"/>
  <c r="AE34" i="4"/>
  <c r="BH50" i="4"/>
  <c r="AE50" i="4"/>
  <c r="BH51" i="4"/>
  <c r="AE51" i="4"/>
  <c r="BI51" i="36"/>
  <c r="AE38" i="4"/>
  <c r="BH38" i="4"/>
  <c r="BH12" i="4"/>
  <c r="AE12" i="4"/>
  <c r="BH42" i="4"/>
  <c r="AE42" i="4"/>
  <c r="BH27" i="4"/>
  <c r="AE27" i="4"/>
  <c r="BH43" i="4"/>
  <c r="AE43" i="4"/>
  <c r="BH29" i="4"/>
  <c r="AE29" i="4"/>
  <c r="BH46" i="4"/>
  <c r="AE46" i="4"/>
  <c r="AE47" i="4"/>
  <c r="BH47" i="4"/>
  <c r="BH21" i="4"/>
  <c r="AE21" i="4"/>
  <c r="AE23" i="4"/>
  <c r="BH23" i="4"/>
  <c r="BH39" i="4"/>
  <c r="AE39" i="4"/>
  <c r="BH9" i="4"/>
  <c r="AE9" i="4"/>
  <c r="BH26" i="4"/>
  <c r="AE26" i="4"/>
  <c r="BH13" i="4"/>
  <c r="AE13" i="4"/>
  <c r="AE30" i="4"/>
  <c r="BH30" i="4"/>
  <c r="BH31" i="4"/>
  <c r="AE31" i="4"/>
  <c r="BH16" i="4"/>
  <c r="AE16" i="4"/>
  <c r="BH40" i="4"/>
  <c r="AE40" i="4"/>
  <c r="BH18" i="4"/>
  <c r="AE18" i="4"/>
  <c r="BH35" i="4"/>
  <c r="AE35" i="4"/>
  <c r="BH26" i="36"/>
  <c r="BI26" i="36" s="1"/>
  <c r="BI39" i="36"/>
  <c r="BI14" i="36"/>
  <c r="BI43" i="36"/>
  <c r="BI7" i="36"/>
  <c r="BI12" i="36"/>
  <c r="BI28" i="36"/>
  <c r="BI46" i="36"/>
  <c r="BI17" i="36"/>
  <c r="BI10" i="36"/>
  <c r="BI31" i="36"/>
  <c r="BI19" i="36"/>
  <c r="BI35" i="36"/>
  <c r="BI34" i="36"/>
  <c r="BI9" i="36"/>
  <c r="BI36" i="36"/>
  <c r="BI42" i="36"/>
  <c r="BI48" i="36"/>
  <c r="BI33" i="36"/>
  <c r="BI32" i="36"/>
  <c r="BI30" i="36"/>
  <c r="BI47" i="36"/>
  <c r="BI11" i="36"/>
  <c r="BI27" i="36"/>
  <c r="BI38" i="36"/>
  <c r="BI15" i="36"/>
  <c r="BI50" i="36"/>
  <c r="AE55" i="42"/>
  <c r="BI55" i="42"/>
  <c r="BH55" i="42"/>
  <c r="BH20" i="36"/>
  <c r="BI20" i="36" s="1"/>
  <c r="BH22" i="36"/>
  <c r="BI22" i="36" s="1"/>
  <c r="G20" i="37"/>
  <c r="BH37" i="36"/>
  <c r="BI37" i="36" s="1"/>
  <c r="O52" i="37"/>
  <c r="P52" i="37" s="1"/>
  <c r="O36" i="37"/>
  <c r="P36" i="37" s="1"/>
  <c r="G40" i="37"/>
  <c r="G48" i="37"/>
  <c r="G16" i="37"/>
  <c r="O32" i="37"/>
  <c r="P32" i="37" s="1"/>
  <c r="G8" i="37"/>
  <c r="O24" i="37"/>
  <c r="P24" i="37" s="1"/>
  <c r="O12" i="37"/>
  <c r="P12" i="37" s="1"/>
  <c r="G28" i="37"/>
  <c r="O44" i="37"/>
  <c r="P44" i="37" s="1"/>
  <c r="O43" i="37"/>
  <c r="P43" i="37" s="1"/>
  <c r="G43" i="37"/>
  <c r="G11" i="37"/>
  <c r="O11" i="37"/>
  <c r="P11" i="37" s="1"/>
  <c r="O13" i="37"/>
  <c r="P13" i="37" s="1"/>
  <c r="G13" i="37"/>
  <c r="G22" i="37"/>
  <c r="O22" i="37"/>
  <c r="P22" i="37" s="1"/>
  <c r="G39" i="37"/>
  <c r="O39" i="37"/>
  <c r="P39" i="37" s="1"/>
  <c r="G23" i="37"/>
  <c r="O23" i="37"/>
  <c r="P23" i="37" s="1"/>
  <c r="G46" i="37"/>
  <c r="O46" i="37"/>
  <c r="P46" i="37" s="1"/>
  <c r="O26" i="37"/>
  <c r="P26" i="37" s="1"/>
  <c r="G26" i="37"/>
  <c r="O37" i="37"/>
  <c r="P37" i="37" s="1"/>
  <c r="G37" i="37"/>
  <c r="F56" i="37"/>
  <c r="O10" i="37"/>
  <c r="P10" i="37" s="1"/>
  <c r="G10" i="37"/>
  <c r="G9" i="37"/>
  <c r="O9" i="37"/>
  <c r="P9" i="37" s="1"/>
  <c r="O27" i="37"/>
  <c r="P27" i="37" s="1"/>
  <c r="G27" i="37"/>
  <c r="O45" i="37"/>
  <c r="P45" i="37" s="1"/>
  <c r="G45" i="37"/>
  <c r="O17" i="37"/>
  <c r="P17" i="37" s="1"/>
  <c r="G17" i="37"/>
  <c r="O51" i="37"/>
  <c r="P51" i="37" s="1"/>
  <c r="G51" i="37"/>
  <c r="G35" i="37"/>
  <c r="O35" i="37"/>
  <c r="P35" i="37" s="1"/>
  <c r="O19" i="37"/>
  <c r="P19" i="37" s="1"/>
  <c r="G19" i="37"/>
  <c r="G42" i="37"/>
  <c r="O42" i="37"/>
  <c r="P42" i="37" s="1"/>
  <c r="G18" i="37"/>
  <c r="O18" i="37"/>
  <c r="P18" i="37" s="1"/>
  <c r="G29" i="37"/>
  <c r="O29" i="37"/>
  <c r="P29" i="37" s="1"/>
  <c r="O50" i="37"/>
  <c r="P50" i="37" s="1"/>
  <c r="G50" i="37"/>
  <c r="O49" i="37"/>
  <c r="P49" i="37" s="1"/>
  <c r="G49" i="37"/>
  <c r="O30" i="37"/>
  <c r="P30" i="37" s="1"/>
  <c r="G30" i="37"/>
  <c r="O25" i="37"/>
  <c r="P25" i="37" s="1"/>
  <c r="G25" i="37"/>
  <c r="O47" i="37"/>
  <c r="P47" i="37" s="1"/>
  <c r="G47" i="37"/>
  <c r="O31" i="37"/>
  <c r="P31" i="37" s="1"/>
  <c r="G31" i="37"/>
  <c r="O15" i="37"/>
  <c r="P15" i="37" s="1"/>
  <c r="G15" i="37"/>
  <c r="G38" i="37"/>
  <c r="O38" i="37"/>
  <c r="P38" i="37" s="1"/>
  <c r="O14" i="37"/>
  <c r="P14" i="37" s="1"/>
  <c r="G14" i="37"/>
  <c r="O21" i="37"/>
  <c r="P21" i="37" s="1"/>
  <c r="G21" i="37"/>
  <c r="P8" i="37"/>
  <c r="G34" i="37"/>
  <c r="O34" i="37"/>
  <c r="P34" i="37" s="1"/>
  <c r="G33" i="37"/>
  <c r="O33" i="37"/>
  <c r="P33" i="37" s="1"/>
  <c r="O41" i="37"/>
  <c r="P41" i="37" s="1"/>
  <c r="G41" i="37"/>
  <c r="AV56" i="37"/>
  <c r="AW8" i="37"/>
  <c r="AW56" i="37" s="1"/>
  <c r="AT46" i="37"/>
  <c r="BB46" i="37"/>
  <c r="BC46" i="37" s="1"/>
  <c r="AT30" i="37"/>
  <c r="BB30" i="37"/>
  <c r="BC30" i="37" s="1"/>
  <c r="BB22" i="37"/>
  <c r="BC22" i="37" s="1"/>
  <c r="AT22" i="37"/>
  <c r="BB49" i="37"/>
  <c r="BC49" i="37" s="1"/>
  <c r="AT49" i="37"/>
  <c r="BB21" i="37"/>
  <c r="BC21" i="37" s="1"/>
  <c r="AT21" i="37"/>
  <c r="BB36" i="37"/>
  <c r="BC36" i="37" s="1"/>
  <c r="AT36" i="37"/>
  <c r="AT51" i="37"/>
  <c r="BB51" i="37"/>
  <c r="BC51" i="37" s="1"/>
  <c r="BB45" i="37"/>
  <c r="BC45" i="37" s="1"/>
  <c r="AT45" i="37"/>
  <c r="AT9" i="37"/>
  <c r="BB9" i="37"/>
  <c r="BC9" i="37" s="1"/>
  <c r="BB39" i="37"/>
  <c r="BC39" i="37" s="1"/>
  <c r="AT39" i="37"/>
  <c r="BB38" i="37"/>
  <c r="BC38" i="37" s="1"/>
  <c r="AT38" i="37"/>
  <c r="BB14" i="37"/>
  <c r="BC14" i="37" s="1"/>
  <c r="AT14" i="37"/>
  <c r="AT33" i="37"/>
  <c r="BB33" i="37"/>
  <c r="BC33" i="37" s="1"/>
  <c r="BB52" i="37"/>
  <c r="BC52" i="37" s="1"/>
  <c r="AT52" i="37"/>
  <c r="AT20" i="37"/>
  <c r="BB20" i="37"/>
  <c r="BC20" i="37" s="1"/>
  <c r="BB35" i="37"/>
  <c r="BC35" i="37" s="1"/>
  <c r="AT35" i="37"/>
  <c r="AT19" i="37"/>
  <c r="BB19" i="37"/>
  <c r="BC19" i="37" s="1"/>
  <c r="AT25" i="37"/>
  <c r="BB25" i="37"/>
  <c r="BC25" i="37" s="1"/>
  <c r="AT40" i="37"/>
  <c r="BB40" i="37"/>
  <c r="BC40" i="37" s="1"/>
  <c r="BB24" i="37"/>
  <c r="BC24" i="37" s="1"/>
  <c r="AT24" i="37"/>
  <c r="AS56" i="37"/>
  <c r="AT8" i="37"/>
  <c r="BB8" i="37"/>
  <c r="BB23" i="37"/>
  <c r="BC23" i="37" s="1"/>
  <c r="AT23" i="37"/>
  <c r="BB50" i="37"/>
  <c r="BC50" i="37" s="1"/>
  <c r="AT50" i="37"/>
  <c r="BB42" i="37"/>
  <c r="BC42" i="37" s="1"/>
  <c r="AT42" i="37"/>
  <c r="BB34" i="37"/>
  <c r="BC34" i="37" s="1"/>
  <c r="AT34" i="37"/>
  <c r="AT26" i="37"/>
  <c r="BB26" i="37"/>
  <c r="BC26" i="37" s="1"/>
  <c r="AT18" i="37"/>
  <c r="BB18" i="37"/>
  <c r="BC18" i="37" s="1"/>
  <c r="BB10" i="37"/>
  <c r="BC10" i="37" s="1"/>
  <c r="AT10" i="37"/>
  <c r="AT41" i="37"/>
  <c r="BB41" i="37"/>
  <c r="BC41" i="37" s="1"/>
  <c r="BB29" i="37"/>
  <c r="BC29" i="37" s="1"/>
  <c r="AT29" i="37"/>
  <c r="AT13" i="37"/>
  <c r="BB13" i="37"/>
  <c r="BC13" i="37" s="1"/>
  <c r="BB44" i="37"/>
  <c r="BC44" i="37" s="1"/>
  <c r="AT44" i="37"/>
  <c r="BB28" i="37"/>
  <c r="BC28" i="37" s="1"/>
  <c r="AT28" i="37"/>
  <c r="BB12" i="37"/>
  <c r="BC12" i="37" s="1"/>
  <c r="AT12" i="37"/>
  <c r="BB43" i="37"/>
  <c r="BC43" i="37" s="1"/>
  <c r="AT43" i="37"/>
  <c r="AT27" i="37"/>
  <c r="BB27" i="37"/>
  <c r="BC27" i="37" s="1"/>
  <c r="BB11" i="37"/>
  <c r="BC11" i="37" s="1"/>
  <c r="AT11" i="37"/>
  <c r="BB37" i="37"/>
  <c r="BC37" i="37" s="1"/>
  <c r="AT37" i="37"/>
  <c r="AT17" i="37"/>
  <c r="BB17" i="37"/>
  <c r="BC17" i="37" s="1"/>
  <c r="BB48" i="37"/>
  <c r="BC48" i="37" s="1"/>
  <c r="AT48" i="37"/>
  <c r="BB32" i="37"/>
  <c r="BC32" i="37" s="1"/>
  <c r="AT32" i="37"/>
  <c r="BB16" i="37"/>
  <c r="BC16" i="37" s="1"/>
  <c r="AT16" i="37"/>
  <c r="AT47" i="37"/>
  <c r="BB47" i="37"/>
  <c r="BC47" i="37" s="1"/>
  <c r="BB31" i="37"/>
  <c r="BC31" i="37" s="1"/>
  <c r="AT31" i="37"/>
  <c r="BB15" i="37"/>
  <c r="BC15" i="37" s="1"/>
  <c r="AT15" i="37"/>
  <c r="AM56" i="37"/>
  <c r="AN8" i="37"/>
  <c r="AN56" i="37" s="1"/>
  <c r="AK8" i="37"/>
  <c r="AK56" i="37" s="1"/>
  <c r="AJ56" i="37"/>
  <c r="BE37" i="37"/>
  <c r="BF37" i="37" s="1"/>
  <c r="AH37" i="37"/>
  <c r="AP37" i="37"/>
  <c r="AQ37" i="37" s="1"/>
  <c r="BE29" i="37"/>
  <c r="BF29" i="37" s="1"/>
  <c r="AH29" i="37"/>
  <c r="AP29" i="37"/>
  <c r="AQ29" i="37" s="1"/>
  <c r="AP13" i="37"/>
  <c r="AQ13" i="37" s="1"/>
  <c r="BE13" i="37"/>
  <c r="BF13" i="37" s="1"/>
  <c r="AH13" i="37"/>
  <c r="AH15" i="37"/>
  <c r="AP15" i="37"/>
  <c r="AQ15" i="37" s="1"/>
  <c r="BE15" i="37"/>
  <c r="BF15" i="37" s="1"/>
  <c r="AP26" i="37"/>
  <c r="AQ26" i="37" s="1"/>
  <c r="BE26" i="37"/>
  <c r="BF26" i="37" s="1"/>
  <c r="AH26" i="37"/>
  <c r="BE10" i="37"/>
  <c r="BF10" i="37" s="1"/>
  <c r="AH10" i="37"/>
  <c r="AP10" i="37"/>
  <c r="AQ10" i="37" s="1"/>
  <c r="AP40" i="37"/>
  <c r="AQ40" i="37" s="1"/>
  <c r="BE40" i="37"/>
  <c r="BF40" i="37" s="1"/>
  <c r="AH40" i="37"/>
  <c r="BE16" i="37"/>
  <c r="BF16" i="37" s="1"/>
  <c r="AH16" i="37"/>
  <c r="AP16" i="37"/>
  <c r="AQ16" i="37" s="1"/>
  <c r="AP8" i="37"/>
  <c r="AH8" i="37"/>
  <c r="AG56" i="37"/>
  <c r="BE8" i="37"/>
  <c r="AP27" i="37"/>
  <c r="AQ27" i="37" s="1"/>
  <c r="BE27" i="37"/>
  <c r="BF27" i="37" s="1"/>
  <c r="AH27" i="37"/>
  <c r="AH11" i="37"/>
  <c r="AP11" i="37"/>
  <c r="AQ11" i="37" s="1"/>
  <c r="BE11" i="37"/>
  <c r="BF11" i="37" s="1"/>
  <c r="AP22" i="37"/>
  <c r="AQ22" i="37" s="1"/>
  <c r="AH22" i="37"/>
  <c r="BE22" i="37"/>
  <c r="BF22" i="37" s="1"/>
  <c r="AP45" i="37"/>
  <c r="AQ45" i="37" s="1"/>
  <c r="AH45" i="37"/>
  <c r="BE45" i="37"/>
  <c r="BF45" i="37" s="1"/>
  <c r="AH21" i="37"/>
  <c r="AP21" i="37"/>
  <c r="AQ21" i="37" s="1"/>
  <c r="BE21" i="37"/>
  <c r="BF21" i="37" s="1"/>
  <c r="BE47" i="37"/>
  <c r="BF47" i="37" s="1"/>
  <c r="AH47" i="37"/>
  <c r="AP47" i="37"/>
  <c r="AQ47" i="37" s="1"/>
  <c r="AP31" i="37"/>
  <c r="AQ31" i="37" s="1"/>
  <c r="BE31" i="37"/>
  <c r="BF31" i="37" s="1"/>
  <c r="AH31" i="37"/>
  <c r="AH38" i="37"/>
  <c r="BE38" i="37"/>
  <c r="BF38" i="37" s="1"/>
  <c r="AP38" i="37"/>
  <c r="AQ38" i="37" s="1"/>
  <c r="BE48" i="37"/>
  <c r="BF48" i="37" s="1"/>
  <c r="AP48" i="37"/>
  <c r="AQ48" i="37" s="1"/>
  <c r="AH48" i="37"/>
  <c r="AP32" i="37"/>
  <c r="AQ32" i="37" s="1"/>
  <c r="AH32" i="37"/>
  <c r="BE32" i="37"/>
  <c r="BF32" i="37" s="1"/>
  <c r="AP24" i="37"/>
  <c r="AQ24" i="37" s="1"/>
  <c r="BE24" i="37"/>
  <c r="BF24" i="37" s="1"/>
  <c r="AH24" i="37"/>
  <c r="AP43" i="37"/>
  <c r="AQ43" i="37" s="1"/>
  <c r="AH43" i="37"/>
  <c r="BE43" i="37"/>
  <c r="BF43" i="37" s="1"/>
  <c r="BE42" i="37"/>
  <c r="BF42" i="37" s="1"/>
  <c r="AH42" i="37"/>
  <c r="AP42" i="37"/>
  <c r="AQ42" i="37" s="1"/>
  <c r="AP49" i="37"/>
  <c r="AQ49" i="37" s="1"/>
  <c r="BE49" i="37"/>
  <c r="BF49" i="37" s="1"/>
  <c r="AH49" i="37"/>
  <c r="BE41" i="37"/>
  <c r="BF41" i="37" s="1"/>
  <c r="AP41" i="37"/>
  <c r="AQ41" i="37" s="1"/>
  <c r="AH41" i="37"/>
  <c r="AP33" i="37"/>
  <c r="AQ33" i="37" s="1"/>
  <c r="BE33" i="37"/>
  <c r="BF33" i="37" s="1"/>
  <c r="AH33" i="37"/>
  <c r="BE25" i="37"/>
  <c r="BF25" i="37" s="1"/>
  <c r="AP25" i="37"/>
  <c r="AQ25" i="37" s="1"/>
  <c r="AH25" i="37"/>
  <c r="AP17" i="37"/>
  <c r="AQ17" i="37" s="1"/>
  <c r="AH17" i="37"/>
  <c r="BE17" i="37"/>
  <c r="BF17" i="37" s="1"/>
  <c r="AP9" i="37"/>
  <c r="AQ9" i="37" s="1"/>
  <c r="AH9" i="37"/>
  <c r="BE9" i="37"/>
  <c r="BF9" i="37" s="1"/>
  <c r="AP39" i="37"/>
  <c r="AQ39" i="37" s="1"/>
  <c r="BE39" i="37"/>
  <c r="BF39" i="37" s="1"/>
  <c r="AH39" i="37"/>
  <c r="AP23" i="37"/>
  <c r="AQ23" i="37" s="1"/>
  <c r="BE23" i="37"/>
  <c r="BF23" i="37" s="1"/>
  <c r="AH23" i="37"/>
  <c r="BE46" i="37"/>
  <c r="BF46" i="37" s="1"/>
  <c r="AP46" i="37"/>
  <c r="AQ46" i="37" s="1"/>
  <c r="AH46" i="37"/>
  <c r="BE34" i="37"/>
  <c r="BF34" i="37" s="1"/>
  <c r="AP34" i="37"/>
  <c r="AQ34" i="37" s="1"/>
  <c r="AH34" i="37"/>
  <c r="BE18" i="37"/>
  <c r="BF18" i="37" s="1"/>
  <c r="AH18" i="37"/>
  <c r="AP18" i="37"/>
  <c r="AQ18" i="37" s="1"/>
  <c r="BE52" i="37"/>
  <c r="BF52" i="37" s="1"/>
  <c r="AH52" i="37"/>
  <c r="AP52" i="37"/>
  <c r="AQ52" i="37" s="1"/>
  <c r="BE44" i="37"/>
  <c r="BF44" i="37" s="1"/>
  <c r="AP44" i="37"/>
  <c r="AQ44" i="37" s="1"/>
  <c r="AH44" i="37"/>
  <c r="AP36" i="37"/>
  <c r="AQ36" i="37" s="1"/>
  <c r="BE36" i="37"/>
  <c r="BF36" i="37" s="1"/>
  <c r="AH36" i="37"/>
  <c r="AP28" i="37"/>
  <c r="AQ28" i="37" s="1"/>
  <c r="BE28" i="37"/>
  <c r="BF28" i="37" s="1"/>
  <c r="AH28" i="37"/>
  <c r="AP20" i="37"/>
  <c r="AQ20" i="37" s="1"/>
  <c r="AH20" i="37"/>
  <c r="BE20" i="37"/>
  <c r="BF20" i="37" s="1"/>
  <c r="AP12" i="37"/>
  <c r="AQ12" i="37" s="1"/>
  <c r="AH12" i="37"/>
  <c r="BE12" i="37"/>
  <c r="BF12" i="37" s="1"/>
  <c r="BE51" i="37"/>
  <c r="BF51" i="37" s="1"/>
  <c r="AH51" i="37"/>
  <c r="AP51" i="37"/>
  <c r="AQ51" i="37" s="1"/>
  <c r="AP35" i="37"/>
  <c r="AQ35" i="37" s="1"/>
  <c r="BE35" i="37"/>
  <c r="BF35" i="37" s="1"/>
  <c r="AH35" i="37"/>
  <c r="AP19" i="37"/>
  <c r="AQ19" i="37" s="1"/>
  <c r="AH19" i="37"/>
  <c r="BE19" i="37"/>
  <c r="BF19" i="37" s="1"/>
  <c r="AP50" i="37"/>
  <c r="AQ50" i="37" s="1"/>
  <c r="BE50" i="37"/>
  <c r="BF50" i="37" s="1"/>
  <c r="AH50" i="37"/>
  <c r="BE30" i="37"/>
  <c r="BF30" i="37" s="1"/>
  <c r="AH30" i="37"/>
  <c r="AP30" i="37"/>
  <c r="AQ30" i="37" s="1"/>
  <c r="BE14" i="37"/>
  <c r="BF14" i="37" s="1"/>
  <c r="AP14" i="37"/>
  <c r="AQ14" i="37" s="1"/>
  <c r="AH14" i="37"/>
  <c r="Y8" i="37"/>
  <c r="Y56" i="37" s="1"/>
  <c r="X56" i="37"/>
  <c r="V48" i="37"/>
  <c r="AD48" i="37"/>
  <c r="AA48" i="37"/>
  <c r="AB48" i="37" s="1"/>
  <c r="AD32" i="37"/>
  <c r="V32" i="37"/>
  <c r="AA32" i="37"/>
  <c r="AB32" i="37" s="1"/>
  <c r="AA16" i="37"/>
  <c r="AB16" i="37" s="1"/>
  <c r="AD16" i="37"/>
  <c r="V16" i="37"/>
  <c r="V38" i="37"/>
  <c r="AD38" i="37"/>
  <c r="AA38" i="37"/>
  <c r="AB38" i="37" s="1"/>
  <c r="V45" i="37"/>
  <c r="AA45" i="37"/>
  <c r="AB45" i="37" s="1"/>
  <c r="AD45" i="37"/>
  <c r="V13" i="37"/>
  <c r="AA13" i="37"/>
  <c r="AB13" i="37" s="1"/>
  <c r="AD13" i="37"/>
  <c r="AA39" i="37"/>
  <c r="AB39" i="37" s="1"/>
  <c r="V39" i="37"/>
  <c r="AD39" i="37"/>
  <c r="V23" i="37"/>
  <c r="AA23" i="37"/>
  <c r="AB23" i="37" s="1"/>
  <c r="AD23" i="37"/>
  <c r="V50" i="37"/>
  <c r="AA50" i="37"/>
  <c r="AB50" i="37" s="1"/>
  <c r="AD50" i="37"/>
  <c r="AD18" i="37"/>
  <c r="V18" i="37"/>
  <c r="AA18" i="37"/>
  <c r="AB18" i="37" s="1"/>
  <c r="AA17" i="37"/>
  <c r="AB17" i="37" s="1"/>
  <c r="V17" i="37"/>
  <c r="AD17" i="37"/>
  <c r="AA40" i="37"/>
  <c r="AB40" i="37" s="1"/>
  <c r="AD40" i="37"/>
  <c r="V40" i="37"/>
  <c r="V24" i="37"/>
  <c r="AD24" i="37"/>
  <c r="AA24" i="37"/>
  <c r="AB24" i="37" s="1"/>
  <c r="V8" i="37"/>
  <c r="AD8" i="37"/>
  <c r="U56" i="37"/>
  <c r="AA8" i="37"/>
  <c r="V22" i="37"/>
  <c r="AA22" i="37"/>
  <c r="AB22" i="37" s="1"/>
  <c r="AD22" i="37"/>
  <c r="AA29" i="37"/>
  <c r="AB29" i="37" s="1"/>
  <c r="V29" i="37"/>
  <c r="AD29" i="37"/>
  <c r="AA47" i="37"/>
  <c r="AB47" i="37" s="1"/>
  <c r="AD47" i="37"/>
  <c r="V47" i="37"/>
  <c r="V31" i="37"/>
  <c r="AA31" i="37"/>
  <c r="AB31" i="37" s="1"/>
  <c r="AD31" i="37"/>
  <c r="AA15" i="37"/>
  <c r="AB15" i="37" s="1"/>
  <c r="AD15" i="37"/>
  <c r="V15" i="37"/>
  <c r="V34" i="37"/>
  <c r="AA34" i="37"/>
  <c r="AB34" i="37" s="1"/>
  <c r="AD34" i="37"/>
  <c r="AA49" i="37"/>
  <c r="AB49" i="37" s="1"/>
  <c r="V49" i="37"/>
  <c r="AD49" i="37"/>
  <c r="V33" i="37"/>
  <c r="AA33" i="37"/>
  <c r="AB33" i="37" s="1"/>
  <c r="AD33" i="37"/>
  <c r="V52" i="37"/>
  <c r="AA52" i="37"/>
  <c r="AB52" i="37" s="1"/>
  <c r="AD52" i="37"/>
  <c r="V44" i="37"/>
  <c r="AA44" i="37"/>
  <c r="AB44" i="37" s="1"/>
  <c r="AD44" i="37"/>
  <c r="AA36" i="37"/>
  <c r="AB36" i="37" s="1"/>
  <c r="V36" i="37"/>
  <c r="AD36" i="37"/>
  <c r="AA28" i="37"/>
  <c r="AB28" i="37" s="1"/>
  <c r="V28" i="37"/>
  <c r="AD28" i="37"/>
  <c r="V20" i="37"/>
  <c r="AD20" i="37"/>
  <c r="AA20" i="37"/>
  <c r="AB20" i="37" s="1"/>
  <c r="AD12" i="37"/>
  <c r="AA12" i="37"/>
  <c r="AB12" i="37" s="1"/>
  <c r="V12" i="37"/>
  <c r="V46" i="37"/>
  <c r="AD46" i="37"/>
  <c r="AA46" i="37"/>
  <c r="AB46" i="37" s="1"/>
  <c r="AD30" i="37"/>
  <c r="V30" i="37"/>
  <c r="AA30" i="37"/>
  <c r="AB30" i="37" s="1"/>
  <c r="AA14" i="37"/>
  <c r="AB14" i="37" s="1"/>
  <c r="V14" i="37"/>
  <c r="AD14" i="37"/>
  <c r="AA37" i="37"/>
  <c r="AB37" i="37" s="1"/>
  <c r="V37" i="37"/>
  <c r="AD37" i="37"/>
  <c r="AA21" i="37"/>
  <c r="AB21" i="37" s="1"/>
  <c r="V21" i="37"/>
  <c r="AD21" i="37"/>
  <c r="AA51" i="37"/>
  <c r="AB51" i="37" s="1"/>
  <c r="AD51" i="37"/>
  <c r="V51" i="37"/>
  <c r="V43" i="37"/>
  <c r="AA43" i="37"/>
  <c r="AB43" i="37" s="1"/>
  <c r="AD43" i="37"/>
  <c r="AA35" i="37"/>
  <c r="AB35" i="37" s="1"/>
  <c r="V35" i="37"/>
  <c r="AD35" i="37"/>
  <c r="AA27" i="37"/>
  <c r="AB27" i="37" s="1"/>
  <c r="V27" i="37"/>
  <c r="AD27" i="37"/>
  <c r="AA19" i="37"/>
  <c r="AB19" i="37" s="1"/>
  <c r="V19" i="37"/>
  <c r="AD19" i="37"/>
  <c r="AA11" i="37"/>
  <c r="AB11" i="37" s="1"/>
  <c r="V11" i="37"/>
  <c r="AD11" i="37"/>
  <c r="AD42" i="37"/>
  <c r="AA42" i="37"/>
  <c r="AB42" i="37" s="1"/>
  <c r="V42" i="37"/>
  <c r="V26" i="37"/>
  <c r="AA26" i="37"/>
  <c r="AB26" i="37" s="1"/>
  <c r="AD26" i="37"/>
  <c r="V10" i="37"/>
  <c r="AD10" i="37"/>
  <c r="AA10" i="37"/>
  <c r="AB10" i="37" s="1"/>
  <c r="AA41" i="37"/>
  <c r="AB41" i="37" s="1"/>
  <c r="AD41" i="37"/>
  <c r="V41" i="37"/>
  <c r="V25" i="37"/>
  <c r="AD25" i="37"/>
  <c r="AA25" i="37"/>
  <c r="AB25" i="37" s="1"/>
  <c r="V9" i="37"/>
  <c r="AA9" i="37"/>
  <c r="AB9" i="37" s="1"/>
  <c r="AD9" i="37"/>
  <c r="BG55" i="36"/>
  <c r="P55" i="36"/>
  <c r="BH25" i="36"/>
  <c r="BI25" i="36" s="1"/>
  <c r="AD55" i="36"/>
  <c r="BF55" i="36"/>
  <c r="BD51" i="9"/>
  <c r="BA51" i="9"/>
  <c r="BD51" i="18"/>
  <c r="BB51" i="18"/>
  <c r="BA51" i="18"/>
  <c r="BD51" i="16"/>
  <c r="BB51" i="16"/>
  <c r="BA51" i="16"/>
  <c r="BD51" i="20"/>
  <c r="BB51" i="20"/>
  <c r="BA51" i="20"/>
  <c r="BD51" i="21"/>
  <c r="BB51" i="21"/>
  <c r="BA51" i="21"/>
  <c r="BD51" i="23"/>
  <c r="BB51" i="23"/>
  <c r="BA51" i="23"/>
  <c r="BD51" i="22"/>
  <c r="BB51" i="22"/>
  <c r="BA51" i="22"/>
  <c r="BC51" i="22" s="1"/>
  <c r="BE51" i="7"/>
  <c r="BD51" i="7"/>
  <c r="BB51" i="7"/>
  <c r="BA51" i="7"/>
  <c r="AP51" i="7"/>
  <c r="AO51" i="7"/>
  <c r="AC51" i="7"/>
  <c r="AA51" i="7"/>
  <c r="Z51" i="7"/>
  <c r="N51" i="7"/>
  <c r="BD51" i="10"/>
  <c r="BA51" i="10"/>
  <c r="AO51" i="10"/>
  <c r="AC51" i="10"/>
  <c r="Z51" i="10"/>
  <c r="N51" i="10"/>
  <c r="BD51" i="26"/>
  <c r="BA51" i="26"/>
  <c r="AO51" i="26"/>
  <c r="AC51" i="26"/>
  <c r="Z51" i="26"/>
  <c r="N51" i="26"/>
  <c r="BB51" i="33"/>
  <c r="AP51" i="33"/>
  <c r="AF51" i="33"/>
  <c r="AH51" i="33" s="1"/>
  <c r="W51" i="33"/>
  <c r="Y51" i="33" s="1"/>
  <c r="T51" i="33"/>
  <c r="V51" i="33" s="1"/>
  <c r="Q51" i="33"/>
  <c r="S51" i="33" s="1"/>
  <c r="K51" i="33"/>
  <c r="M51" i="33" s="1"/>
  <c r="H51" i="33"/>
  <c r="J51" i="33" s="1"/>
  <c r="E51" i="33"/>
  <c r="G51" i="33" s="1"/>
  <c r="BE51" i="5"/>
  <c r="BD51" i="5"/>
  <c r="BB51" i="5"/>
  <c r="BA51" i="5"/>
  <c r="AP51" i="5"/>
  <c r="AO51" i="5"/>
  <c r="AD51" i="5"/>
  <c r="AC51" i="5"/>
  <c r="AA51" i="5"/>
  <c r="Z51" i="5"/>
  <c r="O51" i="5"/>
  <c r="N51" i="5"/>
  <c r="BE51" i="6"/>
  <c r="BD51" i="6"/>
  <c r="BB51" i="6"/>
  <c r="BA51" i="6"/>
  <c r="AP51" i="6"/>
  <c r="AO51" i="6"/>
  <c r="AQ51" i="6" s="1"/>
  <c r="AD51" i="6"/>
  <c r="BH51" i="6" s="1"/>
  <c r="AC51" i="6"/>
  <c r="AA51" i="6"/>
  <c r="Z51" i="6"/>
  <c r="AB51" i="6" s="1"/>
  <c r="O51" i="6"/>
  <c r="N51" i="6"/>
  <c r="BE51" i="8"/>
  <c r="BD51" i="8"/>
  <c r="BF51" i="8" s="1"/>
  <c r="BB51" i="8"/>
  <c r="BA51" i="8"/>
  <c r="AP51" i="8"/>
  <c r="AO51" i="8"/>
  <c r="AQ51" i="8" s="1"/>
  <c r="AC51" i="8"/>
  <c r="AA51" i="8"/>
  <c r="Z51" i="8"/>
  <c r="N51" i="8"/>
  <c r="BE51" i="13"/>
  <c r="AC51" i="13"/>
  <c r="Z51" i="13"/>
  <c r="N51" i="13"/>
  <c r="BC51" i="21" l="1"/>
  <c r="BF51" i="6"/>
  <c r="AB51" i="5"/>
  <c r="AQ51" i="5"/>
  <c r="BF51" i="5"/>
  <c r="AB51" i="7"/>
  <c r="BH51" i="5"/>
  <c r="BC51" i="16"/>
  <c r="BC51" i="8"/>
  <c r="P51" i="5"/>
  <c r="BC51" i="5"/>
  <c r="BC51" i="20"/>
  <c r="P51" i="6"/>
  <c r="BC51" i="6"/>
  <c r="BC51" i="23"/>
  <c r="BC51" i="18"/>
  <c r="AE55" i="36"/>
  <c r="AB51" i="8"/>
  <c r="BC51" i="7"/>
  <c r="BG51" i="6"/>
  <c r="BI51" i="6" s="1"/>
  <c r="AE51" i="6"/>
  <c r="BG51" i="5"/>
  <c r="AE51" i="5"/>
  <c r="AQ51" i="7"/>
  <c r="BF51" i="7"/>
  <c r="O56" i="37"/>
  <c r="G56" i="37"/>
  <c r="P56" i="37"/>
  <c r="AT56" i="37"/>
  <c r="BB56" i="37"/>
  <c r="BC8" i="37"/>
  <c r="BC56" i="37" s="1"/>
  <c r="BF8" i="37"/>
  <c r="BF56" i="37" s="1"/>
  <c r="BE56" i="37"/>
  <c r="AH56" i="37"/>
  <c r="AP56" i="37"/>
  <c r="AQ8" i="37"/>
  <c r="AQ56" i="37" s="1"/>
  <c r="BH25" i="37"/>
  <c r="BI25" i="37" s="1"/>
  <c r="AE25" i="37"/>
  <c r="AE26" i="37"/>
  <c r="BH26" i="37"/>
  <c r="BI26" i="37" s="1"/>
  <c r="BH36" i="37"/>
  <c r="BI36" i="37" s="1"/>
  <c r="AE36" i="37"/>
  <c r="BH49" i="37"/>
  <c r="BI49" i="37" s="1"/>
  <c r="AE49" i="37"/>
  <c r="BH18" i="37"/>
  <c r="BI18" i="37" s="1"/>
  <c r="AE18" i="37"/>
  <c r="BH16" i="37"/>
  <c r="BI16" i="37" s="1"/>
  <c r="AE16" i="37"/>
  <c r="BH42" i="37"/>
  <c r="BI42" i="37" s="1"/>
  <c r="AE42" i="37"/>
  <c r="BH46" i="37"/>
  <c r="BI46" i="37" s="1"/>
  <c r="AE46" i="37"/>
  <c r="AE28" i="37"/>
  <c r="BH28" i="37"/>
  <c r="BI28" i="37" s="1"/>
  <c r="BH33" i="37"/>
  <c r="BI33" i="37" s="1"/>
  <c r="AE33" i="37"/>
  <c r="AE31" i="37"/>
  <c r="BH31" i="37"/>
  <c r="BI31" i="37" s="1"/>
  <c r="BH10" i="37"/>
  <c r="BI10" i="37" s="1"/>
  <c r="AE10" i="37"/>
  <c r="AE11" i="37"/>
  <c r="BH11" i="37"/>
  <c r="BI11" i="37" s="1"/>
  <c r="BH43" i="37"/>
  <c r="BI43" i="37" s="1"/>
  <c r="AE43" i="37"/>
  <c r="BH51" i="37"/>
  <c r="BI51" i="37" s="1"/>
  <c r="AE51" i="37"/>
  <c r="BH14" i="37"/>
  <c r="BI14" i="37" s="1"/>
  <c r="AE14" i="37"/>
  <c r="BH52" i="37"/>
  <c r="BI52" i="37" s="1"/>
  <c r="AE52" i="37"/>
  <c r="BH22" i="37"/>
  <c r="BI22" i="37" s="1"/>
  <c r="AE22" i="37"/>
  <c r="AE24" i="37"/>
  <c r="BH24" i="37"/>
  <c r="BI24" i="37" s="1"/>
  <c r="BH13" i="37"/>
  <c r="BI13" i="37" s="1"/>
  <c r="AE13" i="37"/>
  <c r="BH48" i="37"/>
  <c r="BI48" i="37" s="1"/>
  <c r="AE48" i="37"/>
  <c r="BH9" i="37"/>
  <c r="BI9" i="37" s="1"/>
  <c r="AE9" i="37"/>
  <c r="BH27" i="37"/>
  <c r="BI27" i="37" s="1"/>
  <c r="AE27" i="37"/>
  <c r="BH21" i="37"/>
  <c r="BI21" i="37" s="1"/>
  <c r="AE21" i="37"/>
  <c r="V56" i="37"/>
  <c r="BH23" i="37"/>
  <c r="BI23" i="37" s="1"/>
  <c r="AE23" i="37"/>
  <c r="BH32" i="37"/>
  <c r="BI32" i="37" s="1"/>
  <c r="AE32" i="37"/>
  <c r="AE19" i="37"/>
  <c r="BH19" i="37"/>
  <c r="BI19" i="37" s="1"/>
  <c r="AE12" i="37"/>
  <c r="BH12" i="37"/>
  <c r="BI12" i="37" s="1"/>
  <c r="BH47" i="37"/>
  <c r="BI47" i="37" s="1"/>
  <c r="AE47" i="37"/>
  <c r="AA56" i="37"/>
  <c r="AB8" i="37"/>
  <c r="AB56" i="37" s="1"/>
  <c r="BH40" i="37"/>
  <c r="BI40" i="37" s="1"/>
  <c r="AE40" i="37"/>
  <c r="BH50" i="37"/>
  <c r="BI50" i="37" s="1"/>
  <c r="AE50" i="37"/>
  <c r="AE45" i="37"/>
  <c r="BH45" i="37"/>
  <c r="BI45" i="37" s="1"/>
  <c r="BH38" i="37"/>
  <c r="BI38" i="37" s="1"/>
  <c r="AE38" i="37"/>
  <c r="BH41" i="37"/>
  <c r="BI41" i="37" s="1"/>
  <c r="AE41" i="37"/>
  <c r="BH35" i="37"/>
  <c r="BI35" i="37" s="1"/>
  <c r="AE35" i="37"/>
  <c r="BH37" i="37"/>
  <c r="BI37" i="37" s="1"/>
  <c r="AE37" i="37"/>
  <c r="BH30" i="37"/>
  <c r="BI30" i="37" s="1"/>
  <c r="AE30" i="37"/>
  <c r="BH20" i="37"/>
  <c r="BI20" i="37" s="1"/>
  <c r="AE20" i="37"/>
  <c r="AE44" i="37"/>
  <c r="BH44" i="37"/>
  <c r="BI44" i="37" s="1"/>
  <c r="AE34" i="37"/>
  <c r="BH34" i="37"/>
  <c r="BI34" i="37" s="1"/>
  <c r="AE15" i="37"/>
  <c r="BH15" i="37"/>
  <c r="BI15" i="37" s="1"/>
  <c r="BH29" i="37"/>
  <c r="BI29" i="37" s="1"/>
  <c r="AE29" i="37"/>
  <c r="AE8" i="37"/>
  <c r="AD56" i="37"/>
  <c r="BH8" i="37"/>
  <c r="BH17" i="37"/>
  <c r="BI17" i="37" s="1"/>
  <c r="AE17" i="37"/>
  <c r="BH39" i="37"/>
  <c r="BI39" i="37" s="1"/>
  <c r="AE39" i="37"/>
  <c r="BI55" i="36"/>
  <c r="BH55" i="36"/>
  <c r="BG51" i="8"/>
  <c r="BG51" i="7"/>
  <c r="N51" i="33"/>
  <c r="Z51" i="33"/>
  <c r="BE51" i="18"/>
  <c r="BF51" i="18" s="1"/>
  <c r="BG51" i="26"/>
  <c r="BG51" i="10"/>
  <c r="AD51" i="8"/>
  <c r="BH51" i="8" s="1"/>
  <c r="O51" i="8"/>
  <c r="P51" i="8" s="1"/>
  <c r="AD51" i="26"/>
  <c r="AE51" i="26" s="1"/>
  <c r="O51" i="26"/>
  <c r="P51" i="26" s="1"/>
  <c r="AD51" i="10"/>
  <c r="AE51" i="10" s="1"/>
  <c r="O51" i="10"/>
  <c r="P51" i="10" s="1"/>
  <c r="O51" i="7"/>
  <c r="P51" i="7" s="1"/>
  <c r="AD51" i="7"/>
  <c r="BH51" i="7" s="1"/>
  <c r="AC51" i="33"/>
  <c r="BE51" i="33"/>
  <c r="X54" i="26"/>
  <c r="X24" i="28" s="1"/>
  <c r="A8" i="35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8" i="34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V54" i="5"/>
  <c r="AV54" i="6"/>
  <c r="AS55" i="18"/>
  <c r="AS55" i="20"/>
  <c r="AS54" i="5"/>
  <c r="AS54" i="6"/>
  <c r="AS54" i="7"/>
  <c r="AS54" i="10"/>
  <c r="AS54" i="26"/>
  <c r="AM54" i="26"/>
  <c r="AJ54" i="26"/>
  <c r="AG54" i="10"/>
  <c r="AG54" i="26"/>
  <c r="U54" i="10"/>
  <c r="U20" i="28" s="1"/>
  <c r="U54" i="26"/>
  <c r="U24" i="28" s="1"/>
  <c r="AY56" i="2"/>
  <c r="AV56" i="2"/>
  <c r="AS56" i="2"/>
  <c r="AM56" i="2"/>
  <c r="AJ56" i="2"/>
  <c r="BB53" i="33"/>
  <c r="BE53" i="33" s="1"/>
  <c r="BB50" i="33"/>
  <c r="BE50" i="33" s="1"/>
  <c r="BB49" i="33"/>
  <c r="BE49" i="33" s="1"/>
  <c r="BB48" i="33"/>
  <c r="BE48" i="33" s="1"/>
  <c r="BB47" i="33"/>
  <c r="BE47" i="33" s="1"/>
  <c r="BB46" i="33"/>
  <c r="BE46" i="33" s="1"/>
  <c r="BB45" i="33"/>
  <c r="BE45" i="33" s="1"/>
  <c r="BB44" i="33"/>
  <c r="BE44" i="33" s="1"/>
  <c r="BB43" i="33"/>
  <c r="BE43" i="33" s="1"/>
  <c r="BB42" i="33"/>
  <c r="BE42" i="33" s="1"/>
  <c r="BB41" i="33"/>
  <c r="BE41" i="33" s="1"/>
  <c r="BB40" i="33"/>
  <c r="BE40" i="33" s="1"/>
  <c r="BB39" i="33"/>
  <c r="BE39" i="33" s="1"/>
  <c r="BB38" i="33"/>
  <c r="BE38" i="33" s="1"/>
  <c r="BB37" i="33"/>
  <c r="BE37" i="33" s="1"/>
  <c r="BB36" i="33"/>
  <c r="BE36" i="33" s="1"/>
  <c r="BB35" i="33"/>
  <c r="BE35" i="33" s="1"/>
  <c r="BB34" i="33"/>
  <c r="BE34" i="33" s="1"/>
  <c r="BB33" i="33"/>
  <c r="BE33" i="33" s="1"/>
  <c r="BB32" i="33"/>
  <c r="BE32" i="33" s="1"/>
  <c r="BB31" i="33"/>
  <c r="BE31" i="33" s="1"/>
  <c r="BB30" i="33"/>
  <c r="BE30" i="33" s="1"/>
  <c r="BB29" i="33"/>
  <c r="BE29" i="33" s="1"/>
  <c r="BB28" i="33"/>
  <c r="BE28" i="33" s="1"/>
  <c r="BB27" i="33"/>
  <c r="BE27" i="33" s="1"/>
  <c r="BB26" i="33"/>
  <c r="BE26" i="33" s="1"/>
  <c r="BB25" i="33"/>
  <c r="BE25" i="33" s="1"/>
  <c r="BB24" i="33"/>
  <c r="BE24" i="33" s="1"/>
  <c r="BB23" i="33"/>
  <c r="BE23" i="33" s="1"/>
  <c r="BB22" i="33"/>
  <c r="BE22" i="33" s="1"/>
  <c r="BB21" i="33"/>
  <c r="BE21" i="33" s="1"/>
  <c r="BB20" i="33"/>
  <c r="BE20" i="33" s="1"/>
  <c r="BB19" i="33"/>
  <c r="BE19" i="33" s="1"/>
  <c r="BB18" i="33"/>
  <c r="BE18" i="33" s="1"/>
  <c r="BB17" i="33"/>
  <c r="BE17" i="33" s="1"/>
  <c r="BB16" i="33"/>
  <c r="BE16" i="33" s="1"/>
  <c r="BB15" i="33"/>
  <c r="BE15" i="33" s="1"/>
  <c r="BB14" i="33"/>
  <c r="BE14" i="33" s="1"/>
  <c r="BB13" i="33"/>
  <c r="BE13" i="33" s="1"/>
  <c r="BB11" i="33"/>
  <c r="BE11" i="33" s="1"/>
  <c r="BB9" i="33"/>
  <c r="BE9" i="33" s="1"/>
  <c r="BB8" i="33"/>
  <c r="BE8" i="33" s="1"/>
  <c r="BB7" i="33"/>
  <c r="BE7" i="33" s="1"/>
  <c r="AP53" i="33"/>
  <c r="AP50" i="33"/>
  <c r="AP49" i="33"/>
  <c r="AP48" i="33"/>
  <c r="AP47" i="33"/>
  <c r="AP46" i="33"/>
  <c r="AP45" i="33"/>
  <c r="AP44" i="33"/>
  <c r="AP43" i="33"/>
  <c r="AP42" i="33"/>
  <c r="AP41" i="33"/>
  <c r="AP40" i="33"/>
  <c r="AP39" i="33"/>
  <c r="AP38" i="33"/>
  <c r="AP37" i="33"/>
  <c r="AP36" i="33"/>
  <c r="AP35" i="33"/>
  <c r="AP34" i="33"/>
  <c r="AP33" i="33"/>
  <c r="AP32" i="33"/>
  <c r="AP31" i="33"/>
  <c r="AP30" i="33"/>
  <c r="AP29" i="33"/>
  <c r="AP28" i="33"/>
  <c r="AP27" i="33"/>
  <c r="AP26" i="33"/>
  <c r="AP25" i="33"/>
  <c r="AP24" i="33"/>
  <c r="AP23" i="33"/>
  <c r="AP22" i="33"/>
  <c r="AP21" i="33"/>
  <c r="AP20" i="33"/>
  <c r="AP19" i="33"/>
  <c r="AP18" i="33"/>
  <c r="AP17" i="33"/>
  <c r="AP16" i="33"/>
  <c r="AP15" i="33"/>
  <c r="AP14" i="33"/>
  <c r="AP13" i="33"/>
  <c r="AP11" i="33"/>
  <c r="AP10" i="33"/>
  <c r="AP9" i="33"/>
  <c r="AP8" i="33"/>
  <c r="AP7" i="33"/>
  <c r="AF53" i="33"/>
  <c r="AH53" i="33" s="1"/>
  <c r="AF50" i="33"/>
  <c r="AH50" i="33" s="1"/>
  <c r="AF49" i="33"/>
  <c r="AH49" i="33" s="1"/>
  <c r="AF48" i="33"/>
  <c r="AH48" i="33" s="1"/>
  <c r="AF47" i="33"/>
  <c r="AH47" i="33" s="1"/>
  <c r="AF46" i="33"/>
  <c r="AH46" i="33" s="1"/>
  <c r="AF45" i="33"/>
  <c r="AH45" i="33" s="1"/>
  <c r="AF44" i="33"/>
  <c r="AH44" i="33" s="1"/>
  <c r="AF43" i="33"/>
  <c r="AH43" i="33" s="1"/>
  <c r="AF42" i="33"/>
  <c r="AH42" i="33" s="1"/>
  <c r="AF41" i="33"/>
  <c r="AH41" i="33" s="1"/>
  <c r="AF40" i="33"/>
  <c r="AH40" i="33" s="1"/>
  <c r="AF39" i="33"/>
  <c r="AH39" i="33" s="1"/>
  <c r="AF38" i="33"/>
  <c r="AH38" i="33" s="1"/>
  <c r="AF37" i="33"/>
  <c r="AH37" i="33" s="1"/>
  <c r="AF36" i="33"/>
  <c r="AH36" i="33" s="1"/>
  <c r="AF35" i="33"/>
  <c r="AH35" i="33" s="1"/>
  <c r="AF34" i="33"/>
  <c r="AH34" i="33" s="1"/>
  <c r="AF33" i="33"/>
  <c r="AH33" i="33" s="1"/>
  <c r="AF32" i="33"/>
  <c r="AH32" i="33" s="1"/>
  <c r="AF31" i="33"/>
  <c r="AH31" i="33" s="1"/>
  <c r="AF30" i="33"/>
  <c r="AH30" i="33" s="1"/>
  <c r="AF29" i="33"/>
  <c r="AH29" i="33" s="1"/>
  <c r="AF28" i="33"/>
  <c r="AH28" i="33" s="1"/>
  <c r="AF27" i="33"/>
  <c r="AH27" i="33" s="1"/>
  <c r="AF26" i="33"/>
  <c r="AH26" i="33" s="1"/>
  <c r="AF25" i="33"/>
  <c r="AH25" i="33" s="1"/>
  <c r="AF24" i="33"/>
  <c r="AH24" i="33" s="1"/>
  <c r="AF23" i="33"/>
  <c r="AH23" i="33" s="1"/>
  <c r="AF22" i="33"/>
  <c r="AH22" i="33" s="1"/>
  <c r="AF21" i="33"/>
  <c r="AH21" i="33" s="1"/>
  <c r="AF20" i="33"/>
  <c r="AH20" i="33" s="1"/>
  <c r="AF19" i="33"/>
  <c r="AH19" i="33" s="1"/>
  <c r="AF18" i="33"/>
  <c r="AH18" i="33" s="1"/>
  <c r="AF17" i="33"/>
  <c r="AH17" i="33" s="1"/>
  <c r="AF16" i="33"/>
  <c r="AH16" i="33" s="1"/>
  <c r="AF15" i="33"/>
  <c r="AH15" i="33" s="1"/>
  <c r="AF14" i="33"/>
  <c r="AH14" i="33" s="1"/>
  <c r="AF13" i="33"/>
  <c r="AH13" i="33" s="1"/>
  <c r="AF11" i="33"/>
  <c r="AH11" i="33" s="1"/>
  <c r="AF10" i="33"/>
  <c r="AH10" i="33" s="1"/>
  <c r="AF9" i="33"/>
  <c r="AH9" i="33" s="1"/>
  <c r="AF8" i="33"/>
  <c r="AH8" i="33" s="1"/>
  <c r="AF7" i="33"/>
  <c r="AH7" i="33" s="1"/>
  <c r="W53" i="33"/>
  <c r="Y53" i="33" s="1"/>
  <c r="W50" i="33"/>
  <c r="Y50" i="33" s="1"/>
  <c r="W49" i="33"/>
  <c r="Y49" i="33" s="1"/>
  <c r="W48" i="33"/>
  <c r="Y48" i="33" s="1"/>
  <c r="W47" i="33"/>
  <c r="Y47" i="33" s="1"/>
  <c r="W46" i="33"/>
  <c r="Y46" i="33" s="1"/>
  <c r="W45" i="33"/>
  <c r="Y45" i="33" s="1"/>
  <c r="W44" i="33"/>
  <c r="Y44" i="33" s="1"/>
  <c r="W43" i="33"/>
  <c r="Y43" i="33" s="1"/>
  <c r="W42" i="33"/>
  <c r="Y42" i="33" s="1"/>
  <c r="W41" i="33"/>
  <c r="Y41" i="33" s="1"/>
  <c r="W40" i="33"/>
  <c r="Y40" i="33" s="1"/>
  <c r="W39" i="33"/>
  <c r="Y39" i="33" s="1"/>
  <c r="W38" i="33"/>
  <c r="Y38" i="33" s="1"/>
  <c r="W37" i="33"/>
  <c r="Y37" i="33" s="1"/>
  <c r="W36" i="33"/>
  <c r="Y36" i="33" s="1"/>
  <c r="W35" i="33"/>
  <c r="Y35" i="33" s="1"/>
  <c r="W34" i="33"/>
  <c r="Y34" i="33" s="1"/>
  <c r="W33" i="33"/>
  <c r="Y33" i="33" s="1"/>
  <c r="W32" i="33"/>
  <c r="Y32" i="33" s="1"/>
  <c r="W31" i="33"/>
  <c r="Y31" i="33" s="1"/>
  <c r="W30" i="33"/>
  <c r="Y30" i="33" s="1"/>
  <c r="W29" i="33"/>
  <c r="Y29" i="33" s="1"/>
  <c r="W28" i="33"/>
  <c r="Y28" i="33" s="1"/>
  <c r="W27" i="33"/>
  <c r="Y27" i="33" s="1"/>
  <c r="W26" i="33"/>
  <c r="Y26" i="33" s="1"/>
  <c r="W25" i="33"/>
  <c r="Y25" i="33" s="1"/>
  <c r="W24" i="33"/>
  <c r="Y24" i="33" s="1"/>
  <c r="W23" i="33"/>
  <c r="Y23" i="33" s="1"/>
  <c r="W22" i="33"/>
  <c r="Y22" i="33" s="1"/>
  <c r="W21" i="33"/>
  <c r="Y21" i="33" s="1"/>
  <c r="W20" i="33"/>
  <c r="Y20" i="33" s="1"/>
  <c r="W19" i="33"/>
  <c r="Y19" i="33" s="1"/>
  <c r="W18" i="33"/>
  <c r="Y18" i="33" s="1"/>
  <c r="W17" i="33"/>
  <c r="Y17" i="33" s="1"/>
  <c r="W16" i="33"/>
  <c r="Y16" i="33" s="1"/>
  <c r="W15" i="33"/>
  <c r="Y15" i="33" s="1"/>
  <c r="W14" i="33"/>
  <c r="Y14" i="33" s="1"/>
  <c r="W13" i="33"/>
  <c r="Y13" i="33" s="1"/>
  <c r="W11" i="33"/>
  <c r="Y11" i="33" s="1"/>
  <c r="W10" i="33"/>
  <c r="Y10" i="33" s="1"/>
  <c r="W9" i="33"/>
  <c r="Y9" i="33" s="1"/>
  <c r="W8" i="33"/>
  <c r="Y8" i="33" s="1"/>
  <c r="W7" i="33"/>
  <c r="Y7" i="33" s="1"/>
  <c r="T53" i="33"/>
  <c r="V53" i="33" s="1"/>
  <c r="T50" i="33"/>
  <c r="V50" i="33" s="1"/>
  <c r="T49" i="33"/>
  <c r="V49" i="33" s="1"/>
  <c r="T48" i="33"/>
  <c r="V48" i="33" s="1"/>
  <c r="T47" i="33"/>
  <c r="V47" i="33" s="1"/>
  <c r="T46" i="33"/>
  <c r="V46" i="33" s="1"/>
  <c r="T45" i="33"/>
  <c r="V45" i="33" s="1"/>
  <c r="T44" i="33"/>
  <c r="V44" i="33" s="1"/>
  <c r="T43" i="33"/>
  <c r="V43" i="33" s="1"/>
  <c r="T42" i="33"/>
  <c r="V42" i="33" s="1"/>
  <c r="T41" i="33"/>
  <c r="V41" i="33" s="1"/>
  <c r="T40" i="33"/>
  <c r="V40" i="33" s="1"/>
  <c r="T39" i="33"/>
  <c r="V39" i="33" s="1"/>
  <c r="T38" i="33"/>
  <c r="V38" i="33" s="1"/>
  <c r="T37" i="33"/>
  <c r="V37" i="33" s="1"/>
  <c r="T36" i="33"/>
  <c r="V36" i="33" s="1"/>
  <c r="T35" i="33"/>
  <c r="V35" i="33" s="1"/>
  <c r="T34" i="33"/>
  <c r="V34" i="33" s="1"/>
  <c r="T33" i="33"/>
  <c r="V33" i="33" s="1"/>
  <c r="T32" i="33"/>
  <c r="V32" i="33" s="1"/>
  <c r="T31" i="33"/>
  <c r="V31" i="33" s="1"/>
  <c r="T30" i="33"/>
  <c r="V30" i="33" s="1"/>
  <c r="T29" i="33"/>
  <c r="V29" i="33" s="1"/>
  <c r="T28" i="33"/>
  <c r="V28" i="33" s="1"/>
  <c r="T27" i="33"/>
  <c r="V27" i="33" s="1"/>
  <c r="T26" i="33"/>
  <c r="V26" i="33" s="1"/>
  <c r="T25" i="33"/>
  <c r="V25" i="33" s="1"/>
  <c r="T24" i="33"/>
  <c r="V24" i="33" s="1"/>
  <c r="T23" i="33"/>
  <c r="V23" i="33" s="1"/>
  <c r="T22" i="33"/>
  <c r="V22" i="33" s="1"/>
  <c r="T21" i="33"/>
  <c r="V21" i="33" s="1"/>
  <c r="T20" i="33"/>
  <c r="V20" i="33" s="1"/>
  <c r="T19" i="33"/>
  <c r="V19" i="33" s="1"/>
  <c r="T18" i="33"/>
  <c r="V18" i="33" s="1"/>
  <c r="T17" i="33"/>
  <c r="V17" i="33" s="1"/>
  <c r="T16" i="33"/>
  <c r="V16" i="33" s="1"/>
  <c r="T15" i="33"/>
  <c r="V15" i="33" s="1"/>
  <c r="T14" i="33"/>
  <c r="V14" i="33" s="1"/>
  <c r="T13" i="33"/>
  <c r="V13" i="33" s="1"/>
  <c r="T11" i="33"/>
  <c r="V11" i="33" s="1"/>
  <c r="T10" i="33"/>
  <c r="V10" i="33" s="1"/>
  <c r="T9" i="33"/>
  <c r="V9" i="33" s="1"/>
  <c r="T8" i="33"/>
  <c r="V8" i="33" s="1"/>
  <c r="T7" i="33"/>
  <c r="V7" i="33" s="1"/>
  <c r="Q53" i="33"/>
  <c r="Q50" i="33"/>
  <c r="Q49" i="33"/>
  <c r="Q48" i="33"/>
  <c r="Q47" i="33"/>
  <c r="Q46" i="33"/>
  <c r="Q45" i="33"/>
  <c r="Q44" i="33"/>
  <c r="Q43" i="33"/>
  <c r="Q42" i="33"/>
  <c r="Q41" i="33"/>
  <c r="Q40" i="33"/>
  <c r="Q39" i="33"/>
  <c r="Q38" i="33"/>
  <c r="Q37" i="33"/>
  <c r="Q36" i="33"/>
  <c r="Q35" i="33"/>
  <c r="Q34" i="33"/>
  <c r="Q33" i="33"/>
  <c r="Q32" i="33"/>
  <c r="Q31" i="33"/>
  <c r="Q30" i="33"/>
  <c r="Q29" i="33"/>
  <c r="Q28" i="33"/>
  <c r="Q27" i="33"/>
  <c r="Q26" i="33"/>
  <c r="Q25" i="33"/>
  <c r="Q24" i="33"/>
  <c r="Q23" i="33"/>
  <c r="Q22" i="33"/>
  <c r="Q21" i="33"/>
  <c r="Q20" i="33"/>
  <c r="Q19" i="33"/>
  <c r="Q18" i="33"/>
  <c r="Q17" i="33"/>
  <c r="Q16" i="33"/>
  <c r="Q15" i="33"/>
  <c r="Q14" i="33"/>
  <c r="Q13" i="33"/>
  <c r="S13" i="33" s="1"/>
  <c r="Q11" i="33"/>
  <c r="Q10" i="33"/>
  <c r="Q9" i="33"/>
  <c r="Q8" i="33"/>
  <c r="Q7" i="33"/>
  <c r="K53" i="33"/>
  <c r="M53" i="33" s="1"/>
  <c r="K50" i="33"/>
  <c r="M50" i="33" s="1"/>
  <c r="K49" i="33"/>
  <c r="M49" i="33" s="1"/>
  <c r="K48" i="33"/>
  <c r="M48" i="33" s="1"/>
  <c r="K47" i="33"/>
  <c r="M47" i="33" s="1"/>
  <c r="K46" i="33"/>
  <c r="M46" i="33" s="1"/>
  <c r="K45" i="33"/>
  <c r="M45" i="33" s="1"/>
  <c r="K44" i="33"/>
  <c r="M44" i="33" s="1"/>
  <c r="K43" i="33"/>
  <c r="M43" i="33" s="1"/>
  <c r="K42" i="33"/>
  <c r="M42" i="33" s="1"/>
  <c r="K41" i="33"/>
  <c r="M41" i="33" s="1"/>
  <c r="K40" i="33"/>
  <c r="M40" i="33" s="1"/>
  <c r="K39" i="33"/>
  <c r="M39" i="33" s="1"/>
  <c r="K38" i="33"/>
  <c r="M38" i="33" s="1"/>
  <c r="K37" i="33"/>
  <c r="M37" i="33" s="1"/>
  <c r="K36" i="33"/>
  <c r="M36" i="33" s="1"/>
  <c r="K35" i="33"/>
  <c r="M35" i="33" s="1"/>
  <c r="K34" i="33"/>
  <c r="M34" i="33" s="1"/>
  <c r="K33" i="33"/>
  <c r="M33" i="33" s="1"/>
  <c r="K32" i="33"/>
  <c r="M32" i="33" s="1"/>
  <c r="K31" i="33"/>
  <c r="M31" i="33" s="1"/>
  <c r="K30" i="33"/>
  <c r="M30" i="33" s="1"/>
  <c r="K29" i="33"/>
  <c r="M29" i="33" s="1"/>
  <c r="K28" i="33"/>
  <c r="M28" i="33" s="1"/>
  <c r="K27" i="33"/>
  <c r="M27" i="33" s="1"/>
  <c r="K26" i="33"/>
  <c r="M26" i="33" s="1"/>
  <c r="K25" i="33"/>
  <c r="M25" i="33" s="1"/>
  <c r="K24" i="33"/>
  <c r="M24" i="33" s="1"/>
  <c r="K23" i="33"/>
  <c r="M23" i="33" s="1"/>
  <c r="K22" i="33"/>
  <c r="M22" i="33" s="1"/>
  <c r="K21" i="33"/>
  <c r="M21" i="33" s="1"/>
  <c r="K20" i="33"/>
  <c r="M20" i="33" s="1"/>
  <c r="K19" i="33"/>
  <c r="M19" i="33" s="1"/>
  <c r="K18" i="33"/>
  <c r="M18" i="33" s="1"/>
  <c r="K17" i="33"/>
  <c r="M17" i="33" s="1"/>
  <c r="K16" i="33"/>
  <c r="M16" i="33" s="1"/>
  <c r="K15" i="33"/>
  <c r="M15" i="33" s="1"/>
  <c r="K14" i="33"/>
  <c r="M14" i="33" s="1"/>
  <c r="K13" i="33"/>
  <c r="M13" i="33" s="1"/>
  <c r="K11" i="33"/>
  <c r="M11" i="33" s="1"/>
  <c r="K10" i="33"/>
  <c r="M10" i="33" s="1"/>
  <c r="K9" i="33"/>
  <c r="M9" i="33" s="1"/>
  <c r="K8" i="33"/>
  <c r="M8" i="33" s="1"/>
  <c r="K7" i="33"/>
  <c r="M7" i="33" s="1"/>
  <c r="H53" i="33"/>
  <c r="J53" i="33" s="1"/>
  <c r="H50" i="33"/>
  <c r="J50" i="33" s="1"/>
  <c r="H49" i="33"/>
  <c r="J49" i="33" s="1"/>
  <c r="H48" i="33"/>
  <c r="J48" i="33" s="1"/>
  <c r="H47" i="33"/>
  <c r="J47" i="33" s="1"/>
  <c r="H46" i="33"/>
  <c r="J46" i="33" s="1"/>
  <c r="H45" i="33"/>
  <c r="J45" i="33" s="1"/>
  <c r="H44" i="33"/>
  <c r="J44" i="33" s="1"/>
  <c r="H43" i="33"/>
  <c r="J43" i="33" s="1"/>
  <c r="H42" i="33"/>
  <c r="J42" i="33" s="1"/>
  <c r="H41" i="33"/>
  <c r="J41" i="33" s="1"/>
  <c r="H40" i="33"/>
  <c r="J40" i="33" s="1"/>
  <c r="H39" i="33"/>
  <c r="J39" i="33" s="1"/>
  <c r="H38" i="33"/>
  <c r="J38" i="33" s="1"/>
  <c r="H37" i="33"/>
  <c r="J37" i="33" s="1"/>
  <c r="H36" i="33"/>
  <c r="J36" i="33" s="1"/>
  <c r="H35" i="33"/>
  <c r="J35" i="33" s="1"/>
  <c r="H34" i="33"/>
  <c r="J34" i="33" s="1"/>
  <c r="H33" i="33"/>
  <c r="J33" i="33" s="1"/>
  <c r="H32" i="33"/>
  <c r="J32" i="33" s="1"/>
  <c r="H31" i="33"/>
  <c r="J31" i="33" s="1"/>
  <c r="H30" i="33"/>
  <c r="J30" i="33" s="1"/>
  <c r="H29" i="33"/>
  <c r="J29" i="33" s="1"/>
  <c r="H28" i="33"/>
  <c r="J28" i="33" s="1"/>
  <c r="H27" i="33"/>
  <c r="J27" i="33" s="1"/>
  <c r="H26" i="33"/>
  <c r="J26" i="33" s="1"/>
  <c r="H25" i="33"/>
  <c r="J25" i="33" s="1"/>
  <c r="H24" i="33"/>
  <c r="J24" i="33" s="1"/>
  <c r="H23" i="33"/>
  <c r="J23" i="33" s="1"/>
  <c r="H22" i="33"/>
  <c r="J22" i="33" s="1"/>
  <c r="H21" i="33"/>
  <c r="J21" i="33" s="1"/>
  <c r="H20" i="33"/>
  <c r="J20" i="33" s="1"/>
  <c r="H19" i="33"/>
  <c r="J19" i="33" s="1"/>
  <c r="H18" i="33"/>
  <c r="J18" i="33" s="1"/>
  <c r="H17" i="33"/>
  <c r="J17" i="33" s="1"/>
  <c r="H16" i="33"/>
  <c r="J16" i="33" s="1"/>
  <c r="H15" i="33"/>
  <c r="J15" i="33" s="1"/>
  <c r="H14" i="33"/>
  <c r="J14" i="33" s="1"/>
  <c r="H13" i="33"/>
  <c r="J13" i="33" s="1"/>
  <c r="H11" i="33"/>
  <c r="J11" i="33" s="1"/>
  <c r="H10" i="33"/>
  <c r="J10" i="33" s="1"/>
  <c r="H9" i="33"/>
  <c r="J9" i="33" s="1"/>
  <c r="H8" i="33"/>
  <c r="J8" i="33" s="1"/>
  <c r="H7" i="33"/>
  <c r="J7" i="33" s="1"/>
  <c r="E53" i="33"/>
  <c r="G53" i="33" s="1"/>
  <c r="E50" i="33"/>
  <c r="G50" i="33" s="1"/>
  <c r="E49" i="33"/>
  <c r="G49" i="33" s="1"/>
  <c r="E48" i="33"/>
  <c r="G48" i="33" s="1"/>
  <c r="E47" i="33"/>
  <c r="G47" i="33" s="1"/>
  <c r="E46" i="33"/>
  <c r="E45" i="33"/>
  <c r="G45" i="33" s="1"/>
  <c r="E44" i="33"/>
  <c r="G44" i="33" s="1"/>
  <c r="E43" i="33"/>
  <c r="G43" i="33" s="1"/>
  <c r="E42" i="33"/>
  <c r="G42" i="33" s="1"/>
  <c r="E41" i="33"/>
  <c r="G41" i="33" s="1"/>
  <c r="E40" i="33"/>
  <c r="G40" i="33" s="1"/>
  <c r="E39" i="33"/>
  <c r="G39" i="33" s="1"/>
  <c r="E38" i="33"/>
  <c r="E37" i="33"/>
  <c r="G37" i="33" s="1"/>
  <c r="E36" i="33"/>
  <c r="G36" i="33" s="1"/>
  <c r="E35" i="33"/>
  <c r="G35" i="33" s="1"/>
  <c r="E34" i="33"/>
  <c r="G34" i="33" s="1"/>
  <c r="E33" i="33"/>
  <c r="G33" i="33" s="1"/>
  <c r="E32" i="33"/>
  <c r="G32" i="33" s="1"/>
  <c r="E31" i="33"/>
  <c r="G31" i="33" s="1"/>
  <c r="E30" i="33"/>
  <c r="G30" i="33" s="1"/>
  <c r="E29" i="33"/>
  <c r="G29" i="33" s="1"/>
  <c r="E28" i="33"/>
  <c r="G28" i="33" s="1"/>
  <c r="E27" i="33"/>
  <c r="G27" i="33" s="1"/>
  <c r="E26" i="33"/>
  <c r="E25" i="33"/>
  <c r="G25" i="33" s="1"/>
  <c r="E24" i="33"/>
  <c r="G24" i="33" s="1"/>
  <c r="E23" i="33"/>
  <c r="G23" i="33" s="1"/>
  <c r="E22" i="33"/>
  <c r="G22" i="33" s="1"/>
  <c r="E21" i="33"/>
  <c r="G21" i="33" s="1"/>
  <c r="E20" i="33"/>
  <c r="G20" i="33" s="1"/>
  <c r="E19" i="33"/>
  <c r="G19" i="33" s="1"/>
  <c r="E18" i="33"/>
  <c r="E17" i="33"/>
  <c r="G17" i="33" s="1"/>
  <c r="E16" i="33"/>
  <c r="G16" i="33" s="1"/>
  <c r="E15" i="33"/>
  <c r="E14" i="33"/>
  <c r="E13" i="33"/>
  <c r="E11" i="33"/>
  <c r="E10" i="33"/>
  <c r="G10" i="33" s="1"/>
  <c r="E9" i="33"/>
  <c r="E8" i="33"/>
  <c r="E7" i="33"/>
  <c r="A8" i="33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G54" i="33"/>
  <c r="BE7" i="5"/>
  <c r="BE7" i="6"/>
  <c r="BD7" i="9"/>
  <c r="BD8" i="9"/>
  <c r="BD9" i="9"/>
  <c r="BD10" i="9"/>
  <c r="BD11" i="9"/>
  <c r="BD12" i="9"/>
  <c r="BD13" i="9"/>
  <c r="BD14" i="9"/>
  <c r="BD15" i="9"/>
  <c r="BD16" i="9"/>
  <c r="BD17" i="9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3" i="9"/>
  <c r="BD44" i="9"/>
  <c r="BD45" i="9"/>
  <c r="BD46" i="9"/>
  <c r="BD47" i="9"/>
  <c r="BD48" i="9"/>
  <c r="BD49" i="9"/>
  <c r="BD50" i="9"/>
  <c r="BD54" i="9"/>
  <c r="BB10" i="33"/>
  <c r="E12" i="33"/>
  <c r="G12" i="33" s="1"/>
  <c r="H12" i="33"/>
  <c r="J12" i="33" s="1"/>
  <c r="K12" i="33"/>
  <c r="M12" i="33" s="1"/>
  <c r="Q12" i="33"/>
  <c r="S12" i="33" s="1"/>
  <c r="T12" i="33"/>
  <c r="V12" i="33" s="1"/>
  <c r="W12" i="33"/>
  <c r="Y12" i="33" s="1"/>
  <c r="AF12" i="33"/>
  <c r="AH12" i="33" s="1"/>
  <c r="AP12" i="33"/>
  <c r="BB12" i="33"/>
  <c r="BE12" i="33" s="1"/>
  <c r="BD7" i="18"/>
  <c r="BD8" i="18"/>
  <c r="BD9" i="18"/>
  <c r="BD10" i="18"/>
  <c r="BD11" i="18"/>
  <c r="BD12" i="18"/>
  <c r="BD13" i="18"/>
  <c r="BD14" i="18"/>
  <c r="BD15" i="18"/>
  <c r="BD16" i="18"/>
  <c r="BD17" i="18"/>
  <c r="BD18" i="18"/>
  <c r="BD19" i="18"/>
  <c r="BD20" i="18"/>
  <c r="BD21" i="18"/>
  <c r="BD22" i="18"/>
  <c r="BD23" i="18"/>
  <c r="BD24" i="18"/>
  <c r="BD25" i="18"/>
  <c r="BD26" i="18"/>
  <c r="BD27" i="18"/>
  <c r="BD28" i="18"/>
  <c r="BD29" i="18"/>
  <c r="BD30" i="18"/>
  <c r="BD31" i="18"/>
  <c r="BD32" i="18"/>
  <c r="BD33" i="18"/>
  <c r="BD34" i="18"/>
  <c r="BD35" i="18"/>
  <c r="BD36" i="18"/>
  <c r="BD37" i="18"/>
  <c r="BD38" i="18"/>
  <c r="BD39" i="18"/>
  <c r="BD40" i="18"/>
  <c r="BD41" i="18"/>
  <c r="BD42" i="18"/>
  <c r="BD43" i="18"/>
  <c r="BD44" i="18"/>
  <c r="BD45" i="18"/>
  <c r="BD46" i="18"/>
  <c r="BD47" i="18"/>
  <c r="BD48" i="18"/>
  <c r="BD49" i="18"/>
  <c r="BD50" i="18"/>
  <c r="BD54" i="18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4" i="16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4" i="20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8" i="21"/>
  <c r="BD29" i="21"/>
  <c r="BD30" i="21"/>
  <c r="BD31" i="21"/>
  <c r="BD32" i="21"/>
  <c r="BD33" i="21"/>
  <c r="BD34" i="21"/>
  <c r="BD35" i="21"/>
  <c r="BD36" i="21"/>
  <c r="BD37" i="21"/>
  <c r="BD38" i="21"/>
  <c r="BD39" i="21"/>
  <c r="BD40" i="21"/>
  <c r="BD41" i="21"/>
  <c r="BD42" i="21"/>
  <c r="BD43" i="21"/>
  <c r="BD44" i="21"/>
  <c r="BD45" i="21"/>
  <c r="BD46" i="21"/>
  <c r="BD47" i="21"/>
  <c r="BD48" i="21"/>
  <c r="BD49" i="21"/>
  <c r="BD50" i="21"/>
  <c r="BD54" i="21"/>
  <c r="BD7" i="23"/>
  <c r="BD8" i="23"/>
  <c r="BD9" i="23"/>
  <c r="BD10" i="23"/>
  <c r="BD11" i="23"/>
  <c r="BD12" i="23"/>
  <c r="BD13" i="23"/>
  <c r="BD14" i="23"/>
  <c r="BD15" i="23"/>
  <c r="BD16" i="23"/>
  <c r="BD17" i="23"/>
  <c r="BD18" i="23"/>
  <c r="BD19" i="23"/>
  <c r="BD20" i="23"/>
  <c r="BD21" i="23"/>
  <c r="BD22" i="23"/>
  <c r="BD23" i="23"/>
  <c r="BD24" i="23"/>
  <c r="BD25" i="23"/>
  <c r="BD26" i="23"/>
  <c r="BD27" i="23"/>
  <c r="BD28" i="23"/>
  <c r="BD29" i="23"/>
  <c r="BD30" i="23"/>
  <c r="BD31" i="23"/>
  <c r="BD32" i="23"/>
  <c r="BD33" i="23"/>
  <c r="BD34" i="23"/>
  <c r="BD35" i="23"/>
  <c r="BD36" i="23"/>
  <c r="BD37" i="23"/>
  <c r="BD38" i="23"/>
  <c r="BD39" i="23"/>
  <c r="BD40" i="23"/>
  <c r="BD41" i="23"/>
  <c r="BD42" i="23"/>
  <c r="BD43" i="23"/>
  <c r="BD44" i="23"/>
  <c r="BD45" i="23"/>
  <c r="BD46" i="23"/>
  <c r="BD47" i="23"/>
  <c r="BD48" i="23"/>
  <c r="BD49" i="23"/>
  <c r="BD50" i="23"/>
  <c r="BD54" i="23"/>
  <c r="BD7" i="22"/>
  <c r="BD8" i="22"/>
  <c r="BD9" i="22"/>
  <c r="BD10" i="22"/>
  <c r="BD11" i="22"/>
  <c r="BD12" i="22"/>
  <c r="BD13" i="22"/>
  <c r="BD14" i="22"/>
  <c r="BD15" i="22"/>
  <c r="BD16" i="22"/>
  <c r="BD17" i="22"/>
  <c r="BD18" i="22"/>
  <c r="BD19" i="22"/>
  <c r="BD20" i="22"/>
  <c r="BD21" i="22"/>
  <c r="BD22" i="22"/>
  <c r="BD23" i="22"/>
  <c r="BD24" i="22"/>
  <c r="BD25" i="22"/>
  <c r="BD26" i="22"/>
  <c r="BD27" i="22"/>
  <c r="BD28" i="22"/>
  <c r="BD29" i="22"/>
  <c r="BD30" i="22"/>
  <c r="BD31" i="22"/>
  <c r="BD32" i="22"/>
  <c r="BD33" i="22"/>
  <c r="BD34" i="22"/>
  <c r="BD35" i="22"/>
  <c r="BD36" i="22"/>
  <c r="BD37" i="22"/>
  <c r="BD38" i="22"/>
  <c r="BD39" i="22"/>
  <c r="BD40" i="22"/>
  <c r="BD41" i="22"/>
  <c r="BD42" i="22"/>
  <c r="BD43" i="22"/>
  <c r="BD44" i="22"/>
  <c r="BD45" i="22"/>
  <c r="BD46" i="22"/>
  <c r="BD47" i="22"/>
  <c r="BD48" i="22"/>
  <c r="BD49" i="22"/>
  <c r="BD50" i="22"/>
  <c r="BD54" i="22"/>
  <c r="AC7" i="5"/>
  <c r="BD7" i="5"/>
  <c r="BF7" i="5" s="1"/>
  <c r="AC8" i="5"/>
  <c r="BD8" i="5"/>
  <c r="AC9" i="5"/>
  <c r="BD9" i="5"/>
  <c r="AC10" i="5"/>
  <c r="BD10" i="5"/>
  <c r="AC11" i="5"/>
  <c r="BD11" i="5"/>
  <c r="AC12" i="5"/>
  <c r="BD12" i="5"/>
  <c r="AC13" i="5"/>
  <c r="BD13" i="5"/>
  <c r="AC14" i="5"/>
  <c r="BD14" i="5"/>
  <c r="AC15" i="5"/>
  <c r="BD15" i="5"/>
  <c r="AC16" i="5"/>
  <c r="BD16" i="5"/>
  <c r="AC17" i="5"/>
  <c r="BD17" i="5"/>
  <c r="AC18" i="5"/>
  <c r="BD18" i="5"/>
  <c r="AC19" i="5"/>
  <c r="BD19" i="5"/>
  <c r="AC20" i="5"/>
  <c r="BD20" i="5"/>
  <c r="AC21" i="5"/>
  <c r="BD21" i="5"/>
  <c r="AC22" i="5"/>
  <c r="BD22" i="5"/>
  <c r="AC23" i="5"/>
  <c r="BD23" i="5"/>
  <c r="AC24" i="5"/>
  <c r="BD24" i="5"/>
  <c r="AC25" i="5"/>
  <c r="BD25" i="5"/>
  <c r="AC26" i="5"/>
  <c r="BD26" i="5"/>
  <c r="AC27" i="5"/>
  <c r="BD27" i="5"/>
  <c r="AC28" i="5"/>
  <c r="BD28" i="5"/>
  <c r="AC29" i="5"/>
  <c r="BD29" i="5"/>
  <c r="AC30" i="5"/>
  <c r="BD30" i="5"/>
  <c r="AC31" i="5"/>
  <c r="BD31" i="5"/>
  <c r="AC32" i="5"/>
  <c r="BD32" i="5"/>
  <c r="AC33" i="5"/>
  <c r="BD33" i="5"/>
  <c r="AC34" i="5"/>
  <c r="BD34" i="5"/>
  <c r="AC35" i="5"/>
  <c r="BD35" i="5"/>
  <c r="AC36" i="5"/>
  <c r="BD36" i="5"/>
  <c r="AC37" i="5"/>
  <c r="BD37" i="5"/>
  <c r="AC38" i="5"/>
  <c r="BD38" i="5"/>
  <c r="AC39" i="5"/>
  <c r="BD39" i="5"/>
  <c r="AC40" i="5"/>
  <c r="BD40" i="5"/>
  <c r="AC41" i="5"/>
  <c r="BD41" i="5"/>
  <c r="AC42" i="5"/>
  <c r="BD42" i="5"/>
  <c r="AC43" i="5"/>
  <c r="BD43" i="5"/>
  <c r="AC44" i="5"/>
  <c r="BD44" i="5"/>
  <c r="AC45" i="5"/>
  <c r="BD45" i="5"/>
  <c r="AC46" i="5"/>
  <c r="BD46" i="5"/>
  <c r="AC47" i="5"/>
  <c r="BD47" i="5"/>
  <c r="AC48" i="5"/>
  <c r="BD48" i="5"/>
  <c r="AC49" i="5"/>
  <c r="BD49" i="5"/>
  <c r="AC50" i="5"/>
  <c r="BD50" i="5"/>
  <c r="AC53" i="5"/>
  <c r="BD53" i="5"/>
  <c r="AC7" i="6"/>
  <c r="BD7" i="6"/>
  <c r="AC8" i="6"/>
  <c r="BD8" i="6"/>
  <c r="AC9" i="6"/>
  <c r="BD9" i="6"/>
  <c r="AC10" i="6"/>
  <c r="BD10" i="6"/>
  <c r="AC11" i="6"/>
  <c r="BD11" i="6"/>
  <c r="AC12" i="6"/>
  <c r="BD12" i="6"/>
  <c r="AC13" i="6"/>
  <c r="BD13" i="6"/>
  <c r="AC14" i="6"/>
  <c r="BD14" i="6"/>
  <c r="AC15" i="6"/>
  <c r="BD15" i="6"/>
  <c r="AC16" i="6"/>
  <c r="BD16" i="6"/>
  <c r="AC17" i="6"/>
  <c r="BD17" i="6"/>
  <c r="AC18" i="6"/>
  <c r="BD18" i="6"/>
  <c r="AC19" i="6"/>
  <c r="BD19" i="6"/>
  <c r="AC20" i="6"/>
  <c r="BD20" i="6"/>
  <c r="AC21" i="6"/>
  <c r="BD21" i="6"/>
  <c r="AC22" i="6"/>
  <c r="BD22" i="6"/>
  <c r="AC23" i="6"/>
  <c r="BD23" i="6"/>
  <c r="AC24" i="6"/>
  <c r="BD24" i="6"/>
  <c r="AC25" i="6"/>
  <c r="BD25" i="6"/>
  <c r="AC26" i="6"/>
  <c r="BD26" i="6"/>
  <c r="AC27" i="6"/>
  <c r="BD27" i="6"/>
  <c r="AC28" i="6"/>
  <c r="BD28" i="6"/>
  <c r="AC29" i="6"/>
  <c r="BD29" i="6"/>
  <c r="AC30" i="6"/>
  <c r="BD30" i="6"/>
  <c r="AC31" i="6"/>
  <c r="BD31" i="6"/>
  <c r="AC32" i="6"/>
  <c r="BD32" i="6"/>
  <c r="AC33" i="6"/>
  <c r="BD33" i="6"/>
  <c r="AC34" i="6"/>
  <c r="BD34" i="6"/>
  <c r="AC35" i="6"/>
  <c r="BD35" i="6"/>
  <c r="AC36" i="6"/>
  <c r="BD36" i="6"/>
  <c r="AC37" i="6"/>
  <c r="BD37" i="6"/>
  <c r="AC38" i="6"/>
  <c r="BD38" i="6"/>
  <c r="AC39" i="6"/>
  <c r="BD39" i="6"/>
  <c r="AC40" i="6"/>
  <c r="BD40" i="6"/>
  <c r="AC41" i="6"/>
  <c r="BD41" i="6"/>
  <c r="AC42" i="6"/>
  <c r="BD42" i="6"/>
  <c r="AC43" i="6"/>
  <c r="BD43" i="6"/>
  <c r="AC44" i="6"/>
  <c r="BD44" i="6"/>
  <c r="AC45" i="6"/>
  <c r="BD45" i="6"/>
  <c r="AC46" i="6"/>
  <c r="BD46" i="6"/>
  <c r="AC47" i="6"/>
  <c r="BD47" i="6"/>
  <c r="AC48" i="6"/>
  <c r="BD48" i="6"/>
  <c r="AC49" i="6"/>
  <c r="BD49" i="6"/>
  <c r="AC50" i="6"/>
  <c r="BD50" i="6"/>
  <c r="AC53" i="6"/>
  <c r="BD53" i="6"/>
  <c r="AC7" i="8"/>
  <c r="BD7" i="8"/>
  <c r="AC8" i="8"/>
  <c r="BD8" i="8"/>
  <c r="AC9" i="8"/>
  <c r="BD9" i="8"/>
  <c r="AC10" i="8"/>
  <c r="BD10" i="8"/>
  <c r="AC11" i="8"/>
  <c r="BD11" i="8"/>
  <c r="AC12" i="8"/>
  <c r="BD12" i="8"/>
  <c r="AC13" i="8"/>
  <c r="BD13" i="8"/>
  <c r="AC14" i="8"/>
  <c r="BD14" i="8"/>
  <c r="AC15" i="8"/>
  <c r="BD15" i="8"/>
  <c r="AC16" i="8"/>
  <c r="BD16" i="8"/>
  <c r="AC17" i="8"/>
  <c r="BD17" i="8"/>
  <c r="AC18" i="8"/>
  <c r="BD18" i="8"/>
  <c r="AC19" i="8"/>
  <c r="BD19" i="8"/>
  <c r="AC20" i="8"/>
  <c r="BD20" i="8"/>
  <c r="AC21" i="8"/>
  <c r="BD21" i="8"/>
  <c r="AC22" i="8"/>
  <c r="BD22" i="8"/>
  <c r="AC23" i="8"/>
  <c r="BD23" i="8"/>
  <c r="AC24" i="8"/>
  <c r="BD24" i="8"/>
  <c r="AC25" i="8"/>
  <c r="BD25" i="8"/>
  <c r="AC26" i="8"/>
  <c r="BD26" i="8"/>
  <c r="AC27" i="8"/>
  <c r="BD27" i="8"/>
  <c r="AC28" i="8"/>
  <c r="BD28" i="8"/>
  <c r="AC29" i="8"/>
  <c r="BD29" i="8"/>
  <c r="AC30" i="8"/>
  <c r="BD30" i="8"/>
  <c r="AC31" i="8"/>
  <c r="BD31" i="8"/>
  <c r="AC32" i="8"/>
  <c r="BD32" i="8"/>
  <c r="AC33" i="8"/>
  <c r="BD33" i="8"/>
  <c r="AC34" i="8"/>
  <c r="BD34" i="8"/>
  <c r="AC35" i="8"/>
  <c r="BD35" i="8"/>
  <c r="AC36" i="8"/>
  <c r="BD36" i="8"/>
  <c r="AC37" i="8"/>
  <c r="BD37" i="8"/>
  <c r="AC38" i="8"/>
  <c r="BD38" i="8"/>
  <c r="AC39" i="8"/>
  <c r="BD39" i="8"/>
  <c r="AC40" i="8"/>
  <c r="BD40" i="8"/>
  <c r="AC41" i="8"/>
  <c r="BD41" i="8"/>
  <c r="AC42" i="8"/>
  <c r="BD42" i="8"/>
  <c r="AC43" i="8"/>
  <c r="BD43" i="8"/>
  <c r="AC44" i="8"/>
  <c r="BD44" i="8"/>
  <c r="AC45" i="8"/>
  <c r="BD45" i="8"/>
  <c r="AC46" i="8"/>
  <c r="BD46" i="8"/>
  <c r="AC47" i="8"/>
  <c r="BD47" i="8"/>
  <c r="AC48" i="8"/>
  <c r="BD48" i="8"/>
  <c r="AC49" i="8"/>
  <c r="BD49" i="8"/>
  <c r="AC50" i="8"/>
  <c r="BD50" i="8"/>
  <c r="AC53" i="8"/>
  <c r="BD53" i="8"/>
  <c r="AC7" i="7"/>
  <c r="BD7" i="7"/>
  <c r="AC8" i="7"/>
  <c r="BD8" i="7"/>
  <c r="AC9" i="7"/>
  <c r="BD9" i="7"/>
  <c r="AC10" i="7"/>
  <c r="BD10" i="7"/>
  <c r="AC11" i="7"/>
  <c r="BD11" i="7"/>
  <c r="AC12" i="7"/>
  <c r="BD12" i="7"/>
  <c r="AC13" i="7"/>
  <c r="BD13" i="7"/>
  <c r="AC14" i="7"/>
  <c r="BD14" i="7"/>
  <c r="AC15" i="7"/>
  <c r="BD15" i="7"/>
  <c r="AC16" i="7"/>
  <c r="BD16" i="7"/>
  <c r="AC17" i="7"/>
  <c r="BD17" i="7"/>
  <c r="AC18" i="7"/>
  <c r="BD18" i="7"/>
  <c r="AC19" i="7"/>
  <c r="BD19" i="7"/>
  <c r="AC20" i="7"/>
  <c r="BD20" i="7"/>
  <c r="AC21" i="7"/>
  <c r="BD21" i="7"/>
  <c r="AC22" i="7"/>
  <c r="BD22" i="7"/>
  <c r="AC23" i="7"/>
  <c r="BD23" i="7"/>
  <c r="AC24" i="7"/>
  <c r="BD24" i="7"/>
  <c r="AC25" i="7"/>
  <c r="BD25" i="7"/>
  <c r="AC26" i="7"/>
  <c r="BD26" i="7"/>
  <c r="AC27" i="7"/>
  <c r="BD27" i="7"/>
  <c r="AC28" i="7"/>
  <c r="BD28" i="7"/>
  <c r="AC29" i="7"/>
  <c r="BD29" i="7"/>
  <c r="AC30" i="7"/>
  <c r="BD30" i="7"/>
  <c r="AC31" i="7"/>
  <c r="BD31" i="7"/>
  <c r="AC32" i="7"/>
  <c r="BD32" i="7"/>
  <c r="AC33" i="7"/>
  <c r="BD33" i="7"/>
  <c r="AC34" i="7"/>
  <c r="BD34" i="7"/>
  <c r="AC35" i="7"/>
  <c r="BD35" i="7"/>
  <c r="AC36" i="7"/>
  <c r="BD36" i="7"/>
  <c r="AC37" i="7"/>
  <c r="BD37" i="7"/>
  <c r="AC38" i="7"/>
  <c r="BD38" i="7"/>
  <c r="AC39" i="7"/>
  <c r="BD39" i="7"/>
  <c r="AC40" i="7"/>
  <c r="BD40" i="7"/>
  <c r="AC41" i="7"/>
  <c r="BD41" i="7"/>
  <c r="AC42" i="7"/>
  <c r="BD42" i="7"/>
  <c r="AC43" i="7"/>
  <c r="BD43" i="7"/>
  <c r="AC44" i="7"/>
  <c r="BD44" i="7"/>
  <c r="AC45" i="7"/>
  <c r="BD45" i="7"/>
  <c r="AC46" i="7"/>
  <c r="BD46" i="7"/>
  <c r="AC47" i="7"/>
  <c r="BD47" i="7"/>
  <c r="AC48" i="7"/>
  <c r="BD48" i="7"/>
  <c r="AC49" i="7"/>
  <c r="BD49" i="7"/>
  <c r="AC50" i="7"/>
  <c r="BD50" i="7"/>
  <c r="AC53" i="7"/>
  <c r="BD53" i="7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3" i="13"/>
  <c r="AC7" i="10"/>
  <c r="BD7" i="10"/>
  <c r="AC8" i="10"/>
  <c r="BD8" i="10"/>
  <c r="AC9" i="10"/>
  <c r="BD9" i="10"/>
  <c r="AC10" i="10"/>
  <c r="BD10" i="10"/>
  <c r="AC11" i="10"/>
  <c r="BD11" i="10"/>
  <c r="AC12" i="10"/>
  <c r="BD12" i="10"/>
  <c r="AC13" i="10"/>
  <c r="BD13" i="10"/>
  <c r="AC14" i="10"/>
  <c r="BD14" i="10"/>
  <c r="AC15" i="10"/>
  <c r="BD15" i="10"/>
  <c r="AC16" i="10"/>
  <c r="BD16" i="10"/>
  <c r="AC17" i="10"/>
  <c r="BD17" i="10"/>
  <c r="AC18" i="10"/>
  <c r="BD18" i="10"/>
  <c r="AC19" i="10"/>
  <c r="BD19" i="10"/>
  <c r="AC20" i="10"/>
  <c r="BD20" i="10"/>
  <c r="AC21" i="10"/>
  <c r="BD21" i="10"/>
  <c r="AC22" i="10"/>
  <c r="BD22" i="10"/>
  <c r="AC23" i="10"/>
  <c r="BD23" i="10"/>
  <c r="AC24" i="10"/>
  <c r="BD24" i="10"/>
  <c r="AC25" i="10"/>
  <c r="BD25" i="10"/>
  <c r="AC26" i="10"/>
  <c r="BD26" i="10"/>
  <c r="AC27" i="10"/>
  <c r="BD27" i="10"/>
  <c r="AC28" i="10"/>
  <c r="BD28" i="10"/>
  <c r="AC29" i="10"/>
  <c r="BD29" i="10"/>
  <c r="AC30" i="10"/>
  <c r="BD30" i="10"/>
  <c r="AC31" i="10"/>
  <c r="BD31" i="10"/>
  <c r="AC32" i="10"/>
  <c r="BD32" i="10"/>
  <c r="AC33" i="10"/>
  <c r="BD33" i="10"/>
  <c r="AC34" i="10"/>
  <c r="BD34" i="10"/>
  <c r="AC35" i="10"/>
  <c r="BD35" i="10"/>
  <c r="AC36" i="10"/>
  <c r="BD36" i="10"/>
  <c r="AC37" i="10"/>
  <c r="BD37" i="10"/>
  <c r="AC38" i="10"/>
  <c r="BD38" i="10"/>
  <c r="AC39" i="10"/>
  <c r="BD39" i="10"/>
  <c r="AC40" i="10"/>
  <c r="BD40" i="10"/>
  <c r="AC41" i="10"/>
  <c r="BD41" i="10"/>
  <c r="AC42" i="10"/>
  <c r="BD42" i="10"/>
  <c r="AC43" i="10"/>
  <c r="BD43" i="10"/>
  <c r="AC44" i="10"/>
  <c r="BD44" i="10"/>
  <c r="AC45" i="10"/>
  <c r="BD45" i="10"/>
  <c r="AC46" i="10"/>
  <c r="BD46" i="10"/>
  <c r="AC47" i="10"/>
  <c r="BD47" i="10"/>
  <c r="AC48" i="10"/>
  <c r="BD48" i="10"/>
  <c r="AC49" i="10"/>
  <c r="BD49" i="10"/>
  <c r="AC50" i="10"/>
  <c r="BD50" i="10"/>
  <c r="AC53" i="10"/>
  <c r="BD53" i="10"/>
  <c r="AC7" i="26"/>
  <c r="BD7" i="26"/>
  <c r="AC8" i="26"/>
  <c r="BD8" i="26"/>
  <c r="AC9" i="26"/>
  <c r="BD9" i="26"/>
  <c r="AC10" i="26"/>
  <c r="BD10" i="26"/>
  <c r="AC11" i="26"/>
  <c r="BD11" i="26"/>
  <c r="AC12" i="26"/>
  <c r="BD12" i="26"/>
  <c r="AC13" i="26"/>
  <c r="BD13" i="26"/>
  <c r="AC14" i="26"/>
  <c r="BD14" i="26"/>
  <c r="AC15" i="26"/>
  <c r="BD15" i="26"/>
  <c r="AC16" i="26"/>
  <c r="BD16" i="26"/>
  <c r="AC17" i="26"/>
  <c r="BD17" i="26"/>
  <c r="AC18" i="26"/>
  <c r="BD18" i="26"/>
  <c r="AC19" i="26"/>
  <c r="BD19" i="26"/>
  <c r="AC20" i="26"/>
  <c r="BD20" i="26"/>
  <c r="AC21" i="26"/>
  <c r="BD21" i="26"/>
  <c r="AC22" i="26"/>
  <c r="BD22" i="26"/>
  <c r="AC23" i="26"/>
  <c r="BD23" i="26"/>
  <c r="AC24" i="26"/>
  <c r="BD24" i="26"/>
  <c r="AC25" i="26"/>
  <c r="BD25" i="26"/>
  <c r="AC26" i="26"/>
  <c r="BD26" i="26"/>
  <c r="AC27" i="26"/>
  <c r="BD27" i="26"/>
  <c r="AC28" i="26"/>
  <c r="BD28" i="26"/>
  <c r="AC29" i="26"/>
  <c r="BD29" i="26"/>
  <c r="AC30" i="26"/>
  <c r="BD30" i="26"/>
  <c r="AC31" i="26"/>
  <c r="BD31" i="26"/>
  <c r="AC32" i="26"/>
  <c r="BD32" i="26"/>
  <c r="AC33" i="26"/>
  <c r="BD33" i="26"/>
  <c r="AC34" i="26"/>
  <c r="BD34" i="26"/>
  <c r="AC35" i="26"/>
  <c r="BD35" i="26"/>
  <c r="AC36" i="26"/>
  <c r="BD36" i="26"/>
  <c r="AC37" i="26"/>
  <c r="BD37" i="26"/>
  <c r="AC38" i="26"/>
  <c r="BD38" i="26"/>
  <c r="AC39" i="26"/>
  <c r="BD39" i="26"/>
  <c r="AC40" i="26"/>
  <c r="BD40" i="26"/>
  <c r="AC41" i="26"/>
  <c r="BD41" i="26"/>
  <c r="AC42" i="26"/>
  <c r="BD42" i="26"/>
  <c r="AC43" i="26"/>
  <c r="BD43" i="26"/>
  <c r="AC44" i="26"/>
  <c r="BD44" i="26"/>
  <c r="AC45" i="26"/>
  <c r="BD45" i="26"/>
  <c r="AC46" i="26"/>
  <c r="BD46" i="26"/>
  <c r="AC47" i="26"/>
  <c r="BD47" i="26"/>
  <c r="AC48" i="26"/>
  <c r="BD48" i="26"/>
  <c r="AC49" i="26"/>
  <c r="BD49" i="26"/>
  <c r="AC50" i="26"/>
  <c r="BD50" i="26"/>
  <c r="AC53" i="26"/>
  <c r="BD53" i="26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4" i="9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4" i="18"/>
  <c r="BA8" i="16"/>
  <c r="BA9" i="16"/>
  <c r="BA10" i="16"/>
  <c r="BA11" i="16"/>
  <c r="BA12" i="16"/>
  <c r="BA13" i="16"/>
  <c r="BA14" i="16"/>
  <c r="BA15" i="16"/>
  <c r="BA16" i="16"/>
  <c r="BA17" i="16"/>
  <c r="BA18" i="16"/>
  <c r="BA19" i="16"/>
  <c r="BA20" i="16"/>
  <c r="BA21" i="16"/>
  <c r="BA22" i="16"/>
  <c r="BA23" i="16"/>
  <c r="BA24" i="16"/>
  <c r="BA25" i="16"/>
  <c r="BA26" i="16"/>
  <c r="BA27" i="16"/>
  <c r="BA28" i="16"/>
  <c r="BA29" i="16"/>
  <c r="BA30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4" i="16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4" i="20"/>
  <c r="BA8" i="21"/>
  <c r="BA9" i="21"/>
  <c r="BA10" i="21"/>
  <c r="BA11" i="21"/>
  <c r="BA12" i="21"/>
  <c r="BA13" i="21"/>
  <c r="BA14" i="21"/>
  <c r="BA15" i="21"/>
  <c r="BA16" i="21"/>
  <c r="BA17" i="21"/>
  <c r="BA18" i="21"/>
  <c r="BA19" i="21"/>
  <c r="BA20" i="21"/>
  <c r="BA21" i="21"/>
  <c r="BA22" i="21"/>
  <c r="BA23" i="21"/>
  <c r="BA24" i="21"/>
  <c r="BA25" i="21"/>
  <c r="BA26" i="21"/>
  <c r="BA27" i="21"/>
  <c r="BA28" i="21"/>
  <c r="BA29" i="21"/>
  <c r="BA30" i="21"/>
  <c r="BA31" i="21"/>
  <c r="BA32" i="21"/>
  <c r="BA33" i="21"/>
  <c r="BA34" i="21"/>
  <c r="BA35" i="21"/>
  <c r="BA36" i="21"/>
  <c r="BA37" i="21"/>
  <c r="BA38" i="21"/>
  <c r="BA39" i="21"/>
  <c r="BA40" i="21"/>
  <c r="BA41" i="21"/>
  <c r="BA42" i="21"/>
  <c r="BA43" i="21"/>
  <c r="BA44" i="21"/>
  <c r="BA45" i="21"/>
  <c r="BA46" i="21"/>
  <c r="BA47" i="21"/>
  <c r="BA48" i="21"/>
  <c r="BA49" i="21"/>
  <c r="BA50" i="21"/>
  <c r="BA54" i="21"/>
  <c r="BA7" i="23"/>
  <c r="BA8" i="23"/>
  <c r="BA9" i="23"/>
  <c r="BA10" i="23"/>
  <c r="BA11" i="23"/>
  <c r="BA12" i="23"/>
  <c r="BA13" i="23"/>
  <c r="BA14" i="23"/>
  <c r="BA15" i="23"/>
  <c r="BA16" i="23"/>
  <c r="BA17" i="23"/>
  <c r="BA18" i="23"/>
  <c r="BA19" i="23"/>
  <c r="BA20" i="23"/>
  <c r="BA21" i="23"/>
  <c r="BA22" i="23"/>
  <c r="BA23" i="23"/>
  <c r="BA24" i="23"/>
  <c r="BA25" i="23"/>
  <c r="BA26" i="23"/>
  <c r="BA27" i="23"/>
  <c r="BA28" i="23"/>
  <c r="BA29" i="23"/>
  <c r="BA30" i="23"/>
  <c r="BA31" i="23"/>
  <c r="BA32" i="23"/>
  <c r="BA33" i="23"/>
  <c r="BA34" i="23"/>
  <c r="BA35" i="23"/>
  <c r="BA36" i="23"/>
  <c r="BA37" i="23"/>
  <c r="BA38" i="23"/>
  <c r="BA39" i="23"/>
  <c r="BA40" i="23"/>
  <c r="BA41" i="23"/>
  <c r="BA42" i="23"/>
  <c r="BA43" i="23"/>
  <c r="BA44" i="23"/>
  <c r="BA45" i="23"/>
  <c r="BA46" i="23"/>
  <c r="BA47" i="23"/>
  <c r="BA48" i="23"/>
  <c r="BA49" i="23"/>
  <c r="BA50" i="23"/>
  <c r="BA54" i="23"/>
  <c r="BA7" i="22"/>
  <c r="BA8" i="22"/>
  <c r="BA9" i="22"/>
  <c r="BA10" i="22"/>
  <c r="BA11" i="22"/>
  <c r="BA12" i="22"/>
  <c r="BA13" i="22"/>
  <c r="BA14" i="22"/>
  <c r="BA15" i="22"/>
  <c r="BA16" i="22"/>
  <c r="BA17" i="22"/>
  <c r="BA18" i="22"/>
  <c r="BA19" i="22"/>
  <c r="BA20" i="22"/>
  <c r="BA21" i="22"/>
  <c r="BA22" i="22"/>
  <c r="BA23" i="22"/>
  <c r="BA24" i="22"/>
  <c r="BA25" i="22"/>
  <c r="BA26" i="22"/>
  <c r="BA27" i="22"/>
  <c r="BA28" i="22"/>
  <c r="BA29" i="22"/>
  <c r="BA30" i="22"/>
  <c r="BA31" i="22"/>
  <c r="BA32" i="22"/>
  <c r="BA33" i="22"/>
  <c r="BA34" i="22"/>
  <c r="BA35" i="22"/>
  <c r="BA36" i="22"/>
  <c r="BA37" i="22"/>
  <c r="BA38" i="22"/>
  <c r="BA39" i="22"/>
  <c r="BA40" i="22"/>
  <c r="BA41" i="22"/>
  <c r="BA42" i="22"/>
  <c r="BA43" i="22"/>
  <c r="BA44" i="22"/>
  <c r="BA45" i="22"/>
  <c r="BA46" i="22"/>
  <c r="BA47" i="22"/>
  <c r="BA48" i="22"/>
  <c r="BA49" i="22"/>
  <c r="BA50" i="22"/>
  <c r="BA54" i="22"/>
  <c r="BB7" i="5"/>
  <c r="BB8" i="5"/>
  <c r="BB9" i="5"/>
  <c r="BB10" i="5"/>
  <c r="BB11" i="5"/>
  <c r="BB12" i="5"/>
  <c r="BB13" i="5"/>
  <c r="BB14" i="5"/>
  <c r="BB15" i="5"/>
  <c r="BB16" i="5"/>
  <c r="BB17" i="5"/>
  <c r="BB18" i="5"/>
  <c r="BB19" i="5"/>
  <c r="BB20" i="5"/>
  <c r="BB21" i="5"/>
  <c r="BB22" i="5"/>
  <c r="BB23" i="5"/>
  <c r="BB24" i="5"/>
  <c r="BB25" i="5"/>
  <c r="BB26" i="5"/>
  <c r="BB27" i="5"/>
  <c r="BB28" i="5"/>
  <c r="BB29" i="5"/>
  <c r="BB30" i="5"/>
  <c r="BB31" i="5"/>
  <c r="BB32" i="5"/>
  <c r="BB33" i="5"/>
  <c r="BB34" i="5"/>
  <c r="BB35" i="5"/>
  <c r="BB36" i="5"/>
  <c r="BB37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3" i="5"/>
  <c r="BA7" i="5"/>
  <c r="BA8" i="5"/>
  <c r="BC8" i="5" s="1"/>
  <c r="BA9" i="5"/>
  <c r="BA10" i="5"/>
  <c r="BA11" i="5"/>
  <c r="BA12" i="5"/>
  <c r="BC12" i="5" s="1"/>
  <c r="BA13" i="5"/>
  <c r="BA14" i="5"/>
  <c r="BA15" i="5"/>
  <c r="BA16" i="5"/>
  <c r="BC16" i="5" s="1"/>
  <c r="BA17" i="5"/>
  <c r="BA18" i="5"/>
  <c r="BA19" i="5"/>
  <c r="BA20" i="5"/>
  <c r="BC20" i="5" s="1"/>
  <c r="BA21" i="5"/>
  <c r="BA22" i="5"/>
  <c r="BA23" i="5"/>
  <c r="BA24" i="5"/>
  <c r="BC24" i="5" s="1"/>
  <c r="BA25" i="5"/>
  <c r="BA26" i="5"/>
  <c r="BA27" i="5"/>
  <c r="BA28" i="5"/>
  <c r="BC28" i="5" s="1"/>
  <c r="BA29" i="5"/>
  <c r="BA30" i="5"/>
  <c r="BA31" i="5"/>
  <c r="BA32" i="5"/>
  <c r="BC32" i="5" s="1"/>
  <c r="BA33" i="5"/>
  <c r="BA34" i="5"/>
  <c r="BA35" i="5"/>
  <c r="BA36" i="5"/>
  <c r="BC36" i="5" s="1"/>
  <c r="BA37" i="5"/>
  <c r="BA38" i="5"/>
  <c r="BA39" i="5"/>
  <c r="BA40" i="5"/>
  <c r="BC40" i="5" s="1"/>
  <c r="BA41" i="5"/>
  <c r="BA42" i="5"/>
  <c r="BA43" i="5"/>
  <c r="BA44" i="5"/>
  <c r="BC44" i="5" s="1"/>
  <c r="BA45" i="5"/>
  <c r="BA46" i="5"/>
  <c r="BA47" i="5"/>
  <c r="BA48" i="5"/>
  <c r="BC48" i="5" s="1"/>
  <c r="BA49" i="5"/>
  <c r="BA50" i="5"/>
  <c r="BA53" i="5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3" i="6"/>
  <c r="BA7" i="6"/>
  <c r="BA8" i="6"/>
  <c r="BA9" i="6"/>
  <c r="BA10" i="6"/>
  <c r="BA11" i="6"/>
  <c r="BA12" i="6"/>
  <c r="BA13" i="6"/>
  <c r="BA14" i="6"/>
  <c r="BC14" i="6" s="1"/>
  <c r="BA15" i="6"/>
  <c r="BA16" i="6"/>
  <c r="BA17" i="6"/>
  <c r="BA18" i="6"/>
  <c r="BA19" i="6"/>
  <c r="BA20" i="6"/>
  <c r="BA21" i="6"/>
  <c r="BA22" i="6"/>
  <c r="BC22" i="6" s="1"/>
  <c r="BA23" i="6"/>
  <c r="BA24" i="6"/>
  <c r="BA25" i="6"/>
  <c r="BA26" i="6"/>
  <c r="BA27" i="6"/>
  <c r="BA28" i="6"/>
  <c r="BA29" i="6"/>
  <c r="BA30" i="6"/>
  <c r="BC30" i="6" s="1"/>
  <c r="BA31" i="6"/>
  <c r="BA32" i="6"/>
  <c r="BA33" i="6"/>
  <c r="BA34" i="6"/>
  <c r="BA35" i="6"/>
  <c r="BA36" i="6"/>
  <c r="BA37" i="6"/>
  <c r="BA38" i="6"/>
  <c r="BC38" i="6" s="1"/>
  <c r="BA39" i="6"/>
  <c r="BA40" i="6"/>
  <c r="BA41" i="6"/>
  <c r="BA42" i="6"/>
  <c r="BA43" i="6"/>
  <c r="BA44" i="6"/>
  <c r="BA45" i="6"/>
  <c r="BA46" i="6"/>
  <c r="BC46" i="6" s="1"/>
  <c r="BA47" i="6"/>
  <c r="BA48" i="6"/>
  <c r="BA49" i="6"/>
  <c r="BA50" i="6"/>
  <c r="BA53" i="6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3" i="8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3" i="7"/>
  <c r="BE7" i="13"/>
  <c r="BE8" i="13"/>
  <c r="BE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29" i="13"/>
  <c r="BE30" i="13"/>
  <c r="BE31" i="13"/>
  <c r="BE32" i="13"/>
  <c r="BE33" i="13"/>
  <c r="BE34" i="13"/>
  <c r="BE35" i="13"/>
  <c r="BE36" i="13"/>
  <c r="BE37" i="13"/>
  <c r="BE38" i="13"/>
  <c r="BE39" i="13"/>
  <c r="BE40" i="13"/>
  <c r="BE41" i="13"/>
  <c r="BE42" i="13"/>
  <c r="BE43" i="13"/>
  <c r="BE44" i="13"/>
  <c r="BE45" i="13"/>
  <c r="BE46" i="13"/>
  <c r="BE47" i="13"/>
  <c r="BE48" i="13"/>
  <c r="BE49" i="13"/>
  <c r="BE50" i="13"/>
  <c r="BE53" i="13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3" i="10"/>
  <c r="BA7" i="26"/>
  <c r="BA8" i="26"/>
  <c r="BA9" i="26"/>
  <c r="BA10" i="26"/>
  <c r="BA11" i="26"/>
  <c r="BA12" i="26"/>
  <c r="BA13" i="26"/>
  <c r="BA14" i="26"/>
  <c r="BA15" i="26"/>
  <c r="BA16" i="26"/>
  <c r="BA17" i="26"/>
  <c r="BA18" i="26"/>
  <c r="BA19" i="26"/>
  <c r="BA20" i="26"/>
  <c r="BA21" i="26"/>
  <c r="BA22" i="26"/>
  <c r="BA23" i="26"/>
  <c r="BA24" i="26"/>
  <c r="BA25" i="26"/>
  <c r="BA26" i="26"/>
  <c r="BA27" i="26"/>
  <c r="BA28" i="26"/>
  <c r="BA29" i="26"/>
  <c r="BA30" i="26"/>
  <c r="BA31" i="26"/>
  <c r="BA32" i="26"/>
  <c r="BA33" i="26"/>
  <c r="BA34" i="26"/>
  <c r="BA35" i="26"/>
  <c r="BA36" i="26"/>
  <c r="BA37" i="26"/>
  <c r="BA38" i="26"/>
  <c r="BA39" i="26"/>
  <c r="BA40" i="26"/>
  <c r="BA41" i="26"/>
  <c r="BA42" i="26"/>
  <c r="BA43" i="26"/>
  <c r="BA44" i="26"/>
  <c r="BA45" i="26"/>
  <c r="BA46" i="26"/>
  <c r="BA47" i="26"/>
  <c r="BA48" i="26"/>
  <c r="BA49" i="26"/>
  <c r="BA50" i="26"/>
  <c r="BA53" i="26"/>
  <c r="AP7" i="5"/>
  <c r="AP8" i="5"/>
  <c r="AP9" i="5"/>
  <c r="AP10" i="5"/>
  <c r="AP11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8" i="5"/>
  <c r="AP29" i="5"/>
  <c r="AP30" i="5"/>
  <c r="AP31" i="5"/>
  <c r="AP35" i="5"/>
  <c r="AP36" i="5"/>
  <c r="AP37" i="5"/>
  <c r="AP38" i="5"/>
  <c r="AP39" i="5"/>
  <c r="AP40" i="5"/>
  <c r="AP41" i="5"/>
  <c r="AP42" i="5"/>
  <c r="AP44" i="5"/>
  <c r="AP45" i="5"/>
  <c r="AP46" i="5"/>
  <c r="AP47" i="5"/>
  <c r="AP49" i="5"/>
  <c r="AP50" i="5"/>
  <c r="AP53" i="5"/>
  <c r="AO7" i="5"/>
  <c r="AO8" i="5"/>
  <c r="AO9" i="5"/>
  <c r="AO10" i="5"/>
  <c r="AQ10" i="5" s="1"/>
  <c r="AO11" i="5"/>
  <c r="AO12" i="5"/>
  <c r="AO13" i="5"/>
  <c r="AO14" i="5"/>
  <c r="AO15" i="5"/>
  <c r="AQ15" i="5" s="1"/>
  <c r="AO16" i="5"/>
  <c r="AO17" i="5"/>
  <c r="AO18" i="5"/>
  <c r="AO19" i="5"/>
  <c r="AQ19" i="5" s="1"/>
  <c r="AO20" i="5"/>
  <c r="AO21" i="5"/>
  <c r="AO22" i="5"/>
  <c r="AO23" i="5"/>
  <c r="AQ23" i="5" s="1"/>
  <c r="AO24" i="5"/>
  <c r="AO25" i="5"/>
  <c r="AO26" i="5"/>
  <c r="AO27" i="5"/>
  <c r="AO28" i="5"/>
  <c r="AQ28" i="5" s="1"/>
  <c r="AO29" i="5"/>
  <c r="AQ29" i="5" s="1"/>
  <c r="AO30" i="5"/>
  <c r="AQ30" i="5" s="1"/>
  <c r="AO31" i="5"/>
  <c r="AQ31" i="5" s="1"/>
  <c r="AO32" i="5"/>
  <c r="AO33" i="5"/>
  <c r="AO34" i="5"/>
  <c r="AO35" i="5"/>
  <c r="AQ35" i="5" s="1"/>
  <c r="AO36" i="5"/>
  <c r="AO37" i="5"/>
  <c r="AO38" i="5"/>
  <c r="AO39" i="5"/>
  <c r="AQ39" i="5" s="1"/>
  <c r="AO40" i="5"/>
  <c r="AO41" i="5"/>
  <c r="AO42" i="5"/>
  <c r="AO43" i="5"/>
  <c r="AO44" i="5"/>
  <c r="AQ44" i="5" s="1"/>
  <c r="AO45" i="5"/>
  <c r="AQ45" i="5" s="1"/>
  <c r="AO46" i="5"/>
  <c r="AO47" i="5"/>
  <c r="AO48" i="5"/>
  <c r="AO49" i="5"/>
  <c r="AQ49" i="5" s="1"/>
  <c r="AO50" i="5"/>
  <c r="AO53" i="5"/>
  <c r="AQ53" i="5" s="1"/>
  <c r="AP7" i="6"/>
  <c r="AP8" i="6"/>
  <c r="AP9" i="6"/>
  <c r="AP10" i="6"/>
  <c r="AP12" i="6"/>
  <c r="AP13" i="6"/>
  <c r="AP14" i="6"/>
  <c r="AP16" i="6"/>
  <c r="AP17" i="6"/>
  <c r="AP19" i="6"/>
  <c r="AP20" i="6"/>
  <c r="AP21" i="6"/>
  <c r="AP22" i="6"/>
  <c r="AP23" i="6"/>
  <c r="AP24" i="6"/>
  <c r="AP26" i="6"/>
  <c r="AP27" i="6"/>
  <c r="AP29" i="6"/>
  <c r="AP30" i="6"/>
  <c r="AP31" i="6"/>
  <c r="AP32" i="6"/>
  <c r="AP33" i="6"/>
  <c r="AP34" i="6"/>
  <c r="AP35" i="6"/>
  <c r="AP37" i="6"/>
  <c r="AP39" i="6"/>
  <c r="AP40" i="6"/>
  <c r="AP41" i="6"/>
  <c r="AP42" i="6"/>
  <c r="AP44" i="6"/>
  <c r="AP45" i="6"/>
  <c r="AP46" i="6"/>
  <c r="AP47" i="6"/>
  <c r="AP49" i="6"/>
  <c r="AP50" i="6"/>
  <c r="AP53" i="6"/>
  <c r="AO7" i="6"/>
  <c r="AQ7" i="6" s="1"/>
  <c r="AO8" i="6"/>
  <c r="AQ8" i="6" s="1"/>
  <c r="AO9" i="6"/>
  <c r="AQ9" i="6" s="1"/>
  <c r="AO10" i="6"/>
  <c r="AQ10" i="6" s="1"/>
  <c r="AO11" i="6"/>
  <c r="AO12" i="6"/>
  <c r="AO13" i="6"/>
  <c r="AO14" i="6"/>
  <c r="AO15" i="6"/>
  <c r="AO16" i="6"/>
  <c r="AO17" i="6"/>
  <c r="AQ17" i="6" s="1"/>
  <c r="AO18" i="6"/>
  <c r="AO19" i="6"/>
  <c r="AO20" i="6"/>
  <c r="AO21" i="6"/>
  <c r="AO22" i="6"/>
  <c r="AO23" i="6"/>
  <c r="AO24" i="6"/>
  <c r="AO25" i="6"/>
  <c r="AO26" i="6"/>
  <c r="AQ26" i="6" s="1"/>
  <c r="AO27" i="6"/>
  <c r="AQ27" i="6" s="1"/>
  <c r="AO28" i="6"/>
  <c r="AO29" i="6"/>
  <c r="AO30" i="6"/>
  <c r="AQ30" i="6" s="1"/>
  <c r="AO31" i="6"/>
  <c r="AO32" i="6"/>
  <c r="AO33" i="6"/>
  <c r="AO34" i="6"/>
  <c r="AQ34" i="6" s="1"/>
  <c r="AO35" i="6"/>
  <c r="AO36" i="6"/>
  <c r="AO37" i="6"/>
  <c r="AQ37" i="6" s="1"/>
  <c r="AO38" i="6"/>
  <c r="AO39" i="6"/>
  <c r="AO40" i="6"/>
  <c r="AO41" i="6"/>
  <c r="AO42" i="6"/>
  <c r="AO43" i="6"/>
  <c r="AO44" i="6"/>
  <c r="AQ44" i="6" s="1"/>
  <c r="AO45" i="6"/>
  <c r="AO46" i="6"/>
  <c r="AO47" i="6"/>
  <c r="AQ47" i="6" s="1"/>
  <c r="AO48" i="6"/>
  <c r="AO49" i="6"/>
  <c r="AO50" i="6"/>
  <c r="AQ50" i="6" s="1"/>
  <c r="AO53" i="6"/>
  <c r="AO7" i="8"/>
  <c r="AO8" i="8"/>
  <c r="AO9" i="8"/>
  <c r="AO10" i="8"/>
  <c r="AO11" i="8"/>
  <c r="AO12" i="8"/>
  <c r="AO13" i="8"/>
  <c r="AO14" i="8"/>
  <c r="AO15" i="8"/>
  <c r="AO16" i="8"/>
  <c r="AO17" i="8"/>
  <c r="AO18" i="8"/>
  <c r="AO19" i="8"/>
  <c r="AO20" i="8"/>
  <c r="AO21" i="8"/>
  <c r="AO22" i="8"/>
  <c r="AO23" i="8"/>
  <c r="AO24" i="8"/>
  <c r="AO25" i="8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2" i="8"/>
  <c r="AO43" i="8"/>
  <c r="AO44" i="8"/>
  <c r="AO45" i="8"/>
  <c r="AO46" i="8"/>
  <c r="AO47" i="8"/>
  <c r="AO48" i="8"/>
  <c r="AO49" i="8"/>
  <c r="AO50" i="8"/>
  <c r="AO53" i="8"/>
  <c r="AP7" i="7"/>
  <c r="AP8" i="7"/>
  <c r="AP21" i="7"/>
  <c r="AP26" i="7"/>
  <c r="AP30" i="7"/>
  <c r="AP35" i="7"/>
  <c r="AP41" i="7"/>
  <c r="AP42" i="7"/>
  <c r="AP43" i="7"/>
  <c r="AP44" i="7"/>
  <c r="AP45" i="7"/>
  <c r="AP46" i="7"/>
  <c r="AP47" i="7"/>
  <c r="AP48" i="7"/>
  <c r="AP49" i="7"/>
  <c r="AP50" i="7"/>
  <c r="AP53" i="7"/>
  <c r="AO7" i="7"/>
  <c r="AQ7" i="7" s="1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Q21" i="7" s="1"/>
  <c r="AO22" i="7"/>
  <c r="AO23" i="7"/>
  <c r="AO24" i="7"/>
  <c r="AO25" i="7"/>
  <c r="AO26" i="7"/>
  <c r="AO27" i="7"/>
  <c r="AO28" i="7"/>
  <c r="AO29" i="7"/>
  <c r="AO30" i="7"/>
  <c r="AQ30" i="7" s="1"/>
  <c r="AO31" i="7"/>
  <c r="AO32" i="7"/>
  <c r="AO33" i="7"/>
  <c r="AO34" i="7"/>
  <c r="AO35" i="7"/>
  <c r="AQ35" i="7" s="1"/>
  <c r="AO36" i="7"/>
  <c r="AO37" i="7"/>
  <c r="AO38" i="7"/>
  <c r="AO39" i="7"/>
  <c r="AO40" i="7"/>
  <c r="AO41" i="7"/>
  <c r="AQ41" i="7" s="1"/>
  <c r="AO42" i="7"/>
  <c r="AO43" i="7"/>
  <c r="AO44" i="7"/>
  <c r="AO45" i="7"/>
  <c r="AQ45" i="7" s="1"/>
  <c r="AO46" i="7"/>
  <c r="AO47" i="7"/>
  <c r="AQ47" i="7" s="1"/>
  <c r="AO48" i="7"/>
  <c r="AO49" i="7"/>
  <c r="AQ49" i="7" s="1"/>
  <c r="AO50" i="7"/>
  <c r="AO53" i="7"/>
  <c r="AP7" i="10"/>
  <c r="AO7" i="10"/>
  <c r="AQ7" i="10" s="1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3" i="10"/>
  <c r="AP7" i="26"/>
  <c r="AP8" i="26"/>
  <c r="AP9" i="26"/>
  <c r="AP10" i="26"/>
  <c r="AP11" i="26"/>
  <c r="AP12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28" i="26"/>
  <c r="AP29" i="26"/>
  <c r="AP30" i="26"/>
  <c r="AP31" i="26"/>
  <c r="AP32" i="26"/>
  <c r="AP33" i="26"/>
  <c r="AP34" i="26"/>
  <c r="AP35" i="26"/>
  <c r="AP36" i="26"/>
  <c r="AP37" i="26"/>
  <c r="AP38" i="26"/>
  <c r="AP39" i="26"/>
  <c r="AP40" i="26"/>
  <c r="AP41" i="26"/>
  <c r="AP42" i="26"/>
  <c r="AP43" i="26"/>
  <c r="AP44" i="26"/>
  <c r="AP45" i="26"/>
  <c r="AP46" i="26"/>
  <c r="AP47" i="26"/>
  <c r="AP48" i="26"/>
  <c r="AP49" i="26"/>
  <c r="AP50" i="26"/>
  <c r="AP53" i="26"/>
  <c r="AO7" i="26"/>
  <c r="AO8" i="26"/>
  <c r="AO9" i="26"/>
  <c r="AO10" i="26"/>
  <c r="AO11" i="26"/>
  <c r="AO12" i="26"/>
  <c r="AO13" i="26"/>
  <c r="AO14" i="26"/>
  <c r="AQ14" i="26" s="1"/>
  <c r="AO15" i="26"/>
  <c r="AO16" i="26"/>
  <c r="AO17" i="26"/>
  <c r="AO18" i="26"/>
  <c r="AO19" i="26"/>
  <c r="AO20" i="26"/>
  <c r="AO21" i="26"/>
  <c r="AO22" i="26"/>
  <c r="AQ22" i="26" s="1"/>
  <c r="AO23" i="26"/>
  <c r="AO24" i="26"/>
  <c r="AO25" i="26"/>
  <c r="AO26" i="26"/>
  <c r="AO27" i="26"/>
  <c r="AO28" i="26"/>
  <c r="AO29" i="26"/>
  <c r="AO30" i="26"/>
  <c r="AQ30" i="26" s="1"/>
  <c r="AO31" i="26"/>
  <c r="AO32" i="26"/>
  <c r="AO33" i="26"/>
  <c r="AO34" i="26"/>
  <c r="AO35" i="26"/>
  <c r="AO36" i="26"/>
  <c r="AO37" i="26"/>
  <c r="AO38" i="26"/>
  <c r="AQ38" i="26" s="1"/>
  <c r="AO39" i="26"/>
  <c r="AO40" i="26"/>
  <c r="AO41" i="26"/>
  <c r="AO42" i="26"/>
  <c r="AO43" i="26"/>
  <c r="AO44" i="26"/>
  <c r="AO45" i="26"/>
  <c r="AO46" i="26"/>
  <c r="AQ46" i="26" s="1"/>
  <c r="AO47" i="26"/>
  <c r="AO48" i="26"/>
  <c r="AO49" i="26"/>
  <c r="AO50" i="26"/>
  <c r="AO53" i="26"/>
  <c r="AN55" i="18"/>
  <c r="AN55" i="16"/>
  <c r="AN55" i="20"/>
  <c r="AN55" i="21"/>
  <c r="AN55" i="23"/>
  <c r="AN55" i="22"/>
  <c r="AY55" i="18"/>
  <c r="AY55" i="16"/>
  <c r="AY55" i="20"/>
  <c r="AY55" i="21"/>
  <c r="AY55" i="23"/>
  <c r="AY55" i="22"/>
  <c r="AY54" i="5"/>
  <c r="AY54" i="6"/>
  <c r="AY54" i="7"/>
  <c r="AY54" i="10"/>
  <c r="AY55" i="11"/>
  <c r="AY55" i="15"/>
  <c r="AY55" i="19"/>
  <c r="AY54" i="26"/>
  <c r="AY55" i="30"/>
  <c r="A8" i="30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N7" i="26"/>
  <c r="Z7" i="26"/>
  <c r="AA7" i="26"/>
  <c r="A8" i="26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N8" i="26"/>
  <c r="Z8" i="26"/>
  <c r="AA8" i="26"/>
  <c r="N9" i="26"/>
  <c r="Z9" i="26"/>
  <c r="AA9" i="26"/>
  <c r="N10" i="26"/>
  <c r="Z10" i="26"/>
  <c r="N11" i="26"/>
  <c r="Z11" i="26"/>
  <c r="AA11" i="26"/>
  <c r="N12" i="26"/>
  <c r="Z12" i="26"/>
  <c r="AA12" i="26"/>
  <c r="N13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3" i="26"/>
  <c r="AA13" i="26"/>
  <c r="N14" i="26"/>
  <c r="N15" i="26"/>
  <c r="N16" i="26"/>
  <c r="AA16" i="26"/>
  <c r="N17" i="26"/>
  <c r="N18" i="26"/>
  <c r="AA18" i="26"/>
  <c r="N19" i="26"/>
  <c r="AA19" i="26"/>
  <c r="N20" i="26"/>
  <c r="AA20" i="26"/>
  <c r="N21" i="26"/>
  <c r="AA21" i="26"/>
  <c r="N22" i="26"/>
  <c r="AA22" i="26"/>
  <c r="N23" i="26"/>
  <c r="AA23" i="26"/>
  <c r="N24" i="26"/>
  <c r="AA24" i="26"/>
  <c r="N25" i="26"/>
  <c r="AA25" i="26"/>
  <c r="N26" i="26"/>
  <c r="AA26" i="26"/>
  <c r="N27" i="26"/>
  <c r="AA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3" i="26"/>
  <c r="AA28" i="26"/>
  <c r="AA29" i="26"/>
  <c r="AA30" i="26"/>
  <c r="AA31" i="26"/>
  <c r="AA32" i="26"/>
  <c r="AA33" i="26"/>
  <c r="AA34" i="26"/>
  <c r="AA35" i="26"/>
  <c r="AA36" i="26"/>
  <c r="AA37" i="26"/>
  <c r="AA38" i="26"/>
  <c r="AA39" i="26"/>
  <c r="AA40" i="26"/>
  <c r="AA41" i="26"/>
  <c r="AA42" i="26"/>
  <c r="AA43" i="26"/>
  <c r="AA44" i="26"/>
  <c r="AA45" i="26"/>
  <c r="AA46" i="26"/>
  <c r="AA47" i="26"/>
  <c r="AA48" i="26"/>
  <c r="AA49" i="26"/>
  <c r="AA50" i="26"/>
  <c r="AA53" i="26"/>
  <c r="E54" i="26"/>
  <c r="E24" i="28" s="1"/>
  <c r="H54" i="26"/>
  <c r="H24" i="28" s="1"/>
  <c r="K54" i="26"/>
  <c r="K24" i="28" s="1"/>
  <c r="Q54" i="26"/>
  <c r="Q24" i="28" s="1"/>
  <c r="T54" i="26"/>
  <c r="T24" i="28" s="1"/>
  <c r="AF54" i="26"/>
  <c r="AF24" i="28" s="1"/>
  <c r="AI54" i="26"/>
  <c r="AI24" i="28" s="1"/>
  <c r="AL54" i="26"/>
  <c r="AL24" i="28" s="1"/>
  <c r="AR54" i="26"/>
  <c r="AR24" i="28" s="1"/>
  <c r="AU54" i="26"/>
  <c r="AU24" i="28" s="1"/>
  <c r="AX54" i="26"/>
  <c r="AX24" i="28" s="1"/>
  <c r="A8" i="19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8" i="1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N7" i="10"/>
  <c r="Z7" i="10"/>
  <c r="AA7" i="10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N8" i="10"/>
  <c r="Z8" i="10"/>
  <c r="N9" i="10"/>
  <c r="Z9" i="10"/>
  <c r="AB9" i="10" s="1"/>
  <c r="AA9" i="10"/>
  <c r="N10" i="10"/>
  <c r="Z10" i="10"/>
  <c r="N11" i="10"/>
  <c r="Z11" i="10"/>
  <c r="N12" i="10"/>
  <c r="Z12" i="10"/>
  <c r="N13" i="10"/>
  <c r="Z13" i="10"/>
  <c r="AA13" i="10"/>
  <c r="N14" i="10"/>
  <c r="Z14" i="10"/>
  <c r="AB14" i="10" s="1"/>
  <c r="AA14" i="10"/>
  <c r="N15" i="10"/>
  <c r="Z15" i="10"/>
  <c r="N16" i="10"/>
  <c r="Z16" i="10"/>
  <c r="AA16" i="10"/>
  <c r="N17" i="10"/>
  <c r="Z17" i="10"/>
  <c r="AB17" i="10" s="1"/>
  <c r="AA17" i="10"/>
  <c r="N18" i="10"/>
  <c r="Z18" i="10"/>
  <c r="N19" i="10"/>
  <c r="Z19" i="10"/>
  <c r="N20" i="10"/>
  <c r="Z20" i="10"/>
  <c r="N21" i="10"/>
  <c r="Z21" i="10"/>
  <c r="AA21" i="10"/>
  <c r="N22" i="10"/>
  <c r="Z22" i="10"/>
  <c r="N23" i="10"/>
  <c r="Z23" i="10"/>
  <c r="N24" i="10"/>
  <c r="Z24" i="10"/>
  <c r="N25" i="10"/>
  <c r="Z25" i="10"/>
  <c r="N26" i="10"/>
  <c r="Z26" i="10"/>
  <c r="N27" i="10"/>
  <c r="Z27" i="10"/>
  <c r="AA27" i="10"/>
  <c r="N28" i="10"/>
  <c r="Z28" i="10"/>
  <c r="N29" i="10"/>
  <c r="Z29" i="10"/>
  <c r="N30" i="10"/>
  <c r="Z30" i="10"/>
  <c r="N31" i="10"/>
  <c r="Z31" i="10"/>
  <c r="N32" i="10"/>
  <c r="Z32" i="10"/>
  <c r="N33" i="10"/>
  <c r="Z33" i="10"/>
  <c r="N34" i="10"/>
  <c r="Z34" i="10"/>
  <c r="N35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3" i="10"/>
  <c r="AA35" i="10"/>
  <c r="N36" i="10"/>
  <c r="AA36" i="10"/>
  <c r="N37" i="10"/>
  <c r="N38" i="10"/>
  <c r="N39" i="10"/>
  <c r="AA39" i="10"/>
  <c r="N40" i="10"/>
  <c r="N41" i="10"/>
  <c r="AA41" i="10"/>
  <c r="N42" i="10"/>
  <c r="AA42" i="10"/>
  <c r="N43" i="10"/>
  <c r="AA43" i="10"/>
  <c r="N44" i="10"/>
  <c r="N45" i="10"/>
  <c r="AA45" i="10"/>
  <c r="N46" i="10"/>
  <c r="AA46" i="10"/>
  <c r="N47" i="10"/>
  <c r="N48" i="10"/>
  <c r="N49" i="10"/>
  <c r="N50" i="10"/>
  <c r="N53" i="10"/>
  <c r="E54" i="10"/>
  <c r="E20" i="28" s="1"/>
  <c r="H54" i="10"/>
  <c r="H20" i="28" s="1"/>
  <c r="K54" i="10"/>
  <c r="K20" i="28" s="1"/>
  <c r="Q54" i="10"/>
  <c r="Q20" i="28" s="1"/>
  <c r="T54" i="10"/>
  <c r="T20" i="28" s="1"/>
  <c r="W54" i="10"/>
  <c r="W20" i="28" s="1"/>
  <c r="AF54" i="10"/>
  <c r="AF20" i="28" s="1"/>
  <c r="AI54" i="10"/>
  <c r="AI20" i="28" s="1"/>
  <c r="AL54" i="10"/>
  <c r="AL20" i="28" s="1"/>
  <c r="AR54" i="10"/>
  <c r="AR20" i="28" s="1"/>
  <c r="AU54" i="10"/>
  <c r="AU20" i="28" s="1"/>
  <c r="AX54" i="10"/>
  <c r="AX20" i="28" s="1"/>
  <c r="N7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3" i="13"/>
  <c r="A8" i="13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3" i="13"/>
  <c r="E54" i="13"/>
  <c r="E19" i="28" s="1"/>
  <c r="H54" i="13"/>
  <c r="H19" i="28" s="1"/>
  <c r="K54" i="13"/>
  <c r="K19" i="28" s="1"/>
  <c r="Q54" i="13"/>
  <c r="Q19" i="28" s="1"/>
  <c r="T54" i="13"/>
  <c r="T19" i="28" s="1"/>
  <c r="W54" i="13"/>
  <c r="W19" i="28" s="1"/>
  <c r="AF54" i="13"/>
  <c r="AF19" i="28" s="1"/>
  <c r="AG54" i="13"/>
  <c r="AG19" i="28" s="1"/>
  <c r="AL54" i="13"/>
  <c r="AJ19" i="28" s="1"/>
  <c r="AP54" i="13"/>
  <c r="AL19" i="28" s="1"/>
  <c r="AS54" i="13"/>
  <c r="AV54" i="13"/>
  <c r="AR19" i="28" s="1"/>
  <c r="AY54" i="13"/>
  <c r="AU19" i="28" s="1"/>
  <c r="BB54" i="13"/>
  <c r="AX19" i="28" s="1"/>
  <c r="N7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3" i="7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3" i="7"/>
  <c r="AA26" i="7"/>
  <c r="AA29" i="7"/>
  <c r="AA35" i="7"/>
  <c r="AA42" i="7"/>
  <c r="E54" i="7"/>
  <c r="E18" i="28" s="1"/>
  <c r="H54" i="7"/>
  <c r="H18" i="28" s="1"/>
  <c r="K54" i="7"/>
  <c r="K18" i="28" s="1"/>
  <c r="Q54" i="7"/>
  <c r="Q18" i="28" s="1"/>
  <c r="T54" i="7"/>
  <c r="T18" i="28" s="1"/>
  <c r="W54" i="7"/>
  <c r="W18" i="28" s="1"/>
  <c r="AF54" i="7"/>
  <c r="AF18" i="28" s="1"/>
  <c r="AI54" i="7"/>
  <c r="AI18" i="28" s="1"/>
  <c r="AL54" i="7"/>
  <c r="AL18" i="28" s="1"/>
  <c r="AR54" i="7"/>
  <c r="AR18" i="28" s="1"/>
  <c r="AU54" i="7"/>
  <c r="AU18" i="28" s="1"/>
  <c r="AX54" i="7"/>
  <c r="AX18" i="28" s="1"/>
  <c r="N7" i="8"/>
  <c r="Z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N8" i="8"/>
  <c r="Z8" i="8"/>
  <c r="N9" i="8"/>
  <c r="Z9" i="8"/>
  <c r="N10" i="8"/>
  <c r="Z10" i="8"/>
  <c r="N11" i="8"/>
  <c r="Z11" i="8"/>
  <c r="N12" i="8"/>
  <c r="Z12" i="8"/>
  <c r="N13" i="8"/>
  <c r="Z13" i="8"/>
  <c r="N14" i="8"/>
  <c r="Z14" i="8"/>
  <c r="N15" i="8"/>
  <c r="Z15" i="8"/>
  <c r="N16" i="8"/>
  <c r="Z16" i="8"/>
  <c r="N17" i="8"/>
  <c r="Z17" i="8"/>
  <c r="N18" i="8"/>
  <c r="Z18" i="8"/>
  <c r="N19" i="8"/>
  <c r="Z19" i="8"/>
  <c r="N20" i="8"/>
  <c r="Z20" i="8"/>
  <c r="N21" i="8"/>
  <c r="Z21" i="8"/>
  <c r="N22" i="8"/>
  <c r="Z22" i="8"/>
  <c r="N23" i="8"/>
  <c r="Z23" i="8"/>
  <c r="N24" i="8"/>
  <c r="Z24" i="8"/>
  <c r="N25" i="8"/>
  <c r="Z25" i="8"/>
  <c r="N26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3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3" i="8"/>
  <c r="E54" i="8"/>
  <c r="E17" i="28" s="1"/>
  <c r="H54" i="8"/>
  <c r="H17" i="28" s="1"/>
  <c r="K54" i="8"/>
  <c r="K17" i="28" s="1"/>
  <c r="Q54" i="8"/>
  <c r="Q17" i="28" s="1"/>
  <c r="T54" i="8"/>
  <c r="T17" i="28" s="1"/>
  <c r="W54" i="8"/>
  <c r="W17" i="28" s="1"/>
  <c r="AF54" i="8"/>
  <c r="AF17" i="28" s="1"/>
  <c r="AI54" i="8"/>
  <c r="AI17" i="28" s="1"/>
  <c r="AL54" i="8"/>
  <c r="AL17" i="28" s="1"/>
  <c r="AR54" i="8"/>
  <c r="AR17" i="28" s="1"/>
  <c r="AU54" i="8"/>
  <c r="AU17" i="28" s="1"/>
  <c r="AX54" i="8"/>
  <c r="AX17" i="28" s="1"/>
  <c r="N7" i="6"/>
  <c r="Z7" i="6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N8" i="6"/>
  <c r="Z8" i="6"/>
  <c r="AA8" i="6"/>
  <c r="N9" i="6"/>
  <c r="Z9" i="6"/>
  <c r="AA9" i="6"/>
  <c r="N10" i="6"/>
  <c r="Z10" i="6"/>
  <c r="BK16" i="28"/>
  <c r="BK15" i="28"/>
  <c r="BK26" i="28" s="1"/>
  <c r="BK8" i="28"/>
  <c r="BK14" i="28" s="1"/>
  <c r="BK7" i="28"/>
  <c r="N11" i="6"/>
  <c r="Z11" i="6"/>
  <c r="N12" i="6"/>
  <c r="Z12" i="6"/>
  <c r="AA12" i="6"/>
  <c r="N13" i="6"/>
  <c r="Z13" i="6"/>
  <c r="N14" i="6"/>
  <c r="Z14" i="6"/>
  <c r="N15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3" i="6"/>
  <c r="AA15" i="6"/>
  <c r="N16" i="6"/>
  <c r="N17" i="6"/>
  <c r="AA17" i="6"/>
  <c r="N18" i="6"/>
  <c r="N19" i="6"/>
  <c r="N20" i="6"/>
  <c r="N21" i="6"/>
  <c r="N22" i="6"/>
  <c r="AA22" i="6"/>
  <c r="N23" i="6"/>
  <c r="N24" i="6"/>
  <c r="AA24" i="6"/>
  <c r="N25" i="6"/>
  <c r="N26" i="6"/>
  <c r="N27" i="6"/>
  <c r="N28" i="6"/>
  <c r="N29" i="6"/>
  <c r="AA29" i="6"/>
  <c r="N30" i="6"/>
  <c r="N31" i="6"/>
  <c r="AA31" i="6"/>
  <c r="N32" i="6"/>
  <c r="N33" i="6"/>
  <c r="AA33" i="6"/>
  <c r="N34" i="6"/>
  <c r="N35" i="6"/>
  <c r="N36" i="6"/>
  <c r="AA36" i="6"/>
  <c r="N37" i="6"/>
  <c r="AA37" i="6"/>
  <c r="N38" i="6"/>
  <c r="AA38" i="6"/>
  <c r="N39" i="6"/>
  <c r="N40" i="6"/>
  <c r="N41" i="6"/>
  <c r="AA41" i="6"/>
  <c r="N42" i="6"/>
  <c r="AA42" i="6"/>
  <c r="N43" i="6"/>
  <c r="AA43" i="6"/>
  <c r="N44" i="6"/>
  <c r="AA44" i="6"/>
  <c r="N45" i="6"/>
  <c r="N46" i="6"/>
  <c r="N47" i="6"/>
  <c r="N48" i="6"/>
  <c r="AA48" i="6"/>
  <c r="N49" i="6"/>
  <c r="N50" i="6"/>
  <c r="N53" i="6"/>
  <c r="E54" i="6"/>
  <c r="E16" i="28" s="1"/>
  <c r="H54" i="6"/>
  <c r="H16" i="28" s="1"/>
  <c r="K54" i="6"/>
  <c r="K16" i="28" s="1"/>
  <c r="Q54" i="6"/>
  <c r="Q16" i="28" s="1"/>
  <c r="T54" i="6"/>
  <c r="T16" i="28" s="1"/>
  <c r="W54" i="6"/>
  <c r="W16" i="28" s="1"/>
  <c r="AF54" i="6"/>
  <c r="AF16" i="28" s="1"/>
  <c r="AI54" i="6"/>
  <c r="AI16" i="28" s="1"/>
  <c r="AL54" i="6"/>
  <c r="AL16" i="28" s="1"/>
  <c r="AR54" i="6"/>
  <c r="AR16" i="28" s="1"/>
  <c r="AU54" i="6"/>
  <c r="AU16" i="28" s="1"/>
  <c r="AX54" i="6"/>
  <c r="AX16" i="28" s="1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3" i="5"/>
  <c r="Z7" i="5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Z8" i="5"/>
  <c r="AA8" i="5"/>
  <c r="Z9" i="5"/>
  <c r="AA9" i="5"/>
  <c r="Z10" i="5"/>
  <c r="AA10" i="5"/>
  <c r="Z11" i="5"/>
  <c r="AA11" i="5"/>
  <c r="Z12" i="5"/>
  <c r="AA12" i="5"/>
  <c r="Z13" i="5"/>
  <c r="AA13" i="5"/>
  <c r="Z14" i="5"/>
  <c r="AA14" i="5"/>
  <c r="Z15" i="5"/>
  <c r="AA15" i="5"/>
  <c r="Z16" i="5"/>
  <c r="AA16" i="5"/>
  <c r="Z17" i="5"/>
  <c r="AA17" i="5"/>
  <c r="Z18" i="5"/>
  <c r="AA18" i="5"/>
  <c r="Z19" i="5"/>
  <c r="AA19" i="5"/>
  <c r="Z20" i="5"/>
  <c r="AA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3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3" i="5"/>
  <c r="E54" i="5"/>
  <c r="E15" i="28" s="1"/>
  <c r="H54" i="5"/>
  <c r="H15" i="28" s="1"/>
  <c r="K54" i="5"/>
  <c r="K15" i="28" s="1"/>
  <c r="Q54" i="5"/>
  <c r="Q15" i="28" s="1"/>
  <c r="T54" i="5"/>
  <c r="T15" i="28" s="1"/>
  <c r="W54" i="5"/>
  <c r="W15" i="28" s="1"/>
  <c r="AF54" i="5"/>
  <c r="AF15" i="28" s="1"/>
  <c r="AI54" i="5"/>
  <c r="AI15" i="28" s="1"/>
  <c r="AL54" i="5"/>
  <c r="AL15" i="28" s="1"/>
  <c r="AR54" i="5"/>
  <c r="AR15" i="28" s="1"/>
  <c r="AU54" i="5"/>
  <c r="AU15" i="28" s="1"/>
  <c r="AX54" i="5"/>
  <c r="AX15" i="28" s="1"/>
  <c r="A8" i="12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E55" i="22"/>
  <c r="E13" i="28" s="1"/>
  <c r="H55" i="22"/>
  <c r="H13" i="28" s="1"/>
  <c r="K55" i="22"/>
  <c r="K13" i="28" s="1"/>
  <c r="Q55" i="22"/>
  <c r="Q13" i="28" s="1"/>
  <c r="T55" i="22"/>
  <c r="T13" i="28" s="1"/>
  <c r="W55" i="22"/>
  <c r="W13" i="28" s="1"/>
  <c r="AF55" i="22"/>
  <c r="AF13" i="28" s="1"/>
  <c r="AI55" i="22"/>
  <c r="AI13" i="28" s="1"/>
  <c r="AL55" i="22"/>
  <c r="AL13" i="28" s="1"/>
  <c r="AR55" i="22"/>
  <c r="AR13" i="28" s="1"/>
  <c r="AU55" i="22"/>
  <c r="AU13" i="28" s="1"/>
  <c r="AX55" i="22"/>
  <c r="AX13" i="28" s="1"/>
  <c r="BK55" i="22"/>
  <c r="A8" i="23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E55" i="23"/>
  <c r="E12" i="28" s="1"/>
  <c r="H55" i="23"/>
  <c r="H12" i="28" s="1"/>
  <c r="K55" i="23"/>
  <c r="K12" i="28" s="1"/>
  <c r="Q55" i="23"/>
  <c r="Q12" i="28" s="1"/>
  <c r="T55" i="23"/>
  <c r="T12" i="28" s="1"/>
  <c r="W55" i="23"/>
  <c r="W12" i="28" s="1"/>
  <c r="AF55" i="23"/>
  <c r="AF12" i="28" s="1"/>
  <c r="AI55" i="23"/>
  <c r="AI12" i="28" s="1"/>
  <c r="AL55" i="23"/>
  <c r="AL12" i="28" s="1"/>
  <c r="AR55" i="23"/>
  <c r="AR12" i="28" s="1"/>
  <c r="AU55" i="23"/>
  <c r="AU12" i="28" s="1"/>
  <c r="AX55" i="23"/>
  <c r="AX12" i="28" s="1"/>
  <c r="BK55" i="23"/>
  <c r="A8" i="2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E55" i="21"/>
  <c r="E11" i="28" s="1"/>
  <c r="H55" i="21"/>
  <c r="H11" i="28" s="1"/>
  <c r="K55" i="21"/>
  <c r="K11" i="28" s="1"/>
  <c r="Q55" i="21"/>
  <c r="Q11" i="28" s="1"/>
  <c r="T55" i="21"/>
  <c r="T11" i="28" s="1"/>
  <c r="W55" i="21"/>
  <c r="W11" i="28" s="1"/>
  <c r="AF55" i="21"/>
  <c r="AF11" i="28" s="1"/>
  <c r="AI55" i="21"/>
  <c r="AI11" i="28" s="1"/>
  <c r="AL55" i="21"/>
  <c r="AL11" i="28" s="1"/>
  <c r="AR55" i="21"/>
  <c r="AR11" i="28" s="1"/>
  <c r="AU55" i="21"/>
  <c r="AU11" i="28" s="1"/>
  <c r="AX55" i="21"/>
  <c r="AX11" i="28" s="1"/>
  <c r="BK55" i="21"/>
  <c r="A8" i="20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E55" i="20"/>
  <c r="E10" i="28" s="1"/>
  <c r="H55" i="20"/>
  <c r="H10" i="28" s="1"/>
  <c r="K55" i="20"/>
  <c r="K10" i="28" s="1"/>
  <c r="Q55" i="20"/>
  <c r="Q10" i="28" s="1"/>
  <c r="T55" i="20"/>
  <c r="T10" i="28" s="1"/>
  <c r="W55" i="20"/>
  <c r="W10" i="28" s="1"/>
  <c r="AF55" i="20"/>
  <c r="AF10" i="28" s="1"/>
  <c r="AI55" i="20"/>
  <c r="AI10" i="28" s="1"/>
  <c r="AL55" i="20"/>
  <c r="AL10" i="28" s="1"/>
  <c r="AR55" i="20"/>
  <c r="AR10" i="28" s="1"/>
  <c r="AU55" i="20"/>
  <c r="AU10" i="28" s="1"/>
  <c r="AX55" i="20"/>
  <c r="AX10" i="28" s="1"/>
  <c r="BK55" i="20"/>
  <c r="A8" i="16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E55" i="16"/>
  <c r="E9" i="28" s="1"/>
  <c r="H55" i="16"/>
  <c r="H9" i="28" s="1"/>
  <c r="K55" i="16"/>
  <c r="K9" i="28" s="1"/>
  <c r="Q55" i="16"/>
  <c r="Q9" i="28" s="1"/>
  <c r="T55" i="16"/>
  <c r="T9" i="28" s="1"/>
  <c r="W55" i="16"/>
  <c r="W9" i="28" s="1"/>
  <c r="AF55" i="16"/>
  <c r="AF9" i="28" s="1"/>
  <c r="AI55" i="16"/>
  <c r="AI9" i="28" s="1"/>
  <c r="AL55" i="16"/>
  <c r="AL9" i="28" s="1"/>
  <c r="AR55" i="16"/>
  <c r="AR9" i="28" s="1"/>
  <c r="AU55" i="16"/>
  <c r="AU9" i="28" s="1"/>
  <c r="AX55" i="16"/>
  <c r="AX9" i="28" s="1"/>
  <c r="BK55" i="16"/>
  <c r="A8" i="18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E55" i="18"/>
  <c r="E8" i="28" s="1"/>
  <c r="H55" i="18"/>
  <c r="H8" i="28" s="1"/>
  <c r="K55" i="18"/>
  <c r="K8" i="28" s="1"/>
  <c r="Q55" i="18"/>
  <c r="Q8" i="28" s="1"/>
  <c r="T55" i="18"/>
  <c r="T8" i="28" s="1"/>
  <c r="W55" i="18"/>
  <c r="W8" i="28" s="1"/>
  <c r="AF55" i="18"/>
  <c r="AF8" i="28" s="1"/>
  <c r="AI55" i="18"/>
  <c r="AI8" i="28" s="1"/>
  <c r="AL55" i="18"/>
  <c r="AL8" i="28" s="1"/>
  <c r="AR55" i="18"/>
  <c r="AR8" i="28" s="1"/>
  <c r="AU55" i="18"/>
  <c r="AU8" i="28" s="1"/>
  <c r="AX55" i="18"/>
  <c r="AX8" i="28" s="1"/>
  <c r="BK55" i="18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8" i="25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E55" i="9"/>
  <c r="E7" i="28" s="1"/>
  <c r="H55" i="9"/>
  <c r="H7" i="28" s="1"/>
  <c r="K55" i="9"/>
  <c r="K7" i="28" s="1"/>
  <c r="Q55" i="9"/>
  <c r="Q7" i="28" s="1"/>
  <c r="T55" i="9"/>
  <c r="T7" i="28" s="1"/>
  <c r="W55" i="9"/>
  <c r="W7" i="28" s="1"/>
  <c r="AF55" i="9"/>
  <c r="AF7" i="28" s="1"/>
  <c r="AI55" i="9"/>
  <c r="AI7" i="28" s="1"/>
  <c r="AL55" i="9"/>
  <c r="AL7" i="28" s="1"/>
  <c r="AR55" i="9"/>
  <c r="AR7" i="28" s="1"/>
  <c r="AU55" i="9"/>
  <c r="AU7" i="28" s="1"/>
  <c r="AX55" i="9"/>
  <c r="AX7" i="28" s="1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G7" i="28"/>
  <c r="AJ7" i="28"/>
  <c r="AM7" i="28"/>
  <c r="AS7" i="28"/>
  <c r="AV7" i="28"/>
  <c r="AY7" i="28"/>
  <c r="BJ7" i="28"/>
  <c r="AG8" i="28"/>
  <c r="AG14" i="28" s="1"/>
  <c r="AJ8" i="28"/>
  <c r="AM8" i="28"/>
  <c r="AM14" i="28" s="1"/>
  <c r="AS8" i="28"/>
  <c r="AV8" i="28"/>
  <c r="AV14" i="28" s="1"/>
  <c r="AY8" i="28"/>
  <c r="AY14" i="28" s="1"/>
  <c r="BJ8" i="28"/>
  <c r="BJ14" i="28" s="1"/>
  <c r="AG9" i="28"/>
  <c r="AJ9" i="28"/>
  <c r="AM9" i="28"/>
  <c r="AS9" i="28"/>
  <c r="AV9" i="28"/>
  <c r="AY9" i="28"/>
  <c r="BJ9" i="28"/>
  <c r="BK9" i="28"/>
  <c r="AG10" i="28"/>
  <c r="AJ10" i="28"/>
  <c r="AM10" i="28"/>
  <c r="AS10" i="28"/>
  <c r="AV10" i="28"/>
  <c r="AY10" i="28"/>
  <c r="BJ10" i="28"/>
  <c r="BK10" i="28"/>
  <c r="AG11" i="28"/>
  <c r="AJ11" i="28"/>
  <c r="AM11" i="28"/>
  <c r="AS11" i="28"/>
  <c r="AV11" i="28"/>
  <c r="AY11" i="28"/>
  <c r="BJ11" i="28"/>
  <c r="BK11" i="28"/>
  <c r="AG12" i="28"/>
  <c r="AJ12" i="28"/>
  <c r="AM12" i="28"/>
  <c r="AS12" i="28"/>
  <c r="AV12" i="28"/>
  <c r="AY12" i="28"/>
  <c r="AY13" i="28"/>
  <c r="BJ12" i="28"/>
  <c r="BK12" i="28"/>
  <c r="AG13" i="28"/>
  <c r="AJ13" i="28"/>
  <c r="AM13" i="28"/>
  <c r="AS13" i="28"/>
  <c r="AV13" i="28"/>
  <c r="BJ13" i="28"/>
  <c r="BJ15" i="28"/>
  <c r="BJ26" i="28" s="1"/>
  <c r="BK13" i="28"/>
  <c r="AG15" i="28"/>
  <c r="AG26" i="28" s="1"/>
  <c r="AJ15" i="28"/>
  <c r="AJ26" i="28" s="1"/>
  <c r="AM15" i="28"/>
  <c r="AS15" i="28"/>
  <c r="AV15" i="28"/>
  <c r="AV26" i="28" s="1"/>
  <c r="AY15" i="28"/>
  <c r="AG16" i="28"/>
  <c r="AJ16" i="28"/>
  <c r="AM16" i="28"/>
  <c r="AS16" i="28"/>
  <c r="AV16" i="28"/>
  <c r="AY16" i="28"/>
  <c r="BJ16" i="28"/>
  <c r="AG17" i="28"/>
  <c r="AJ17" i="28"/>
  <c r="AM17" i="28"/>
  <c r="AS17" i="28"/>
  <c r="AV17" i="28"/>
  <c r="AY17" i="28"/>
  <c r="BJ17" i="28"/>
  <c r="BK17" i="28"/>
  <c r="AG18" i="28"/>
  <c r="AJ18" i="28"/>
  <c r="AM18" i="28"/>
  <c r="AS18" i="28"/>
  <c r="AV18" i="28"/>
  <c r="AY18" i="28"/>
  <c r="BJ18" i="28"/>
  <c r="BK18" i="28"/>
  <c r="AM19" i="28"/>
  <c r="AS19" i="28"/>
  <c r="AV19" i="28"/>
  <c r="AY19" i="28"/>
  <c r="BJ19" i="28"/>
  <c r="BK19" i="28"/>
  <c r="AG20" i="28"/>
  <c r="AJ20" i="28"/>
  <c r="AM20" i="28"/>
  <c r="AS20" i="28"/>
  <c r="AV20" i="28"/>
  <c r="AY20" i="28"/>
  <c r="BJ20" i="28"/>
  <c r="BK20" i="28"/>
  <c r="W21" i="28"/>
  <c r="AG21" i="28"/>
  <c r="AJ21" i="28"/>
  <c r="AM21" i="28"/>
  <c r="AS21" i="28"/>
  <c r="AV21" i="28"/>
  <c r="AY21" i="28"/>
  <c r="BJ21" i="28"/>
  <c r="BK21" i="28"/>
  <c r="W22" i="28"/>
  <c r="AG22" i="28"/>
  <c r="AJ22" i="28"/>
  <c r="AM22" i="28"/>
  <c r="AS22" i="28"/>
  <c r="AV22" i="28"/>
  <c r="AY22" i="28"/>
  <c r="BJ22" i="28"/>
  <c r="BK22" i="28"/>
  <c r="W23" i="28"/>
  <c r="AG23" i="28"/>
  <c r="AJ23" i="28"/>
  <c r="AM23" i="28"/>
  <c r="AS23" i="28"/>
  <c r="AV23" i="28"/>
  <c r="AY23" i="28"/>
  <c r="BJ23" i="28"/>
  <c r="BK23" i="28"/>
  <c r="W24" i="28"/>
  <c r="AG24" i="28"/>
  <c r="AJ24" i="28"/>
  <c r="AM24" i="28"/>
  <c r="AS24" i="28"/>
  <c r="AV24" i="28"/>
  <c r="AY24" i="28"/>
  <c r="BJ24" i="28"/>
  <c r="BK24" i="28"/>
  <c r="W25" i="28"/>
  <c r="AG25" i="28"/>
  <c r="AJ25" i="28"/>
  <c r="AM25" i="28"/>
  <c r="AS25" i="28"/>
  <c r="AV25" i="28"/>
  <c r="AY25" i="28"/>
  <c r="BJ25" i="28"/>
  <c r="BK25" i="28"/>
  <c r="E33" i="28"/>
  <c r="E44" i="28" s="1"/>
  <c r="E45" i="28" s="1"/>
  <c r="F33" i="28"/>
  <c r="F44" i="28" s="1"/>
  <c r="F45" i="28" s="1"/>
  <c r="H33" i="28"/>
  <c r="H44" i="28" s="1"/>
  <c r="H45" i="28" s="1"/>
  <c r="I33" i="28"/>
  <c r="K33" i="28"/>
  <c r="K44" i="28" s="1"/>
  <c r="K45" i="28" s="1"/>
  <c r="L33" i="28"/>
  <c r="Q33" i="28"/>
  <c r="R33" i="28"/>
  <c r="R44" i="28" s="1"/>
  <c r="R45" i="28" s="1"/>
  <c r="T33" i="28"/>
  <c r="T44" i="28" s="1"/>
  <c r="T45" i="28" s="1"/>
  <c r="U33" i="28"/>
  <c r="W33" i="28"/>
  <c r="W44" i="28" s="1"/>
  <c r="W45" i="28" s="1"/>
  <c r="X33" i="28"/>
  <c r="AF33" i="28"/>
  <c r="AF44" i="28" s="1"/>
  <c r="AF45" i="28" s="1"/>
  <c r="AI33" i="28"/>
  <c r="AI44" i="28" s="1"/>
  <c r="AI45" i="28" s="1"/>
  <c r="AL33" i="28"/>
  <c r="AG33" i="28"/>
  <c r="AG44" i="28" s="1"/>
  <c r="AG45" i="28" s="1"/>
  <c r="AJ33" i="28"/>
  <c r="AJ44" i="28" s="1"/>
  <c r="AJ45" i="28" s="1"/>
  <c r="AM33" i="28"/>
  <c r="AR33" i="28"/>
  <c r="AR44" i="28" s="1"/>
  <c r="AR45" i="28" s="1"/>
  <c r="AS33" i="28"/>
  <c r="AU33" i="28"/>
  <c r="AU44" i="28" s="1"/>
  <c r="AU45" i="28" s="1"/>
  <c r="AX33" i="28"/>
  <c r="AX44" i="28" s="1"/>
  <c r="AX45" i="28" s="1"/>
  <c r="AV33" i="28"/>
  <c r="AY33" i="28"/>
  <c r="AY44" i="28" s="1"/>
  <c r="AY45" i="28" s="1"/>
  <c r="BJ33" i="28"/>
  <c r="BJ44" i="28" s="1"/>
  <c r="BJ45" i="28" s="1"/>
  <c r="BK33" i="28"/>
  <c r="BK44" i="28" s="1"/>
  <c r="BK45" i="28" s="1"/>
  <c r="E34" i="28"/>
  <c r="F34" i="28"/>
  <c r="H34" i="28"/>
  <c r="I34" i="28"/>
  <c r="K34" i="28"/>
  <c r="L34" i="28"/>
  <c r="Q34" i="28"/>
  <c r="R34" i="28"/>
  <c r="T34" i="28"/>
  <c r="U34" i="28"/>
  <c r="W34" i="28"/>
  <c r="X34" i="28"/>
  <c r="AF34" i="28"/>
  <c r="AI34" i="28"/>
  <c r="AL34" i="28"/>
  <c r="AG34" i="28"/>
  <c r="AJ34" i="28"/>
  <c r="AM34" i="28"/>
  <c r="AR34" i="28"/>
  <c r="AS34" i="28"/>
  <c r="AU34" i="28"/>
  <c r="AV34" i="28"/>
  <c r="AX34" i="28"/>
  <c r="AY34" i="28"/>
  <c r="BJ34" i="28"/>
  <c r="BK34" i="28"/>
  <c r="E35" i="28"/>
  <c r="F35" i="28"/>
  <c r="H35" i="28"/>
  <c r="K35" i="28"/>
  <c r="I35" i="28"/>
  <c r="L35" i="28"/>
  <c r="Q35" i="28"/>
  <c r="T35" i="28"/>
  <c r="W35" i="28"/>
  <c r="R35" i="28"/>
  <c r="U35" i="28"/>
  <c r="X35" i="28"/>
  <c r="AF35" i="28"/>
  <c r="AG35" i="28"/>
  <c r="AI35" i="28"/>
  <c r="AL35" i="28"/>
  <c r="AJ35" i="28"/>
  <c r="AM35" i="28"/>
  <c r="AR35" i="28"/>
  <c r="AU35" i="28"/>
  <c r="AX35" i="28"/>
  <c r="AS35" i="28"/>
  <c r="AV35" i="28"/>
  <c r="AY35" i="28"/>
  <c r="BJ35" i="28"/>
  <c r="BK35" i="28"/>
  <c r="E36" i="28"/>
  <c r="H36" i="28"/>
  <c r="K36" i="28"/>
  <c r="F36" i="28"/>
  <c r="I36" i="28"/>
  <c r="L36" i="28"/>
  <c r="Q36" i="28"/>
  <c r="R36" i="28"/>
  <c r="T36" i="28"/>
  <c r="U36" i="28"/>
  <c r="W36" i="28"/>
  <c r="X36" i="28"/>
  <c r="AF36" i="28"/>
  <c r="AG36" i="28"/>
  <c r="AI36" i="28"/>
  <c r="AJ36" i="28"/>
  <c r="AL36" i="28"/>
  <c r="AM36" i="28"/>
  <c r="AR36" i="28"/>
  <c r="AS36" i="28"/>
  <c r="AU36" i="28"/>
  <c r="AV36" i="28"/>
  <c r="AX36" i="28"/>
  <c r="AY36" i="28"/>
  <c r="BJ36" i="28"/>
  <c r="BK36" i="28"/>
  <c r="E37" i="28"/>
  <c r="F37" i="28"/>
  <c r="H37" i="28"/>
  <c r="I37" i="28"/>
  <c r="K37" i="28"/>
  <c r="L37" i="28"/>
  <c r="Q37" i="28"/>
  <c r="T37" i="28"/>
  <c r="W37" i="28"/>
  <c r="R37" i="28"/>
  <c r="U37" i="28"/>
  <c r="X37" i="28"/>
  <c r="AF37" i="28"/>
  <c r="AG37" i="28"/>
  <c r="AI37" i="28"/>
  <c r="AL37" i="28"/>
  <c r="AJ37" i="28"/>
  <c r="AM37" i="28"/>
  <c r="AR37" i="28"/>
  <c r="AU37" i="28"/>
  <c r="AX37" i="28"/>
  <c r="AS37" i="28"/>
  <c r="AV37" i="28"/>
  <c r="AY37" i="28"/>
  <c r="BJ37" i="28"/>
  <c r="BK37" i="28"/>
  <c r="E38" i="28"/>
  <c r="F38" i="28"/>
  <c r="H38" i="28"/>
  <c r="I38" i="28"/>
  <c r="K38" i="28"/>
  <c r="L38" i="28"/>
  <c r="Q38" i="28"/>
  <c r="R38" i="28"/>
  <c r="T38" i="28"/>
  <c r="W38" i="28"/>
  <c r="U38" i="28"/>
  <c r="X38" i="28"/>
  <c r="AF38" i="28"/>
  <c r="AG38" i="28"/>
  <c r="AI38" i="28"/>
  <c r="AJ38" i="28"/>
  <c r="AL38" i="28"/>
  <c r="AM38" i="28"/>
  <c r="AR38" i="28"/>
  <c r="AS38" i="28"/>
  <c r="AU38" i="28"/>
  <c r="AV38" i="28"/>
  <c r="AX38" i="28"/>
  <c r="AY38" i="28"/>
  <c r="BJ38" i="28"/>
  <c r="BK38" i="28"/>
  <c r="E39" i="28"/>
  <c r="F39" i="28"/>
  <c r="H39" i="28"/>
  <c r="I39" i="28"/>
  <c r="K39" i="28"/>
  <c r="L39" i="28"/>
  <c r="Q39" i="28"/>
  <c r="T39" i="28"/>
  <c r="W39" i="28"/>
  <c r="R39" i="28"/>
  <c r="U39" i="28"/>
  <c r="X39" i="28"/>
  <c r="AF39" i="28"/>
  <c r="AG39" i="28"/>
  <c r="AI39" i="28"/>
  <c r="AL39" i="28"/>
  <c r="AJ39" i="28"/>
  <c r="AM39" i="28"/>
  <c r="AR39" i="28"/>
  <c r="AU39" i="28"/>
  <c r="AX39" i="28"/>
  <c r="AS39" i="28"/>
  <c r="AV39" i="28"/>
  <c r="AY39" i="28"/>
  <c r="BJ39" i="28"/>
  <c r="BK39" i="28"/>
  <c r="E40" i="28"/>
  <c r="F40" i="28"/>
  <c r="H40" i="28"/>
  <c r="I40" i="28"/>
  <c r="K40" i="28"/>
  <c r="L40" i="28"/>
  <c r="Q40" i="28"/>
  <c r="R40" i="28"/>
  <c r="T40" i="28"/>
  <c r="W40" i="28"/>
  <c r="U40" i="28"/>
  <c r="X40" i="28"/>
  <c r="AF40" i="28"/>
  <c r="AG40" i="28"/>
  <c r="AI40" i="28"/>
  <c r="AJ40" i="28"/>
  <c r="AL40" i="28"/>
  <c r="AM40" i="28"/>
  <c r="AR40" i="28"/>
  <c r="AS40" i="28"/>
  <c r="AU40" i="28"/>
  <c r="AV40" i="28"/>
  <c r="AX40" i="28"/>
  <c r="AY40" i="28"/>
  <c r="BJ40" i="28"/>
  <c r="BK40" i="28"/>
  <c r="E41" i="28"/>
  <c r="F41" i="28"/>
  <c r="H41" i="28"/>
  <c r="I41" i="28"/>
  <c r="K41" i="28"/>
  <c r="L41" i="28"/>
  <c r="Q41" i="28"/>
  <c r="T41" i="28"/>
  <c r="W41" i="28"/>
  <c r="R41" i="28"/>
  <c r="U41" i="28"/>
  <c r="X41" i="28"/>
  <c r="AF41" i="28"/>
  <c r="AG41" i="28"/>
  <c r="AI41" i="28"/>
  <c r="AL41" i="28"/>
  <c r="AJ41" i="28"/>
  <c r="AM41" i="28"/>
  <c r="AR41" i="28"/>
  <c r="AU41" i="28"/>
  <c r="AX41" i="28"/>
  <c r="AS41" i="28"/>
  <c r="AV41" i="28"/>
  <c r="AY41" i="28"/>
  <c r="BJ41" i="28"/>
  <c r="BK41" i="28"/>
  <c r="E42" i="28"/>
  <c r="F42" i="28"/>
  <c r="H42" i="28"/>
  <c r="I42" i="28"/>
  <c r="K42" i="28"/>
  <c r="L42" i="28"/>
  <c r="Q42" i="28"/>
  <c r="R42" i="28"/>
  <c r="T42" i="28"/>
  <c r="W42" i="28"/>
  <c r="U42" i="28"/>
  <c r="X42" i="28"/>
  <c r="AF42" i="28"/>
  <c r="AG42" i="28"/>
  <c r="AI42" i="28"/>
  <c r="AJ42" i="28"/>
  <c r="AL42" i="28"/>
  <c r="AM42" i="28"/>
  <c r="AR42" i="28"/>
  <c r="AS42" i="28"/>
  <c r="AU42" i="28"/>
  <c r="AV42" i="28"/>
  <c r="AX42" i="28"/>
  <c r="AY42" i="28"/>
  <c r="BJ42" i="28"/>
  <c r="BK42" i="28"/>
  <c r="E43" i="28"/>
  <c r="F43" i="28"/>
  <c r="H43" i="28"/>
  <c r="I43" i="28"/>
  <c r="K43" i="28"/>
  <c r="L43" i="28"/>
  <c r="Q43" i="28"/>
  <c r="T43" i="28"/>
  <c r="W43" i="28"/>
  <c r="R43" i="28"/>
  <c r="U43" i="28"/>
  <c r="X43" i="28"/>
  <c r="AF43" i="28"/>
  <c r="AG43" i="28"/>
  <c r="AI43" i="28"/>
  <c r="AL43" i="28"/>
  <c r="AJ43" i="28"/>
  <c r="AM43" i="28"/>
  <c r="AR43" i="28"/>
  <c r="AU43" i="28"/>
  <c r="AX43" i="28"/>
  <c r="AS43" i="28"/>
  <c r="AV43" i="28"/>
  <c r="AY43" i="28"/>
  <c r="BJ43" i="28"/>
  <c r="BK43" i="28"/>
  <c r="AY54" i="33"/>
  <c r="AV54" i="33"/>
  <c r="AS54" i="33"/>
  <c r="F54" i="5"/>
  <c r="F15" i="28" s="1"/>
  <c r="F54" i="6"/>
  <c r="F16" i="28" s="1"/>
  <c r="I55" i="22"/>
  <c r="I13" i="28" s="1"/>
  <c r="I55" i="21"/>
  <c r="I11" i="28" s="1"/>
  <c r="I55" i="16"/>
  <c r="I9" i="28" s="1"/>
  <c r="I55" i="23"/>
  <c r="I12" i="28" s="1"/>
  <c r="I55" i="18"/>
  <c r="I8" i="28" s="1"/>
  <c r="I54" i="26"/>
  <c r="I24" i="28" s="1"/>
  <c r="O24" i="6"/>
  <c r="AD24" i="6"/>
  <c r="AD38" i="6"/>
  <c r="O38" i="6"/>
  <c r="O50" i="6"/>
  <c r="AD50" i="6"/>
  <c r="O10" i="5"/>
  <c r="O14" i="6"/>
  <c r="AD14" i="6"/>
  <c r="AD15" i="5"/>
  <c r="O15" i="5"/>
  <c r="AD25" i="5"/>
  <c r="O25" i="5"/>
  <c r="O31" i="5"/>
  <c r="I54" i="5"/>
  <c r="I15" i="28" s="1"/>
  <c r="I54" i="6"/>
  <c r="I16" i="28" s="1"/>
  <c r="AD50" i="5"/>
  <c r="AD53" i="5"/>
  <c r="I55" i="20"/>
  <c r="I10" i="28" s="1"/>
  <c r="AD24" i="5"/>
  <c r="AD16" i="5"/>
  <c r="AD19" i="5"/>
  <c r="O23" i="5"/>
  <c r="AD23" i="5"/>
  <c r="O22" i="5"/>
  <c r="AD22" i="5"/>
  <c r="O23" i="6"/>
  <c r="AD23" i="6"/>
  <c r="AD17" i="5"/>
  <c r="O17" i="5"/>
  <c r="O8" i="5"/>
  <c r="AD8" i="5"/>
  <c r="O9" i="5"/>
  <c r="AD9" i="5"/>
  <c r="O20" i="5"/>
  <c r="AD20" i="5"/>
  <c r="O35" i="5"/>
  <c r="AD35" i="5"/>
  <c r="O11" i="5"/>
  <c r="AD11" i="5"/>
  <c r="AD30" i="5"/>
  <c r="O30" i="5"/>
  <c r="AD34" i="5"/>
  <c r="O34" i="5"/>
  <c r="O37" i="5"/>
  <c r="AD37" i="5"/>
  <c r="O16" i="5"/>
  <c r="O18" i="6"/>
  <c r="AD18" i="6"/>
  <c r="O19" i="5"/>
  <c r="AD21" i="5"/>
  <c r="O21" i="5"/>
  <c r="AD28" i="5"/>
  <c r="O28" i="5"/>
  <c r="O36" i="5"/>
  <c r="AD36" i="5"/>
  <c r="O41" i="5"/>
  <c r="AD41" i="5"/>
  <c r="AD13" i="5"/>
  <c r="O13" i="5"/>
  <c r="O18" i="5"/>
  <c r="AD18" i="5"/>
  <c r="AD41" i="6"/>
  <c r="O41" i="6"/>
  <c r="AD42" i="5"/>
  <c r="O42" i="5"/>
  <c r="L19" i="28"/>
  <c r="AD26" i="6"/>
  <c r="O26" i="6"/>
  <c r="AD29" i="5"/>
  <c r="O29" i="5"/>
  <c r="O39" i="5"/>
  <c r="AD39" i="5"/>
  <c r="O47" i="5"/>
  <c r="AD47" i="5"/>
  <c r="O48" i="6"/>
  <c r="AD48" i="6"/>
  <c r="AD7" i="5"/>
  <c r="O7" i="5"/>
  <c r="O12" i="5"/>
  <c r="AD12" i="5"/>
  <c r="AD26" i="5"/>
  <c r="O26" i="5"/>
  <c r="O27" i="5"/>
  <c r="AD27" i="5"/>
  <c r="AD29" i="6"/>
  <c r="O29" i="6"/>
  <c r="O33" i="5"/>
  <c r="AD33" i="5"/>
  <c r="O39" i="6"/>
  <c r="AD39" i="6"/>
  <c r="AD40" i="5"/>
  <c r="O40" i="5"/>
  <c r="O44" i="5"/>
  <c r="AD44" i="5"/>
  <c r="O47" i="6"/>
  <c r="AD47" i="6"/>
  <c r="AD48" i="5"/>
  <c r="O48" i="5"/>
  <c r="AD10" i="5"/>
  <c r="O24" i="5"/>
  <c r="AD31" i="5"/>
  <c r="O38" i="5"/>
  <c r="AD38" i="5"/>
  <c r="O43" i="5"/>
  <c r="AD43" i="5"/>
  <c r="AD49" i="6"/>
  <c r="O49" i="6"/>
  <c r="O50" i="5"/>
  <c r="O53" i="6"/>
  <c r="AD53" i="6"/>
  <c r="O32" i="5"/>
  <c r="AD32" i="5"/>
  <c r="AD46" i="5"/>
  <c r="O46" i="5"/>
  <c r="O49" i="5"/>
  <c r="AD49" i="5"/>
  <c r="O53" i="5"/>
  <c r="R54" i="5"/>
  <c r="R15" i="28" s="1"/>
  <c r="R54" i="6"/>
  <c r="R16" i="28" s="1"/>
  <c r="R55" i="16"/>
  <c r="R9" i="28" s="1"/>
  <c r="R55" i="18"/>
  <c r="R8" i="28" s="1"/>
  <c r="AA7" i="5"/>
  <c r="AA11" i="6"/>
  <c r="AA16" i="6"/>
  <c r="AA19" i="6"/>
  <c r="AA20" i="7"/>
  <c r="AA20" i="6"/>
  <c r="AA24" i="7"/>
  <c r="AA26" i="6"/>
  <c r="AA28" i="6"/>
  <c r="AA32" i="6"/>
  <c r="AA35" i="6"/>
  <c r="AA39" i="7"/>
  <c r="AA39" i="6"/>
  <c r="AA41" i="7"/>
  <c r="AA45" i="6"/>
  <c r="AA47" i="6"/>
  <c r="AA49" i="6"/>
  <c r="AA53" i="6"/>
  <c r="AA7" i="6"/>
  <c r="AA13" i="6"/>
  <c r="AA14" i="6"/>
  <c r="AA18" i="6"/>
  <c r="AA21" i="6"/>
  <c r="AA23" i="6"/>
  <c r="AA25" i="6"/>
  <c r="AA27" i="6"/>
  <c r="AA30" i="7"/>
  <c r="AA30" i="6"/>
  <c r="AA34" i="6"/>
  <c r="AA40" i="6"/>
  <c r="AA46" i="6"/>
  <c r="AA50" i="6"/>
  <c r="U54" i="6"/>
  <c r="U16" i="28" s="1"/>
  <c r="AA10" i="6"/>
  <c r="U54" i="5"/>
  <c r="U15" i="28" s="1"/>
  <c r="U55" i="21"/>
  <c r="U11" i="28" s="1"/>
  <c r="U55" i="16"/>
  <c r="U9" i="28" s="1"/>
  <c r="U55" i="18"/>
  <c r="U8" i="28" s="1"/>
  <c r="U55" i="22"/>
  <c r="U13" i="28" s="1"/>
  <c r="U55" i="23"/>
  <c r="U12" i="28" s="1"/>
  <c r="U55" i="20"/>
  <c r="U10" i="28" s="1"/>
  <c r="X54" i="5"/>
  <c r="X15" i="28" s="1"/>
  <c r="AA18" i="7"/>
  <c r="X54" i="6"/>
  <c r="X16" i="28" s="1"/>
  <c r="AA15" i="7"/>
  <c r="X55" i="22"/>
  <c r="X13" i="28" s="1"/>
  <c r="X55" i="18"/>
  <c r="X8" i="28" s="1"/>
  <c r="X55" i="23"/>
  <c r="X12" i="28" s="1"/>
  <c r="X55" i="20"/>
  <c r="X10" i="28" s="1"/>
  <c r="X55" i="21"/>
  <c r="X11" i="28" s="1"/>
  <c r="X55" i="16"/>
  <c r="X9" i="28" s="1"/>
  <c r="X54" i="10"/>
  <c r="X20" i="28" s="1"/>
  <c r="AG54" i="6"/>
  <c r="BE8" i="5"/>
  <c r="BE10" i="5"/>
  <c r="BE15" i="5"/>
  <c r="BE16" i="6"/>
  <c r="BE16" i="5"/>
  <c r="BE17" i="5"/>
  <c r="BE19" i="6"/>
  <c r="BE19" i="5"/>
  <c r="BE21" i="6"/>
  <c r="BE21" i="5"/>
  <c r="BE22" i="6"/>
  <c r="BE24" i="6"/>
  <c r="BE25" i="6"/>
  <c r="BE25" i="5"/>
  <c r="BE27" i="6"/>
  <c r="BE27" i="5"/>
  <c r="BE29" i="6"/>
  <c r="BE31" i="5"/>
  <c r="BE33" i="6"/>
  <c r="BE34" i="5"/>
  <c r="BE36" i="5"/>
  <c r="BE37" i="6"/>
  <c r="BE38" i="6"/>
  <c r="BE39" i="6"/>
  <c r="BE39" i="5"/>
  <c r="BE40" i="6"/>
  <c r="BE40" i="5"/>
  <c r="BE41" i="5"/>
  <c r="BE42" i="5"/>
  <c r="BE43" i="5"/>
  <c r="BE44" i="5"/>
  <c r="BE45" i="6"/>
  <c r="BE46" i="5"/>
  <c r="BE47" i="6"/>
  <c r="BE48" i="5"/>
  <c r="BE49" i="5"/>
  <c r="BE50" i="6"/>
  <c r="BE53" i="5"/>
  <c r="AG54" i="5"/>
  <c r="BE9" i="5"/>
  <c r="BE11" i="5"/>
  <c r="BE12" i="5"/>
  <c r="BE13" i="5"/>
  <c r="BE14" i="5"/>
  <c r="BE17" i="6"/>
  <c r="BE18" i="6"/>
  <c r="BE18" i="5"/>
  <c r="BE20" i="6"/>
  <c r="BE20" i="5"/>
  <c r="BE22" i="5"/>
  <c r="BE23" i="6"/>
  <c r="BE23" i="5"/>
  <c r="BE24" i="5"/>
  <c r="BE26" i="6"/>
  <c r="BE26" i="5"/>
  <c r="BE28" i="6"/>
  <c r="BE28" i="5"/>
  <c r="BE29" i="5"/>
  <c r="BE30" i="6"/>
  <c r="BE30" i="5"/>
  <c r="BE31" i="6"/>
  <c r="BE32" i="6"/>
  <c r="BE32" i="5"/>
  <c r="BE33" i="5"/>
  <c r="BE34" i="6"/>
  <c r="BE35" i="6"/>
  <c r="BE35" i="5"/>
  <c r="BE36" i="6"/>
  <c r="BE37" i="5"/>
  <c r="BE38" i="5"/>
  <c r="BE41" i="6"/>
  <c r="BE42" i="6"/>
  <c r="BE43" i="6"/>
  <c r="BE44" i="6"/>
  <c r="BE45" i="5"/>
  <c r="BE46" i="6"/>
  <c r="BE47" i="5"/>
  <c r="BE48" i="6"/>
  <c r="BE49" i="6"/>
  <c r="BE50" i="5"/>
  <c r="BE53" i="6"/>
  <c r="AG55" i="23"/>
  <c r="AG55" i="16"/>
  <c r="AG55" i="18"/>
  <c r="AG55" i="21"/>
  <c r="AG55" i="20"/>
  <c r="AJ54" i="5"/>
  <c r="BE8" i="6"/>
  <c r="BE9" i="6"/>
  <c r="BE10" i="6"/>
  <c r="BE12" i="6"/>
  <c r="BE13" i="6"/>
  <c r="AJ54" i="6"/>
  <c r="BE11" i="6"/>
  <c r="BE14" i="6"/>
  <c r="BE15" i="6"/>
  <c r="AJ55" i="22"/>
  <c r="AJ55" i="23"/>
  <c r="AJ55" i="18"/>
  <c r="AM54" i="6"/>
  <c r="AM54" i="5"/>
  <c r="AM55" i="22"/>
  <c r="AM55" i="23"/>
  <c r="AM55" i="16"/>
  <c r="AM55" i="18"/>
  <c r="AM55" i="21"/>
  <c r="AM55" i="20"/>
  <c r="AP12" i="7"/>
  <c r="AP15" i="6"/>
  <c r="AP18" i="6"/>
  <c r="AP24" i="7"/>
  <c r="AP25" i="6"/>
  <c r="AP27" i="5"/>
  <c r="AP28" i="6"/>
  <c r="AP32" i="5"/>
  <c r="AP33" i="5"/>
  <c r="AP34" i="5"/>
  <c r="AP38" i="6"/>
  <c r="AP40" i="7"/>
  <c r="AP43" i="6"/>
  <c r="AP48" i="6"/>
  <c r="AP11" i="6"/>
  <c r="AP12" i="5"/>
  <c r="AP28" i="7"/>
  <c r="AP33" i="7"/>
  <c r="AP34" i="7"/>
  <c r="AP36" i="6"/>
  <c r="AP43" i="5"/>
  <c r="AP48" i="5"/>
  <c r="AM54" i="10"/>
  <c r="AS55" i="21"/>
  <c r="AS55" i="16"/>
  <c r="AY55" i="9"/>
  <c r="AY57" i="9" s="1"/>
  <c r="AY55" i="35"/>
  <c r="AY55" i="34"/>
  <c r="AY55" i="4"/>
  <c r="AB13" i="26" l="1"/>
  <c r="AQ40" i="6"/>
  <c r="AQ20" i="6"/>
  <c r="AQ41" i="5"/>
  <c r="AQ21" i="5"/>
  <c r="AQ13" i="5"/>
  <c r="AB36" i="10"/>
  <c r="BI51" i="5"/>
  <c r="Z13" i="33"/>
  <c r="AB20" i="5"/>
  <c r="AB16" i="5"/>
  <c r="AB12" i="5"/>
  <c r="AB8" i="5"/>
  <c r="AB17" i="5"/>
  <c r="AB13" i="5"/>
  <c r="AB9" i="5"/>
  <c r="AB48" i="6"/>
  <c r="AQ48" i="26"/>
  <c r="AQ44" i="26"/>
  <c r="AQ40" i="26"/>
  <c r="AQ36" i="26"/>
  <c r="AQ32" i="26"/>
  <c r="AQ28" i="26"/>
  <c r="AQ24" i="26"/>
  <c r="AQ20" i="26"/>
  <c r="AQ16" i="26"/>
  <c r="AQ12" i="26"/>
  <c r="AQ8" i="26"/>
  <c r="BC48" i="6"/>
  <c r="BC40" i="6"/>
  <c r="BC32" i="6"/>
  <c r="BC24" i="6"/>
  <c r="BC16" i="6"/>
  <c r="BC8" i="6"/>
  <c r="BC50" i="5"/>
  <c r="BC42" i="5"/>
  <c r="BC34" i="5"/>
  <c r="BC26" i="5"/>
  <c r="BC18" i="5"/>
  <c r="BC10" i="5"/>
  <c r="AQ22" i="6"/>
  <c r="AB8" i="6"/>
  <c r="AQ12" i="6"/>
  <c r="BC50" i="6"/>
  <c r="BC42" i="6"/>
  <c r="BC34" i="6"/>
  <c r="BC26" i="6"/>
  <c r="BC18" i="6"/>
  <c r="BC10" i="6"/>
  <c r="BF7" i="6"/>
  <c r="AQ42" i="6"/>
  <c r="AB38" i="6"/>
  <c r="AB22" i="6"/>
  <c r="AQ32" i="6"/>
  <c r="AB47" i="5"/>
  <c r="AB39" i="5"/>
  <c r="AB31" i="5"/>
  <c r="AB23" i="5"/>
  <c r="AB7" i="26"/>
  <c r="AB45" i="5"/>
  <c r="AB37" i="5"/>
  <c r="AB29" i="5"/>
  <c r="AB21" i="5"/>
  <c r="P32" i="5"/>
  <c r="P49" i="6"/>
  <c r="AB28" i="6"/>
  <c r="P14" i="6"/>
  <c r="AB30" i="7"/>
  <c r="AQ8" i="5"/>
  <c r="BF49" i="6"/>
  <c r="BF41" i="6"/>
  <c r="BF33" i="6"/>
  <c r="BF29" i="6"/>
  <c r="BF25" i="6"/>
  <c r="BF21" i="6"/>
  <c r="BF17" i="6"/>
  <c r="BF9" i="6"/>
  <c r="BF46" i="5"/>
  <c r="BF42" i="5"/>
  <c r="BF26" i="5"/>
  <c r="BF18" i="5"/>
  <c r="AQ50" i="26"/>
  <c r="AQ42" i="26"/>
  <c r="AQ34" i="26"/>
  <c r="AQ26" i="26"/>
  <c r="AQ18" i="26"/>
  <c r="AQ10" i="26"/>
  <c r="AQ53" i="7"/>
  <c r="AQ43" i="7"/>
  <c r="AQ46" i="6"/>
  <c r="AQ38" i="6"/>
  <c r="AQ14" i="6"/>
  <c r="AQ47" i="5"/>
  <c r="BC44" i="6"/>
  <c r="BC36" i="6"/>
  <c r="BC28" i="6"/>
  <c r="BC20" i="6"/>
  <c r="BC12" i="6"/>
  <c r="BC46" i="5"/>
  <c r="BC38" i="5"/>
  <c r="BC30" i="5"/>
  <c r="BC22" i="5"/>
  <c r="BC14" i="5"/>
  <c r="BI51" i="8"/>
  <c r="AB53" i="5"/>
  <c r="AB43" i="5"/>
  <c r="AB35" i="5"/>
  <c r="AB27" i="5"/>
  <c r="P30" i="5"/>
  <c r="P48" i="6"/>
  <c r="AB34" i="6"/>
  <c r="AB20" i="7"/>
  <c r="AQ45" i="6"/>
  <c r="AQ46" i="5"/>
  <c r="BF12" i="6"/>
  <c r="BF45" i="5"/>
  <c r="BF37" i="5"/>
  <c r="BF13" i="5"/>
  <c r="AQ28" i="6"/>
  <c r="AQ37" i="5"/>
  <c r="AB49" i="5"/>
  <c r="AB41" i="5"/>
  <c r="AB33" i="5"/>
  <c r="AB25" i="5"/>
  <c r="AB19" i="5"/>
  <c r="AB15" i="5"/>
  <c r="AB11" i="5"/>
  <c r="AB7" i="5"/>
  <c r="P44" i="5"/>
  <c r="P28" i="5"/>
  <c r="P12" i="5"/>
  <c r="P18" i="6"/>
  <c r="AB16" i="6"/>
  <c r="AB12" i="6"/>
  <c r="AB26" i="7"/>
  <c r="AB18" i="7"/>
  <c r="BF53" i="6"/>
  <c r="BF43" i="6"/>
  <c r="BF31" i="6"/>
  <c r="BF27" i="6"/>
  <c r="BF23" i="6"/>
  <c r="BF19" i="6"/>
  <c r="BF48" i="5"/>
  <c r="BF44" i="5"/>
  <c r="BF40" i="5"/>
  <c r="BF36" i="5"/>
  <c r="BF32" i="5"/>
  <c r="BF28" i="5"/>
  <c r="BF24" i="5"/>
  <c r="BF20" i="5"/>
  <c r="BF16" i="5"/>
  <c r="BF8" i="5"/>
  <c r="AQ18" i="6"/>
  <c r="AQ43" i="5"/>
  <c r="AB18" i="5"/>
  <c r="AB14" i="5"/>
  <c r="AB10" i="5"/>
  <c r="P42" i="5"/>
  <c r="P34" i="5"/>
  <c r="P53" i="6"/>
  <c r="AB46" i="6"/>
  <c r="AB24" i="7"/>
  <c r="BF50" i="6"/>
  <c r="BF38" i="6"/>
  <c r="BF34" i="6"/>
  <c r="BF30" i="6"/>
  <c r="BF22" i="6"/>
  <c r="BF14" i="6"/>
  <c r="BF47" i="5"/>
  <c r="BF39" i="5"/>
  <c r="BF35" i="5"/>
  <c r="BF15" i="5"/>
  <c r="BF11" i="5"/>
  <c r="AB42" i="10"/>
  <c r="AB27" i="10"/>
  <c r="AB7" i="10"/>
  <c r="AB11" i="26"/>
  <c r="AB8" i="26"/>
  <c r="AQ24" i="6"/>
  <c r="AQ16" i="6"/>
  <c r="AQ33" i="5"/>
  <c r="AQ25" i="5"/>
  <c r="AQ17" i="5"/>
  <c r="AQ9" i="5"/>
  <c r="P48" i="5"/>
  <c r="P40" i="5"/>
  <c r="P36" i="5"/>
  <c r="P24" i="5"/>
  <c r="P20" i="5"/>
  <c r="P16" i="5"/>
  <c r="P8" i="5"/>
  <c r="AB44" i="6"/>
  <c r="AB40" i="6"/>
  <c r="AB36" i="6"/>
  <c r="AB32" i="6"/>
  <c r="AB24" i="6"/>
  <c r="AB20" i="6"/>
  <c r="AB10" i="6"/>
  <c r="AB42" i="7"/>
  <c r="AB46" i="10"/>
  <c r="AB53" i="26"/>
  <c r="AB47" i="26"/>
  <c r="AB43" i="26"/>
  <c r="AB39" i="26"/>
  <c r="AB35" i="26"/>
  <c r="AB31" i="26"/>
  <c r="AB27" i="26"/>
  <c r="AB23" i="26"/>
  <c r="AB19" i="26"/>
  <c r="AQ33" i="7"/>
  <c r="AQ48" i="6"/>
  <c r="AQ36" i="6"/>
  <c r="BF48" i="6"/>
  <c r="BF46" i="6"/>
  <c r="BF44" i="6"/>
  <c r="BF42" i="6"/>
  <c r="BF40" i="6"/>
  <c r="BF36" i="6"/>
  <c r="BF32" i="6"/>
  <c r="BF28" i="6"/>
  <c r="BF26" i="6"/>
  <c r="BF24" i="6"/>
  <c r="BF20" i="6"/>
  <c r="BF18" i="6"/>
  <c r="BF16" i="6"/>
  <c r="BF10" i="6"/>
  <c r="BF8" i="6"/>
  <c r="BF53" i="5"/>
  <c r="BF49" i="5"/>
  <c r="BF43" i="5"/>
  <c r="BF41" i="5"/>
  <c r="BF33" i="5"/>
  <c r="BF31" i="5"/>
  <c r="BF29" i="5"/>
  <c r="BF27" i="5"/>
  <c r="BF25" i="5"/>
  <c r="BF23" i="5"/>
  <c r="BF21" i="5"/>
  <c r="BF19" i="5"/>
  <c r="BF17" i="5"/>
  <c r="BF9" i="5"/>
  <c r="AC8" i="33"/>
  <c r="G8" i="33"/>
  <c r="AC13" i="33"/>
  <c r="G13" i="33"/>
  <c r="Z8" i="33"/>
  <c r="S8" i="33"/>
  <c r="Z17" i="33"/>
  <c r="S17" i="33"/>
  <c r="Z21" i="33"/>
  <c r="S21" i="33"/>
  <c r="Z25" i="33"/>
  <c r="S25" i="33"/>
  <c r="Z29" i="33"/>
  <c r="S29" i="33"/>
  <c r="Z33" i="33"/>
  <c r="S33" i="33"/>
  <c r="Z37" i="33"/>
  <c r="S37" i="33"/>
  <c r="Z41" i="33"/>
  <c r="S41" i="33"/>
  <c r="Z45" i="33"/>
  <c r="S45" i="33"/>
  <c r="Z49" i="33"/>
  <c r="S49" i="33"/>
  <c r="BI51" i="7"/>
  <c r="AB48" i="5"/>
  <c r="AB44" i="5"/>
  <c r="AB40" i="5"/>
  <c r="AB36" i="5"/>
  <c r="AB32" i="5"/>
  <c r="AB28" i="5"/>
  <c r="AB24" i="5"/>
  <c r="P53" i="5"/>
  <c r="P47" i="5"/>
  <c r="P43" i="5"/>
  <c r="P39" i="5"/>
  <c r="P35" i="5"/>
  <c r="P31" i="5"/>
  <c r="P27" i="5"/>
  <c r="P23" i="5"/>
  <c r="P19" i="5"/>
  <c r="P15" i="5"/>
  <c r="P11" i="5"/>
  <c r="P7" i="5"/>
  <c r="P41" i="6"/>
  <c r="P38" i="6"/>
  <c r="P24" i="6"/>
  <c r="AB53" i="6"/>
  <c r="AB47" i="6"/>
  <c r="AB43" i="6"/>
  <c r="AB39" i="6"/>
  <c r="AB35" i="6"/>
  <c r="AB31" i="6"/>
  <c r="AB27" i="6"/>
  <c r="AB23" i="6"/>
  <c r="AB19" i="6"/>
  <c r="AB15" i="6"/>
  <c r="AB13" i="6"/>
  <c r="AB7" i="6"/>
  <c r="AB41" i="7"/>
  <c r="AB29" i="7"/>
  <c r="AB45" i="10"/>
  <c r="AB41" i="10"/>
  <c r="AB21" i="10"/>
  <c r="AB16" i="10"/>
  <c r="AB13" i="10"/>
  <c r="AB50" i="26"/>
  <c r="AB46" i="26"/>
  <c r="AB42" i="26"/>
  <c r="AB38" i="26"/>
  <c r="AB34" i="26"/>
  <c r="AB30" i="26"/>
  <c r="AB26" i="26"/>
  <c r="AB22" i="26"/>
  <c r="AB18" i="26"/>
  <c r="AB12" i="26"/>
  <c r="AB9" i="26"/>
  <c r="AQ53" i="26"/>
  <c r="AQ47" i="26"/>
  <c r="AQ43" i="26"/>
  <c r="AQ39" i="26"/>
  <c r="AQ35" i="26"/>
  <c r="AQ31" i="26"/>
  <c r="AQ27" i="26"/>
  <c r="AQ23" i="26"/>
  <c r="AQ19" i="26"/>
  <c r="AQ15" i="26"/>
  <c r="AQ11" i="26"/>
  <c r="AQ7" i="26"/>
  <c r="AQ48" i="7"/>
  <c r="AQ44" i="7"/>
  <c r="AQ40" i="7"/>
  <c r="AQ28" i="7"/>
  <c r="AQ24" i="7"/>
  <c r="AQ12" i="7"/>
  <c r="AQ8" i="7"/>
  <c r="AQ53" i="6"/>
  <c r="AQ43" i="6"/>
  <c r="AQ39" i="6"/>
  <c r="AQ35" i="6"/>
  <c r="AQ31" i="6"/>
  <c r="AQ23" i="6"/>
  <c r="AQ19" i="6"/>
  <c r="AQ15" i="6"/>
  <c r="AQ11" i="6"/>
  <c r="AQ48" i="5"/>
  <c r="AQ40" i="5"/>
  <c r="AQ36" i="5"/>
  <c r="AQ32" i="5"/>
  <c r="AQ24" i="5"/>
  <c r="AQ20" i="5"/>
  <c r="AQ16" i="5"/>
  <c r="AQ12" i="5"/>
  <c r="BC49" i="6"/>
  <c r="BC45" i="6"/>
  <c r="BC41" i="6"/>
  <c r="BC37" i="6"/>
  <c r="BC33" i="6"/>
  <c r="BC29" i="6"/>
  <c r="BC25" i="6"/>
  <c r="BC21" i="6"/>
  <c r="BC17" i="6"/>
  <c r="BC13" i="6"/>
  <c r="BC9" i="6"/>
  <c r="BC53" i="5"/>
  <c r="BC47" i="5"/>
  <c r="BC43" i="5"/>
  <c r="BC39" i="5"/>
  <c r="BC35" i="5"/>
  <c r="BC31" i="5"/>
  <c r="BC27" i="5"/>
  <c r="BC23" i="5"/>
  <c r="BC19" i="5"/>
  <c r="BC15" i="5"/>
  <c r="BC11" i="5"/>
  <c r="BC7" i="5"/>
  <c r="AE50" i="6"/>
  <c r="AE48" i="6"/>
  <c r="AE38" i="6"/>
  <c r="AE26" i="6"/>
  <c r="AE24" i="6"/>
  <c r="AE18" i="6"/>
  <c r="AE14" i="6"/>
  <c r="AE53" i="5"/>
  <c r="AE49" i="5"/>
  <c r="AE47" i="5"/>
  <c r="AE43" i="5"/>
  <c r="AE41" i="5"/>
  <c r="AE39" i="5"/>
  <c r="AE37" i="5"/>
  <c r="AE35" i="5"/>
  <c r="AE33" i="5"/>
  <c r="AE31" i="5"/>
  <c r="AE29" i="5"/>
  <c r="AE27" i="5"/>
  <c r="AE25" i="5"/>
  <c r="AE23" i="5"/>
  <c r="AE21" i="5"/>
  <c r="AE19" i="5"/>
  <c r="AE17" i="5"/>
  <c r="AE15" i="5"/>
  <c r="AE13" i="5"/>
  <c r="AE11" i="5"/>
  <c r="AE9" i="5"/>
  <c r="AE7" i="5"/>
  <c r="N9" i="33"/>
  <c r="G9" i="33"/>
  <c r="AC14" i="33"/>
  <c r="G14" i="33"/>
  <c r="N18" i="33"/>
  <c r="G18" i="33"/>
  <c r="AC26" i="33"/>
  <c r="G26" i="33"/>
  <c r="N38" i="33"/>
  <c r="G38" i="33"/>
  <c r="N46" i="33"/>
  <c r="G46" i="33"/>
  <c r="Z9" i="33"/>
  <c r="S9" i="33"/>
  <c r="Z14" i="33"/>
  <c r="S14" i="33"/>
  <c r="Z18" i="33"/>
  <c r="S18" i="33"/>
  <c r="Z22" i="33"/>
  <c r="S22" i="33"/>
  <c r="Z26" i="33"/>
  <c r="S26" i="33"/>
  <c r="Z30" i="33"/>
  <c r="S30" i="33"/>
  <c r="Z34" i="33"/>
  <c r="S34" i="33"/>
  <c r="Z38" i="33"/>
  <c r="S38" i="33"/>
  <c r="Z42" i="33"/>
  <c r="S42" i="33"/>
  <c r="Z46" i="33"/>
  <c r="S46" i="33"/>
  <c r="Z50" i="33"/>
  <c r="S50" i="33"/>
  <c r="AE51" i="8"/>
  <c r="P50" i="5"/>
  <c r="P46" i="5"/>
  <c r="P38" i="5"/>
  <c r="P26" i="5"/>
  <c r="P22" i="5"/>
  <c r="P18" i="5"/>
  <c r="P10" i="5"/>
  <c r="P26" i="6"/>
  <c r="P23" i="6"/>
  <c r="AB50" i="6"/>
  <c r="AB42" i="6"/>
  <c r="AB30" i="6"/>
  <c r="AB26" i="6"/>
  <c r="AB18" i="6"/>
  <c r="AB11" i="6"/>
  <c r="AB49" i="26"/>
  <c r="AB45" i="26"/>
  <c r="AB41" i="26"/>
  <c r="AB37" i="26"/>
  <c r="AB33" i="26"/>
  <c r="AB29" i="26"/>
  <c r="AB25" i="26"/>
  <c r="AB21" i="26"/>
  <c r="AQ27" i="5"/>
  <c r="AQ11" i="5"/>
  <c r="AQ7" i="5"/>
  <c r="BF47" i="6"/>
  <c r="BF45" i="6"/>
  <c r="BF39" i="6"/>
  <c r="BF37" i="6"/>
  <c r="BF35" i="6"/>
  <c r="BF15" i="6"/>
  <c r="BF13" i="6"/>
  <c r="BF11" i="6"/>
  <c r="BF50" i="5"/>
  <c r="BF38" i="5"/>
  <c r="BF34" i="5"/>
  <c r="BF30" i="5"/>
  <c r="BF22" i="5"/>
  <c r="BF14" i="5"/>
  <c r="BF12" i="5"/>
  <c r="BF10" i="5"/>
  <c r="AC15" i="33"/>
  <c r="G15" i="33"/>
  <c r="Z10" i="33"/>
  <c r="S10" i="33"/>
  <c r="Z15" i="33"/>
  <c r="S15" i="33"/>
  <c r="Z19" i="33"/>
  <c r="S19" i="33"/>
  <c r="Z23" i="33"/>
  <c r="S23" i="33"/>
  <c r="Z27" i="33"/>
  <c r="S27" i="33"/>
  <c r="Z31" i="33"/>
  <c r="S31" i="33"/>
  <c r="Z35" i="33"/>
  <c r="S35" i="33"/>
  <c r="Z39" i="33"/>
  <c r="S39" i="33"/>
  <c r="Z43" i="33"/>
  <c r="S43" i="33"/>
  <c r="Z47" i="33"/>
  <c r="S47" i="33"/>
  <c r="Z53" i="33"/>
  <c r="S53" i="33"/>
  <c r="AE51" i="7"/>
  <c r="AB50" i="5"/>
  <c r="AB46" i="5"/>
  <c r="AB42" i="5"/>
  <c r="AB38" i="5"/>
  <c r="AB34" i="5"/>
  <c r="AB30" i="5"/>
  <c r="AB26" i="5"/>
  <c r="AB22" i="5"/>
  <c r="P49" i="5"/>
  <c r="P41" i="5"/>
  <c r="P37" i="5"/>
  <c r="P33" i="5"/>
  <c r="P29" i="5"/>
  <c r="P25" i="5"/>
  <c r="P21" i="5"/>
  <c r="P17" i="5"/>
  <c r="P13" i="5"/>
  <c r="P9" i="5"/>
  <c r="P50" i="6"/>
  <c r="P47" i="6"/>
  <c r="P39" i="6"/>
  <c r="P29" i="6"/>
  <c r="AB49" i="6"/>
  <c r="AB45" i="6"/>
  <c r="AB41" i="6"/>
  <c r="AB37" i="6"/>
  <c r="AB33" i="6"/>
  <c r="AB29" i="6"/>
  <c r="AB25" i="6"/>
  <c r="AB21" i="6"/>
  <c r="AB17" i="6"/>
  <c r="AB14" i="6"/>
  <c r="AB9" i="6"/>
  <c r="AB39" i="7"/>
  <c r="AB35" i="7"/>
  <c r="AB15" i="7"/>
  <c r="AB43" i="10"/>
  <c r="AB39" i="10"/>
  <c r="AB35" i="10"/>
  <c r="AB48" i="26"/>
  <c r="AB44" i="26"/>
  <c r="AB40" i="26"/>
  <c r="AB36" i="26"/>
  <c r="AB32" i="26"/>
  <c r="AB28" i="26"/>
  <c r="AB24" i="26"/>
  <c r="AB20" i="26"/>
  <c r="AB16" i="26"/>
  <c r="AQ49" i="26"/>
  <c r="AQ45" i="26"/>
  <c r="AQ41" i="26"/>
  <c r="AQ37" i="26"/>
  <c r="AQ33" i="26"/>
  <c r="AQ29" i="26"/>
  <c r="AQ25" i="26"/>
  <c r="AQ21" i="26"/>
  <c r="AQ17" i="26"/>
  <c r="AQ13" i="26"/>
  <c r="AQ9" i="26"/>
  <c r="AQ50" i="7"/>
  <c r="AQ46" i="7"/>
  <c r="AQ42" i="7"/>
  <c r="AQ34" i="7"/>
  <c r="AQ26" i="7"/>
  <c r="AQ49" i="6"/>
  <c r="AQ41" i="6"/>
  <c r="AQ33" i="6"/>
  <c r="AQ29" i="6"/>
  <c r="AQ25" i="6"/>
  <c r="AQ21" i="6"/>
  <c r="AQ13" i="6"/>
  <c r="AQ50" i="5"/>
  <c r="AQ42" i="5"/>
  <c r="AQ38" i="5"/>
  <c r="AQ34" i="5"/>
  <c r="AQ26" i="5"/>
  <c r="AQ22" i="5"/>
  <c r="AQ18" i="5"/>
  <c r="AQ14" i="5"/>
  <c r="BC53" i="6"/>
  <c r="BC47" i="6"/>
  <c r="BC43" i="6"/>
  <c r="BC39" i="6"/>
  <c r="BC35" i="6"/>
  <c r="BC31" i="6"/>
  <c r="BC27" i="6"/>
  <c r="BC23" i="6"/>
  <c r="BC19" i="6"/>
  <c r="BC15" i="6"/>
  <c r="BC11" i="6"/>
  <c r="BC7" i="6"/>
  <c r="BC49" i="5"/>
  <c r="BC45" i="5"/>
  <c r="BC41" i="5"/>
  <c r="BC37" i="5"/>
  <c r="BC33" i="5"/>
  <c r="BC29" i="5"/>
  <c r="BC25" i="5"/>
  <c r="BC21" i="5"/>
  <c r="BC17" i="5"/>
  <c r="BC13" i="5"/>
  <c r="BC9" i="5"/>
  <c r="AE53" i="6"/>
  <c r="AE49" i="6"/>
  <c r="AE47" i="6"/>
  <c r="AE41" i="6"/>
  <c r="AE39" i="6"/>
  <c r="AE29" i="6"/>
  <c r="AE23" i="6"/>
  <c r="AE50" i="5"/>
  <c r="AE48" i="5"/>
  <c r="AE46" i="5"/>
  <c r="AE44" i="5"/>
  <c r="AE42" i="5"/>
  <c r="AE40" i="5"/>
  <c r="AE38" i="5"/>
  <c r="AE36" i="5"/>
  <c r="AE34" i="5"/>
  <c r="AE32" i="5"/>
  <c r="AE30" i="5"/>
  <c r="AE28" i="5"/>
  <c r="AE26" i="5"/>
  <c r="AE24" i="5"/>
  <c r="AE22" i="5"/>
  <c r="AE20" i="5"/>
  <c r="AE18" i="5"/>
  <c r="AE16" i="5"/>
  <c r="AE12" i="5"/>
  <c r="AE10" i="5"/>
  <c r="AE8" i="5"/>
  <c r="N7" i="33"/>
  <c r="G7" i="33"/>
  <c r="N11" i="33"/>
  <c r="G11" i="33"/>
  <c r="Z7" i="33"/>
  <c r="S7" i="33"/>
  <c r="Z11" i="33"/>
  <c r="S11" i="33"/>
  <c r="Z16" i="33"/>
  <c r="S16" i="33"/>
  <c r="Z20" i="33"/>
  <c r="S20" i="33"/>
  <c r="Z24" i="33"/>
  <c r="S24" i="33"/>
  <c r="Z28" i="33"/>
  <c r="S28" i="33"/>
  <c r="Z32" i="33"/>
  <c r="S32" i="33"/>
  <c r="Z36" i="33"/>
  <c r="S36" i="33"/>
  <c r="Z40" i="33"/>
  <c r="S40" i="33"/>
  <c r="Z44" i="33"/>
  <c r="S44" i="33"/>
  <c r="Z48" i="33"/>
  <c r="S48" i="33"/>
  <c r="BG51" i="18"/>
  <c r="BG51" i="23"/>
  <c r="BG51" i="20"/>
  <c r="AY51" i="2"/>
  <c r="BH15" i="5"/>
  <c r="AC9" i="33"/>
  <c r="Y41" i="28"/>
  <c r="O40" i="28"/>
  <c r="N26" i="33"/>
  <c r="N14" i="33"/>
  <c r="BH38" i="5"/>
  <c r="BH33" i="5"/>
  <c r="BH13" i="5"/>
  <c r="V12" i="28"/>
  <c r="Y13" i="28"/>
  <c r="BB13" i="28"/>
  <c r="G15" i="28"/>
  <c r="BE19" i="15"/>
  <c r="BE43" i="15"/>
  <c r="BE16" i="15"/>
  <c r="BE32" i="15"/>
  <c r="BE35" i="15"/>
  <c r="BE15" i="15"/>
  <c r="BE39" i="15"/>
  <c r="BE48" i="11"/>
  <c r="BE49" i="11"/>
  <c r="AC54" i="5"/>
  <c r="AC54" i="6"/>
  <c r="BH7" i="5"/>
  <c r="AT54" i="6"/>
  <c r="AF54" i="33"/>
  <c r="AH33" i="28"/>
  <c r="AH44" i="28" s="1"/>
  <c r="AH45" i="28" s="1"/>
  <c r="Z13" i="28"/>
  <c r="AC18" i="33"/>
  <c r="BB16" i="28"/>
  <c r="AK9" i="28"/>
  <c r="AT11" i="28"/>
  <c r="BH26" i="5"/>
  <c r="AK54" i="5"/>
  <c r="BH46" i="5"/>
  <c r="AK43" i="28"/>
  <c r="N43" i="28"/>
  <c r="AO42" i="28"/>
  <c r="AK39" i="28"/>
  <c r="N39" i="28"/>
  <c r="BA38" i="28"/>
  <c r="AO38" i="28"/>
  <c r="AK37" i="28"/>
  <c r="AW33" i="28"/>
  <c r="AW44" i="28" s="1"/>
  <c r="AW45" i="28" s="1"/>
  <c r="Y11" i="28"/>
  <c r="M19" i="28"/>
  <c r="M43" i="28"/>
  <c r="AZ42" i="28"/>
  <c r="J42" i="28"/>
  <c r="AT40" i="28"/>
  <c r="AK40" i="28"/>
  <c r="J40" i="28"/>
  <c r="M39" i="28"/>
  <c r="S38" i="28"/>
  <c r="J38" i="28"/>
  <c r="M37" i="28"/>
  <c r="G37" i="28"/>
  <c r="Y36" i="28"/>
  <c r="AH35" i="28"/>
  <c r="G35" i="28"/>
  <c r="AZ34" i="28"/>
  <c r="AT34" i="28"/>
  <c r="Y34" i="28"/>
  <c r="S34" i="28"/>
  <c r="J34" i="28"/>
  <c r="M33" i="28"/>
  <c r="M44" i="28" s="1"/>
  <c r="M45" i="28" s="1"/>
  <c r="AT7" i="28"/>
  <c r="AZ43" i="28"/>
  <c r="AZ39" i="28"/>
  <c r="M36" i="28"/>
  <c r="AN10" i="28"/>
  <c r="AH11" i="28"/>
  <c r="K55" i="4"/>
  <c r="AC38" i="33"/>
  <c r="Z12" i="33"/>
  <c r="E54" i="33"/>
  <c r="T54" i="33"/>
  <c r="BE18" i="15"/>
  <c r="BE30" i="15"/>
  <c r="BE50" i="15"/>
  <c r="BE11" i="15"/>
  <c r="BE31" i="15"/>
  <c r="BE44" i="11"/>
  <c r="BE42" i="11"/>
  <c r="BH26" i="6"/>
  <c r="BH43" i="5"/>
  <c r="BH35" i="5"/>
  <c r="AC10" i="33"/>
  <c r="AC54" i="26"/>
  <c r="AC54" i="10"/>
  <c r="AC54" i="7"/>
  <c r="AC54" i="8"/>
  <c r="AX55" i="4"/>
  <c r="AH54" i="5"/>
  <c r="AK55" i="22"/>
  <c r="AP54" i="33"/>
  <c r="J36" i="28"/>
  <c r="AP25" i="28"/>
  <c r="AP20" i="28"/>
  <c r="AT10" i="28"/>
  <c r="BK27" i="28"/>
  <c r="AC54" i="13"/>
  <c r="AG55" i="9"/>
  <c r="AG57" i="9" s="1"/>
  <c r="AN54" i="6"/>
  <c r="J54" i="5"/>
  <c r="AP17" i="28"/>
  <c r="H55" i="4"/>
  <c r="AF55" i="4"/>
  <c r="BH48" i="5"/>
  <c r="BH18" i="5"/>
  <c r="AP41" i="28"/>
  <c r="AN39" i="28"/>
  <c r="Y38" i="28"/>
  <c r="BB36" i="28"/>
  <c r="AP36" i="28"/>
  <c r="N24" i="28"/>
  <c r="AP21" i="28"/>
  <c r="BB11" i="28"/>
  <c r="AZ12" i="28"/>
  <c r="V54" i="10"/>
  <c r="AP23" i="28"/>
  <c r="AP10" i="28"/>
  <c r="AW10" i="28"/>
  <c r="V54" i="7"/>
  <c r="AH55" i="18"/>
  <c r="AH54" i="6"/>
  <c r="AK54" i="6"/>
  <c r="AK55" i="23"/>
  <c r="AK55" i="18"/>
  <c r="AN54" i="26"/>
  <c r="K54" i="33"/>
  <c r="BH19" i="5"/>
  <c r="V13" i="28"/>
  <c r="V15" i="28"/>
  <c r="AW19" i="28"/>
  <c r="AW7" i="28"/>
  <c r="AZ8" i="28"/>
  <c r="AO8" i="28"/>
  <c r="AT12" i="28"/>
  <c r="AC46" i="33"/>
  <c r="AW43" i="28"/>
  <c r="M42" i="28"/>
  <c r="M40" i="28"/>
  <c r="Z39" i="28"/>
  <c r="G38" i="28"/>
  <c r="AW37" i="28"/>
  <c r="AN36" i="28"/>
  <c r="AH36" i="28"/>
  <c r="V35" i="28"/>
  <c r="S33" i="28"/>
  <c r="S44" i="28" s="1"/>
  <c r="S45" i="28" s="1"/>
  <c r="AP7" i="28"/>
  <c r="N19" i="28"/>
  <c r="AC22" i="33"/>
  <c r="N22" i="33"/>
  <c r="AC30" i="33"/>
  <c r="N30" i="33"/>
  <c r="N34" i="33"/>
  <c r="AC34" i="33"/>
  <c r="N42" i="33"/>
  <c r="AC42" i="33"/>
  <c r="AC50" i="33"/>
  <c r="N50" i="33"/>
  <c r="AT54" i="26"/>
  <c r="AT54" i="7"/>
  <c r="AT55" i="23"/>
  <c r="AT55" i="21"/>
  <c r="AT55" i="18"/>
  <c r="AZ54" i="26"/>
  <c r="BB54" i="6"/>
  <c r="AR14" i="28"/>
  <c r="AT9" i="28"/>
  <c r="Y55" i="16"/>
  <c r="Y55" i="21"/>
  <c r="BD54" i="8"/>
  <c r="BD54" i="6"/>
  <c r="BH44" i="5"/>
  <c r="BH53" i="5"/>
  <c r="BH25" i="5"/>
  <c r="Y20" i="28"/>
  <c r="Y12" i="28"/>
  <c r="V10" i="28"/>
  <c r="AN38" i="28"/>
  <c r="AA38" i="28"/>
  <c r="AV44" i="28"/>
  <c r="AV45" i="28" s="1"/>
  <c r="N17" i="28"/>
  <c r="BB12" i="28"/>
  <c r="AP9" i="28"/>
  <c r="AT54" i="10"/>
  <c r="AT54" i="5"/>
  <c r="AT55" i="20"/>
  <c r="AT55" i="16"/>
  <c r="AZ54" i="10"/>
  <c r="AZ55" i="22"/>
  <c r="BH23" i="6"/>
  <c r="BH21" i="5"/>
  <c r="S16" i="28"/>
  <c r="AP40" i="28"/>
  <c r="BB20" i="28"/>
  <c r="V20" i="28"/>
  <c r="AP18" i="28"/>
  <c r="BB17" i="28"/>
  <c r="AP16" i="28"/>
  <c r="AZ18" i="28"/>
  <c r="AH10" i="28"/>
  <c r="BH49" i="5"/>
  <c r="BH27" i="5"/>
  <c r="BH23" i="5"/>
  <c r="AT43" i="28"/>
  <c r="S43" i="28"/>
  <c r="N42" i="28"/>
  <c r="S41" i="28"/>
  <c r="G36" i="28"/>
  <c r="AT35" i="28"/>
  <c r="AN33" i="28"/>
  <c r="AN44" i="28" s="1"/>
  <c r="AN45" i="28" s="1"/>
  <c r="AP15" i="28"/>
  <c r="AP26" i="28" s="1"/>
  <c r="AZ16" i="28"/>
  <c r="Y54" i="6"/>
  <c r="V54" i="6"/>
  <c r="V54" i="26"/>
  <c r="BB54" i="5"/>
  <c r="W54" i="33"/>
  <c r="Q54" i="33"/>
  <c r="U55" i="35"/>
  <c r="AE56" i="37"/>
  <c r="BH56" i="37"/>
  <c r="BI8" i="37"/>
  <c r="BI56" i="37" s="1"/>
  <c r="BA42" i="28"/>
  <c r="AW42" i="28"/>
  <c r="AH12" i="28"/>
  <c r="AP12" i="28"/>
  <c r="N16" i="28"/>
  <c r="G16" i="28"/>
  <c r="AO54" i="26"/>
  <c r="BA54" i="26"/>
  <c r="AR55" i="4"/>
  <c r="H54" i="33"/>
  <c r="N12" i="33"/>
  <c r="BE10" i="33"/>
  <c r="BE54" i="33" s="1"/>
  <c r="AL55" i="4"/>
  <c r="E55" i="4"/>
  <c r="BH40" i="5"/>
  <c r="BH12" i="5"/>
  <c r="BH22" i="5"/>
  <c r="BH17" i="5"/>
  <c r="BH8" i="5"/>
  <c r="S54" i="5"/>
  <c r="J9" i="28"/>
  <c r="AO37" i="28"/>
  <c r="AH9" i="28"/>
  <c r="AC12" i="33"/>
  <c r="BB43" i="28"/>
  <c r="AH43" i="28"/>
  <c r="AP43" i="28"/>
  <c r="S40" i="28"/>
  <c r="AA40" i="28"/>
  <c r="AD40" i="28" s="1"/>
  <c r="S39" i="28"/>
  <c r="O39" i="28"/>
  <c r="AP34" i="28"/>
  <c r="AM44" i="28"/>
  <c r="AM45" i="28" s="1"/>
  <c r="AP33" i="28"/>
  <c r="AP44" i="28" s="1"/>
  <c r="AP45" i="28" s="1"/>
  <c r="U44" i="28"/>
  <c r="U45" i="28" s="1"/>
  <c r="AA33" i="28"/>
  <c r="AA44" i="28" s="1"/>
  <c r="AA45" i="28" s="1"/>
  <c r="AI55" i="4"/>
  <c r="V55" i="20"/>
  <c r="AN24" i="28"/>
  <c r="AO55" i="9"/>
  <c r="AZ54" i="7"/>
  <c r="AZ54" i="6"/>
  <c r="AZ54" i="5"/>
  <c r="AZ55" i="21"/>
  <c r="AZ55" i="16"/>
  <c r="BD54" i="26"/>
  <c r="BD54" i="10"/>
  <c r="BD54" i="7"/>
  <c r="BD54" i="5"/>
  <c r="BD55" i="22"/>
  <c r="BD55" i="23"/>
  <c r="BD55" i="21"/>
  <c r="BH39" i="5"/>
  <c r="AP54" i="6"/>
  <c r="AN54" i="5"/>
  <c r="BH18" i="6"/>
  <c r="BH31" i="5"/>
  <c r="BH9" i="5"/>
  <c r="BH34" i="5"/>
  <c r="Y10" i="28"/>
  <c r="Y15" i="28"/>
  <c r="AG27" i="28"/>
  <c r="V33" i="28"/>
  <c r="V44" i="28" s="1"/>
  <c r="V45" i="28" s="1"/>
  <c r="AL44" i="28"/>
  <c r="AL45" i="28" s="1"/>
  <c r="L44" i="28"/>
  <c r="L45" i="28" s="1"/>
  <c r="E14" i="28"/>
  <c r="BH29" i="5"/>
  <c r="J54" i="6"/>
  <c r="AK41" i="28"/>
  <c r="AO41" i="28"/>
  <c r="AW40" i="28"/>
  <c r="BA40" i="28"/>
  <c r="V55" i="18"/>
  <c r="W55" i="4"/>
  <c r="AU55" i="4"/>
  <c r="Q55" i="4"/>
  <c r="T55" i="4"/>
  <c r="BD55" i="9"/>
  <c r="BH10" i="5"/>
  <c r="BH16" i="5"/>
  <c r="BD55" i="20"/>
  <c r="BD55" i="16"/>
  <c r="BD55" i="18"/>
  <c r="BH41" i="5"/>
  <c r="BH32" i="5"/>
  <c r="BH38" i="6"/>
  <c r="Y9" i="28"/>
  <c r="V9" i="28"/>
  <c r="O35" i="28"/>
  <c r="AO33" i="28"/>
  <c r="AO44" i="28" s="1"/>
  <c r="AO45" i="28" s="1"/>
  <c r="BB54" i="33"/>
  <c r="V55" i="16"/>
  <c r="AZ15" i="28"/>
  <c r="V54" i="5"/>
  <c r="AO16" i="28"/>
  <c r="W26" i="28"/>
  <c r="AP19" i="28"/>
  <c r="BA55" i="9"/>
  <c r="BH14" i="6"/>
  <c r="S8" i="28"/>
  <c r="AS26" i="28"/>
  <c r="AT15" i="28"/>
  <c r="AH13" i="28"/>
  <c r="BB9" i="28"/>
  <c r="AS14" i="28"/>
  <c r="AT8" i="28"/>
  <c r="AT14" i="28" s="1"/>
  <c r="AJ14" i="28"/>
  <c r="AJ27" i="28" s="1"/>
  <c r="AP8" i="28"/>
  <c r="AP14" i="28" s="1"/>
  <c r="AX14" i="28"/>
  <c r="Z10" i="28"/>
  <c r="AZ20" i="28"/>
  <c r="AA54" i="5"/>
  <c r="BH48" i="6"/>
  <c r="G54" i="5"/>
  <c r="AO20" i="28"/>
  <c r="AN12" i="28"/>
  <c r="BB10" i="28"/>
  <c r="AO54" i="7"/>
  <c r="BA54" i="7"/>
  <c r="BA43" i="28"/>
  <c r="Z43" i="28"/>
  <c r="Y42" i="28"/>
  <c r="BA41" i="28"/>
  <c r="AN41" i="28"/>
  <c r="AA41" i="28"/>
  <c r="V41" i="28"/>
  <c r="M38" i="28"/>
  <c r="AN37" i="28"/>
  <c r="V37" i="28"/>
  <c r="J37" i="28"/>
  <c r="AW35" i="28"/>
  <c r="AN35" i="28"/>
  <c r="Z35" i="28"/>
  <c r="AO34" i="28"/>
  <c r="AY26" i="28"/>
  <c r="AY27" i="28" s="1"/>
  <c r="AP24" i="28"/>
  <c r="BB21" i="28"/>
  <c r="AT20" i="28"/>
  <c r="AF14" i="28"/>
  <c r="AZ7" i="28"/>
  <c r="BB7" i="28"/>
  <c r="N19" i="33"/>
  <c r="AC19" i="33"/>
  <c r="N23" i="33"/>
  <c r="AC23" i="33"/>
  <c r="N27" i="33"/>
  <c r="AC27" i="33"/>
  <c r="N31" i="33"/>
  <c r="AC31" i="33"/>
  <c r="N35" i="33"/>
  <c r="AC35" i="33"/>
  <c r="N39" i="33"/>
  <c r="AC39" i="33"/>
  <c r="N43" i="33"/>
  <c r="AC43" i="33"/>
  <c r="N47" i="33"/>
  <c r="AC47" i="33"/>
  <c r="N53" i="33"/>
  <c r="AC53" i="33"/>
  <c r="AC21" i="33"/>
  <c r="N21" i="33"/>
  <c r="AC25" i="33"/>
  <c r="N25" i="33"/>
  <c r="AC29" i="33"/>
  <c r="N29" i="33"/>
  <c r="AC33" i="33"/>
  <c r="N33" i="33"/>
  <c r="AC37" i="33"/>
  <c r="N37" i="33"/>
  <c r="AC41" i="33"/>
  <c r="N41" i="33"/>
  <c r="AC45" i="33"/>
  <c r="N45" i="33"/>
  <c r="AC49" i="33"/>
  <c r="N49" i="33"/>
  <c r="N16" i="33"/>
  <c r="AA55" i="18"/>
  <c r="AW54" i="5"/>
  <c r="BH47" i="5"/>
  <c r="BH11" i="5"/>
  <c r="BH28" i="5"/>
  <c r="BH37" i="5"/>
  <c r="BH53" i="6"/>
  <c r="BE54" i="5"/>
  <c r="BH36" i="5"/>
  <c r="BH47" i="6"/>
  <c r="AA54" i="6"/>
  <c r="O42" i="28"/>
  <c r="Z40" i="28"/>
  <c r="Y40" i="28"/>
  <c r="AW39" i="28"/>
  <c r="BA39" i="28"/>
  <c r="AP38" i="28"/>
  <c r="O38" i="28"/>
  <c r="O34" i="28"/>
  <c r="BB33" i="28"/>
  <c r="AS44" i="28"/>
  <c r="AS45" i="28" s="1"/>
  <c r="Y33" i="28"/>
  <c r="Y44" i="28" s="1"/>
  <c r="Y45" i="28" s="1"/>
  <c r="X44" i="28"/>
  <c r="X45" i="28" s="1"/>
  <c r="I44" i="28"/>
  <c r="I45" i="28" s="1"/>
  <c r="O33" i="28"/>
  <c r="O44" i="28" s="1"/>
  <c r="O45" i="28" s="1"/>
  <c r="J33" i="28"/>
  <c r="J44" i="28" s="1"/>
  <c r="J45" i="28" s="1"/>
  <c r="BB24" i="28"/>
  <c r="BA20" i="28"/>
  <c r="AW20" i="28"/>
  <c r="BH20" i="5"/>
  <c r="BH24" i="5"/>
  <c r="BH30" i="5"/>
  <c r="BH24" i="6"/>
  <c r="BH29" i="6"/>
  <c r="BH39" i="6"/>
  <c r="BH50" i="6"/>
  <c r="AA39" i="28"/>
  <c r="BB19" i="28"/>
  <c r="BB18" i="28"/>
  <c r="AW18" i="28"/>
  <c r="BH42" i="5"/>
  <c r="BH50" i="5"/>
  <c r="BH41" i="6"/>
  <c r="BH49" i="6"/>
  <c r="O43" i="28"/>
  <c r="BB42" i="28"/>
  <c r="AT42" i="28"/>
  <c r="AA42" i="28"/>
  <c r="S42" i="28"/>
  <c r="BB41" i="28"/>
  <c r="G41" i="28"/>
  <c r="O41" i="28"/>
  <c r="BB40" i="28"/>
  <c r="BB39" i="28"/>
  <c r="AP39" i="28"/>
  <c r="BB38" i="28"/>
  <c r="BB37" i="28"/>
  <c r="AT37" i="28"/>
  <c r="AP37" i="28"/>
  <c r="AA37" i="28"/>
  <c r="S37" i="28"/>
  <c r="O37" i="28"/>
  <c r="AA36" i="28"/>
  <c r="O36" i="28"/>
  <c r="BB35" i="28"/>
  <c r="AP35" i="28"/>
  <c r="AA35" i="28"/>
  <c r="BB34" i="28"/>
  <c r="AH42" i="28"/>
  <c r="AN40" i="28"/>
  <c r="AO40" i="28"/>
  <c r="AT39" i="28"/>
  <c r="J39" i="28"/>
  <c r="N38" i="28"/>
  <c r="BA36" i="28"/>
  <c r="AW36" i="28"/>
  <c r="N36" i="28"/>
  <c r="S35" i="28"/>
  <c r="AW34" i="28"/>
  <c r="G34" i="28"/>
  <c r="Z33" i="28"/>
  <c r="Z44" i="28" s="1"/>
  <c r="Z45" i="28" s="1"/>
  <c r="Q44" i="28"/>
  <c r="Q45" i="28" s="1"/>
  <c r="AZ19" i="28"/>
  <c r="N13" i="28"/>
  <c r="AV27" i="28"/>
  <c r="AZ10" i="28"/>
  <c r="AW13" i="28"/>
  <c r="AZ33" i="28"/>
  <c r="AZ44" i="28" s="1"/>
  <c r="AZ45" i="28" s="1"/>
  <c r="AA34" i="28"/>
  <c r="BB8" i="28"/>
  <c r="AM26" i="28"/>
  <c r="AM27" i="28" s="1"/>
  <c r="BA8" i="28"/>
  <c r="N54" i="5"/>
  <c r="AO54" i="10"/>
  <c r="AO54" i="8"/>
  <c r="AO54" i="6"/>
  <c r="AO54" i="5"/>
  <c r="AO55" i="22"/>
  <c r="AO55" i="23"/>
  <c r="AO55" i="21"/>
  <c r="AO55" i="20"/>
  <c r="AO55" i="16"/>
  <c r="AO55" i="18"/>
  <c r="AP55" i="18"/>
  <c r="BA54" i="10"/>
  <c r="BE54" i="13"/>
  <c r="BA54" i="8"/>
  <c r="BA54" i="6"/>
  <c r="BA54" i="5"/>
  <c r="BA55" i="22"/>
  <c r="BA55" i="23"/>
  <c r="BA55" i="21"/>
  <c r="BA55" i="20"/>
  <c r="BA55" i="16"/>
  <c r="BA55" i="18"/>
  <c r="AI14" i="28"/>
  <c r="AO10" i="28"/>
  <c r="N15" i="28"/>
  <c r="M35" i="28"/>
  <c r="BA12" i="28"/>
  <c r="BA11" i="28"/>
  <c r="BA10" i="28"/>
  <c r="AO15" i="28"/>
  <c r="Z54" i="5"/>
  <c r="J54" i="26"/>
  <c r="AC20" i="33"/>
  <c r="N20" i="33"/>
  <c r="N24" i="33"/>
  <c r="AC24" i="33"/>
  <c r="N28" i="33"/>
  <c r="AC28" i="33"/>
  <c r="N32" i="33"/>
  <c r="AC32" i="33"/>
  <c r="N36" i="33"/>
  <c r="AC36" i="33"/>
  <c r="N40" i="33"/>
  <c r="AC40" i="33"/>
  <c r="N44" i="33"/>
  <c r="AC44" i="33"/>
  <c r="N48" i="33"/>
  <c r="AC48" i="33"/>
  <c r="Z55" i="22"/>
  <c r="Y54" i="5"/>
  <c r="Z54" i="7"/>
  <c r="BG46" i="8"/>
  <c r="BG44" i="8"/>
  <c r="BG42" i="8"/>
  <c r="BG40" i="8"/>
  <c r="BG38" i="8"/>
  <c r="BG36" i="8"/>
  <c r="BG34" i="8"/>
  <c r="BG28" i="8"/>
  <c r="BG26" i="8"/>
  <c r="BG22" i="8"/>
  <c r="BG20" i="8"/>
  <c r="BG18" i="8"/>
  <c r="BG16" i="8"/>
  <c r="BG14" i="8"/>
  <c r="BG12" i="8"/>
  <c r="BG10" i="8"/>
  <c r="BG8" i="8"/>
  <c r="BD7" i="4"/>
  <c r="N17" i="33"/>
  <c r="AC17" i="33"/>
  <c r="BG47" i="8"/>
  <c r="BG45" i="8"/>
  <c r="BG43" i="8"/>
  <c r="BG41" i="8"/>
  <c r="BG39" i="8"/>
  <c r="BG37" i="8"/>
  <c r="BG35" i="8"/>
  <c r="BG27" i="8"/>
  <c r="BG21" i="8"/>
  <c r="BG19" i="8"/>
  <c r="BG15" i="8"/>
  <c r="BG13" i="8"/>
  <c r="BG9" i="8"/>
  <c r="AC7" i="33"/>
  <c r="AC11" i="33"/>
  <c r="AC16" i="33"/>
  <c r="M55" i="18"/>
  <c r="BK54" i="26"/>
  <c r="I55" i="34"/>
  <c r="I55" i="35"/>
  <c r="I55" i="15"/>
  <c r="I22" i="28" s="1"/>
  <c r="BK54" i="10"/>
  <c r="I55" i="19"/>
  <c r="I23" i="28" s="1"/>
  <c r="BK54" i="6"/>
  <c r="BK54" i="8"/>
  <c r="BO54" i="13"/>
  <c r="BK54" i="7"/>
  <c r="BK54" i="5"/>
  <c r="BK55" i="11"/>
  <c r="J55" i="22"/>
  <c r="V42" i="28"/>
  <c r="V38" i="28"/>
  <c r="Z36" i="28"/>
  <c r="Z34" i="28"/>
  <c r="N20" i="28"/>
  <c r="N18" i="28"/>
  <c r="BA13" i="28"/>
  <c r="AO13" i="28"/>
  <c r="AW54" i="6"/>
  <c r="AO24" i="28"/>
  <c r="BA15" i="28"/>
  <c r="AO11" i="28"/>
  <c r="AH7" i="28"/>
  <c r="Z8" i="28"/>
  <c r="AP54" i="5"/>
  <c r="BE54" i="6"/>
  <c r="AZ55" i="23"/>
  <c r="AZ55" i="20"/>
  <c r="AZ55" i="18"/>
  <c r="BK55" i="35"/>
  <c r="Y55" i="23"/>
  <c r="U55" i="9"/>
  <c r="U7" i="28" s="1"/>
  <c r="V7" i="28" s="1"/>
  <c r="BK55" i="9"/>
  <c r="BK55" i="15"/>
  <c r="BK55" i="34"/>
  <c r="BK55" i="30"/>
  <c r="BK55" i="19"/>
  <c r="J55" i="16"/>
  <c r="I51" i="25"/>
  <c r="BB15" i="28"/>
  <c r="BB51" i="9"/>
  <c r="BC51" i="9" s="1"/>
  <c r="BB51" i="19"/>
  <c r="BB51" i="30"/>
  <c r="BB51" i="34"/>
  <c r="BB51" i="15"/>
  <c r="BB51" i="26"/>
  <c r="BC51" i="26" s="1"/>
  <c r="BB51" i="35"/>
  <c r="BB51" i="11"/>
  <c r="BB51" i="10"/>
  <c r="BC51" i="10" s="1"/>
  <c r="BE51" i="9"/>
  <c r="BF51" i="9" s="1"/>
  <c r="BE51" i="19"/>
  <c r="BE51" i="30"/>
  <c r="BE51" i="34"/>
  <c r="BE51" i="15"/>
  <c r="AP51" i="26"/>
  <c r="AQ51" i="26" s="1"/>
  <c r="AH54" i="26"/>
  <c r="BE51" i="26"/>
  <c r="BF51" i="26" s="1"/>
  <c r="BE51" i="35"/>
  <c r="BE51" i="11"/>
  <c r="AP51" i="10"/>
  <c r="AQ51" i="10" s="1"/>
  <c r="AH54" i="10"/>
  <c r="BE51" i="10"/>
  <c r="BF51" i="10" s="1"/>
  <c r="BE51" i="16"/>
  <c r="BF51" i="16" s="1"/>
  <c r="AH55" i="16"/>
  <c r="BE51" i="21"/>
  <c r="BF51" i="21" s="1"/>
  <c r="AH55" i="21"/>
  <c r="BE51" i="22"/>
  <c r="BF51" i="22" s="1"/>
  <c r="AH55" i="20"/>
  <c r="BE51" i="20"/>
  <c r="BF51" i="20" s="1"/>
  <c r="AH55" i="23"/>
  <c r="BE51" i="23"/>
  <c r="BF51" i="23" s="1"/>
  <c r="AA51" i="26"/>
  <c r="AB51" i="26" s="1"/>
  <c r="AA51" i="10"/>
  <c r="AB51" i="10" s="1"/>
  <c r="S55" i="16"/>
  <c r="I51" i="2"/>
  <c r="BG40" i="10"/>
  <c r="BG39" i="10"/>
  <c r="BG37" i="10"/>
  <c r="BG36" i="10"/>
  <c r="BG35" i="10"/>
  <c r="BG34" i="10"/>
  <c r="BG33" i="10"/>
  <c r="BG32" i="10"/>
  <c r="BG31" i="10"/>
  <c r="BG30" i="10"/>
  <c r="BG29" i="10"/>
  <c r="BG28" i="10"/>
  <c r="BG27" i="10"/>
  <c r="BG26" i="10"/>
  <c r="BG25" i="10"/>
  <c r="BG24" i="10"/>
  <c r="BG23" i="10"/>
  <c r="BG22" i="10"/>
  <c r="BG21" i="10"/>
  <c r="BG20" i="10"/>
  <c r="BG19" i="10"/>
  <c r="BG18" i="10"/>
  <c r="BG17" i="10"/>
  <c r="BG16" i="10"/>
  <c r="BG15" i="10"/>
  <c r="BG14" i="10"/>
  <c r="BG13" i="10"/>
  <c r="BG12" i="10"/>
  <c r="BG11" i="10"/>
  <c r="BG10" i="10"/>
  <c r="BG9" i="10"/>
  <c r="BG8" i="10"/>
  <c r="BG7" i="10"/>
  <c r="T14" i="28"/>
  <c r="N55" i="20"/>
  <c r="BG51" i="9"/>
  <c r="BG51" i="16"/>
  <c r="BG51" i="21"/>
  <c r="BG51" i="22"/>
  <c r="AI51" i="13"/>
  <c r="AK51" i="13" s="1"/>
  <c r="BH51" i="13" s="1"/>
  <c r="BK51" i="13" s="1"/>
  <c r="AD51" i="13"/>
  <c r="AE51" i="13" s="1"/>
  <c r="O51" i="13"/>
  <c r="P51" i="13" s="1"/>
  <c r="AN19" i="28"/>
  <c r="AH19" i="28"/>
  <c r="AT18" i="28"/>
  <c r="AK18" i="28"/>
  <c r="AT17" i="28"/>
  <c r="AY51" i="25"/>
  <c r="AO51" i="13"/>
  <c r="AQ51" i="13" s="1"/>
  <c r="AR51" i="13" s="1"/>
  <c r="AT51" i="13" s="1"/>
  <c r="AU51" i="13" s="1"/>
  <c r="AW51" i="13" s="1"/>
  <c r="AX51" i="13" s="1"/>
  <c r="AZ51" i="13" s="1"/>
  <c r="BA51" i="13" s="1"/>
  <c r="BC51" i="13" s="1"/>
  <c r="BD51" i="13" s="1"/>
  <c r="BF51" i="13" s="1"/>
  <c r="BG51" i="13" s="1"/>
  <c r="AA51" i="13"/>
  <c r="AB51" i="13" s="1"/>
  <c r="AK12" i="28"/>
  <c r="AW11" i="28"/>
  <c r="AW8" i="28"/>
  <c r="A50" i="9"/>
  <c r="A51" i="9" s="1"/>
  <c r="A52" i="9" s="1"/>
  <c r="A53" i="9" s="1"/>
  <c r="A50" i="4"/>
  <c r="A51" i="4" s="1"/>
  <c r="A52" i="4" s="1"/>
  <c r="A53" i="4" s="1"/>
  <c r="A50" i="20"/>
  <c r="A51" i="20" s="1"/>
  <c r="A52" i="20" s="1"/>
  <c r="A53" i="20" s="1"/>
  <c r="A50" i="7"/>
  <c r="A51" i="7" s="1"/>
  <c r="A50" i="13"/>
  <c r="A51" i="13" s="1"/>
  <c r="A50" i="11"/>
  <c r="A51" i="11" s="1"/>
  <c r="A52" i="11" s="1"/>
  <c r="A53" i="11" s="1"/>
  <c r="A50" i="15"/>
  <c r="A51" i="15" s="1"/>
  <c r="A52" i="15" s="1"/>
  <c r="A53" i="15" s="1"/>
  <c r="A50" i="35"/>
  <c r="A51" i="35" s="1"/>
  <c r="A52" i="35" s="1"/>
  <c r="A53" i="35" s="1"/>
  <c r="AN18" i="28"/>
  <c r="AW17" i="28"/>
  <c r="AN17" i="28"/>
  <c r="AN16" i="28"/>
  <c r="AK16" i="28"/>
  <c r="AU14" i="28"/>
  <c r="A50" i="2"/>
  <c r="A51" i="2" s="1"/>
  <c r="A52" i="2" s="1"/>
  <c r="A53" i="2" s="1"/>
  <c r="A50" i="25"/>
  <c r="A51" i="25" s="1"/>
  <c r="A52" i="25" s="1"/>
  <c r="A53" i="25" s="1"/>
  <c r="A50" i="18"/>
  <c r="A51" i="18" s="1"/>
  <c r="A52" i="18" s="1"/>
  <c r="A53" i="18" s="1"/>
  <c r="A50" i="16"/>
  <c r="A51" i="16" s="1"/>
  <c r="A52" i="16" s="1"/>
  <c r="A53" i="16" s="1"/>
  <c r="A50" i="21"/>
  <c r="A51" i="21" s="1"/>
  <c r="A52" i="21" s="1"/>
  <c r="A53" i="21" s="1"/>
  <c r="A50" i="23"/>
  <c r="A51" i="23" s="1"/>
  <c r="A52" i="23" s="1"/>
  <c r="A53" i="23" s="1"/>
  <c r="A50" i="22"/>
  <c r="A51" i="22" s="1"/>
  <c r="A52" i="22" s="1"/>
  <c r="A53" i="22" s="1"/>
  <c r="A50" i="12"/>
  <c r="A51" i="12" s="1"/>
  <c r="A52" i="12" s="1"/>
  <c r="A53" i="12" s="1"/>
  <c r="A50" i="5"/>
  <c r="A51" i="5" s="1"/>
  <c r="A50" i="6"/>
  <c r="A51" i="6" s="1"/>
  <c r="A50" i="8"/>
  <c r="A51" i="8" s="1"/>
  <c r="A50" i="10"/>
  <c r="A51" i="10" s="1"/>
  <c r="A50" i="19"/>
  <c r="A51" i="19" s="1"/>
  <c r="A52" i="19" s="1"/>
  <c r="A53" i="19" s="1"/>
  <c r="A50" i="26"/>
  <c r="A51" i="26" s="1"/>
  <c r="A50" i="30"/>
  <c r="A51" i="30" s="1"/>
  <c r="A52" i="30" s="1"/>
  <c r="A53" i="30" s="1"/>
  <c r="A50" i="33"/>
  <c r="A51" i="33" s="1"/>
  <c r="A50" i="34"/>
  <c r="A51" i="34" s="1"/>
  <c r="A52" i="34" s="1"/>
  <c r="A53" i="34" s="1"/>
  <c r="V43" i="28"/>
  <c r="AZ37" i="28"/>
  <c r="I55" i="4"/>
  <c r="AN8" i="28"/>
  <c r="AN14" i="28" s="1"/>
  <c r="BG46" i="10"/>
  <c r="BG44" i="10"/>
  <c r="BG43" i="10"/>
  <c r="BG42" i="10"/>
  <c r="BG41" i="10"/>
  <c r="BG38" i="10"/>
  <c r="K14" i="28"/>
  <c r="W14" i="28"/>
  <c r="Q14" i="28"/>
  <c r="BG48" i="10"/>
  <c r="AH41" i="28"/>
  <c r="AT24" i="28"/>
  <c r="AK24" i="28"/>
  <c r="Z41" i="28"/>
  <c r="AP22" i="28"/>
  <c r="Y54" i="10"/>
  <c r="BG50" i="8"/>
  <c r="BG32" i="8"/>
  <c r="AH24" i="28"/>
  <c r="BG47" i="10"/>
  <c r="BG50" i="10"/>
  <c r="BG49" i="10"/>
  <c r="BG45" i="10"/>
  <c r="BG53" i="26"/>
  <c r="BG28" i="26"/>
  <c r="BG18" i="26"/>
  <c r="BG17" i="26"/>
  <c r="BG16" i="26"/>
  <c r="BG15" i="26"/>
  <c r="BG14" i="26"/>
  <c r="BG13" i="26"/>
  <c r="BG12" i="26"/>
  <c r="BG11" i="26"/>
  <c r="BG10" i="26"/>
  <c r="BG9" i="26"/>
  <c r="BG8" i="26"/>
  <c r="BG7" i="26"/>
  <c r="BG53" i="10"/>
  <c r="BG53" i="8"/>
  <c r="BG50" i="26"/>
  <c r="BG49" i="26"/>
  <c r="BG48" i="26"/>
  <c r="BG47" i="26"/>
  <c r="BG46" i="26"/>
  <c r="BG45" i="26"/>
  <c r="BG44" i="26"/>
  <c r="BG43" i="26"/>
  <c r="BG42" i="26"/>
  <c r="BG41" i="26"/>
  <c r="BG40" i="26"/>
  <c r="BG39" i="26"/>
  <c r="BG38" i="26"/>
  <c r="BG37" i="26"/>
  <c r="BG36" i="26"/>
  <c r="BG35" i="26"/>
  <c r="BG34" i="26"/>
  <c r="BG33" i="26"/>
  <c r="BG32" i="26"/>
  <c r="BG31" i="26"/>
  <c r="BG30" i="26"/>
  <c r="BG29" i="26"/>
  <c r="BG27" i="26"/>
  <c r="BG26" i="26"/>
  <c r="BG25" i="26"/>
  <c r="BG24" i="26"/>
  <c r="BG23" i="26"/>
  <c r="BG22" i="26"/>
  <c r="BG21" i="26"/>
  <c r="BG20" i="26"/>
  <c r="BG19" i="26"/>
  <c r="AK7" i="28"/>
  <c r="N55" i="9"/>
  <c r="N7" i="28"/>
  <c r="N55" i="21"/>
  <c r="BA37" i="28"/>
  <c r="AA43" i="28"/>
  <c r="J43" i="28"/>
  <c r="G42" i="28"/>
  <c r="AT41" i="28"/>
  <c r="AH39" i="28"/>
  <c r="AO7" i="28"/>
  <c r="N55" i="18"/>
  <c r="G54" i="6"/>
  <c r="AZ38" i="28"/>
  <c r="AT38" i="28"/>
  <c r="AK38" i="28"/>
  <c r="AH38" i="28"/>
  <c r="Z38" i="28"/>
  <c r="AH37" i="28"/>
  <c r="Y37" i="28"/>
  <c r="Y24" i="28"/>
  <c r="V24" i="28"/>
  <c r="Z37" i="28"/>
  <c r="BB22" i="28"/>
  <c r="AT19" i="28"/>
  <c r="N12" i="28"/>
  <c r="N55" i="23"/>
  <c r="AN20" i="28"/>
  <c r="AK20" i="28"/>
  <c r="Z20" i="28"/>
  <c r="AW15" i="28"/>
  <c r="BJ27" i="28"/>
  <c r="AP11" i="28"/>
  <c r="V55" i="21"/>
  <c r="N54" i="7"/>
  <c r="Z54" i="26"/>
  <c r="Y43" i="28"/>
  <c r="AT36" i="28"/>
  <c r="BA33" i="28"/>
  <c r="AP13" i="28"/>
  <c r="AZ13" i="28"/>
  <c r="AW12" i="28"/>
  <c r="AZ11" i="28"/>
  <c r="Z55" i="21"/>
  <c r="V55" i="23"/>
  <c r="BG48" i="8"/>
  <c r="BG31" i="8"/>
  <c r="BG30" i="8"/>
  <c r="BG29" i="8"/>
  <c r="BG25" i="8"/>
  <c r="BG24" i="8"/>
  <c r="BG23" i="8"/>
  <c r="BG17" i="8"/>
  <c r="BG11" i="8"/>
  <c r="BG7" i="8"/>
  <c r="AZ55" i="9"/>
  <c r="AZ36" i="28"/>
  <c r="AK36" i="28"/>
  <c r="J35" i="28"/>
  <c r="G33" i="28"/>
  <c r="G44" i="28" s="1"/>
  <c r="G45" i="28" s="1"/>
  <c r="AW24" i="28"/>
  <c r="AH20" i="28"/>
  <c r="BA18" i="28"/>
  <c r="Z17" i="28"/>
  <c r="AT13" i="28"/>
  <c r="AW9" i="28"/>
  <c r="AZ40" i="28"/>
  <c r="AH40" i="28"/>
  <c r="G40" i="28"/>
  <c r="BB25" i="28"/>
  <c r="AT16" i="28"/>
  <c r="Z11" i="28"/>
  <c r="N9" i="28"/>
  <c r="Z54" i="8"/>
  <c r="Z54" i="13"/>
  <c r="AK54" i="26"/>
  <c r="V55" i="22"/>
  <c r="N54" i="8"/>
  <c r="N54" i="13"/>
  <c r="BG49" i="8"/>
  <c r="BG33" i="8"/>
  <c r="BG53" i="6"/>
  <c r="BI53" i="6" s="1"/>
  <c r="BG50" i="6"/>
  <c r="BI50" i="6" s="1"/>
  <c r="BG49" i="6"/>
  <c r="BG48" i="6"/>
  <c r="BG47" i="6"/>
  <c r="BG46" i="6"/>
  <c r="BG45" i="6"/>
  <c r="BG44" i="6"/>
  <c r="BG43" i="6"/>
  <c r="BG42" i="6"/>
  <c r="BG41" i="6"/>
  <c r="BI41" i="6" s="1"/>
  <c r="BG40" i="6"/>
  <c r="BG39" i="6"/>
  <c r="BI39" i="6" s="1"/>
  <c r="BG38" i="6"/>
  <c r="BG37" i="6"/>
  <c r="BG36" i="6"/>
  <c r="BG35" i="6"/>
  <c r="BG34" i="6"/>
  <c r="BG33" i="6"/>
  <c r="BG32" i="6"/>
  <c r="BG31" i="6"/>
  <c r="BG30" i="6"/>
  <c r="BG29" i="6"/>
  <c r="BG28" i="6"/>
  <c r="BG27" i="6"/>
  <c r="BG26" i="6"/>
  <c r="BI26" i="6" s="1"/>
  <c r="BG25" i="6"/>
  <c r="BG24" i="6"/>
  <c r="BG23" i="6"/>
  <c r="BG22" i="6"/>
  <c r="BG21" i="6"/>
  <c r="BG20" i="6"/>
  <c r="BG19" i="6"/>
  <c r="BG18" i="6"/>
  <c r="BI18" i="6" s="1"/>
  <c r="BG17" i="6"/>
  <c r="BG16" i="6"/>
  <c r="BG15" i="6"/>
  <c r="BG14" i="6"/>
  <c r="BI14" i="6" s="1"/>
  <c r="BG13" i="6"/>
  <c r="BG12" i="6"/>
  <c r="BG11" i="6"/>
  <c r="BG10" i="6"/>
  <c r="BG9" i="6"/>
  <c r="BG8" i="6"/>
  <c r="BG7" i="6"/>
  <c r="BG53" i="5"/>
  <c r="BI53" i="5" s="1"/>
  <c r="BG50" i="5"/>
  <c r="BG49" i="5"/>
  <c r="BI49" i="5" s="1"/>
  <c r="BG48" i="5"/>
  <c r="BG47" i="5"/>
  <c r="BI47" i="5" s="1"/>
  <c r="BG46" i="5"/>
  <c r="BI46" i="5" s="1"/>
  <c r="BG45" i="5"/>
  <c r="BG44" i="5"/>
  <c r="BG43" i="5"/>
  <c r="BI43" i="5" s="1"/>
  <c r="BG42" i="5"/>
  <c r="BI42" i="5" s="1"/>
  <c r="BG41" i="5"/>
  <c r="BI41" i="5" s="1"/>
  <c r="BG40" i="5"/>
  <c r="BG39" i="5"/>
  <c r="BG38" i="5"/>
  <c r="BI38" i="5" s="1"/>
  <c r="BG37" i="5"/>
  <c r="BI37" i="5" s="1"/>
  <c r="BG36" i="5"/>
  <c r="BG35" i="5"/>
  <c r="BG34" i="5"/>
  <c r="BI34" i="5" s="1"/>
  <c r="BG33" i="5"/>
  <c r="BG32" i="5"/>
  <c r="BG31" i="5"/>
  <c r="BG30" i="5"/>
  <c r="BG29" i="5"/>
  <c r="BI29" i="5" s="1"/>
  <c r="BG28" i="5"/>
  <c r="BG27" i="5"/>
  <c r="BI27" i="5" s="1"/>
  <c r="BG26" i="5"/>
  <c r="BG25" i="5"/>
  <c r="BI25" i="5" s="1"/>
  <c r="BG24" i="5"/>
  <c r="BI24" i="5" s="1"/>
  <c r="BG23" i="5"/>
  <c r="BG22" i="5"/>
  <c r="BG21" i="5"/>
  <c r="BG20" i="5"/>
  <c r="BG19" i="5"/>
  <c r="BG18" i="5"/>
  <c r="BI18" i="5" s="1"/>
  <c r="BG17" i="5"/>
  <c r="BI17" i="5" s="1"/>
  <c r="BG16" i="5"/>
  <c r="BG15" i="5"/>
  <c r="BG14" i="5"/>
  <c r="BG13" i="5"/>
  <c r="BI13" i="5" s="1"/>
  <c r="BG12" i="5"/>
  <c r="BI12" i="5" s="1"/>
  <c r="BG11" i="5"/>
  <c r="BI11" i="5" s="1"/>
  <c r="BG10" i="5"/>
  <c r="BI10" i="5" s="1"/>
  <c r="BG9" i="5"/>
  <c r="BI9" i="5" s="1"/>
  <c r="BG8" i="5"/>
  <c r="BG7" i="5"/>
  <c r="O15" i="7"/>
  <c r="P15" i="7" s="1"/>
  <c r="AD24" i="7"/>
  <c r="AE24" i="7" s="1"/>
  <c r="AS55" i="23"/>
  <c r="BE23" i="7"/>
  <c r="BF23" i="7" s="1"/>
  <c r="BE31" i="7"/>
  <c r="BF31" i="7" s="1"/>
  <c r="AM55" i="4"/>
  <c r="BE10" i="15"/>
  <c r="BE24" i="15"/>
  <c r="BE40" i="15"/>
  <c r="BE48" i="15"/>
  <c r="BE23" i="15"/>
  <c r="BE27" i="15"/>
  <c r="BE37" i="15"/>
  <c r="BE41" i="15"/>
  <c r="BE47" i="15"/>
  <c r="BE54" i="15"/>
  <c r="BE14" i="7"/>
  <c r="BF14" i="7" s="1"/>
  <c r="BE18" i="7"/>
  <c r="BF18" i="7" s="1"/>
  <c r="BE27" i="7"/>
  <c r="BF27" i="7" s="1"/>
  <c r="BE29" i="7"/>
  <c r="BF29" i="7" s="1"/>
  <c r="BE36" i="7"/>
  <c r="BF36" i="7" s="1"/>
  <c r="BE38" i="7"/>
  <c r="BF38" i="7" s="1"/>
  <c r="BE46" i="11"/>
  <c r="BE50" i="11"/>
  <c r="BE8" i="10"/>
  <c r="BF8" i="10" s="1"/>
  <c r="BE10" i="10"/>
  <c r="BF10" i="10" s="1"/>
  <c r="BE12" i="10"/>
  <c r="BF12" i="10" s="1"/>
  <c r="BE14" i="10"/>
  <c r="BF14" i="10" s="1"/>
  <c r="BE16" i="10"/>
  <c r="BF16" i="10" s="1"/>
  <c r="BE18" i="10"/>
  <c r="BF18" i="10" s="1"/>
  <c r="BE20" i="10"/>
  <c r="BF20" i="10" s="1"/>
  <c r="BE22" i="10"/>
  <c r="BF22" i="10" s="1"/>
  <c r="BE24" i="10"/>
  <c r="BF24" i="10" s="1"/>
  <c r="BE26" i="10"/>
  <c r="BF26" i="10" s="1"/>
  <c r="BE28" i="10"/>
  <c r="BF28" i="10" s="1"/>
  <c r="BE30" i="10"/>
  <c r="BF30" i="10" s="1"/>
  <c r="BE32" i="10"/>
  <c r="BF32" i="10" s="1"/>
  <c r="BE34" i="10"/>
  <c r="BF34" i="10" s="1"/>
  <c r="BE36" i="10"/>
  <c r="BF36" i="10" s="1"/>
  <c r="BE38" i="10"/>
  <c r="BF38" i="10" s="1"/>
  <c r="BE40" i="10"/>
  <c r="BF40" i="10" s="1"/>
  <c r="BE42" i="10"/>
  <c r="BF42" i="10" s="1"/>
  <c r="BE44" i="10"/>
  <c r="BF44" i="10" s="1"/>
  <c r="BE46" i="10"/>
  <c r="BF46" i="10" s="1"/>
  <c r="BE48" i="10"/>
  <c r="BF48" i="10" s="1"/>
  <c r="BE50" i="10"/>
  <c r="BF50" i="10" s="1"/>
  <c r="BE13" i="7"/>
  <c r="BF13" i="7" s="1"/>
  <c r="BE15" i="7"/>
  <c r="BF15" i="7" s="1"/>
  <c r="BE16" i="7"/>
  <c r="BF16" i="7" s="1"/>
  <c r="BE17" i="7"/>
  <c r="BF17" i="7" s="1"/>
  <c r="BE20" i="7"/>
  <c r="BF20" i="7" s="1"/>
  <c r="BE37" i="7"/>
  <c r="BF37" i="7" s="1"/>
  <c r="BE39" i="7"/>
  <c r="BF39" i="7" s="1"/>
  <c r="BE41" i="11"/>
  <c r="BE45" i="11"/>
  <c r="BE47" i="11"/>
  <c r="BE54" i="11"/>
  <c r="BE9" i="10"/>
  <c r="BF9" i="10" s="1"/>
  <c r="BE11" i="10"/>
  <c r="BF11" i="10" s="1"/>
  <c r="BE13" i="10"/>
  <c r="BF13" i="10" s="1"/>
  <c r="BE15" i="10"/>
  <c r="BF15" i="10" s="1"/>
  <c r="BE17" i="10"/>
  <c r="BF17" i="10" s="1"/>
  <c r="BE19" i="10"/>
  <c r="BF19" i="10" s="1"/>
  <c r="BE21" i="10"/>
  <c r="BF21" i="10" s="1"/>
  <c r="BE23" i="10"/>
  <c r="BF23" i="10" s="1"/>
  <c r="BE25" i="10"/>
  <c r="BF25" i="10" s="1"/>
  <c r="BE27" i="10"/>
  <c r="BF27" i="10" s="1"/>
  <c r="BE29" i="10"/>
  <c r="BF29" i="10" s="1"/>
  <c r="BE31" i="10"/>
  <c r="BF31" i="10" s="1"/>
  <c r="BE33" i="10"/>
  <c r="BF33" i="10" s="1"/>
  <c r="BE35" i="10"/>
  <c r="BF35" i="10" s="1"/>
  <c r="BE37" i="10"/>
  <c r="BF37" i="10" s="1"/>
  <c r="BE39" i="10"/>
  <c r="BF39" i="10" s="1"/>
  <c r="BE41" i="10"/>
  <c r="BF41" i="10" s="1"/>
  <c r="BE43" i="10"/>
  <c r="BF43" i="10" s="1"/>
  <c r="BE45" i="10"/>
  <c r="BF45" i="10" s="1"/>
  <c r="BE47" i="10"/>
  <c r="BF47" i="10" s="1"/>
  <c r="BE49" i="10"/>
  <c r="BF49" i="10" s="1"/>
  <c r="BE53" i="10"/>
  <c r="BF53" i="10" s="1"/>
  <c r="BE54" i="21"/>
  <c r="BF54" i="21" s="1"/>
  <c r="BE49" i="21"/>
  <c r="BF49" i="21" s="1"/>
  <c r="BE47" i="21"/>
  <c r="BF47" i="21" s="1"/>
  <c r="BE45" i="21"/>
  <c r="BF45" i="21" s="1"/>
  <c r="BE43" i="21"/>
  <c r="BF43" i="21" s="1"/>
  <c r="BE41" i="21"/>
  <c r="BF41" i="21" s="1"/>
  <c r="BE39" i="21"/>
  <c r="BF39" i="21" s="1"/>
  <c r="BE37" i="21"/>
  <c r="BF37" i="21" s="1"/>
  <c r="BE35" i="21"/>
  <c r="BF35" i="21" s="1"/>
  <c r="BE33" i="21"/>
  <c r="BF33" i="21" s="1"/>
  <c r="BE31" i="21"/>
  <c r="BF31" i="21" s="1"/>
  <c r="BE29" i="21"/>
  <c r="BF29" i="21" s="1"/>
  <c r="BE27" i="21"/>
  <c r="BF27" i="21" s="1"/>
  <c r="BE25" i="21"/>
  <c r="BF25" i="21" s="1"/>
  <c r="BE23" i="21"/>
  <c r="BF23" i="21" s="1"/>
  <c r="BE21" i="21"/>
  <c r="BF21" i="21" s="1"/>
  <c r="BE19" i="21"/>
  <c r="BF19" i="21" s="1"/>
  <c r="BE17" i="21"/>
  <c r="BF17" i="21" s="1"/>
  <c r="BE15" i="21"/>
  <c r="BF15" i="21" s="1"/>
  <c r="BE50" i="20"/>
  <c r="BF50" i="20" s="1"/>
  <c r="BE48" i="20"/>
  <c r="BF48" i="20" s="1"/>
  <c r="BE46" i="20"/>
  <c r="BF46" i="20" s="1"/>
  <c r="BE44" i="20"/>
  <c r="BF44" i="20" s="1"/>
  <c r="BE42" i="20"/>
  <c r="BF42" i="20" s="1"/>
  <c r="BE40" i="20"/>
  <c r="BF40" i="20" s="1"/>
  <c r="BE38" i="20"/>
  <c r="BF38" i="20" s="1"/>
  <c r="BE36" i="20"/>
  <c r="BF36" i="20" s="1"/>
  <c r="BE34" i="20"/>
  <c r="BF34" i="20" s="1"/>
  <c r="BE32" i="20"/>
  <c r="BF32" i="20" s="1"/>
  <c r="BE30" i="20"/>
  <c r="BF30" i="20" s="1"/>
  <c r="BE28" i="20"/>
  <c r="BF28" i="20" s="1"/>
  <c r="BE26" i="20"/>
  <c r="BF26" i="20" s="1"/>
  <c r="BE24" i="20"/>
  <c r="BF24" i="20" s="1"/>
  <c r="BE22" i="20"/>
  <c r="BF22" i="20" s="1"/>
  <c r="BE20" i="20"/>
  <c r="BF20" i="20" s="1"/>
  <c r="BE18" i="20"/>
  <c r="BF18" i="20" s="1"/>
  <c r="BE16" i="20"/>
  <c r="BF16" i="20" s="1"/>
  <c r="BE14" i="20"/>
  <c r="BF14" i="20" s="1"/>
  <c r="BE12" i="20"/>
  <c r="BF12" i="20" s="1"/>
  <c r="BE10" i="20"/>
  <c r="BF10" i="20" s="1"/>
  <c r="BE8" i="20"/>
  <c r="BF8" i="20" s="1"/>
  <c r="BE54" i="16"/>
  <c r="BF54" i="16" s="1"/>
  <c r="BE49" i="16"/>
  <c r="BF49" i="16" s="1"/>
  <c r="BE47" i="16"/>
  <c r="BF47" i="16" s="1"/>
  <c r="BE45" i="16"/>
  <c r="BF45" i="16" s="1"/>
  <c r="BE43" i="16"/>
  <c r="BF43" i="16" s="1"/>
  <c r="BE41" i="16"/>
  <c r="BF41" i="16" s="1"/>
  <c r="BE39" i="16"/>
  <c r="BF39" i="16" s="1"/>
  <c r="BE37" i="16"/>
  <c r="BF37" i="16" s="1"/>
  <c r="BE35" i="16"/>
  <c r="BF35" i="16" s="1"/>
  <c r="BE33" i="16"/>
  <c r="BF33" i="16" s="1"/>
  <c r="BE31" i="16"/>
  <c r="BF31" i="16" s="1"/>
  <c r="BE29" i="16"/>
  <c r="BF29" i="16" s="1"/>
  <c r="BE27" i="16"/>
  <c r="BF27" i="16" s="1"/>
  <c r="BE25" i="16"/>
  <c r="BF25" i="16" s="1"/>
  <c r="BE23" i="16"/>
  <c r="BF23" i="16" s="1"/>
  <c r="BE21" i="16"/>
  <c r="BF21" i="16" s="1"/>
  <c r="BE19" i="16"/>
  <c r="BF19" i="16" s="1"/>
  <c r="BE17" i="16"/>
  <c r="BF17" i="16" s="1"/>
  <c r="BE15" i="16"/>
  <c r="BF15" i="16" s="1"/>
  <c r="BE13" i="16"/>
  <c r="BF13" i="16" s="1"/>
  <c r="BE11" i="16"/>
  <c r="BF11" i="16" s="1"/>
  <c r="BE9" i="16"/>
  <c r="BF9" i="16" s="1"/>
  <c r="BE50" i="21"/>
  <c r="BF50" i="21" s="1"/>
  <c r="BE48" i="21"/>
  <c r="BF48" i="21" s="1"/>
  <c r="BE46" i="21"/>
  <c r="BF46" i="21" s="1"/>
  <c r="BE44" i="21"/>
  <c r="BF44" i="21" s="1"/>
  <c r="BE42" i="21"/>
  <c r="BF42" i="21" s="1"/>
  <c r="BE40" i="21"/>
  <c r="BF40" i="21" s="1"/>
  <c r="BE38" i="21"/>
  <c r="BF38" i="21" s="1"/>
  <c r="BE36" i="21"/>
  <c r="BF36" i="21" s="1"/>
  <c r="BE34" i="21"/>
  <c r="BF34" i="21" s="1"/>
  <c r="BE32" i="21"/>
  <c r="BF32" i="21" s="1"/>
  <c r="BE30" i="21"/>
  <c r="BF30" i="21" s="1"/>
  <c r="BE28" i="21"/>
  <c r="BF28" i="21" s="1"/>
  <c r="BE26" i="21"/>
  <c r="BF26" i="21" s="1"/>
  <c r="BE24" i="21"/>
  <c r="BF24" i="21" s="1"/>
  <c r="BE22" i="21"/>
  <c r="BF22" i="21" s="1"/>
  <c r="BE20" i="21"/>
  <c r="BF20" i="21" s="1"/>
  <c r="BE18" i="21"/>
  <c r="BF18" i="21" s="1"/>
  <c r="BE16" i="21"/>
  <c r="BF16" i="21" s="1"/>
  <c r="BE14" i="21"/>
  <c r="BF14" i="21" s="1"/>
  <c r="BE54" i="20"/>
  <c r="BF54" i="20" s="1"/>
  <c r="BE49" i="20"/>
  <c r="BF49" i="20" s="1"/>
  <c r="BE47" i="20"/>
  <c r="BF47" i="20" s="1"/>
  <c r="BE45" i="20"/>
  <c r="BF45" i="20" s="1"/>
  <c r="BE43" i="20"/>
  <c r="BF43" i="20" s="1"/>
  <c r="BE41" i="20"/>
  <c r="BF41" i="20" s="1"/>
  <c r="BE39" i="20"/>
  <c r="BF39" i="20" s="1"/>
  <c r="BE37" i="20"/>
  <c r="BF37" i="20" s="1"/>
  <c r="BE35" i="20"/>
  <c r="BF35" i="20" s="1"/>
  <c r="BE33" i="20"/>
  <c r="BF33" i="20" s="1"/>
  <c r="BE31" i="20"/>
  <c r="BF31" i="20" s="1"/>
  <c r="BE29" i="20"/>
  <c r="BF29" i="20" s="1"/>
  <c r="BE27" i="20"/>
  <c r="BF27" i="20" s="1"/>
  <c r="BE25" i="20"/>
  <c r="BF25" i="20" s="1"/>
  <c r="BE23" i="20"/>
  <c r="BF23" i="20" s="1"/>
  <c r="BE21" i="20"/>
  <c r="BF21" i="20" s="1"/>
  <c r="BE19" i="20"/>
  <c r="BF19" i="20" s="1"/>
  <c r="BE17" i="20"/>
  <c r="BF17" i="20" s="1"/>
  <c r="BE15" i="20"/>
  <c r="BF15" i="20" s="1"/>
  <c r="BE13" i="20"/>
  <c r="BF13" i="20" s="1"/>
  <c r="BE11" i="20"/>
  <c r="BF11" i="20" s="1"/>
  <c r="BE9" i="20"/>
  <c r="BF9" i="20" s="1"/>
  <c r="BE50" i="16"/>
  <c r="BF50" i="16" s="1"/>
  <c r="BE48" i="16"/>
  <c r="BF48" i="16" s="1"/>
  <c r="BE46" i="16"/>
  <c r="BF46" i="16" s="1"/>
  <c r="BE44" i="16"/>
  <c r="BF44" i="16" s="1"/>
  <c r="BE42" i="16"/>
  <c r="BF42" i="16" s="1"/>
  <c r="BE40" i="16"/>
  <c r="BF40" i="16" s="1"/>
  <c r="BE38" i="16"/>
  <c r="BF38" i="16" s="1"/>
  <c r="BE36" i="16"/>
  <c r="BF36" i="16" s="1"/>
  <c r="BE34" i="16"/>
  <c r="BF34" i="16" s="1"/>
  <c r="BE32" i="16"/>
  <c r="BF32" i="16" s="1"/>
  <c r="BE30" i="16"/>
  <c r="BF30" i="16" s="1"/>
  <c r="BE28" i="16"/>
  <c r="BF28" i="16" s="1"/>
  <c r="BE26" i="16"/>
  <c r="BF26" i="16" s="1"/>
  <c r="BE24" i="16"/>
  <c r="BF24" i="16" s="1"/>
  <c r="BE22" i="16"/>
  <c r="BF22" i="16" s="1"/>
  <c r="BE20" i="16"/>
  <c r="BF20" i="16" s="1"/>
  <c r="BE18" i="16"/>
  <c r="BF18" i="16" s="1"/>
  <c r="BE16" i="16"/>
  <c r="BF16" i="16" s="1"/>
  <c r="BE14" i="16"/>
  <c r="BF14" i="16" s="1"/>
  <c r="BE12" i="16"/>
  <c r="BF12" i="16" s="1"/>
  <c r="BE10" i="16"/>
  <c r="BF10" i="16" s="1"/>
  <c r="BE8" i="16"/>
  <c r="BF8" i="16" s="1"/>
  <c r="L54" i="5"/>
  <c r="L15" i="28" s="1"/>
  <c r="BE21" i="7"/>
  <c r="BF21" i="7" s="1"/>
  <c r="BE26" i="7"/>
  <c r="BF26" i="7" s="1"/>
  <c r="BE30" i="7"/>
  <c r="BF30" i="7" s="1"/>
  <c r="BE35" i="7"/>
  <c r="BF35" i="7" s="1"/>
  <c r="BE41" i="7"/>
  <c r="BF41" i="7" s="1"/>
  <c r="BE42" i="7"/>
  <c r="BF42" i="7" s="1"/>
  <c r="BE43" i="7"/>
  <c r="BF43" i="7" s="1"/>
  <c r="BE44" i="7"/>
  <c r="BF44" i="7" s="1"/>
  <c r="BE45" i="7"/>
  <c r="BF45" i="7" s="1"/>
  <c r="BE46" i="7"/>
  <c r="BF46" i="7" s="1"/>
  <c r="BE47" i="7"/>
  <c r="BF47" i="7" s="1"/>
  <c r="BE48" i="7"/>
  <c r="BF48" i="7" s="1"/>
  <c r="BE49" i="7"/>
  <c r="BF49" i="7" s="1"/>
  <c r="BE50" i="7"/>
  <c r="BF50" i="7" s="1"/>
  <c r="BA34" i="28"/>
  <c r="AO17" i="28"/>
  <c r="Z16" i="28"/>
  <c r="AN11" i="28"/>
  <c r="AK11" i="28"/>
  <c r="AK10" i="28"/>
  <c r="AN9" i="28"/>
  <c r="AH8" i="28"/>
  <c r="AH14" i="28" s="1"/>
  <c r="N8" i="33"/>
  <c r="N10" i="33"/>
  <c r="N13" i="33"/>
  <c r="N15" i="33"/>
  <c r="AN42" i="28"/>
  <c r="AK42" i="28"/>
  <c r="Z42" i="28"/>
  <c r="J41" i="28"/>
  <c r="N40" i="28"/>
  <c r="V39" i="28"/>
  <c r="G39" i="28"/>
  <c r="S36" i="28"/>
  <c r="Y35" i="28"/>
  <c r="AH34" i="28"/>
  <c r="AK34" i="28"/>
  <c r="V34" i="28"/>
  <c r="AK33" i="28"/>
  <c r="AK44" i="28" s="1"/>
  <c r="AK45" i="28" s="1"/>
  <c r="BA24" i="28"/>
  <c r="AO18" i="28"/>
  <c r="AH18" i="28"/>
  <c r="AH17" i="28"/>
  <c r="AW16" i="28"/>
  <c r="AH15" i="28"/>
  <c r="N8" i="28"/>
  <c r="Y54" i="26"/>
  <c r="U54" i="7"/>
  <c r="U18" i="28" s="1"/>
  <c r="V18" i="28" s="1"/>
  <c r="Y55" i="18"/>
  <c r="S55" i="18"/>
  <c r="L55" i="9"/>
  <c r="O7" i="26"/>
  <c r="P7" i="26" s="1"/>
  <c r="O9" i="26"/>
  <c r="P9" i="26" s="1"/>
  <c r="O11" i="26"/>
  <c r="P11" i="26" s="1"/>
  <c r="O13" i="26"/>
  <c r="P13" i="26" s="1"/>
  <c r="AD7" i="26"/>
  <c r="AE7" i="26" s="1"/>
  <c r="AD9" i="26"/>
  <c r="AE9" i="26" s="1"/>
  <c r="AD11" i="26"/>
  <c r="AE11" i="26" s="1"/>
  <c r="AD13" i="26"/>
  <c r="AE13" i="26" s="1"/>
  <c r="AD17" i="26"/>
  <c r="AE17" i="26" s="1"/>
  <c r="AD19" i="26"/>
  <c r="AE19" i="26" s="1"/>
  <c r="AD21" i="26"/>
  <c r="AE21" i="26" s="1"/>
  <c r="AD23" i="26"/>
  <c r="AE23" i="26" s="1"/>
  <c r="AD25" i="26"/>
  <c r="AE25" i="26" s="1"/>
  <c r="AD27" i="26"/>
  <c r="AE27" i="26" s="1"/>
  <c r="AD29" i="26"/>
  <c r="AE29" i="26" s="1"/>
  <c r="AD31" i="26"/>
  <c r="AE31" i="26" s="1"/>
  <c r="AD33" i="26"/>
  <c r="AE33" i="26" s="1"/>
  <c r="AD35" i="26"/>
  <c r="AE35" i="26" s="1"/>
  <c r="AD39" i="26"/>
  <c r="AE39" i="26" s="1"/>
  <c r="AD45" i="26"/>
  <c r="AE45" i="26" s="1"/>
  <c r="AD47" i="26"/>
  <c r="AE47" i="26" s="1"/>
  <c r="AD53" i="26"/>
  <c r="AE53" i="26" s="1"/>
  <c r="AD14" i="5"/>
  <c r="AE14" i="5" s="1"/>
  <c r="O14" i="5"/>
  <c r="P14" i="5" s="1"/>
  <c r="O45" i="5"/>
  <c r="P45" i="5" s="1"/>
  <c r="AD45" i="5"/>
  <c r="AE45" i="5" s="1"/>
  <c r="AD15" i="6"/>
  <c r="AE15" i="6" s="1"/>
  <c r="O15" i="6"/>
  <c r="P15" i="6" s="1"/>
  <c r="AD9" i="10"/>
  <c r="AE9" i="10" s="1"/>
  <c r="O9" i="10"/>
  <c r="P9" i="10" s="1"/>
  <c r="AD13" i="10"/>
  <c r="AE13" i="10" s="1"/>
  <c r="O13" i="10"/>
  <c r="P13" i="10" s="1"/>
  <c r="AD14" i="10"/>
  <c r="AE14" i="10" s="1"/>
  <c r="O14" i="10"/>
  <c r="P14" i="10" s="1"/>
  <c r="AD16" i="10"/>
  <c r="AE16" i="10" s="1"/>
  <c r="AD17" i="10"/>
  <c r="AE17" i="10" s="1"/>
  <c r="O17" i="10"/>
  <c r="P17" i="10" s="1"/>
  <c r="AD21" i="10"/>
  <c r="AE21" i="10" s="1"/>
  <c r="O21" i="10"/>
  <c r="P21" i="10" s="1"/>
  <c r="AD27" i="10"/>
  <c r="AE27" i="10" s="1"/>
  <c r="O27" i="10"/>
  <c r="P27" i="10" s="1"/>
  <c r="AD35" i="10"/>
  <c r="AE35" i="10" s="1"/>
  <c r="O35" i="10"/>
  <c r="P35" i="10" s="1"/>
  <c r="AD36" i="10"/>
  <c r="AE36" i="10" s="1"/>
  <c r="O36" i="10"/>
  <c r="P36" i="10" s="1"/>
  <c r="AD39" i="10"/>
  <c r="AE39" i="10" s="1"/>
  <c r="O39" i="10"/>
  <c r="P39" i="10" s="1"/>
  <c r="AD41" i="10"/>
  <c r="AE41" i="10" s="1"/>
  <c r="O41" i="10"/>
  <c r="P41" i="10" s="1"/>
  <c r="AD42" i="10"/>
  <c r="AE42" i="10" s="1"/>
  <c r="O42" i="10"/>
  <c r="P42" i="10" s="1"/>
  <c r="AD43" i="10"/>
  <c r="AE43" i="10" s="1"/>
  <c r="O43" i="10"/>
  <c r="P43" i="10" s="1"/>
  <c r="AD45" i="10"/>
  <c r="AE45" i="10" s="1"/>
  <c r="O45" i="10"/>
  <c r="P45" i="10" s="1"/>
  <c r="AD46" i="10"/>
  <c r="AE46" i="10" s="1"/>
  <c r="O46" i="10"/>
  <c r="P46" i="10" s="1"/>
  <c r="L54" i="10"/>
  <c r="L20" i="28" s="1"/>
  <c r="M20" i="28" s="1"/>
  <c r="L55" i="22"/>
  <c r="L13" i="28" s="1"/>
  <c r="M13" i="28" s="1"/>
  <c r="L55" i="18"/>
  <c r="L8" i="28" s="1"/>
  <c r="I55" i="9"/>
  <c r="I57" i="9" s="1"/>
  <c r="O7" i="10"/>
  <c r="P7" i="10" s="1"/>
  <c r="AD7" i="10"/>
  <c r="AE7" i="10" s="1"/>
  <c r="O8" i="10"/>
  <c r="P8" i="10" s="1"/>
  <c r="O10" i="10"/>
  <c r="P10" i="10" s="1"/>
  <c r="O16" i="10"/>
  <c r="P16" i="10" s="1"/>
  <c r="O18" i="10"/>
  <c r="P18" i="10" s="1"/>
  <c r="AD18" i="10"/>
  <c r="AE18" i="10" s="1"/>
  <c r="AD19" i="10"/>
  <c r="AE19" i="10" s="1"/>
  <c r="O19" i="10"/>
  <c r="P19" i="10" s="1"/>
  <c r="O20" i="10"/>
  <c r="P20" i="10" s="1"/>
  <c r="AD20" i="10"/>
  <c r="AE20" i="10" s="1"/>
  <c r="AD22" i="10"/>
  <c r="AE22" i="10" s="1"/>
  <c r="O22" i="10"/>
  <c r="P22" i="10" s="1"/>
  <c r="O23" i="10"/>
  <c r="P23" i="10" s="1"/>
  <c r="AD23" i="10"/>
  <c r="AE23" i="10" s="1"/>
  <c r="AD24" i="10"/>
  <c r="AE24" i="10" s="1"/>
  <c r="O24" i="10"/>
  <c r="P24" i="10" s="1"/>
  <c r="O25" i="10"/>
  <c r="P25" i="10" s="1"/>
  <c r="AD25" i="10"/>
  <c r="AE25" i="10" s="1"/>
  <c r="AD26" i="10"/>
  <c r="AE26" i="10" s="1"/>
  <c r="O26" i="10"/>
  <c r="P26" i="10" s="1"/>
  <c r="O28" i="10"/>
  <c r="P28" i="10" s="1"/>
  <c r="AD28" i="10"/>
  <c r="AE28" i="10" s="1"/>
  <c r="AD29" i="10"/>
  <c r="AE29" i="10" s="1"/>
  <c r="O29" i="10"/>
  <c r="P29" i="10" s="1"/>
  <c r="O30" i="10"/>
  <c r="P30" i="10" s="1"/>
  <c r="AD30" i="10"/>
  <c r="AE30" i="10" s="1"/>
  <c r="O31" i="10"/>
  <c r="P31" i="10" s="1"/>
  <c r="AD31" i="10"/>
  <c r="AE31" i="10" s="1"/>
  <c r="AD32" i="10"/>
  <c r="AE32" i="10" s="1"/>
  <c r="O32" i="10"/>
  <c r="P32" i="10" s="1"/>
  <c r="AD33" i="10"/>
  <c r="AE33" i="10" s="1"/>
  <c r="O33" i="10"/>
  <c r="P33" i="10" s="1"/>
  <c r="AD34" i="10"/>
  <c r="AE34" i="10" s="1"/>
  <c r="O34" i="10"/>
  <c r="P34" i="10" s="1"/>
  <c r="AD37" i="10"/>
  <c r="AE37" i="10" s="1"/>
  <c r="O37" i="10"/>
  <c r="P37" i="10" s="1"/>
  <c r="O38" i="10"/>
  <c r="P38" i="10" s="1"/>
  <c r="AD38" i="10"/>
  <c r="AE38" i="10" s="1"/>
  <c r="AD40" i="10"/>
  <c r="AE40" i="10" s="1"/>
  <c r="O40" i="10"/>
  <c r="P40" i="10" s="1"/>
  <c r="AD47" i="10"/>
  <c r="AE47" i="10" s="1"/>
  <c r="O47" i="10"/>
  <c r="P47" i="10" s="1"/>
  <c r="AD49" i="10"/>
  <c r="AE49" i="10" s="1"/>
  <c r="O49" i="10"/>
  <c r="P49" i="10" s="1"/>
  <c r="O50" i="10"/>
  <c r="P50" i="10" s="1"/>
  <c r="AD50" i="10"/>
  <c r="AE50" i="10" s="1"/>
  <c r="AD53" i="10"/>
  <c r="AE53" i="10" s="1"/>
  <c r="O53" i="10"/>
  <c r="P53" i="10" s="1"/>
  <c r="AD12" i="10"/>
  <c r="AE12" i="10" s="1"/>
  <c r="O20" i="7"/>
  <c r="P20" i="7" s="1"/>
  <c r="AA9" i="28"/>
  <c r="S9" i="28"/>
  <c r="J10" i="28"/>
  <c r="AN43" i="28"/>
  <c r="G43" i="28"/>
  <c r="AZ41" i="28"/>
  <c r="M41" i="28"/>
  <c r="V40" i="28"/>
  <c r="Y39" i="28"/>
  <c r="AW38" i="28"/>
  <c r="N37" i="28"/>
  <c r="V36" i="28"/>
  <c r="BA35" i="28"/>
  <c r="AK35" i="28"/>
  <c r="AO35" i="28"/>
  <c r="N35" i="28"/>
  <c r="AN34" i="28"/>
  <c r="M34" i="28"/>
  <c r="AT33" i="28"/>
  <c r="AT44" i="28" s="1"/>
  <c r="AT45" i="28" s="1"/>
  <c r="N33" i="28"/>
  <c r="BA19" i="28"/>
  <c r="AZ17" i="28"/>
  <c r="BA17" i="28"/>
  <c r="AK17" i="28"/>
  <c r="AH16" i="28"/>
  <c r="AK15" i="28"/>
  <c r="AK26" i="28" s="1"/>
  <c r="AN13" i="28"/>
  <c r="AL14" i="28"/>
  <c r="AK13" i="28"/>
  <c r="S54" i="6"/>
  <c r="AO43" i="28"/>
  <c r="AW41" i="28"/>
  <c r="AO39" i="28"/>
  <c r="AO36" i="28"/>
  <c r="BB23" i="28"/>
  <c r="Z19" i="28"/>
  <c r="AK8" i="28"/>
  <c r="AK14" i="28" s="1"/>
  <c r="AN7" i="28"/>
  <c r="BG53" i="7"/>
  <c r="BG50" i="7"/>
  <c r="BG49" i="7"/>
  <c r="BG48" i="7"/>
  <c r="BG47" i="7"/>
  <c r="BG46" i="7"/>
  <c r="BG45" i="7"/>
  <c r="BG44" i="7"/>
  <c r="BG43" i="7"/>
  <c r="BG42" i="7"/>
  <c r="BG41" i="7"/>
  <c r="BG40" i="7"/>
  <c r="BG39" i="7"/>
  <c r="BG38" i="7"/>
  <c r="BG37" i="7"/>
  <c r="BG36" i="7"/>
  <c r="BG35" i="7"/>
  <c r="BG34" i="7"/>
  <c r="BG33" i="7"/>
  <c r="BG32" i="7"/>
  <c r="BG31" i="7"/>
  <c r="BG30" i="7"/>
  <c r="BG29" i="7"/>
  <c r="BG28" i="7"/>
  <c r="BG27" i="7"/>
  <c r="BG26" i="7"/>
  <c r="BG25" i="7"/>
  <c r="BG24" i="7"/>
  <c r="BG23" i="7"/>
  <c r="BG22" i="7"/>
  <c r="BG21" i="7"/>
  <c r="BG20" i="7"/>
  <c r="BG19" i="7"/>
  <c r="BG18" i="7"/>
  <c r="BG17" i="7"/>
  <c r="BG16" i="7"/>
  <c r="BG15" i="7"/>
  <c r="BG14" i="7"/>
  <c r="BG13" i="7"/>
  <c r="BG12" i="7"/>
  <c r="BG11" i="7"/>
  <c r="BG10" i="7"/>
  <c r="BG9" i="7"/>
  <c r="BG8" i="7"/>
  <c r="BG7" i="7"/>
  <c r="N41" i="28"/>
  <c r="AZ35" i="28"/>
  <c r="N34" i="28"/>
  <c r="H14" i="28"/>
  <c r="BA9" i="28"/>
  <c r="AP42" i="28"/>
  <c r="AZ24" i="28"/>
  <c r="Z24" i="28"/>
  <c r="Z15" i="28"/>
  <c r="AZ9" i="28"/>
  <c r="BA7" i="28"/>
  <c r="BA16" i="28"/>
  <c r="AN15" i="28"/>
  <c r="AN26" i="28" s="1"/>
  <c r="AO9" i="28"/>
  <c r="AN54" i="10"/>
  <c r="AO12" i="28"/>
  <c r="Y55" i="20"/>
  <c r="Z18" i="28"/>
  <c r="Z12" i="28"/>
  <c r="Z7" i="28"/>
  <c r="Z9" i="28"/>
  <c r="Z55" i="9"/>
  <c r="Z55" i="20"/>
  <c r="Z54" i="6"/>
  <c r="Z54" i="10"/>
  <c r="Z55" i="18"/>
  <c r="Z55" i="16"/>
  <c r="Z55" i="23"/>
  <c r="N55" i="16"/>
  <c r="N10" i="28"/>
  <c r="N55" i="22"/>
  <c r="N54" i="6"/>
  <c r="N54" i="10"/>
  <c r="N54" i="26"/>
  <c r="N11" i="28"/>
  <c r="J55" i="18"/>
  <c r="Y8" i="28"/>
  <c r="X14" i="28"/>
  <c r="AA16" i="28"/>
  <c r="Y16" i="28"/>
  <c r="V16" i="28"/>
  <c r="U14" i="28"/>
  <c r="V8" i="28"/>
  <c r="AA8" i="28"/>
  <c r="V11" i="28"/>
  <c r="S15" i="28"/>
  <c r="AA15" i="28"/>
  <c r="J16" i="28"/>
  <c r="J8" i="28"/>
  <c r="I14" i="28"/>
  <c r="J11" i="28"/>
  <c r="J15" i="28"/>
  <c r="J24" i="28"/>
  <c r="J12" i="28"/>
  <c r="J13" i="28"/>
  <c r="BI23" i="5" l="1"/>
  <c r="BI31" i="5"/>
  <c r="BI35" i="5"/>
  <c r="BI39" i="5"/>
  <c r="BI28" i="5"/>
  <c r="BI32" i="5"/>
  <c r="BI36" i="5"/>
  <c r="BI21" i="5"/>
  <c r="BI33" i="5"/>
  <c r="BI24" i="6"/>
  <c r="BI48" i="6"/>
  <c r="BI7" i="5"/>
  <c r="BI15" i="5"/>
  <c r="BI19" i="5"/>
  <c r="BI38" i="6"/>
  <c r="BI51" i="13"/>
  <c r="BJ51" i="13" s="1"/>
  <c r="BI44" i="5"/>
  <c r="BI23" i="6"/>
  <c r="A54" i="19"/>
  <c r="A54" i="21"/>
  <c r="A54" i="20"/>
  <c r="A52" i="10"/>
  <c r="A53" i="10" s="1"/>
  <c r="A54" i="16"/>
  <c r="A54" i="4"/>
  <c r="A52" i="8"/>
  <c r="A53" i="8" s="1"/>
  <c r="A54" i="18"/>
  <c r="A54" i="9"/>
  <c r="A52" i="6"/>
  <c r="A53" i="6" s="1"/>
  <c r="A54" i="25"/>
  <c r="A54" i="35"/>
  <c r="A54" i="34"/>
  <c r="A52" i="5"/>
  <c r="A53" i="5" s="1"/>
  <c r="A54" i="2"/>
  <c r="A54" i="15"/>
  <c r="A52" i="33"/>
  <c r="A53" i="33" s="1"/>
  <c r="A54" i="12"/>
  <c r="A54" i="11"/>
  <c r="A54" i="30"/>
  <c r="A54" i="22"/>
  <c r="A52" i="13"/>
  <c r="A53" i="13" s="1"/>
  <c r="A52" i="26"/>
  <c r="A53" i="26" s="1"/>
  <c r="A54" i="23"/>
  <c r="A52" i="7"/>
  <c r="A53" i="7" s="1"/>
  <c r="Z54" i="33"/>
  <c r="BI22" i="5"/>
  <c r="BI26" i="5"/>
  <c r="BI30" i="5"/>
  <c r="BI50" i="5"/>
  <c r="BI29" i="6"/>
  <c r="BI49" i="6"/>
  <c r="AB55" i="16"/>
  <c r="BI8" i="5"/>
  <c r="BI16" i="5"/>
  <c r="BI20" i="5"/>
  <c r="BI40" i="5"/>
  <c r="BI48" i="5"/>
  <c r="BI47" i="6"/>
  <c r="BG14" i="22"/>
  <c r="BG11" i="21"/>
  <c r="BG40" i="21"/>
  <c r="BG18" i="20"/>
  <c r="BG37" i="20"/>
  <c r="BG7" i="18"/>
  <c r="BG36" i="9"/>
  <c r="BG8" i="23"/>
  <c r="BG32" i="23"/>
  <c r="BG9" i="16"/>
  <c r="BG18" i="18"/>
  <c r="BG13" i="9"/>
  <c r="BG39" i="9"/>
  <c r="BG37" i="23"/>
  <c r="BG29" i="21"/>
  <c r="BG42" i="20"/>
  <c r="BG42" i="18"/>
  <c r="BG54" i="22"/>
  <c r="BG50" i="16"/>
  <c r="BG7" i="22"/>
  <c r="BG13" i="22"/>
  <c r="BG7" i="23"/>
  <c r="BG23" i="23"/>
  <c r="BG31" i="23"/>
  <c r="BG10" i="21"/>
  <c r="BG14" i="21"/>
  <c r="BG18" i="21"/>
  <c r="BG22" i="21"/>
  <c r="BG31" i="21"/>
  <c r="BG39" i="21"/>
  <c r="BG46" i="21"/>
  <c r="BG9" i="20"/>
  <c r="BG13" i="20"/>
  <c r="BG17" i="20"/>
  <c r="BG21" i="20"/>
  <c r="BG25" i="20"/>
  <c r="BG29" i="20"/>
  <c r="BG35" i="20"/>
  <c r="BG8" i="16"/>
  <c r="BG16" i="16"/>
  <c r="BG26" i="16"/>
  <c r="BG37" i="16"/>
  <c r="BG30" i="18"/>
  <c r="BG34" i="9"/>
  <c r="BG42" i="9"/>
  <c r="BG50" i="9"/>
  <c r="BG11" i="22"/>
  <c r="BG11" i="23"/>
  <c r="BG15" i="23"/>
  <c r="BG22" i="23"/>
  <c r="BG30" i="23"/>
  <c r="BG43" i="21"/>
  <c r="BG54" i="21"/>
  <c r="BG41" i="20"/>
  <c r="BG14" i="16"/>
  <c r="BG9" i="18"/>
  <c r="BG13" i="18"/>
  <c r="BG17" i="18"/>
  <c r="BG21" i="18"/>
  <c r="BG25" i="18"/>
  <c r="BG8" i="9"/>
  <c r="BG12" i="9"/>
  <c r="BG16" i="9"/>
  <c r="BG20" i="9"/>
  <c r="BG24" i="9"/>
  <c r="BG37" i="9"/>
  <c r="BG45" i="9"/>
  <c r="BG26" i="9"/>
  <c r="BG30" i="9"/>
  <c r="BG43" i="23"/>
  <c r="BG54" i="23"/>
  <c r="BG28" i="21"/>
  <c r="BG35" i="21"/>
  <c r="BG34" i="16"/>
  <c r="BG33" i="18"/>
  <c r="BG25" i="16"/>
  <c r="BG42" i="23"/>
  <c r="BG50" i="23"/>
  <c r="BG48" i="18"/>
  <c r="BG29" i="16"/>
  <c r="BG29" i="22"/>
  <c r="BG33" i="16"/>
  <c r="BG34" i="18"/>
  <c r="BG17" i="22"/>
  <c r="BG49" i="22"/>
  <c r="BG37" i="22"/>
  <c r="BG47" i="22"/>
  <c r="BG18" i="22"/>
  <c r="BG34" i="22"/>
  <c r="BG46" i="16"/>
  <c r="BG20" i="22"/>
  <c r="BG36" i="22"/>
  <c r="BG45" i="20"/>
  <c r="BG32" i="16"/>
  <c r="BG39" i="18"/>
  <c r="BG54" i="16"/>
  <c r="BG19" i="22"/>
  <c r="BG35" i="22"/>
  <c r="BG36" i="18"/>
  <c r="BG17" i="23"/>
  <c r="BG25" i="23"/>
  <c r="BG15" i="21"/>
  <c r="BG19" i="21"/>
  <c r="BG32" i="21"/>
  <c r="BG48" i="21"/>
  <c r="BG14" i="20"/>
  <c r="BG22" i="20"/>
  <c r="BG26" i="20"/>
  <c r="BG11" i="16"/>
  <c r="BG19" i="16"/>
  <c r="BG32" i="18"/>
  <c r="BG12" i="23"/>
  <c r="BG24" i="23"/>
  <c r="BG45" i="21"/>
  <c r="BG17" i="16"/>
  <c r="BG14" i="18"/>
  <c r="BG22" i="18"/>
  <c r="BG9" i="9"/>
  <c r="BG17" i="9"/>
  <c r="BG31" i="9"/>
  <c r="BG47" i="9"/>
  <c r="BG27" i="9"/>
  <c r="BG45" i="23"/>
  <c r="BG38" i="21"/>
  <c r="BG44" i="23"/>
  <c r="BG50" i="18"/>
  <c r="BG42" i="22"/>
  <c r="BG38" i="18"/>
  <c r="BG22" i="22"/>
  <c r="BG40" i="16"/>
  <c r="BG41" i="18"/>
  <c r="BG39" i="16"/>
  <c r="BG54" i="18"/>
  <c r="BG23" i="22"/>
  <c r="BG39" i="22"/>
  <c r="BG40" i="18"/>
  <c r="BG10" i="22"/>
  <c r="BG15" i="22"/>
  <c r="BG19" i="23"/>
  <c r="BG27" i="23"/>
  <c r="BG8" i="21"/>
  <c r="BG12" i="21"/>
  <c r="BG16" i="21"/>
  <c r="BG20" i="21"/>
  <c r="BG24" i="21"/>
  <c r="BG36" i="21"/>
  <c r="BG42" i="21"/>
  <c r="BG50" i="21"/>
  <c r="BG11" i="20"/>
  <c r="BG15" i="20"/>
  <c r="BG19" i="20"/>
  <c r="BG23" i="20"/>
  <c r="BG27" i="20"/>
  <c r="BG32" i="20"/>
  <c r="BG38" i="20"/>
  <c r="BG12" i="16"/>
  <c r="BG22" i="16"/>
  <c r="BG30" i="16"/>
  <c r="BG26" i="18"/>
  <c r="BG7" i="9"/>
  <c r="BG38" i="9"/>
  <c r="BG46" i="9"/>
  <c r="BG9" i="23"/>
  <c r="BG13" i="23"/>
  <c r="BG18" i="23"/>
  <c r="BG26" i="23"/>
  <c r="BG34" i="23"/>
  <c r="BG47" i="21"/>
  <c r="BG36" i="20"/>
  <c r="BG10" i="16"/>
  <c r="BG18" i="16"/>
  <c r="BG11" i="18"/>
  <c r="BG15" i="18"/>
  <c r="BG19" i="18"/>
  <c r="BG23" i="18"/>
  <c r="BG29" i="18"/>
  <c r="BG10" i="9"/>
  <c r="BG14" i="9"/>
  <c r="BG18" i="9"/>
  <c r="BG22" i="9"/>
  <c r="BG33" i="9"/>
  <c r="BG41" i="9"/>
  <c r="BG49" i="9"/>
  <c r="BG33" i="20"/>
  <c r="BG28" i="9"/>
  <c r="BG39" i="23"/>
  <c r="BG47" i="23"/>
  <c r="BG26" i="21"/>
  <c r="BG33" i="21"/>
  <c r="BG44" i="20"/>
  <c r="BG35" i="23"/>
  <c r="BG38" i="23"/>
  <c r="BG46" i="23"/>
  <c r="BG44" i="18"/>
  <c r="BG28" i="16"/>
  <c r="BG21" i="22"/>
  <c r="BG46" i="22"/>
  <c r="BG45" i="16"/>
  <c r="BG41" i="22"/>
  <c r="BG45" i="18"/>
  <c r="BG43" i="20"/>
  <c r="BG26" i="22"/>
  <c r="BG35" i="16"/>
  <c r="BG47" i="20"/>
  <c r="BG28" i="22"/>
  <c r="BG44" i="22"/>
  <c r="BG49" i="20"/>
  <c r="BG44" i="16"/>
  <c r="BG35" i="18"/>
  <c r="BG43" i="18"/>
  <c r="BG43" i="16"/>
  <c r="BG48" i="20"/>
  <c r="BG27" i="22"/>
  <c r="BG8" i="22"/>
  <c r="BG33" i="23"/>
  <c r="BG23" i="21"/>
  <c r="BG10" i="20"/>
  <c r="BG30" i="20"/>
  <c r="BG27" i="16"/>
  <c r="BG44" i="9"/>
  <c r="BG16" i="23"/>
  <c r="BG7" i="20"/>
  <c r="BG10" i="18"/>
  <c r="BG27" i="18"/>
  <c r="BG21" i="9"/>
  <c r="BG31" i="20"/>
  <c r="BG25" i="21"/>
  <c r="BG24" i="16"/>
  <c r="BG36" i="23"/>
  <c r="BG41" i="16"/>
  <c r="BF7" i="4"/>
  <c r="BG7" i="4"/>
  <c r="BG38" i="16"/>
  <c r="BG38" i="22"/>
  <c r="BG24" i="22"/>
  <c r="BG40" i="22"/>
  <c r="BG46" i="20"/>
  <c r="BG36" i="16"/>
  <c r="BG12" i="22"/>
  <c r="BG16" i="22"/>
  <c r="BG21" i="23"/>
  <c r="BG29" i="23"/>
  <c r="BG9" i="21"/>
  <c r="BG13" i="21"/>
  <c r="BG17" i="21"/>
  <c r="BG21" i="21"/>
  <c r="BG30" i="21"/>
  <c r="BG37" i="21"/>
  <c r="BG44" i="21"/>
  <c r="BG8" i="20"/>
  <c r="BG12" i="20"/>
  <c r="BG16" i="20"/>
  <c r="BG20" i="20"/>
  <c r="BG24" i="20"/>
  <c r="BG28" i="20"/>
  <c r="BG34" i="20"/>
  <c r="BG40" i="20"/>
  <c r="BG15" i="16"/>
  <c r="BG23" i="16"/>
  <c r="BG31" i="16"/>
  <c r="BG28" i="18"/>
  <c r="BG32" i="9"/>
  <c r="BG40" i="9"/>
  <c r="BG48" i="9"/>
  <c r="BG9" i="22"/>
  <c r="BG10" i="23"/>
  <c r="BG14" i="23"/>
  <c r="BG20" i="23"/>
  <c r="BG28" i="23"/>
  <c r="BG41" i="21"/>
  <c r="BG49" i="21"/>
  <c r="BG39" i="20"/>
  <c r="BG13" i="16"/>
  <c r="BG8" i="18"/>
  <c r="BG12" i="18"/>
  <c r="BG16" i="18"/>
  <c r="BG20" i="18"/>
  <c r="BG24" i="18"/>
  <c r="BG31" i="18"/>
  <c r="BG11" i="9"/>
  <c r="BG15" i="9"/>
  <c r="BG19" i="9"/>
  <c r="BG23" i="9"/>
  <c r="BG35" i="9"/>
  <c r="BG43" i="9"/>
  <c r="BG54" i="9"/>
  <c r="BG25" i="9"/>
  <c r="BG29" i="9"/>
  <c r="BG41" i="23"/>
  <c r="BG49" i="23"/>
  <c r="BG27" i="21"/>
  <c r="BG34" i="21"/>
  <c r="BG20" i="16"/>
  <c r="BG21" i="16"/>
  <c r="BG40" i="23"/>
  <c r="BG48" i="23"/>
  <c r="BG46" i="18"/>
  <c r="BG25" i="22"/>
  <c r="BG50" i="22"/>
  <c r="BG49" i="16"/>
  <c r="BG45" i="22"/>
  <c r="BG33" i="22"/>
  <c r="BG43" i="22"/>
  <c r="BG49" i="18"/>
  <c r="BG30" i="22"/>
  <c r="BG42" i="16"/>
  <c r="BG54" i="20"/>
  <c r="BG32" i="22"/>
  <c r="BG48" i="22"/>
  <c r="BG50" i="20"/>
  <c r="BG48" i="16"/>
  <c r="BG37" i="18"/>
  <c r="BG47" i="18"/>
  <c r="BG47" i="16"/>
  <c r="BG31" i="22"/>
  <c r="F51" i="2"/>
  <c r="AG50" i="2"/>
  <c r="AG7" i="2"/>
  <c r="AG26" i="2"/>
  <c r="AG16" i="2"/>
  <c r="AG15" i="2"/>
  <c r="AG14" i="2"/>
  <c r="AG34" i="2"/>
  <c r="AG42" i="2"/>
  <c r="AB37" i="28"/>
  <c r="BE10" i="28"/>
  <c r="AB41" i="28"/>
  <c r="P40" i="28"/>
  <c r="BE22" i="28"/>
  <c r="P39" i="28"/>
  <c r="AC39" i="28"/>
  <c r="BE34" i="28"/>
  <c r="BC13" i="28"/>
  <c r="BE13" i="28"/>
  <c r="AD43" i="28"/>
  <c r="BC36" i="28"/>
  <c r="AQ34" i="28"/>
  <c r="AC24" i="28"/>
  <c r="BE16" i="28"/>
  <c r="AC17" i="28"/>
  <c r="BC38" i="28"/>
  <c r="BE19" i="28"/>
  <c r="AC12" i="28"/>
  <c r="AQ35" i="28"/>
  <c r="AC40" i="28"/>
  <c r="AE40" i="28" s="1"/>
  <c r="BE7" i="28"/>
  <c r="AQ20" i="28"/>
  <c r="BE20" i="28"/>
  <c r="AQ17" i="28"/>
  <c r="P36" i="28"/>
  <c r="AS55" i="19"/>
  <c r="AS55" i="34"/>
  <c r="BE25" i="15"/>
  <c r="BE26" i="15"/>
  <c r="BE25" i="28"/>
  <c r="BE11" i="28"/>
  <c r="P43" i="28"/>
  <c r="BE42" i="15"/>
  <c r="BD38" i="28"/>
  <c r="BC9" i="28"/>
  <c r="BD34" i="28"/>
  <c r="BE33" i="15"/>
  <c r="BE17" i="15"/>
  <c r="BE34" i="15"/>
  <c r="AS55" i="35"/>
  <c r="AQ10" i="28"/>
  <c r="AD35" i="28"/>
  <c r="AQ37" i="28"/>
  <c r="AQ16" i="28"/>
  <c r="BE22" i="15"/>
  <c r="BE38" i="15"/>
  <c r="AS55" i="30"/>
  <c r="BE46" i="15"/>
  <c r="BE14" i="15"/>
  <c r="AS55" i="15"/>
  <c r="AS55" i="11"/>
  <c r="AB16" i="28"/>
  <c r="AM55" i="9"/>
  <c r="AM57" i="9" s="1"/>
  <c r="BC11" i="28"/>
  <c r="AC13" i="28"/>
  <c r="BE9" i="28"/>
  <c r="BD8" i="28"/>
  <c r="AD38" i="28"/>
  <c r="BE36" i="28"/>
  <c r="AZ55" i="4"/>
  <c r="AM55" i="15"/>
  <c r="AM55" i="19"/>
  <c r="AM55" i="35"/>
  <c r="AM55" i="30"/>
  <c r="AM55" i="34"/>
  <c r="AM55" i="11"/>
  <c r="AQ7" i="28"/>
  <c r="BD37" i="28"/>
  <c r="BC12" i="28"/>
  <c r="BE24" i="28"/>
  <c r="BE21" i="28"/>
  <c r="AQ38" i="28"/>
  <c r="BD42" i="28"/>
  <c r="BE17" i="28"/>
  <c r="AZ14" i="28"/>
  <c r="AB39" i="28"/>
  <c r="AP27" i="28"/>
  <c r="AJ55" i="19"/>
  <c r="AJ55" i="30"/>
  <c r="AJ55" i="34"/>
  <c r="AJ55" i="35"/>
  <c r="BD10" i="28"/>
  <c r="BF10" i="28" s="1"/>
  <c r="BE12" i="28"/>
  <c r="AQ54" i="6"/>
  <c r="AD39" i="28"/>
  <c r="AG38" i="2"/>
  <c r="AG30" i="2"/>
  <c r="AG22" i="2"/>
  <c r="BE29" i="15"/>
  <c r="BE21" i="15"/>
  <c r="BE13" i="15"/>
  <c r="BE49" i="15"/>
  <c r="BE44" i="15"/>
  <c r="BE36" i="15"/>
  <c r="BE28" i="15"/>
  <c r="BE20" i="15"/>
  <c r="BE12" i="15"/>
  <c r="BE45" i="15"/>
  <c r="AG55" i="19"/>
  <c r="AG55" i="15"/>
  <c r="AG55" i="34"/>
  <c r="BE43" i="11"/>
  <c r="AC15" i="28"/>
  <c r="AB8" i="28"/>
  <c r="AC19" i="28"/>
  <c r="AB15" i="28"/>
  <c r="AQ41" i="28"/>
  <c r="AO55" i="4"/>
  <c r="AC16" i="28"/>
  <c r="W27" i="28"/>
  <c r="X55" i="30"/>
  <c r="X25" i="28" s="1"/>
  <c r="X55" i="19"/>
  <c r="X23" i="28" s="1"/>
  <c r="Y23" i="28" s="1"/>
  <c r="X55" i="34"/>
  <c r="X55" i="15"/>
  <c r="X22" i="28" s="1"/>
  <c r="Y22" i="28" s="1"/>
  <c r="X55" i="35"/>
  <c r="X55" i="11"/>
  <c r="X21" i="28" s="1"/>
  <c r="Y21" i="28" s="1"/>
  <c r="BE15" i="28"/>
  <c r="BC15" i="28"/>
  <c r="M15" i="28"/>
  <c r="O15" i="28"/>
  <c r="AD15" i="28" s="1"/>
  <c r="BF54" i="5"/>
  <c r="AB54" i="6"/>
  <c r="BD13" i="28"/>
  <c r="AQ13" i="28"/>
  <c r="BE18" i="28"/>
  <c r="BC18" i="28"/>
  <c r="Y14" i="28"/>
  <c r="BD16" i="28"/>
  <c r="BC7" i="28"/>
  <c r="AD37" i="28"/>
  <c r="BC34" i="28"/>
  <c r="AC7" i="28"/>
  <c r="AQ24" i="28"/>
  <c r="AD34" i="28"/>
  <c r="BH34" i="28" s="1"/>
  <c r="BC37" i="28"/>
  <c r="BE40" i="28"/>
  <c r="BH40" i="28" s="1"/>
  <c r="BC33" i="28"/>
  <c r="BC44" i="28" s="1"/>
  <c r="BC45" i="28" s="1"/>
  <c r="AB40" i="28"/>
  <c r="AS27" i="28"/>
  <c r="BF54" i="6"/>
  <c r="Z55" i="4"/>
  <c r="U55" i="34"/>
  <c r="U55" i="19"/>
  <c r="U23" i="28" s="1"/>
  <c r="U55" i="15"/>
  <c r="U22" i="28" s="1"/>
  <c r="U55" i="30"/>
  <c r="U25" i="28" s="1"/>
  <c r="U55" i="11"/>
  <c r="U21" i="28" s="1"/>
  <c r="BH51" i="18"/>
  <c r="BI51" i="18" s="1"/>
  <c r="BG54" i="10"/>
  <c r="AQ15" i="28"/>
  <c r="AQ26" i="28" s="1"/>
  <c r="BD15" i="28"/>
  <c r="BC20" i="28"/>
  <c r="BD20" i="28"/>
  <c r="BC40" i="28"/>
  <c r="BG54" i="7"/>
  <c r="N54" i="33"/>
  <c r="BD55" i="4"/>
  <c r="BD41" i="28"/>
  <c r="BC54" i="6"/>
  <c r="AB35" i="28"/>
  <c r="AC43" i="28"/>
  <c r="AB43" i="28"/>
  <c r="J55" i="4"/>
  <c r="AQ54" i="5"/>
  <c r="BC8" i="28"/>
  <c r="BC14" i="28" s="1"/>
  <c r="AQ9" i="28"/>
  <c r="BD9" i="28"/>
  <c r="BD11" i="28"/>
  <c r="BD18" i="28"/>
  <c r="AQ18" i="28"/>
  <c r="BA44" i="28"/>
  <c r="BA45" i="28" s="1"/>
  <c r="BD33" i="28"/>
  <c r="BD44" i="28" s="1"/>
  <c r="BD45" i="28" s="1"/>
  <c r="BA55" i="4"/>
  <c r="N55" i="4"/>
  <c r="AB54" i="5"/>
  <c r="AC18" i="28"/>
  <c r="AH26" i="28"/>
  <c r="AH27" i="28" s="1"/>
  <c r="Y55" i="22"/>
  <c r="BG54" i="5"/>
  <c r="BG54" i="6"/>
  <c r="AW14" i="28"/>
  <c r="BC10" i="28"/>
  <c r="P38" i="28"/>
  <c r="BC41" i="28"/>
  <c r="BC42" i="28"/>
  <c r="AQ33" i="28"/>
  <c r="AQ44" i="28" s="1"/>
  <c r="AQ45" i="28" s="1"/>
  <c r="BC43" i="28"/>
  <c r="AC9" i="28"/>
  <c r="AZ26" i="28"/>
  <c r="AT26" i="28"/>
  <c r="AT27" i="28" s="1"/>
  <c r="AW26" i="28"/>
  <c r="BG54" i="26"/>
  <c r="AN55" i="9"/>
  <c r="AC20" i="28"/>
  <c r="AB34" i="28"/>
  <c r="AD41" i="28"/>
  <c r="BE43" i="28"/>
  <c r="AQ8" i="28"/>
  <c r="AB55" i="18"/>
  <c r="L55" i="34"/>
  <c r="BH45" i="5"/>
  <c r="BI45" i="5" s="1"/>
  <c r="AC8" i="28"/>
  <c r="AB33" i="28"/>
  <c r="AB44" i="28" s="1"/>
  <c r="AB45" i="28" s="1"/>
  <c r="AQ40" i="28"/>
  <c r="BD40" i="28"/>
  <c r="AD36" i="28"/>
  <c r="BE33" i="28"/>
  <c r="BB44" i="28"/>
  <c r="BB45" i="28" s="1"/>
  <c r="AD42" i="28"/>
  <c r="P42" i="28"/>
  <c r="AC54" i="33"/>
  <c r="AN27" i="28"/>
  <c r="BA14" i="28"/>
  <c r="BE42" i="28"/>
  <c r="AC33" i="28"/>
  <c r="AC44" i="28" s="1"/>
  <c r="AC45" i="28" s="1"/>
  <c r="BC54" i="5"/>
  <c r="BE37" i="28"/>
  <c r="BE39" i="28"/>
  <c r="BE41" i="28"/>
  <c r="BE38" i="28"/>
  <c r="AD33" i="28"/>
  <c r="AD44" i="28" s="1"/>
  <c r="AD45" i="28" s="1"/>
  <c r="BE8" i="28"/>
  <c r="BE14" i="28" s="1"/>
  <c r="BB14" i="28"/>
  <c r="BC39" i="28"/>
  <c r="BG54" i="8"/>
  <c r="AQ11" i="28"/>
  <c r="BE35" i="28"/>
  <c r="L55" i="30"/>
  <c r="L25" i="28" s="1"/>
  <c r="M55" i="9"/>
  <c r="M55" i="22"/>
  <c r="J55" i="21"/>
  <c r="J55" i="23"/>
  <c r="AB36" i="28"/>
  <c r="AC36" i="28"/>
  <c r="BH51" i="30"/>
  <c r="BC16" i="28"/>
  <c r="BD7" i="28"/>
  <c r="AB9" i="28"/>
  <c r="V55" i="9"/>
  <c r="Y55" i="9"/>
  <c r="X55" i="9"/>
  <c r="U57" i="9"/>
  <c r="R55" i="15"/>
  <c r="R22" i="28" s="1"/>
  <c r="R55" i="19"/>
  <c r="R23" i="28" s="1"/>
  <c r="R55" i="34"/>
  <c r="AK27" i="28"/>
  <c r="AC55" i="22"/>
  <c r="AC55" i="23"/>
  <c r="AC55" i="9"/>
  <c r="AC55" i="4"/>
  <c r="BH51" i="34"/>
  <c r="BH51" i="19"/>
  <c r="AS55" i="9"/>
  <c r="AS57" i="9" s="1"/>
  <c r="AT55" i="9"/>
  <c r="AJ55" i="9"/>
  <c r="AJ57" i="9" s="1"/>
  <c r="BH51" i="10"/>
  <c r="BI51" i="10" s="1"/>
  <c r="BH51" i="35"/>
  <c r="BH51" i="15"/>
  <c r="AP54" i="26"/>
  <c r="AQ54" i="26"/>
  <c r="BH51" i="26"/>
  <c r="BI51" i="26" s="1"/>
  <c r="BH51" i="11"/>
  <c r="AP55" i="23"/>
  <c r="AQ55" i="23"/>
  <c r="Y55" i="4"/>
  <c r="X55" i="4"/>
  <c r="V55" i="4"/>
  <c r="U55" i="4"/>
  <c r="BH51" i="16"/>
  <c r="BI51" i="16" s="1"/>
  <c r="AA55" i="16"/>
  <c r="J55" i="9"/>
  <c r="AA51" i="33"/>
  <c r="AB51" i="33" s="1"/>
  <c r="AM51" i="2"/>
  <c r="AM51" i="25"/>
  <c r="AO51" i="33"/>
  <c r="AQ51" i="33" s="1"/>
  <c r="AR51" i="33" s="1"/>
  <c r="AT51" i="33" s="1"/>
  <c r="AU51" i="33" s="1"/>
  <c r="AW51" i="33" s="1"/>
  <c r="AX51" i="33" s="1"/>
  <c r="AZ51" i="33" s="1"/>
  <c r="BA51" i="33" s="1"/>
  <c r="BC51" i="33" s="1"/>
  <c r="BD51" i="33" s="1"/>
  <c r="BF51" i="33" s="1"/>
  <c r="BG51" i="33" s="1"/>
  <c r="AV51" i="2"/>
  <c r="AV51" i="25"/>
  <c r="AD51" i="33"/>
  <c r="AE51" i="33" s="1"/>
  <c r="O51" i="33"/>
  <c r="P51" i="33" s="1"/>
  <c r="AI51" i="33"/>
  <c r="AK51" i="33" s="1"/>
  <c r="BH51" i="33" s="1"/>
  <c r="BK51" i="33" s="1"/>
  <c r="L51" i="2"/>
  <c r="L51" i="25"/>
  <c r="R51" i="2"/>
  <c r="R51" i="25"/>
  <c r="X51" i="2"/>
  <c r="X51" i="25"/>
  <c r="AJ51" i="2"/>
  <c r="AJ51" i="25"/>
  <c r="U51" i="2"/>
  <c r="U51" i="25"/>
  <c r="AG51" i="2"/>
  <c r="AG51" i="25"/>
  <c r="AS51" i="2"/>
  <c r="AS51" i="25"/>
  <c r="F51" i="25"/>
  <c r="BH54" i="21"/>
  <c r="AC55" i="20"/>
  <c r="AC55" i="16"/>
  <c r="AC55" i="18"/>
  <c r="AC55" i="21"/>
  <c r="J55" i="20"/>
  <c r="AC38" i="28"/>
  <c r="AB38" i="28"/>
  <c r="G54" i="10"/>
  <c r="F54" i="10"/>
  <c r="F20" i="28" s="1"/>
  <c r="G20" i="28" s="1"/>
  <c r="F55" i="15"/>
  <c r="O53" i="26"/>
  <c r="P53" i="26" s="1"/>
  <c r="AD49" i="26"/>
  <c r="AE49" i="26" s="1"/>
  <c r="O49" i="26"/>
  <c r="P49" i="26" s="1"/>
  <c r="O47" i="26"/>
  <c r="P47" i="26" s="1"/>
  <c r="O45" i="26"/>
  <c r="P45" i="26" s="1"/>
  <c r="O43" i="26"/>
  <c r="P43" i="26" s="1"/>
  <c r="AD43" i="26"/>
  <c r="AE43" i="26" s="1"/>
  <c r="AD41" i="26"/>
  <c r="AE41" i="26" s="1"/>
  <c r="O41" i="26"/>
  <c r="P41" i="26" s="1"/>
  <c r="O39" i="26"/>
  <c r="P39" i="26" s="1"/>
  <c r="AD37" i="26"/>
  <c r="AE37" i="26" s="1"/>
  <c r="O37" i="26"/>
  <c r="P37" i="26" s="1"/>
  <c r="O35" i="26"/>
  <c r="P35" i="26" s="1"/>
  <c r="O33" i="26"/>
  <c r="P33" i="26" s="1"/>
  <c r="O31" i="26"/>
  <c r="P31" i="26" s="1"/>
  <c r="O29" i="26"/>
  <c r="P29" i="26" s="1"/>
  <c r="O27" i="26"/>
  <c r="P27" i="26" s="1"/>
  <c r="O25" i="26"/>
  <c r="P25" i="26" s="1"/>
  <c r="O23" i="26"/>
  <c r="P23" i="26" s="1"/>
  <c r="O21" i="26"/>
  <c r="P21" i="26" s="1"/>
  <c r="O19" i="26"/>
  <c r="P19" i="26" s="1"/>
  <c r="O17" i="26"/>
  <c r="P17" i="26" s="1"/>
  <c r="O15" i="26"/>
  <c r="P15" i="26" s="1"/>
  <c r="AN55" i="4"/>
  <c r="BB53" i="10"/>
  <c r="BC53" i="10" s="1"/>
  <c r="BB49" i="10"/>
  <c r="BC49" i="10" s="1"/>
  <c r="BB47" i="10"/>
  <c r="BC47" i="10" s="1"/>
  <c r="BB45" i="10"/>
  <c r="BC45" i="10" s="1"/>
  <c r="BB43" i="10"/>
  <c r="BC43" i="10" s="1"/>
  <c r="BB41" i="10"/>
  <c r="BC41" i="10" s="1"/>
  <c r="BB39" i="10"/>
  <c r="BC39" i="10" s="1"/>
  <c r="BB37" i="10"/>
  <c r="BC37" i="10" s="1"/>
  <c r="BB35" i="10"/>
  <c r="BC35" i="10" s="1"/>
  <c r="BB33" i="10"/>
  <c r="BC33" i="10" s="1"/>
  <c r="BB31" i="10"/>
  <c r="BC31" i="10" s="1"/>
  <c r="BB29" i="10"/>
  <c r="BC29" i="10" s="1"/>
  <c r="BB27" i="10"/>
  <c r="BC27" i="10" s="1"/>
  <c r="BB25" i="10"/>
  <c r="BC25" i="10" s="1"/>
  <c r="BB23" i="10"/>
  <c r="BC23" i="10" s="1"/>
  <c r="BB21" i="10"/>
  <c r="BC21" i="10" s="1"/>
  <c r="BB19" i="10"/>
  <c r="BC19" i="10" s="1"/>
  <c r="BB17" i="10"/>
  <c r="BC17" i="10" s="1"/>
  <c r="BB15" i="10"/>
  <c r="BC15" i="10" s="1"/>
  <c r="BB13" i="10"/>
  <c r="BC13" i="10" s="1"/>
  <c r="BB11" i="10"/>
  <c r="BC11" i="10" s="1"/>
  <c r="BB9" i="10"/>
  <c r="BC9" i="10" s="1"/>
  <c r="AV54" i="10"/>
  <c r="BB7" i="10"/>
  <c r="BC7" i="10" s="1"/>
  <c r="BE7" i="10"/>
  <c r="BB50" i="11"/>
  <c r="BB48" i="11"/>
  <c r="BB46" i="11"/>
  <c r="BB44" i="11"/>
  <c r="BB42" i="11"/>
  <c r="BB40" i="11"/>
  <c r="BE40" i="11"/>
  <c r="BB38" i="11"/>
  <c r="BE38" i="11"/>
  <c r="BB36" i="11"/>
  <c r="BE36" i="11"/>
  <c r="BB34" i="11"/>
  <c r="BE34" i="11"/>
  <c r="BB32" i="11"/>
  <c r="BE32" i="11"/>
  <c r="BB30" i="11"/>
  <c r="BE30" i="11"/>
  <c r="BB28" i="11"/>
  <c r="BE28" i="11"/>
  <c r="BB26" i="11"/>
  <c r="BE26" i="11"/>
  <c r="BB24" i="11"/>
  <c r="BE24" i="11"/>
  <c r="BB22" i="11"/>
  <c r="BE22" i="11"/>
  <c r="BB20" i="11"/>
  <c r="BE20" i="11"/>
  <c r="BB18" i="11"/>
  <c r="BE18" i="11"/>
  <c r="BB16" i="11"/>
  <c r="BE16" i="11"/>
  <c r="BB14" i="11"/>
  <c r="BE14" i="11"/>
  <c r="BB12" i="11"/>
  <c r="BE12" i="11"/>
  <c r="BB10" i="11"/>
  <c r="BE10" i="11"/>
  <c r="BB8" i="11"/>
  <c r="BB54" i="15"/>
  <c r="BB49" i="15"/>
  <c r="BB47" i="15"/>
  <c r="BB45" i="15"/>
  <c r="BB43" i="15"/>
  <c r="BB41" i="15"/>
  <c r="BB39" i="15"/>
  <c r="BB37" i="15"/>
  <c r="BB35" i="15"/>
  <c r="BB33" i="15"/>
  <c r="BB31" i="15"/>
  <c r="BB29" i="15"/>
  <c r="BB27" i="15"/>
  <c r="BB25" i="15"/>
  <c r="BB23" i="15"/>
  <c r="BB21" i="15"/>
  <c r="BB19" i="15"/>
  <c r="BB17" i="15"/>
  <c r="BB15" i="15"/>
  <c r="BB13" i="15"/>
  <c r="BB11" i="15"/>
  <c r="BE9" i="15"/>
  <c r="BB9" i="15"/>
  <c r="AV55" i="15"/>
  <c r="BE7" i="15"/>
  <c r="BB7" i="15"/>
  <c r="BE50" i="19"/>
  <c r="BB50" i="19"/>
  <c r="BE48" i="19"/>
  <c r="BB48" i="19"/>
  <c r="BE46" i="19"/>
  <c r="BB46" i="19"/>
  <c r="BE44" i="19"/>
  <c r="BB44" i="19"/>
  <c r="BE42" i="19"/>
  <c r="BB42" i="19"/>
  <c r="BE40" i="19"/>
  <c r="BB40" i="19"/>
  <c r="BE38" i="19"/>
  <c r="BB38" i="19"/>
  <c r="BE36" i="19"/>
  <c r="BB36" i="19"/>
  <c r="BE34" i="19"/>
  <c r="BB34" i="19"/>
  <c r="BE32" i="19"/>
  <c r="BB32" i="19"/>
  <c r="BE30" i="19"/>
  <c r="BB30" i="19"/>
  <c r="BE28" i="19"/>
  <c r="BB28" i="19"/>
  <c r="BE26" i="19"/>
  <c r="BB26" i="19"/>
  <c r="BE24" i="19"/>
  <c r="BB24" i="19"/>
  <c r="BE22" i="19"/>
  <c r="BB22" i="19"/>
  <c r="BE20" i="19"/>
  <c r="BB20" i="19"/>
  <c r="BE18" i="19"/>
  <c r="BB18" i="19"/>
  <c r="BE16" i="19"/>
  <c r="BB16" i="19"/>
  <c r="BE14" i="19"/>
  <c r="BB14" i="19"/>
  <c r="BE12" i="19"/>
  <c r="BB12" i="19"/>
  <c r="BE10" i="19"/>
  <c r="BB10" i="19"/>
  <c r="BE8" i="19"/>
  <c r="BB8" i="19"/>
  <c r="BE53" i="26"/>
  <c r="BB53" i="26"/>
  <c r="BC53" i="26" s="1"/>
  <c r="BE49" i="26"/>
  <c r="BF49" i="26" s="1"/>
  <c r="BB49" i="26"/>
  <c r="BC49" i="26" s="1"/>
  <c r="BE47" i="26"/>
  <c r="BB47" i="26"/>
  <c r="BC47" i="26" s="1"/>
  <c r="BE45" i="26"/>
  <c r="BB45" i="26"/>
  <c r="BC45" i="26" s="1"/>
  <c r="BE43" i="26"/>
  <c r="BF43" i="26" s="1"/>
  <c r="BB43" i="26"/>
  <c r="BC43" i="26" s="1"/>
  <c r="BE41" i="26"/>
  <c r="BF41" i="26" s="1"/>
  <c r="BB41" i="26"/>
  <c r="BC41" i="26" s="1"/>
  <c r="BE39" i="26"/>
  <c r="BB39" i="26"/>
  <c r="BC39" i="26" s="1"/>
  <c r="BE37" i="26"/>
  <c r="BF37" i="26" s="1"/>
  <c r="BB37" i="26"/>
  <c r="BC37" i="26" s="1"/>
  <c r="BE35" i="26"/>
  <c r="BB35" i="26"/>
  <c r="BC35" i="26" s="1"/>
  <c r="BE33" i="26"/>
  <c r="BB33" i="26"/>
  <c r="BC33" i="26" s="1"/>
  <c r="BE31" i="26"/>
  <c r="BB31" i="26"/>
  <c r="BC31" i="26" s="1"/>
  <c r="BE29" i="26"/>
  <c r="BB29" i="26"/>
  <c r="BC29" i="26" s="1"/>
  <c r="BE27" i="26"/>
  <c r="BF27" i="26" s="1"/>
  <c r="BB27" i="26"/>
  <c r="BC27" i="26" s="1"/>
  <c r="BE25" i="26"/>
  <c r="BB25" i="26"/>
  <c r="BC25" i="26" s="1"/>
  <c r="BE23" i="26"/>
  <c r="BB23" i="26"/>
  <c r="BC23" i="26" s="1"/>
  <c r="BE21" i="26"/>
  <c r="BB21" i="26"/>
  <c r="BC21" i="26" s="1"/>
  <c r="BE19" i="26"/>
  <c r="BB19" i="26"/>
  <c r="BC19" i="26" s="1"/>
  <c r="BE17" i="26"/>
  <c r="BF17" i="26" s="1"/>
  <c r="BB17" i="26"/>
  <c r="BC17" i="26" s="1"/>
  <c r="BE15" i="26"/>
  <c r="BF15" i="26" s="1"/>
  <c r="BB15" i="26"/>
  <c r="BC15" i="26" s="1"/>
  <c r="BE13" i="26"/>
  <c r="BF13" i="26" s="1"/>
  <c r="BB13" i="26"/>
  <c r="BC13" i="26" s="1"/>
  <c r="BE11" i="26"/>
  <c r="BB11" i="26"/>
  <c r="BC11" i="26" s="1"/>
  <c r="BE9" i="26"/>
  <c r="BB9" i="26"/>
  <c r="BC9" i="26" s="1"/>
  <c r="AV54" i="26"/>
  <c r="BE7" i="26"/>
  <c r="BB7" i="26"/>
  <c r="BC7" i="26" s="1"/>
  <c r="BE50" i="30"/>
  <c r="BB50" i="30"/>
  <c r="BE48" i="30"/>
  <c r="BB48" i="30"/>
  <c r="BE46" i="30"/>
  <c r="BB46" i="30"/>
  <c r="BE44" i="30"/>
  <c r="BB44" i="30"/>
  <c r="BE42" i="30"/>
  <c r="BB42" i="30"/>
  <c r="BE40" i="30"/>
  <c r="BB40" i="30"/>
  <c r="BE38" i="30"/>
  <c r="BB38" i="30"/>
  <c r="BE36" i="30"/>
  <c r="BB36" i="30"/>
  <c r="BE34" i="30"/>
  <c r="BB34" i="30"/>
  <c r="BE32" i="30"/>
  <c r="BB32" i="30"/>
  <c r="BE30" i="30"/>
  <c r="BB30" i="30"/>
  <c r="BE28" i="30"/>
  <c r="BB28" i="30"/>
  <c r="BE26" i="30"/>
  <c r="BB26" i="30"/>
  <c r="BE24" i="30"/>
  <c r="BB24" i="30"/>
  <c r="Z14" i="28"/>
  <c r="BE22" i="30"/>
  <c r="BB22" i="30"/>
  <c r="BE20" i="30"/>
  <c r="BB20" i="30"/>
  <c r="BE18" i="30"/>
  <c r="BB18" i="30"/>
  <c r="BE16" i="30"/>
  <c r="BB16" i="30"/>
  <c r="BE14" i="30"/>
  <c r="BB14" i="30"/>
  <c r="BE12" i="30"/>
  <c r="BB12" i="30"/>
  <c r="BE10" i="30"/>
  <c r="BB10" i="30"/>
  <c r="BB8" i="30"/>
  <c r="BB54" i="35"/>
  <c r="BB49" i="35"/>
  <c r="BB47" i="35"/>
  <c r="BB45" i="35"/>
  <c r="BB43" i="35"/>
  <c r="BB41" i="35"/>
  <c r="BB39" i="35"/>
  <c r="BB37" i="35"/>
  <c r="BB35" i="35"/>
  <c r="BB33" i="35"/>
  <c r="BB31" i="35"/>
  <c r="BB29" i="35"/>
  <c r="BB27" i="35"/>
  <c r="BB25" i="35"/>
  <c r="BB23" i="35"/>
  <c r="BB21" i="35"/>
  <c r="BB19" i="35"/>
  <c r="BB17" i="35"/>
  <c r="BB15" i="35"/>
  <c r="BB13" i="35"/>
  <c r="BB11" i="35"/>
  <c r="BB9" i="35"/>
  <c r="BE7" i="35"/>
  <c r="BB7" i="35"/>
  <c r="AV55" i="35"/>
  <c r="BE50" i="34"/>
  <c r="BB50" i="34"/>
  <c r="BE48" i="34"/>
  <c r="BB48" i="34"/>
  <c r="BE46" i="34"/>
  <c r="BB46" i="34"/>
  <c r="BE44" i="34"/>
  <c r="BB44" i="34"/>
  <c r="BB42" i="34"/>
  <c r="BE42" i="34"/>
  <c r="BB40" i="34"/>
  <c r="BE40" i="34"/>
  <c r="BB38" i="34"/>
  <c r="BE38" i="34"/>
  <c r="BB36" i="34"/>
  <c r="BE36" i="34"/>
  <c r="BE34" i="34"/>
  <c r="BB34" i="34"/>
  <c r="BE32" i="34"/>
  <c r="BB32" i="34"/>
  <c r="BE30" i="34"/>
  <c r="BB30" i="34"/>
  <c r="BB28" i="34"/>
  <c r="BE28" i="34"/>
  <c r="BE26" i="34"/>
  <c r="BB26" i="34"/>
  <c r="BB24" i="34"/>
  <c r="BE24" i="34"/>
  <c r="BE22" i="34"/>
  <c r="BB22" i="34"/>
  <c r="BE20" i="34"/>
  <c r="BB20" i="34"/>
  <c r="BE18" i="34"/>
  <c r="BB18" i="34"/>
  <c r="BE16" i="34"/>
  <c r="BB16" i="34"/>
  <c r="BE14" i="34"/>
  <c r="BB14" i="34"/>
  <c r="BE12" i="34"/>
  <c r="BB12" i="34"/>
  <c r="BE10" i="34"/>
  <c r="BB10" i="34"/>
  <c r="BE8" i="34"/>
  <c r="BB8" i="34"/>
  <c r="BB49" i="7"/>
  <c r="BC49" i="7" s="1"/>
  <c r="BB47" i="7"/>
  <c r="BC47" i="7" s="1"/>
  <c r="BB45" i="7"/>
  <c r="BC45" i="7" s="1"/>
  <c r="BB43" i="7"/>
  <c r="BC43" i="7" s="1"/>
  <c r="BB41" i="7"/>
  <c r="BC41" i="7" s="1"/>
  <c r="BB40" i="7"/>
  <c r="BC40" i="7" s="1"/>
  <c r="BE40" i="7"/>
  <c r="BF40" i="7" s="1"/>
  <c r="BB39" i="7"/>
  <c r="BC39" i="7" s="1"/>
  <c r="BB37" i="7"/>
  <c r="BC37" i="7" s="1"/>
  <c r="BB34" i="7"/>
  <c r="BC34" i="7" s="1"/>
  <c r="BE34" i="7"/>
  <c r="BF34" i="7" s="1"/>
  <c r="BB31" i="7"/>
  <c r="BC31" i="7" s="1"/>
  <c r="BB30" i="7"/>
  <c r="BC30" i="7" s="1"/>
  <c r="BB24" i="7"/>
  <c r="BC24" i="7" s="1"/>
  <c r="BE24" i="7"/>
  <c r="BB23" i="7"/>
  <c r="BC23" i="7" s="1"/>
  <c r="BB19" i="7"/>
  <c r="BC19" i="7" s="1"/>
  <c r="BB18" i="7"/>
  <c r="BC18" i="7" s="1"/>
  <c r="BB14" i="7"/>
  <c r="BC14" i="7" s="1"/>
  <c r="BB11" i="7"/>
  <c r="BC11" i="7" s="1"/>
  <c r="BB10" i="7"/>
  <c r="BC10" i="7" s="1"/>
  <c r="BB9" i="7"/>
  <c r="BC9" i="7" s="1"/>
  <c r="AV55" i="9"/>
  <c r="AV57" i="9" s="1"/>
  <c r="BE7" i="9"/>
  <c r="BF7" i="9" s="1"/>
  <c r="BB7" i="9"/>
  <c r="BC7" i="9" s="1"/>
  <c r="BB9" i="9"/>
  <c r="BC9" i="9" s="1"/>
  <c r="BE9" i="9"/>
  <c r="BF9" i="9" s="1"/>
  <c r="BE11" i="9"/>
  <c r="BF11" i="9" s="1"/>
  <c r="BB11" i="9"/>
  <c r="BC11" i="9" s="1"/>
  <c r="BB13" i="9"/>
  <c r="BC13" i="9" s="1"/>
  <c r="BE13" i="9"/>
  <c r="BF13" i="9" s="1"/>
  <c r="BB15" i="9"/>
  <c r="BC15" i="9" s="1"/>
  <c r="BE15" i="9"/>
  <c r="BF15" i="9" s="1"/>
  <c r="BB18" i="9"/>
  <c r="BC18" i="9" s="1"/>
  <c r="BE18" i="9"/>
  <c r="BF18" i="9" s="1"/>
  <c r="BB20" i="9"/>
  <c r="BC20" i="9" s="1"/>
  <c r="BE20" i="9"/>
  <c r="BF20" i="9" s="1"/>
  <c r="BB22" i="9"/>
  <c r="BC22" i="9" s="1"/>
  <c r="BE22" i="9"/>
  <c r="BF22" i="9" s="1"/>
  <c r="BB24" i="9"/>
  <c r="BC24" i="9" s="1"/>
  <c r="BE24" i="9"/>
  <c r="BF24" i="9" s="1"/>
  <c r="BB26" i="9"/>
  <c r="BC26" i="9" s="1"/>
  <c r="BE26" i="9"/>
  <c r="BF26" i="9" s="1"/>
  <c r="BB50" i="10"/>
  <c r="BC50" i="10" s="1"/>
  <c r="BB48" i="10"/>
  <c r="BC48" i="10" s="1"/>
  <c r="BB46" i="10"/>
  <c r="BC46" i="10" s="1"/>
  <c r="BB44" i="10"/>
  <c r="BC44" i="10" s="1"/>
  <c r="BB42" i="10"/>
  <c r="BC42" i="10" s="1"/>
  <c r="BB40" i="10"/>
  <c r="BC40" i="10" s="1"/>
  <c r="BB38" i="10"/>
  <c r="BC38" i="10" s="1"/>
  <c r="BB36" i="10"/>
  <c r="BC36" i="10" s="1"/>
  <c r="BB34" i="10"/>
  <c r="BC34" i="10" s="1"/>
  <c r="BB32" i="10"/>
  <c r="BC32" i="10" s="1"/>
  <c r="BB30" i="10"/>
  <c r="BC30" i="10" s="1"/>
  <c r="BB28" i="10"/>
  <c r="BC28" i="10" s="1"/>
  <c r="BB26" i="10"/>
  <c r="BC26" i="10" s="1"/>
  <c r="BB24" i="10"/>
  <c r="BC24" i="10" s="1"/>
  <c r="BB22" i="10"/>
  <c r="BC22" i="10" s="1"/>
  <c r="BB20" i="10"/>
  <c r="BC20" i="10" s="1"/>
  <c r="BB18" i="10"/>
  <c r="BC18" i="10" s="1"/>
  <c r="BB16" i="10"/>
  <c r="BC16" i="10" s="1"/>
  <c r="BB14" i="10"/>
  <c r="BC14" i="10" s="1"/>
  <c r="BB12" i="10"/>
  <c r="BC12" i="10" s="1"/>
  <c r="BB10" i="10"/>
  <c r="BC10" i="10" s="1"/>
  <c r="BB8" i="10"/>
  <c r="BC8" i="10" s="1"/>
  <c r="BB54" i="11"/>
  <c r="BB49" i="11"/>
  <c r="BB47" i="11"/>
  <c r="BB45" i="11"/>
  <c r="BB43" i="11"/>
  <c r="BB41" i="11"/>
  <c r="BB39" i="11"/>
  <c r="BE39" i="11"/>
  <c r="BB37" i="11"/>
  <c r="BE37" i="11"/>
  <c r="BB35" i="11"/>
  <c r="BE35" i="11"/>
  <c r="BB33" i="11"/>
  <c r="BE33" i="11"/>
  <c r="BB31" i="11"/>
  <c r="BE31" i="11"/>
  <c r="BB29" i="11"/>
  <c r="BE29" i="11"/>
  <c r="BB27" i="11"/>
  <c r="BE27" i="11"/>
  <c r="BB25" i="11"/>
  <c r="BE25" i="11"/>
  <c r="BB23" i="11"/>
  <c r="BE23" i="11"/>
  <c r="BB21" i="11"/>
  <c r="BE21" i="11"/>
  <c r="BB19" i="11"/>
  <c r="BE19" i="11"/>
  <c r="BB17" i="11"/>
  <c r="BE17" i="11"/>
  <c r="BB15" i="11"/>
  <c r="BE15" i="11"/>
  <c r="BB13" i="11"/>
  <c r="BE13" i="11"/>
  <c r="BB11" i="11"/>
  <c r="BE11" i="11"/>
  <c r="BB9" i="11"/>
  <c r="BE9" i="11"/>
  <c r="AV55" i="11"/>
  <c r="BB7" i="11"/>
  <c r="BE7" i="11"/>
  <c r="BB50" i="15"/>
  <c r="BB48" i="15"/>
  <c r="BB46" i="15"/>
  <c r="BB44" i="15"/>
  <c r="BB42" i="15"/>
  <c r="BB40" i="15"/>
  <c r="BB38" i="15"/>
  <c r="BB36" i="15"/>
  <c r="BB34" i="15"/>
  <c r="BB32" i="15"/>
  <c r="BB30" i="15"/>
  <c r="BB28" i="15"/>
  <c r="BB26" i="15"/>
  <c r="BB24" i="15"/>
  <c r="BB22" i="15"/>
  <c r="BB20" i="15"/>
  <c r="BB18" i="15"/>
  <c r="BB16" i="15"/>
  <c r="BB14" i="15"/>
  <c r="BB12" i="15"/>
  <c r="BB10" i="15"/>
  <c r="BE8" i="15"/>
  <c r="BB8" i="15"/>
  <c r="BE54" i="19"/>
  <c r="BB54" i="19"/>
  <c r="BE49" i="19"/>
  <c r="BB49" i="19"/>
  <c r="BE47" i="19"/>
  <c r="BB47" i="19"/>
  <c r="BE45" i="19"/>
  <c r="BB45" i="19"/>
  <c r="BE43" i="19"/>
  <c r="BB43" i="19"/>
  <c r="BE41" i="19"/>
  <c r="BB41" i="19"/>
  <c r="BE39" i="19"/>
  <c r="BB39" i="19"/>
  <c r="BE37" i="19"/>
  <c r="BB37" i="19"/>
  <c r="BE35" i="19"/>
  <c r="BB35" i="19"/>
  <c r="BE33" i="19"/>
  <c r="BB33" i="19"/>
  <c r="BE31" i="19"/>
  <c r="BB31" i="19"/>
  <c r="BE29" i="19"/>
  <c r="BB29" i="19"/>
  <c r="BE27" i="19"/>
  <c r="BB27" i="19"/>
  <c r="BE25" i="19"/>
  <c r="BB25" i="19"/>
  <c r="BE23" i="19"/>
  <c r="BB23" i="19"/>
  <c r="BE21" i="19"/>
  <c r="BB21" i="19"/>
  <c r="BE19" i="19"/>
  <c r="BB19" i="19"/>
  <c r="BE17" i="19"/>
  <c r="BB17" i="19"/>
  <c r="BE15" i="19"/>
  <c r="BB15" i="19"/>
  <c r="BE13" i="19"/>
  <c r="BB13" i="19"/>
  <c r="BE11" i="19"/>
  <c r="BB11" i="19"/>
  <c r="BE9" i="19"/>
  <c r="BB9" i="19"/>
  <c r="AV55" i="19"/>
  <c r="BE7" i="19"/>
  <c r="BB7" i="19"/>
  <c r="BE50" i="26"/>
  <c r="BF50" i="26" s="1"/>
  <c r="BB50" i="26"/>
  <c r="BC50" i="26" s="1"/>
  <c r="BE48" i="26"/>
  <c r="BF48" i="26" s="1"/>
  <c r="BB48" i="26"/>
  <c r="BC48" i="26" s="1"/>
  <c r="BE46" i="26"/>
  <c r="BF46" i="26" s="1"/>
  <c r="BB46" i="26"/>
  <c r="BC46" i="26" s="1"/>
  <c r="BE44" i="26"/>
  <c r="BF44" i="26" s="1"/>
  <c r="BB44" i="26"/>
  <c r="BC44" i="26" s="1"/>
  <c r="BE42" i="26"/>
  <c r="BF42" i="26" s="1"/>
  <c r="BB42" i="26"/>
  <c r="BC42" i="26" s="1"/>
  <c r="BE40" i="26"/>
  <c r="BF40" i="26" s="1"/>
  <c r="BB40" i="26"/>
  <c r="BC40" i="26" s="1"/>
  <c r="BE38" i="26"/>
  <c r="BF38" i="26" s="1"/>
  <c r="BB38" i="26"/>
  <c r="BC38" i="26" s="1"/>
  <c r="BE36" i="26"/>
  <c r="BF36" i="26" s="1"/>
  <c r="BB36" i="26"/>
  <c r="BC36" i="26" s="1"/>
  <c r="BE34" i="26"/>
  <c r="BF34" i="26" s="1"/>
  <c r="BB34" i="26"/>
  <c r="BC34" i="26" s="1"/>
  <c r="BE32" i="26"/>
  <c r="BF32" i="26" s="1"/>
  <c r="BB32" i="26"/>
  <c r="BC32" i="26" s="1"/>
  <c r="BE30" i="26"/>
  <c r="BF30" i="26" s="1"/>
  <c r="BB30" i="26"/>
  <c r="BC30" i="26" s="1"/>
  <c r="BE28" i="26"/>
  <c r="BF28" i="26" s="1"/>
  <c r="BB28" i="26"/>
  <c r="BC28" i="26" s="1"/>
  <c r="BE26" i="26"/>
  <c r="BF26" i="26" s="1"/>
  <c r="BB26" i="26"/>
  <c r="BC26" i="26" s="1"/>
  <c r="BE24" i="26"/>
  <c r="BF24" i="26" s="1"/>
  <c r="BB24" i="26"/>
  <c r="BC24" i="26" s="1"/>
  <c r="BE22" i="26"/>
  <c r="BF22" i="26" s="1"/>
  <c r="BB22" i="26"/>
  <c r="BC22" i="26" s="1"/>
  <c r="BE20" i="26"/>
  <c r="BF20" i="26" s="1"/>
  <c r="BB20" i="26"/>
  <c r="BC20" i="26" s="1"/>
  <c r="BE18" i="26"/>
  <c r="BF18" i="26" s="1"/>
  <c r="BB18" i="26"/>
  <c r="BC18" i="26" s="1"/>
  <c r="BE16" i="26"/>
  <c r="BF16" i="26" s="1"/>
  <c r="BB16" i="26"/>
  <c r="BC16" i="26" s="1"/>
  <c r="BE14" i="26"/>
  <c r="BF14" i="26" s="1"/>
  <c r="BB14" i="26"/>
  <c r="BC14" i="26" s="1"/>
  <c r="BE12" i="26"/>
  <c r="BF12" i="26" s="1"/>
  <c r="BB12" i="26"/>
  <c r="BC12" i="26" s="1"/>
  <c r="BE10" i="26"/>
  <c r="BF10" i="26" s="1"/>
  <c r="BB10" i="26"/>
  <c r="BC10" i="26" s="1"/>
  <c r="BE8" i="26"/>
  <c r="BF8" i="26" s="1"/>
  <c r="BB8" i="26"/>
  <c r="BC8" i="26" s="1"/>
  <c r="BE54" i="30"/>
  <c r="BB54" i="30"/>
  <c r="BE49" i="30"/>
  <c r="BB49" i="30"/>
  <c r="BE47" i="30"/>
  <c r="BB47" i="30"/>
  <c r="BE45" i="30"/>
  <c r="BB45" i="30"/>
  <c r="BE43" i="30"/>
  <c r="BB43" i="30"/>
  <c r="BE41" i="30"/>
  <c r="BB41" i="30"/>
  <c r="BE39" i="30"/>
  <c r="BB39" i="30"/>
  <c r="BE37" i="30"/>
  <c r="BB37" i="30"/>
  <c r="BE35" i="30"/>
  <c r="BB35" i="30"/>
  <c r="BE33" i="30"/>
  <c r="BB33" i="30"/>
  <c r="BE31" i="30"/>
  <c r="BB31" i="30"/>
  <c r="BE29" i="30"/>
  <c r="BB29" i="30"/>
  <c r="BE27" i="30"/>
  <c r="BB27" i="30"/>
  <c r="BE25" i="30"/>
  <c r="BB25" i="30"/>
  <c r="BE23" i="30"/>
  <c r="BB23" i="30"/>
  <c r="BE21" i="30"/>
  <c r="BB21" i="30"/>
  <c r="BE19" i="30"/>
  <c r="BB19" i="30"/>
  <c r="BE17" i="30"/>
  <c r="BB17" i="30"/>
  <c r="BE15" i="30"/>
  <c r="BB15" i="30"/>
  <c r="BE13" i="30"/>
  <c r="BB13" i="30"/>
  <c r="BE11" i="30"/>
  <c r="BB11" i="30"/>
  <c r="BE9" i="30"/>
  <c r="BB9" i="30"/>
  <c r="AV55" i="30"/>
  <c r="BE7" i="30"/>
  <c r="BB7" i="30"/>
  <c r="BE50" i="35"/>
  <c r="BB50" i="35"/>
  <c r="BE48" i="35"/>
  <c r="BB48" i="35"/>
  <c r="BE46" i="35"/>
  <c r="BB46" i="35"/>
  <c r="BE44" i="35"/>
  <c r="BB44" i="35"/>
  <c r="BE42" i="35"/>
  <c r="BB42" i="35"/>
  <c r="BE40" i="35"/>
  <c r="BB40" i="35"/>
  <c r="BE38" i="35"/>
  <c r="BB38" i="35"/>
  <c r="BE36" i="35"/>
  <c r="BB36" i="35"/>
  <c r="BB34" i="35"/>
  <c r="BE34" i="35"/>
  <c r="BE32" i="35"/>
  <c r="BB32" i="35"/>
  <c r="BB30" i="35"/>
  <c r="BE30" i="35"/>
  <c r="BB28" i="35"/>
  <c r="BE28" i="35"/>
  <c r="BE26" i="35"/>
  <c r="BB26" i="35"/>
  <c r="BB24" i="35"/>
  <c r="BE24" i="35"/>
  <c r="BE22" i="35"/>
  <c r="BB22" i="35"/>
  <c r="BB20" i="35"/>
  <c r="BE20" i="35"/>
  <c r="BE18" i="35"/>
  <c r="BB18" i="35"/>
  <c r="BE16" i="35"/>
  <c r="BB16" i="35"/>
  <c r="BE14" i="35"/>
  <c r="BB14" i="35"/>
  <c r="BE12" i="35"/>
  <c r="BB12" i="35"/>
  <c r="BB10" i="35"/>
  <c r="BE10" i="35"/>
  <c r="BE8" i="35"/>
  <c r="BB8" i="35"/>
  <c r="BB54" i="34"/>
  <c r="BE54" i="34"/>
  <c r="BB49" i="34"/>
  <c r="BE49" i="34"/>
  <c r="BE47" i="34"/>
  <c r="BB47" i="34"/>
  <c r="BB45" i="34"/>
  <c r="BE45" i="34"/>
  <c r="BB43" i="34"/>
  <c r="BE43" i="34"/>
  <c r="BE41" i="34"/>
  <c r="BB41" i="34"/>
  <c r="BE39" i="34"/>
  <c r="BB39" i="34"/>
  <c r="BE37" i="34"/>
  <c r="BB37" i="34"/>
  <c r="BE35" i="34"/>
  <c r="BB35" i="34"/>
  <c r="BB33" i="34"/>
  <c r="BE33" i="34"/>
  <c r="BB31" i="34"/>
  <c r="BE31" i="34"/>
  <c r="BE29" i="34"/>
  <c r="BB29" i="34"/>
  <c r="BE27" i="34"/>
  <c r="BB27" i="34"/>
  <c r="BE25" i="34"/>
  <c r="BB25" i="34"/>
  <c r="BE23" i="34"/>
  <c r="BB23" i="34"/>
  <c r="BE21" i="34"/>
  <c r="BB21" i="34"/>
  <c r="BB19" i="34"/>
  <c r="BE19" i="34"/>
  <c r="BE17" i="34"/>
  <c r="BB17" i="34"/>
  <c r="BB15" i="34"/>
  <c r="BE15" i="34"/>
  <c r="BE13" i="34"/>
  <c r="BB13" i="34"/>
  <c r="BB11" i="34"/>
  <c r="BE11" i="34"/>
  <c r="BE9" i="34"/>
  <c r="BB9" i="34"/>
  <c r="AV55" i="34"/>
  <c r="BB7" i="34"/>
  <c r="BE7" i="34"/>
  <c r="BE53" i="7"/>
  <c r="BF53" i="7" s="1"/>
  <c r="BB53" i="7"/>
  <c r="BC53" i="7" s="1"/>
  <c r="BB50" i="7"/>
  <c r="BC50" i="7" s="1"/>
  <c r="BB48" i="7"/>
  <c r="BC48" i="7" s="1"/>
  <c r="BB46" i="7"/>
  <c r="BC46" i="7" s="1"/>
  <c r="BB44" i="7"/>
  <c r="BC44" i="7" s="1"/>
  <c r="BB42" i="7"/>
  <c r="BC42" i="7" s="1"/>
  <c r="BB38" i="7"/>
  <c r="BC38" i="7" s="1"/>
  <c r="BB36" i="7"/>
  <c r="BC36" i="7" s="1"/>
  <c r="BB35" i="7"/>
  <c r="BC35" i="7" s="1"/>
  <c r="BB33" i="7"/>
  <c r="BC33" i="7" s="1"/>
  <c r="BE33" i="7"/>
  <c r="BF33" i="7" s="1"/>
  <c r="BB32" i="7"/>
  <c r="BC32" i="7" s="1"/>
  <c r="BB29" i="7"/>
  <c r="BC29" i="7" s="1"/>
  <c r="BB28" i="7"/>
  <c r="BC28" i="7" s="1"/>
  <c r="BE28" i="7"/>
  <c r="BF28" i="7" s="1"/>
  <c r="BB27" i="7"/>
  <c r="BC27" i="7" s="1"/>
  <c r="BB26" i="7"/>
  <c r="BC26" i="7" s="1"/>
  <c r="BB25" i="7"/>
  <c r="BC25" i="7" s="1"/>
  <c r="BB22" i="7"/>
  <c r="BC22" i="7" s="1"/>
  <c r="BB21" i="7"/>
  <c r="BC21" i="7" s="1"/>
  <c r="BB20" i="7"/>
  <c r="BC20" i="7" s="1"/>
  <c r="BB17" i="7"/>
  <c r="BC17" i="7" s="1"/>
  <c r="BB16" i="7"/>
  <c r="BC16" i="7" s="1"/>
  <c r="BB15" i="7"/>
  <c r="BC15" i="7" s="1"/>
  <c r="BB13" i="7"/>
  <c r="BC13" i="7" s="1"/>
  <c r="BB12" i="7"/>
  <c r="BC12" i="7" s="1"/>
  <c r="BE12" i="7"/>
  <c r="BF12" i="7" s="1"/>
  <c r="BE8" i="7"/>
  <c r="BF8" i="7" s="1"/>
  <c r="BB8" i="7"/>
  <c r="BC8" i="7" s="1"/>
  <c r="AV54" i="7"/>
  <c r="BE7" i="7"/>
  <c r="BF7" i="7" s="1"/>
  <c r="BB7" i="7"/>
  <c r="BC7" i="7" s="1"/>
  <c r="BE8" i="9"/>
  <c r="BF8" i="9" s="1"/>
  <c r="BB8" i="9"/>
  <c r="BC8" i="9" s="1"/>
  <c r="BE10" i="9"/>
  <c r="BF10" i="9" s="1"/>
  <c r="BB10" i="9"/>
  <c r="BC10" i="9" s="1"/>
  <c r="BE12" i="9"/>
  <c r="BF12" i="9" s="1"/>
  <c r="BB12" i="9"/>
  <c r="BC12" i="9" s="1"/>
  <c r="BE14" i="9"/>
  <c r="BF14" i="9" s="1"/>
  <c r="BB14" i="9"/>
  <c r="BC14" i="9" s="1"/>
  <c r="BE16" i="9"/>
  <c r="BF16" i="9" s="1"/>
  <c r="BB16" i="9"/>
  <c r="BC16" i="9" s="1"/>
  <c r="BE19" i="9"/>
  <c r="BF19" i="9" s="1"/>
  <c r="BB19" i="9"/>
  <c r="BC19" i="9" s="1"/>
  <c r="BB21" i="9"/>
  <c r="BC21" i="9" s="1"/>
  <c r="BE21" i="9"/>
  <c r="BF21" i="9" s="1"/>
  <c r="BE23" i="9"/>
  <c r="BF23" i="9" s="1"/>
  <c r="BB23" i="9"/>
  <c r="BC23" i="9" s="1"/>
  <c r="BB25" i="9"/>
  <c r="BC25" i="9" s="1"/>
  <c r="BE25" i="9"/>
  <c r="BF25" i="9" s="1"/>
  <c r="BE27" i="9"/>
  <c r="BF27" i="9" s="1"/>
  <c r="BB27" i="9"/>
  <c r="BC27" i="9" s="1"/>
  <c r="BB28" i="9"/>
  <c r="BC28" i="9" s="1"/>
  <c r="BE28" i="9"/>
  <c r="BF28" i="9" s="1"/>
  <c r="BB30" i="9"/>
  <c r="BC30" i="9" s="1"/>
  <c r="BE30" i="9"/>
  <c r="BF30" i="9" s="1"/>
  <c r="BB32" i="9"/>
  <c r="BC32" i="9" s="1"/>
  <c r="BE32" i="9"/>
  <c r="BF32" i="9" s="1"/>
  <c r="BB34" i="9"/>
  <c r="BC34" i="9" s="1"/>
  <c r="BE34" i="9"/>
  <c r="BF34" i="9" s="1"/>
  <c r="BB36" i="9"/>
  <c r="BC36" i="9" s="1"/>
  <c r="BE36" i="9"/>
  <c r="BF36" i="9" s="1"/>
  <c r="BE38" i="9"/>
  <c r="BF38" i="9" s="1"/>
  <c r="BB38" i="9"/>
  <c r="BC38" i="9" s="1"/>
  <c r="BE40" i="9"/>
  <c r="BF40" i="9" s="1"/>
  <c r="BB40" i="9"/>
  <c r="BC40" i="9" s="1"/>
  <c r="BE42" i="9"/>
  <c r="BF42" i="9" s="1"/>
  <c r="BB42" i="9"/>
  <c r="BC42" i="9" s="1"/>
  <c r="BE44" i="9"/>
  <c r="BF44" i="9" s="1"/>
  <c r="BB44" i="9"/>
  <c r="BC44" i="9" s="1"/>
  <c r="BB46" i="9"/>
  <c r="BC46" i="9" s="1"/>
  <c r="BE46" i="9"/>
  <c r="BF46" i="9" s="1"/>
  <c r="BB48" i="9"/>
  <c r="BC48" i="9" s="1"/>
  <c r="BE48" i="9"/>
  <c r="BF48" i="9" s="1"/>
  <c r="BE50" i="9"/>
  <c r="BF50" i="9" s="1"/>
  <c r="BB50" i="9"/>
  <c r="BC50" i="9" s="1"/>
  <c r="BE7" i="18"/>
  <c r="BF7" i="18" s="1"/>
  <c r="BB7" i="18"/>
  <c r="BC7" i="18" s="1"/>
  <c r="AV55" i="18"/>
  <c r="BB9" i="18"/>
  <c r="BC9" i="18" s="1"/>
  <c r="BE9" i="18"/>
  <c r="BF9" i="18" s="1"/>
  <c r="BB11" i="18"/>
  <c r="BC11" i="18" s="1"/>
  <c r="BE11" i="18"/>
  <c r="BF11" i="18" s="1"/>
  <c r="BB13" i="18"/>
  <c r="BC13" i="18" s="1"/>
  <c r="BE13" i="18"/>
  <c r="BF13" i="18" s="1"/>
  <c r="BB15" i="18"/>
  <c r="BC15" i="18" s="1"/>
  <c r="BE15" i="18"/>
  <c r="BF15" i="18" s="1"/>
  <c r="BB17" i="18"/>
  <c r="BC17" i="18" s="1"/>
  <c r="BE17" i="18"/>
  <c r="BF17" i="18" s="1"/>
  <c r="BB19" i="18"/>
  <c r="BC19" i="18" s="1"/>
  <c r="BE19" i="18"/>
  <c r="BF19" i="18" s="1"/>
  <c r="BB21" i="18"/>
  <c r="BC21" i="18" s="1"/>
  <c r="BE21" i="18"/>
  <c r="BF21" i="18" s="1"/>
  <c r="BB23" i="18"/>
  <c r="BC23" i="18" s="1"/>
  <c r="BE23" i="18"/>
  <c r="BF23" i="18" s="1"/>
  <c r="BB25" i="18"/>
  <c r="BC25" i="18" s="1"/>
  <c r="BE25" i="18"/>
  <c r="BF25" i="18" s="1"/>
  <c r="BB27" i="18"/>
  <c r="BC27" i="18" s="1"/>
  <c r="BE27" i="18"/>
  <c r="BF27" i="18" s="1"/>
  <c r="BB29" i="18"/>
  <c r="BC29" i="18" s="1"/>
  <c r="BE29" i="18"/>
  <c r="BF29" i="18" s="1"/>
  <c r="BB31" i="18"/>
  <c r="BC31" i="18" s="1"/>
  <c r="BE31" i="18"/>
  <c r="BF31" i="18" s="1"/>
  <c r="BB33" i="18"/>
  <c r="BC33" i="18" s="1"/>
  <c r="BE33" i="18"/>
  <c r="BF33" i="18" s="1"/>
  <c r="BB35" i="18"/>
  <c r="BC35" i="18" s="1"/>
  <c r="BE35" i="18"/>
  <c r="BF35" i="18" s="1"/>
  <c r="BB37" i="18"/>
  <c r="BC37" i="18" s="1"/>
  <c r="BE37" i="18"/>
  <c r="BF37" i="18" s="1"/>
  <c r="BB39" i="18"/>
  <c r="BC39" i="18" s="1"/>
  <c r="BE39" i="18"/>
  <c r="BF39" i="18" s="1"/>
  <c r="BB41" i="18"/>
  <c r="BC41" i="18" s="1"/>
  <c r="BE41" i="18"/>
  <c r="BF41" i="18" s="1"/>
  <c r="BB43" i="18"/>
  <c r="BC43" i="18" s="1"/>
  <c r="BE43" i="18"/>
  <c r="BF43" i="18" s="1"/>
  <c r="BB45" i="18"/>
  <c r="BC45" i="18" s="1"/>
  <c r="BE45" i="18"/>
  <c r="BF45" i="18" s="1"/>
  <c r="BB47" i="18"/>
  <c r="BC47" i="18" s="1"/>
  <c r="BE47" i="18"/>
  <c r="BF47" i="18" s="1"/>
  <c r="BB49" i="18"/>
  <c r="BC49" i="18" s="1"/>
  <c r="BE49" i="18"/>
  <c r="BF49" i="18" s="1"/>
  <c r="BB54" i="18"/>
  <c r="BC54" i="18" s="1"/>
  <c r="BE54" i="18"/>
  <c r="BF54" i="18" s="1"/>
  <c r="BB8" i="16"/>
  <c r="BC8" i="16" s="1"/>
  <c r="BB10" i="16"/>
  <c r="BC10" i="16" s="1"/>
  <c r="BB12" i="16"/>
  <c r="BC12" i="16" s="1"/>
  <c r="BB14" i="16"/>
  <c r="BC14" i="16" s="1"/>
  <c r="BB16" i="16"/>
  <c r="BC16" i="16" s="1"/>
  <c r="BB18" i="16"/>
  <c r="BC18" i="16" s="1"/>
  <c r="BB20" i="16"/>
  <c r="BC20" i="16" s="1"/>
  <c r="BB22" i="16"/>
  <c r="BC22" i="16" s="1"/>
  <c r="BB24" i="16"/>
  <c r="BC24" i="16" s="1"/>
  <c r="BB26" i="16"/>
  <c r="BC26" i="16" s="1"/>
  <c r="BB28" i="16"/>
  <c r="BC28" i="16" s="1"/>
  <c r="BB30" i="16"/>
  <c r="BC30" i="16" s="1"/>
  <c r="BB32" i="16"/>
  <c r="BC32" i="16" s="1"/>
  <c r="BB34" i="16"/>
  <c r="BC34" i="16" s="1"/>
  <c r="BB36" i="16"/>
  <c r="BC36" i="16" s="1"/>
  <c r="BB38" i="16"/>
  <c r="BC38" i="16" s="1"/>
  <c r="BB40" i="16"/>
  <c r="BC40" i="16" s="1"/>
  <c r="BB42" i="16"/>
  <c r="BC42" i="16" s="1"/>
  <c r="BB44" i="16"/>
  <c r="BC44" i="16" s="1"/>
  <c r="BB46" i="16"/>
  <c r="BC46" i="16" s="1"/>
  <c r="BB48" i="16"/>
  <c r="BC48" i="16" s="1"/>
  <c r="BB50" i="16"/>
  <c r="BC50" i="16" s="1"/>
  <c r="BE7" i="20"/>
  <c r="BF7" i="20" s="1"/>
  <c r="BB7" i="20"/>
  <c r="BC7" i="20" s="1"/>
  <c r="AV55" i="20"/>
  <c r="BB9" i="20"/>
  <c r="BC9" i="20" s="1"/>
  <c r="BB11" i="20"/>
  <c r="BC11" i="20" s="1"/>
  <c r="BB13" i="20"/>
  <c r="BC13" i="20" s="1"/>
  <c r="BB15" i="20"/>
  <c r="BC15" i="20" s="1"/>
  <c r="BB17" i="20"/>
  <c r="BC17" i="20" s="1"/>
  <c r="BB19" i="20"/>
  <c r="BC19" i="20" s="1"/>
  <c r="BB21" i="20"/>
  <c r="BC21" i="20" s="1"/>
  <c r="BB23" i="20"/>
  <c r="BC23" i="20" s="1"/>
  <c r="BB25" i="20"/>
  <c r="BC25" i="20" s="1"/>
  <c r="BB27" i="20"/>
  <c r="BC27" i="20" s="1"/>
  <c r="BB29" i="20"/>
  <c r="BC29" i="20" s="1"/>
  <c r="BB31" i="20"/>
  <c r="BC31" i="20" s="1"/>
  <c r="BB33" i="20"/>
  <c r="BC33" i="20" s="1"/>
  <c r="BB35" i="20"/>
  <c r="BC35" i="20" s="1"/>
  <c r="BB37" i="20"/>
  <c r="BC37" i="20" s="1"/>
  <c r="BB39" i="20"/>
  <c r="BC39" i="20" s="1"/>
  <c r="BB41" i="20"/>
  <c r="BC41" i="20" s="1"/>
  <c r="BB43" i="20"/>
  <c r="BC43" i="20" s="1"/>
  <c r="BB45" i="20"/>
  <c r="BC45" i="20" s="1"/>
  <c r="BB47" i="20"/>
  <c r="BC47" i="20" s="1"/>
  <c r="BB49" i="20"/>
  <c r="BC49" i="20" s="1"/>
  <c r="BB54" i="20"/>
  <c r="BC54" i="20" s="1"/>
  <c r="BE8" i="21"/>
  <c r="BF8" i="21" s="1"/>
  <c r="BB8" i="21"/>
  <c r="BC8" i="21" s="1"/>
  <c r="BE10" i="21"/>
  <c r="BF10" i="21" s="1"/>
  <c r="BB10" i="21"/>
  <c r="BC10" i="21" s="1"/>
  <c r="BE12" i="21"/>
  <c r="BF12" i="21" s="1"/>
  <c r="BB12" i="21"/>
  <c r="BC12" i="21" s="1"/>
  <c r="BB14" i="21"/>
  <c r="BC14" i="21" s="1"/>
  <c r="BB16" i="21"/>
  <c r="BC16" i="21" s="1"/>
  <c r="BB18" i="21"/>
  <c r="BC18" i="21" s="1"/>
  <c r="BB20" i="21"/>
  <c r="BC20" i="21" s="1"/>
  <c r="BB22" i="21"/>
  <c r="BC22" i="21" s="1"/>
  <c r="BB24" i="21"/>
  <c r="BC24" i="21" s="1"/>
  <c r="BB26" i="21"/>
  <c r="BC26" i="21" s="1"/>
  <c r="BB28" i="21"/>
  <c r="BC28" i="21" s="1"/>
  <c r="BB30" i="21"/>
  <c r="BC30" i="21" s="1"/>
  <c r="BB32" i="21"/>
  <c r="BC32" i="21" s="1"/>
  <c r="BB34" i="21"/>
  <c r="BC34" i="21" s="1"/>
  <c r="BB36" i="21"/>
  <c r="BC36" i="21" s="1"/>
  <c r="BB38" i="21"/>
  <c r="BC38" i="21" s="1"/>
  <c r="BB40" i="21"/>
  <c r="BC40" i="21" s="1"/>
  <c r="BB42" i="21"/>
  <c r="BC42" i="21" s="1"/>
  <c r="BB44" i="21"/>
  <c r="BC44" i="21" s="1"/>
  <c r="BB46" i="21"/>
  <c r="BC46" i="21" s="1"/>
  <c r="BB48" i="21"/>
  <c r="BC48" i="21" s="1"/>
  <c r="BB50" i="21"/>
  <c r="BC50" i="21" s="1"/>
  <c r="BE7" i="23"/>
  <c r="BF7" i="23" s="1"/>
  <c r="BB7" i="23"/>
  <c r="BC7" i="23" s="1"/>
  <c r="AV55" i="23"/>
  <c r="BE9" i="23"/>
  <c r="BF9" i="23" s="1"/>
  <c r="BB9" i="23"/>
  <c r="BC9" i="23" s="1"/>
  <c r="BE11" i="23"/>
  <c r="BF11" i="23" s="1"/>
  <c r="BB11" i="23"/>
  <c r="BC11" i="23" s="1"/>
  <c r="BE13" i="23"/>
  <c r="BF13" i="23" s="1"/>
  <c r="BB13" i="23"/>
  <c r="BC13" i="23" s="1"/>
  <c r="BE15" i="23"/>
  <c r="BF15" i="23" s="1"/>
  <c r="BB15" i="23"/>
  <c r="BC15" i="23" s="1"/>
  <c r="BE17" i="23"/>
  <c r="BF17" i="23" s="1"/>
  <c r="BB17" i="23"/>
  <c r="BC17" i="23" s="1"/>
  <c r="BE19" i="23"/>
  <c r="BF19" i="23" s="1"/>
  <c r="BB19" i="23"/>
  <c r="BC19" i="23" s="1"/>
  <c r="BE21" i="23"/>
  <c r="BF21" i="23" s="1"/>
  <c r="BB21" i="23"/>
  <c r="BC21" i="23" s="1"/>
  <c r="BE23" i="23"/>
  <c r="BF23" i="23" s="1"/>
  <c r="BB23" i="23"/>
  <c r="BC23" i="23" s="1"/>
  <c r="BE25" i="23"/>
  <c r="BF25" i="23" s="1"/>
  <c r="BB25" i="23"/>
  <c r="BC25" i="23" s="1"/>
  <c r="BE27" i="23"/>
  <c r="BF27" i="23" s="1"/>
  <c r="BB27" i="23"/>
  <c r="BC27" i="23" s="1"/>
  <c r="BE29" i="23"/>
  <c r="BF29" i="23" s="1"/>
  <c r="BB29" i="23"/>
  <c r="BC29" i="23" s="1"/>
  <c r="BE31" i="23"/>
  <c r="BF31" i="23" s="1"/>
  <c r="BB31" i="23"/>
  <c r="BC31" i="23" s="1"/>
  <c r="BE33" i="23"/>
  <c r="BF33" i="23" s="1"/>
  <c r="BB33" i="23"/>
  <c r="BC33" i="23" s="1"/>
  <c r="BE35" i="23"/>
  <c r="BF35" i="23" s="1"/>
  <c r="BB35" i="23"/>
  <c r="BC35" i="23" s="1"/>
  <c r="BE37" i="23"/>
  <c r="BF37" i="23" s="1"/>
  <c r="BB37" i="23"/>
  <c r="BC37" i="23" s="1"/>
  <c r="BE39" i="23"/>
  <c r="BF39" i="23" s="1"/>
  <c r="BB39" i="23"/>
  <c r="BC39" i="23" s="1"/>
  <c r="BE41" i="23"/>
  <c r="BF41" i="23" s="1"/>
  <c r="BB41" i="23"/>
  <c r="BC41" i="23" s="1"/>
  <c r="BE43" i="23"/>
  <c r="BF43" i="23" s="1"/>
  <c r="BB43" i="23"/>
  <c r="BC43" i="23" s="1"/>
  <c r="BE45" i="23"/>
  <c r="BF45" i="23" s="1"/>
  <c r="BB45" i="23"/>
  <c r="BC45" i="23" s="1"/>
  <c r="BE47" i="23"/>
  <c r="BF47" i="23" s="1"/>
  <c r="BB47" i="23"/>
  <c r="BC47" i="23" s="1"/>
  <c r="BE49" i="23"/>
  <c r="BF49" i="23" s="1"/>
  <c r="BB49" i="23"/>
  <c r="BC49" i="23" s="1"/>
  <c r="BE54" i="23"/>
  <c r="BF54" i="23" s="1"/>
  <c r="BB54" i="23"/>
  <c r="BC54" i="23" s="1"/>
  <c r="BB8" i="22"/>
  <c r="BC8" i="22" s="1"/>
  <c r="BB10" i="22"/>
  <c r="BC10" i="22" s="1"/>
  <c r="BB12" i="22"/>
  <c r="BC12" i="22" s="1"/>
  <c r="BE14" i="22"/>
  <c r="BF14" i="22" s="1"/>
  <c r="BB14" i="22"/>
  <c r="BC14" i="22" s="1"/>
  <c r="BE16" i="22"/>
  <c r="BF16" i="22" s="1"/>
  <c r="BB16" i="22"/>
  <c r="BC16" i="22" s="1"/>
  <c r="BE18" i="22"/>
  <c r="BF18" i="22" s="1"/>
  <c r="BB18" i="22"/>
  <c r="BC18" i="22" s="1"/>
  <c r="BE20" i="22"/>
  <c r="BF20" i="22" s="1"/>
  <c r="BB20" i="22"/>
  <c r="BC20" i="22" s="1"/>
  <c r="BE22" i="22"/>
  <c r="BF22" i="22" s="1"/>
  <c r="BB22" i="22"/>
  <c r="BC22" i="22" s="1"/>
  <c r="BE24" i="22"/>
  <c r="BF24" i="22" s="1"/>
  <c r="BB24" i="22"/>
  <c r="BC24" i="22" s="1"/>
  <c r="BE26" i="22"/>
  <c r="BF26" i="22" s="1"/>
  <c r="BB26" i="22"/>
  <c r="BC26" i="22" s="1"/>
  <c r="BE28" i="22"/>
  <c r="BF28" i="22" s="1"/>
  <c r="BB28" i="22"/>
  <c r="BC28" i="22" s="1"/>
  <c r="BE30" i="22"/>
  <c r="BF30" i="22" s="1"/>
  <c r="BB30" i="22"/>
  <c r="BC30" i="22" s="1"/>
  <c r="BE32" i="22"/>
  <c r="BF32" i="22" s="1"/>
  <c r="BB32" i="22"/>
  <c r="BC32" i="22" s="1"/>
  <c r="BE34" i="22"/>
  <c r="BF34" i="22" s="1"/>
  <c r="BB34" i="22"/>
  <c r="BC34" i="22" s="1"/>
  <c r="BE36" i="22"/>
  <c r="BF36" i="22" s="1"/>
  <c r="BB36" i="22"/>
  <c r="BC36" i="22" s="1"/>
  <c r="BE38" i="22"/>
  <c r="BF38" i="22" s="1"/>
  <c r="BB38" i="22"/>
  <c r="BC38" i="22" s="1"/>
  <c r="BE40" i="22"/>
  <c r="BF40" i="22" s="1"/>
  <c r="BB40" i="22"/>
  <c r="BC40" i="22" s="1"/>
  <c r="BE42" i="22"/>
  <c r="BF42" i="22" s="1"/>
  <c r="BB42" i="22"/>
  <c r="BC42" i="22" s="1"/>
  <c r="BE44" i="22"/>
  <c r="BF44" i="22" s="1"/>
  <c r="BB44" i="22"/>
  <c r="BC44" i="22" s="1"/>
  <c r="BE46" i="22"/>
  <c r="BF46" i="22" s="1"/>
  <c r="BB46" i="22"/>
  <c r="BC46" i="22" s="1"/>
  <c r="BE48" i="22"/>
  <c r="BF48" i="22" s="1"/>
  <c r="BB48" i="22"/>
  <c r="BC48" i="22" s="1"/>
  <c r="BE50" i="22"/>
  <c r="BF50" i="22" s="1"/>
  <c r="BB50" i="22"/>
  <c r="BC50" i="22" s="1"/>
  <c r="BB17" i="9"/>
  <c r="BC17" i="9" s="1"/>
  <c r="BE17" i="9"/>
  <c r="BF17" i="9" s="1"/>
  <c r="F55" i="16"/>
  <c r="F55" i="21"/>
  <c r="F55" i="22"/>
  <c r="F54" i="26"/>
  <c r="F55" i="35"/>
  <c r="F57" i="35" s="1"/>
  <c r="O45" i="7"/>
  <c r="P45" i="7" s="1"/>
  <c r="AD41" i="7"/>
  <c r="AE41" i="7" s="1"/>
  <c r="O41" i="7"/>
  <c r="P41" i="7" s="1"/>
  <c r="O39" i="7"/>
  <c r="P39" i="7" s="1"/>
  <c r="AD39" i="7"/>
  <c r="AE39" i="7" s="1"/>
  <c r="O30" i="7"/>
  <c r="P30" i="7" s="1"/>
  <c r="AD30" i="7"/>
  <c r="AE30" i="7" s="1"/>
  <c r="O24" i="7"/>
  <c r="P24" i="7" s="1"/>
  <c r="AD18" i="7"/>
  <c r="AE18" i="7" s="1"/>
  <c r="O18" i="7"/>
  <c r="P18" i="7" s="1"/>
  <c r="F55" i="9"/>
  <c r="F55" i="11"/>
  <c r="F55" i="19"/>
  <c r="AD50" i="26"/>
  <c r="AE50" i="26" s="1"/>
  <c r="O50" i="26"/>
  <c r="P50" i="26" s="1"/>
  <c r="AD42" i="26"/>
  <c r="AE42" i="26" s="1"/>
  <c r="O42" i="26"/>
  <c r="P42" i="26" s="1"/>
  <c r="AD40" i="26"/>
  <c r="AE40" i="26" s="1"/>
  <c r="O40" i="26"/>
  <c r="P40" i="26" s="1"/>
  <c r="AD28" i="26"/>
  <c r="AE28" i="26" s="1"/>
  <c r="O28" i="26"/>
  <c r="P28" i="26" s="1"/>
  <c r="AD22" i="26"/>
  <c r="AE22" i="26" s="1"/>
  <c r="O22" i="26"/>
  <c r="P22" i="26" s="1"/>
  <c r="O14" i="26"/>
  <c r="P14" i="26" s="1"/>
  <c r="O10" i="26"/>
  <c r="P10" i="26" s="1"/>
  <c r="F55" i="30"/>
  <c r="F55" i="34"/>
  <c r="F57" i="34" s="1"/>
  <c r="O42" i="7"/>
  <c r="P42" i="7" s="1"/>
  <c r="AD42" i="7"/>
  <c r="AE42" i="7" s="1"/>
  <c r="AD35" i="7"/>
  <c r="AE35" i="7" s="1"/>
  <c r="O35" i="7"/>
  <c r="P35" i="7" s="1"/>
  <c r="O29" i="7"/>
  <c r="P29" i="7" s="1"/>
  <c r="AD29" i="7"/>
  <c r="AE29" i="7" s="1"/>
  <c r="AD26" i="7"/>
  <c r="AE26" i="7" s="1"/>
  <c r="O26" i="7"/>
  <c r="P26" i="7" s="1"/>
  <c r="O25" i="7"/>
  <c r="P25" i="7" s="1"/>
  <c r="AD15" i="7"/>
  <c r="AE15" i="7" s="1"/>
  <c r="F54" i="7"/>
  <c r="F18" i="28" s="1"/>
  <c r="G18" i="28" s="1"/>
  <c r="F55" i="18"/>
  <c r="F55" i="20"/>
  <c r="G55" i="23"/>
  <c r="F55" i="23"/>
  <c r="BB29" i="9"/>
  <c r="BC29" i="9" s="1"/>
  <c r="BE29" i="9"/>
  <c r="BF29" i="9" s="1"/>
  <c r="BE31" i="9"/>
  <c r="BF31" i="9" s="1"/>
  <c r="BB31" i="9"/>
  <c r="BC31" i="9" s="1"/>
  <c r="BB33" i="9"/>
  <c r="BC33" i="9" s="1"/>
  <c r="BE33" i="9"/>
  <c r="BF33" i="9" s="1"/>
  <c r="BE35" i="9"/>
  <c r="BF35" i="9" s="1"/>
  <c r="BB35" i="9"/>
  <c r="BC35" i="9" s="1"/>
  <c r="BB37" i="9"/>
  <c r="BC37" i="9" s="1"/>
  <c r="BE37" i="9"/>
  <c r="BF37" i="9" s="1"/>
  <c r="BE39" i="9"/>
  <c r="BF39" i="9" s="1"/>
  <c r="BB39" i="9"/>
  <c r="BC39" i="9" s="1"/>
  <c r="BE41" i="9"/>
  <c r="BF41" i="9" s="1"/>
  <c r="BB41" i="9"/>
  <c r="BC41" i="9" s="1"/>
  <c r="BE43" i="9"/>
  <c r="BF43" i="9" s="1"/>
  <c r="BB43" i="9"/>
  <c r="BC43" i="9" s="1"/>
  <c r="BE45" i="9"/>
  <c r="BF45" i="9" s="1"/>
  <c r="BB45" i="9"/>
  <c r="BC45" i="9" s="1"/>
  <c r="BB47" i="9"/>
  <c r="BC47" i="9" s="1"/>
  <c r="BE47" i="9"/>
  <c r="BF47" i="9" s="1"/>
  <c r="BB49" i="9"/>
  <c r="BC49" i="9" s="1"/>
  <c r="BE49" i="9"/>
  <c r="BF49" i="9" s="1"/>
  <c r="BE54" i="9"/>
  <c r="BF54" i="9" s="1"/>
  <c r="BB54" i="9"/>
  <c r="BC54" i="9" s="1"/>
  <c r="BB8" i="18"/>
  <c r="BC8" i="18" s="1"/>
  <c r="BE8" i="18"/>
  <c r="BF8" i="18" s="1"/>
  <c r="BB10" i="18"/>
  <c r="BC10" i="18" s="1"/>
  <c r="BE10" i="18"/>
  <c r="BF10" i="18" s="1"/>
  <c r="BB12" i="18"/>
  <c r="BC12" i="18" s="1"/>
  <c r="BE12" i="18"/>
  <c r="BF12" i="18" s="1"/>
  <c r="BB14" i="18"/>
  <c r="BC14" i="18" s="1"/>
  <c r="BE14" i="18"/>
  <c r="BF14" i="18" s="1"/>
  <c r="BB16" i="18"/>
  <c r="BC16" i="18" s="1"/>
  <c r="BE16" i="18"/>
  <c r="BF16" i="18" s="1"/>
  <c r="BB18" i="18"/>
  <c r="BC18" i="18" s="1"/>
  <c r="BE18" i="18"/>
  <c r="BF18" i="18" s="1"/>
  <c r="BB20" i="18"/>
  <c r="BC20" i="18" s="1"/>
  <c r="BE20" i="18"/>
  <c r="BF20" i="18" s="1"/>
  <c r="BB22" i="18"/>
  <c r="BC22" i="18" s="1"/>
  <c r="BE22" i="18"/>
  <c r="BF22" i="18" s="1"/>
  <c r="BB24" i="18"/>
  <c r="BC24" i="18" s="1"/>
  <c r="BE24" i="18"/>
  <c r="BF24" i="18" s="1"/>
  <c r="BB26" i="18"/>
  <c r="BC26" i="18" s="1"/>
  <c r="BE26" i="18"/>
  <c r="BF26" i="18" s="1"/>
  <c r="BB28" i="18"/>
  <c r="BC28" i="18" s="1"/>
  <c r="BE28" i="18"/>
  <c r="BF28" i="18" s="1"/>
  <c r="BB30" i="18"/>
  <c r="BC30" i="18" s="1"/>
  <c r="BE30" i="18"/>
  <c r="BF30" i="18" s="1"/>
  <c r="BB32" i="18"/>
  <c r="BC32" i="18" s="1"/>
  <c r="BE32" i="18"/>
  <c r="BF32" i="18" s="1"/>
  <c r="BB34" i="18"/>
  <c r="BC34" i="18" s="1"/>
  <c r="BE34" i="18"/>
  <c r="BF34" i="18" s="1"/>
  <c r="BB36" i="18"/>
  <c r="BC36" i="18" s="1"/>
  <c r="BE36" i="18"/>
  <c r="BF36" i="18" s="1"/>
  <c r="BB38" i="18"/>
  <c r="BC38" i="18" s="1"/>
  <c r="BE38" i="18"/>
  <c r="BF38" i="18" s="1"/>
  <c r="BB40" i="18"/>
  <c r="BC40" i="18" s="1"/>
  <c r="BE40" i="18"/>
  <c r="BF40" i="18" s="1"/>
  <c r="BB42" i="18"/>
  <c r="BC42" i="18" s="1"/>
  <c r="BE42" i="18"/>
  <c r="BF42" i="18" s="1"/>
  <c r="BB44" i="18"/>
  <c r="BC44" i="18" s="1"/>
  <c r="BE44" i="18"/>
  <c r="BF44" i="18" s="1"/>
  <c r="BB46" i="18"/>
  <c r="BC46" i="18" s="1"/>
  <c r="BE46" i="18"/>
  <c r="BF46" i="18" s="1"/>
  <c r="BB48" i="18"/>
  <c r="BC48" i="18" s="1"/>
  <c r="BE48" i="18"/>
  <c r="BF48" i="18" s="1"/>
  <c r="BB50" i="18"/>
  <c r="BC50" i="18" s="1"/>
  <c r="BE50" i="18"/>
  <c r="BF50" i="18" s="1"/>
  <c r="BE55" i="16"/>
  <c r="AV55" i="16"/>
  <c r="BB9" i="16"/>
  <c r="BC9" i="16" s="1"/>
  <c r="BB11" i="16"/>
  <c r="BC11" i="16" s="1"/>
  <c r="BB13" i="16"/>
  <c r="BC13" i="16" s="1"/>
  <c r="BB15" i="16"/>
  <c r="BC15" i="16" s="1"/>
  <c r="BB17" i="16"/>
  <c r="BC17" i="16" s="1"/>
  <c r="BB19" i="16"/>
  <c r="BC19" i="16" s="1"/>
  <c r="BB21" i="16"/>
  <c r="BC21" i="16" s="1"/>
  <c r="BB23" i="16"/>
  <c r="BC23" i="16" s="1"/>
  <c r="BB25" i="16"/>
  <c r="BC25" i="16" s="1"/>
  <c r="BB27" i="16"/>
  <c r="BC27" i="16" s="1"/>
  <c r="BB29" i="16"/>
  <c r="BC29" i="16" s="1"/>
  <c r="BB31" i="16"/>
  <c r="BC31" i="16" s="1"/>
  <c r="BB33" i="16"/>
  <c r="BC33" i="16" s="1"/>
  <c r="BB35" i="16"/>
  <c r="BC35" i="16" s="1"/>
  <c r="BB37" i="16"/>
  <c r="BC37" i="16" s="1"/>
  <c r="BB39" i="16"/>
  <c r="BC39" i="16" s="1"/>
  <c r="BB41" i="16"/>
  <c r="BC41" i="16" s="1"/>
  <c r="BB43" i="16"/>
  <c r="BC43" i="16" s="1"/>
  <c r="BB45" i="16"/>
  <c r="BC45" i="16" s="1"/>
  <c r="BB47" i="16"/>
  <c r="BC47" i="16" s="1"/>
  <c r="BB49" i="16"/>
  <c r="BC49" i="16" s="1"/>
  <c r="BB54" i="16"/>
  <c r="BC54" i="16" s="1"/>
  <c r="BB8" i="20"/>
  <c r="BC8" i="20" s="1"/>
  <c r="BB10" i="20"/>
  <c r="BC10" i="20" s="1"/>
  <c r="BB12" i="20"/>
  <c r="BC12" i="20" s="1"/>
  <c r="BB14" i="20"/>
  <c r="BC14" i="20" s="1"/>
  <c r="BB16" i="20"/>
  <c r="BC16" i="20" s="1"/>
  <c r="BB18" i="20"/>
  <c r="BC18" i="20" s="1"/>
  <c r="BB20" i="20"/>
  <c r="BC20" i="20" s="1"/>
  <c r="BB22" i="20"/>
  <c r="BC22" i="20" s="1"/>
  <c r="BB24" i="20"/>
  <c r="BC24" i="20" s="1"/>
  <c r="BB26" i="20"/>
  <c r="BC26" i="20" s="1"/>
  <c r="BB28" i="20"/>
  <c r="BC28" i="20" s="1"/>
  <c r="BB30" i="20"/>
  <c r="BC30" i="20" s="1"/>
  <c r="BB32" i="20"/>
  <c r="BC32" i="20" s="1"/>
  <c r="BB34" i="20"/>
  <c r="BC34" i="20" s="1"/>
  <c r="BB36" i="20"/>
  <c r="BC36" i="20" s="1"/>
  <c r="BB38" i="20"/>
  <c r="BC38" i="20" s="1"/>
  <c r="BB40" i="20"/>
  <c r="BC40" i="20" s="1"/>
  <c r="BB42" i="20"/>
  <c r="BC42" i="20" s="1"/>
  <c r="BB44" i="20"/>
  <c r="BC44" i="20" s="1"/>
  <c r="BB46" i="20"/>
  <c r="BC46" i="20" s="1"/>
  <c r="BB48" i="20"/>
  <c r="BC48" i="20" s="1"/>
  <c r="BB50" i="20"/>
  <c r="BC50" i="20" s="1"/>
  <c r="AV55" i="21"/>
  <c r="BE9" i="21"/>
  <c r="BF9" i="21" s="1"/>
  <c r="BB9" i="21"/>
  <c r="BC9" i="21" s="1"/>
  <c r="BE11" i="21"/>
  <c r="BF11" i="21" s="1"/>
  <c r="BB11" i="21"/>
  <c r="BC11" i="21" s="1"/>
  <c r="BE13" i="21"/>
  <c r="BF13" i="21" s="1"/>
  <c r="BB13" i="21"/>
  <c r="BC13" i="21" s="1"/>
  <c r="BB15" i="21"/>
  <c r="BC15" i="21" s="1"/>
  <c r="BB17" i="21"/>
  <c r="BC17" i="21" s="1"/>
  <c r="BB19" i="21"/>
  <c r="BC19" i="21" s="1"/>
  <c r="BB21" i="21"/>
  <c r="BC21" i="21" s="1"/>
  <c r="BB23" i="21"/>
  <c r="BC23" i="21" s="1"/>
  <c r="BB25" i="21"/>
  <c r="BC25" i="21" s="1"/>
  <c r="BB27" i="21"/>
  <c r="BC27" i="21" s="1"/>
  <c r="BB29" i="21"/>
  <c r="BC29" i="21" s="1"/>
  <c r="BB31" i="21"/>
  <c r="BC31" i="21" s="1"/>
  <c r="BB33" i="21"/>
  <c r="BC33" i="21" s="1"/>
  <c r="BB35" i="21"/>
  <c r="BC35" i="21" s="1"/>
  <c r="BB37" i="21"/>
  <c r="BC37" i="21" s="1"/>
  <c r="BB39" i="21"/>
  <c r="BC39" i="21" s="1"/>
  <c r="BB41" i="21"/>
  <c r="BC41" i="21" s="1"/>
  <c r="BB43" i="21"/>
  <c r="BC43" i="21" s="1"/>
  <c r="BB45" i="21"/>
  <c r="BC45" i="21" s="1"/>
  <c r="BB47" i="21"/>
  <c r="BC47" i="21" s="1"/>
  <c r="BB49" i="21"/>
  <c r="BC49" i="21" s="1"/>
  <c r="BB54" i="21"/>
  <c r="BC54" i="21" s="1"/>
  <c r="BE8" i="23"/>
  <c r="BF8" i="23" s="1"/>
  <c r="BB8" i="23"/>
  <c r="BC8" i="23" s="1"/>
  <c r="BE10" i="23"/>
  <c r="BF10" i="23" s="1"/>
  <c r="BB10" i="23"/>
  <c r="BC10" i="23" s="1"/>
  <c r="BE12" i="23"/>
  <c r="BF12" i="23" s="1"/>
  <c r="BB12" i="23"/>
  <c r="BC12" i="23" s="1"/>
  <c r="BE14" i="23"/>
  <c r="BF14" i="23" s="1"/>
  <c r="BB14" i="23"/>
  <c r="BC14" i="23" s="1"/>
  <c r="BE16" i="23"/>
  <c r="BF16" i="23" s="1"/>
  <c r="BB16" i="23"/>
  <c r="BC16" i="23" s="1"/>
  <c r="BE18" i="23"/>
  <c r="BF18" i="23" s="1"/>
  <c r="BB18" i="23"/>
  <c r="BC18" i="23" s="1"/>
  <c r="BE20" i="23"/>
  <c r="BF20" i="23" s="1"/>
  <c r="BB20" i="23"/>
  <c r="BC20" i="23" s="1"/>
  <c r="BE22" i="23"/>
  <c r="BF22" i="23" s="1"/>
  <c r="BB22" i="23"/>
  <c r="BC22" i="23" s="1"/>
  <c r="BE24" i="23"/>
  <c r="BF24" i="23" s="1"/>
  <c r="BB24" i="23"/>
  <c r="BC24" i="23" s="1"/>
  <c r="BE26" i="23"/>
  <c r="BF26" i="23" s="1"/>
  <c r="BB26" i="23"/>
  <c r="BC26" i="23" s="1"/>
  <c r="BE28" i="23"/>
  <c r="BF28" i="23" s="1"/>
  <c r="BB28" i="23"/>
  <c r="BC28" i="23" s="1"/>
  <c r="BE30" i="23"/>
  <c r="BF30" i="23" s="1"/>
  <c r="BB30" i="23"/>
  <c r="BC30" i="23" s="1"/>
  <c r="BE32" i="23"/>
  <c r="BF32" i="23" s="1"/>
  <c r="BB32" i="23"/>
  <c r="BC32" i="23" s="1"/>
  <c r="BE34" i="23"/>
  <c r="BF34" i="23" s="1"/>
  <c r="BB34" i="23"/>
  <c r="BC34" i="23" s="1"/>
  <c r="BE36" i="23"/>
  <c r="BF36" i="23" s="1"/>
  <c r="BB36" i="23"/>
  <c r="BC36" i="23" s="1"/>
  <c r="BE38" i="23"/>
  <c r="BF38" i="23" s="1"/>
  <c r="BB38" i="23"/>
  <c r="BC38" i="23" s="1"/>
  <c r="BE40" i="23"/>
  <c r="BF40" i="23" s="1"/>
  <c r="BB40" i="23"/>
  <c r="BC40" i="23" s="1"/>
  <c r="BE42" i="23"/>
  <c r="BF42" i="23" s="1"/>
  <c r="BB42" i="23"/>
  <c r="BC42" i="23" s="1"/>
  <c r="BE44" i="23"/>
  <c r="BF44" i="23" s="1"/>
  <c r="BB44" i="23"/>
  <c r="BC44" i="23" s="1"/>
  <c r="BE46" i="23"/>
  <c r="BF46" i="23" s="1"/>
  <c r="BB46" i="23"/>
  <c r="BC46" i="23" s="1"/>
  <c r="BE48" i="23"/>
  <c r="BF48" i="23" s="1"/>
  <c r="BB48" i="23"/>
  <c r="BC48" i="23" s="1"/>
  <c r="BE50" i="23"/>
  <c r="BF50" i="23" s="1"/>
  <c r="BB50" i="23"/>
  <c r="BC50" i="23" s="1"/>
  <c r="BE7" i="22"/>
  <c r="BF7" i="22" s="1"/>
  <c r="AV55" i="22"/>
  <c r="BB7" i="22"/>
  <c r="BC7" i="22" s="1"/>
  <c r="BB9" i="22"/>
  <c r="BC9" i="22" s="1"/>
  <c r="BB11" i="22"/>
  <c r="BC11" i="22" s="1"/>
  <c r="BE13" i="22"/>
  <c r="BF13" i="22" s="1"/>
  <c r="BB13" i="22"/>
  <c r="BC13" i="22" s="1"/>
  <c r="BE15" i="22"/>
  <c r="BF15" i="22" s="1"/>
  <c r="BB15" i="22"/>
  <c r="BC15" i="22" s="1"/>
  <c r="BB17" i="22"/>
  <c r="BC17" i="22" s="1"/>
  <c r="BE19" i="22"/>
  <c r="BF19" i="22" s="1"/>
  <c r="BB19" i="22"/>
  <c r="BC19" i="22" s="1"/>
  <c r="BE21" i="22"/>
  <c r="BF21" i="22" s="1"/>
  <c r="BB21" i="22"/>
  <c r="BC21" i="22" s="1"/>
  <c r="BE23" i="22"/>
  <c r="BF23" i="22" s="1"/>
  <c r="BB23" i="22"/>
  <c r="BC23" i="22" s="1"/>
  <c r="BE25" i="22"/>
  <c r="BF25" i="22" s="1"/>
  <c r="BB25" i="22"/>
  <c r="BC25" i="22" s="1"/>
  <c r="BE27" i="22"/>
  <c r="BF27" i="22" s="1"/>
  <c r="BB27" i="22"/>
  <c r="BC27" i="22" s="1"/>
  <c r="BE29" i="22"/>
  <c r="BF29" i="22" s="1"/>
  <c r="BB29" i="22"/>
  <c r="BC29" i="22" s="1"/>
  <c r="BE31" i="22"/>
  <c r="BF31" i="22" s="1"/>
  <c r="BB31" i="22"/>
  <c r="BC31" i="22" s="1"/>
  <c r="BE33" i="22"/>
  <c r="BF33" i="22" s="1"/>
  <c r="BB33" i="22"/>
  <c r="BC33" i="22" s="1"/>
  <c r="BE35" i="22"/>
  <c r="BF35" i="22" s="1"/>
  <c r="BB35" i="22"/>
  <c r="BC35" i="22" s="1"/>
  <c r="BE37" i="22"/>
  <c r="BF37" i="22" s="1"/>
  <c r="BB37" i="22"/>
  <c r="BC37" i="22" s="1"/>
  <c r="BE39" i="22"/>
  <c r="BF39" i="22" s="1"/>
  <c r="BB39" i="22"/>
  <c r="BC39" i="22" s="1"/>
  <c r="BE41" i="22"/>
  <c r="BF41" i="22" s="1"/>
  <c r="BB41" i="22"/>
  <c r="BC41" i="22" s="1"/>
  <c r="BE43" i="22"/>
  <c r="BF43" i="22" s="1"/>
  <c r="BB43" i="22"/>
  <c r="BC43" i="22" s="1"/>
  <c r="BE47" i="22"/>
  <c r="BF47" i="22" s="1"/>
  <c r="BB47" i="22"/>
  <c r="BC47" i="22" s="1"/>
  <c r="BE54" i="22"/>
  <c r="BF54" i="22" s="1"/>
  <c r="BB54" i="22"/>
  <c r="BC54" i="22" s="1"/>
  <c r="BB45" i="22"/>
  <c r="BC45" i="22" s="1"/>
  <c r="AS55" i="22"/>
  <c r="BE45" i="22"/>
  <c r="BF45" i="22" s="1"/>
  <c r="BB49" i="22"/>
  <c r="BC49" i="22" s="1"/>
  <c r="BE49" i="22"/>
  <c r="BF49" i="22" s="1"/>
  <c r="AP32" i="7"/>
  <c r="AQ32" i="7" s="1"/>
  <c r="AP25" i="7"/>
  <c r="AQ25" i="7" s="1"/>
  <c r="AM54" i="7"/>
  <c r="AP22" i="7"/>
  <c r="AQ22" i="7" s="1"/>
  <c r="AP31" i="7"/>
  <c r="AQ31" i="7" s="1"/>
  <c r="AP23" i="7"/>
  <c r="AQ23" i="7" s="1"/>
  <c r="BE32" i="7"/>
  <c r="BF32" i="7" s="1"/>
  <c r="BE25" i="7"/>
  <c r="BF25" i="7" s="1"/>
  <c r="BE22" i="7"/>
  <c r="BF22" i="7" s="1"/>
  <c r="AQ55" i="18"/>
  <c r="BH50" i="21"/>
  <c r="AJ55" i="15"/>
  <c r="AP50" i="10"/>
  <c r="AQ50" i="10" s="1"/>
  <c r="AP48" i="10"/>
  <c r="AQ48" i="10" s="1"/>
  <c r="AP46" i="10"/>
  <c r="AQ46" i="10" s="1"/>
  <c r="AP44" i="10"/>
  <c r="AQ44" i="10" s="1"/>
  <c r="AP42" i="10"/>
  <c r="AQ42" i="10" s="1"/>
  <c r="AP40" i="10"/>
  <c r="AQ40" i="10" s="1"/>
  <c r="AP38" i="10"/>
  <c r="AQ38" i="10" s="1"/>
  <c r="AP36" i="10"/>
  <c r="AQ36" i="10" s="1"/>
  <c r="AP34" i="10"/>
  <c r="AQ34" i="10" s="1"/>
  <c r="AP32" i="10"/>
  <c r="AQ32" i="10" s="1"/>
  <c r="AP30" i="10"/>
  <c r="AQ30" i="10" s="1"/>
  <c r="AP28" i="10"/>
  <c r="AQ28" i="10" s="1"/>
  <c r="AP26" i="10"/>
  <c r="AQ26" i="10" s="1"/>
  <c r="AP24" i="10"/>
  <c r="AQ24" i="10" s="1"/>
  <c r="AP22" i="10"/>
  <c r="AQ22" i="10" s="1"/>
  <c r="AP20" i="10"/>
  <c r="AQ20" i="10" s="1"/>
  <c r="AP18" i="10"/>
  <c r="AQ18" i="10" s="1"/>
  <c r="AP16" i="10"/>
  <c r="AQ16" i="10" s="1"/>
  <c r="AP14" i="10"/>
  <c r="AQ14" i="10" s="1"/>
  <c r="AP12" i="10"/>
  <c r="AQ12" i="10" s="1"/>
  <c r="AP10" i="10"/>
  <c r="AQ10" i="10" s="1"/>
  <c r="AP8" i="10"/>
  <c r="AQ8" i="10" s="1"/>
  <c r="AP38" i="7"/>
  <c r="AQ38" i="7" s="1"/>
  <c r="AP36" i="7"/>
  <c r="AQ36" i="7" s="1"/>
  <c r="AP29" i="7"/>
  <c r="AQ29" i="7" s="1"/>
  <c r="AP27" i="7"/>
  <c r="AQ27" i="7" s="1"/>
  <c r="AP18" i="7"/>
  <c r="AQ18" i="7" s="1"/>
  <c r="AP14" i="7"/>
  <c r="AQ14" i="7" s="1"/>
  <c r="AJ54" i="7"/>
  <c r="AP10" i="7"/>
  <c r="AQ10" i="7" s="1"/>
  <c r="AJ54" i="10"/>
  <c r="AP53" i="10"/>
  <c r="AQ53" i="10" s="1"/>
  <c r="AP49" i="10"/>
  <c r="AQ49" i="10" s="1"/>
  <c r="AP47" i="10"/>
  <c r="AQ47" i="10" s="1"/>
  <c r="AP45" i="10"/>
  <c r="AQ45" i="10" s="1"/>
  <c r="AP43" i="10"/>
  <c r="AQ43" i="10" s="1"/>
  <c r="AP41" i="10"/>
  <c r="AQ41" i="10" s="1"/>
  <c r="AP39" i="10"/>
  <c r="AQ39" i="10" s="1"/>
  <c r="AP37" i="10"/>
  <c r="AQ37" i="10" s="1"/>
  <c r="AP35" i="10"/>
  <c r="AQ35" i="10" s="1"/>
  <c r="AP33" i="10"/>
  <c r="AQ33" i="10" s="1"/>
  <c r="AP31" i="10"/>
  <c r="AQ31" i="10" s="1"/>
  <c r="AP29" i="10"/>
  <c r="AQ29" i="10" s="1"/>
  <c r="AP27" i="10"/>
  <c r="AQ27" i="10" s="1"/>
  <c r="AP25" i="10"/>
  <c r="AQ25" i="10" s="1"/>
  <c r="AP23" i="10"/>
  <c r="AQ23" i="10" s="1"/>
  <c r="AP21" i="10"/>
  <c r="AQ21" i="10" s="1"/>
  <c r="AP19" i="10"/>
  <c r="AQ19" i="10" s="1"/>
  <c r="AP17" i="10"/>
  <c r="AQ17" i="10" s="1"/>
  <c r="AP15" i="10"/>
  <c r="AQ15" i="10" s="1"/>
  <c r="AP13" i="10"/>
  <c r="AQ13" i="10" s="1"/>
  <c r="AP11" i="10"/>
  <c r="AQ11" i="10" s="1"/>
  <c r="AP9" i="10"/>
  <c r="AQ9" i="10" s="1"/>
  <c r="AJ55" i="11"/>
  <c r="AP39" i="7"/>
  <c r="AQ39" i="7" s="1"/>
  <c r="AP37" i="7"/>
  <c r="AQ37" i="7" s="1"/>
  <c r="AP20" i="7"/>
  <c r="AQ20" i="7" s="1"/>
  <c r="AP17" i="7"/>
  <c r="AQ17" i="7" s="1"/>
  <c r="AP16" i="7"/>
  <c r="AQ16" i="7" s="1"/>
  <c r="AP15" i="7"/>
  <c r="AQ15" i="7" s="1"/>
  <c r="AP13" i="7"/>
  <c r="AQ13" i="7" s="1"/>
  <c r="BE10" i="7"/>
  <c r="BF10" i="7" s="1"/>
  <c r="AJ55" i="16"/>
  <c r="AJ55" i="21"/>
  <c r="AJ55" i="20"/>
  <c r="AG55" i="30"/>
  <c r="BE8" i="30"/>
  <c r="BE54" i="35"/>
  <c r="BE49" i="35"/>
  <c r="BE47" i="35"/>
  <c r="BE45" i="35"/>
  <c r="BE43" i="35"/>
  <c r="BE41" i="35"/>
  <c r="BE39" i="35"/>
  <c r="BE37" i="35"/>
  <c r="BE35" i="35"/>
  <c r="BE33" i="35"/>
  <c r="BE31" i="35"/>
  <c r="BE29" i="35"/>
  <c r="BE27" i="35"/>
  <c r="BE25" i="35"/>
  <c r="BE23" i="35"/>
  <c r="BE21" i="35"/>
  <c r="BE19" i="35"/>
  <c r="BE17" i="35"/>
  <c r="BE15" i="35"/>
  <c r="BE13" i="35"/>
  <c r="BE11" i="35"/>
  <c r="BE9" i="35"/>
  <c r="AG55" i="35"/>
  <c r="BE8" i="11"/>
  <c r="AG55" i="11"/>
  <c r="AP19" i="7"/>
  <c r="AQ19" i="7" s="1"/>
  <c r="BE19" i="7"/>
  <c r="BF19" i="7" s="1"/>
  <c r="BE11" i="7"/>
  <c r="BF11" i="7" s="1"/>
  <c r="AP11" i="7"/>
  <c r="AQ11" i="7" s="1"/>
  <c r="AG54" i="7"/>
  <c r="AP9" i="7"/>
  <c r="AQ9" i="7" s="1"/>
  <c r="BE9" i="7"/>
  <c r="BF9" i="7" s="1"/>
  <c r="AG45" i="25"/>
  <c r="BE8" i="22"/>
  <c r="BF8" i="22" s="1"/>
  <c r="AG55" i="22"/>
  <c r="BE10" i="22"/>
  <c r="BF10" i="22" s="1"/>
  <c r="BE12" i="22"/>
  <c r="BF12" i="22" s="1"/>
  <c r="AG16" i="25"/>
  <c r="BE9" i="22"/>
  <c r="BF9" i="22" s="1"/>
  <c r="BE11" i="22"/>
  <c r="BF11" i="22" s="1"/>
  <c r="BE17" i="22"/>
  <c r="BF17" i="22" s="1"/>
  <c r="AG45" i="2"/>
  <c r="AG7" i="25"/>
  <c r="AG15" i="25"/>
  <c r="AG27" i="25"/>
  <c r="AG39" i="25"/>
  <c r="AG43" i="25"/>
  <c r="AG47" i="25"/>
  <c r="AG14" i="25"/>
  <c r="AG22" i="25"/>
  <c r="AG26" i="25"/>
  <c r="AG30" i="25"/>
  <c r="AG34" i="25"/>
  <c r="AG38" i="25"/>
  <c r="AG42" i="25"/>
  <c r="AG50" i="25"/>
  <c r="AG27" i="2"/>
  <c r="AG39" i="2"/>
  <c r="AG43" i="2"/>
  <c r="AG47" i="2"/>
  <c r="AC42" i="28"/>
  <c r="AB42" i="28"/>
  <c r="M54" i="5"/>
  <c r="BC24" i="28"/>
  <c r="BD24" i="28"/>
  <c r="X54" i="7"/>
  <c r="X18" i="28" s="1"/>
  <c r="Y18" i="28" s="1"/>
  <c r="Y54" i="7"/>
  <c r="V14" i="28"/>
  <c r="R55" i="9"/>
  <c r="AA17" i="26"/>
  <c r="AB17" i="26" s="1"/>
  <c r="AA15" i="26"/>
  <c r="AB15" i="26" s="1"/>
  <c r="AD15" i="26"/>
  <c r="AE15" i="26" s="1"/>
  <c r="R55" i="30"/>
  <c r="R25" i="28" s="1"/>
  <c r="R55" i="35"/>
  <c r="AA14" i="26"/>
  <c r="AB14" i="26" s="1"/>
  <c r="AD14" i="26"/>
  <c r="AE14" i="26" s="1"/>
  <c r="AA10" i="26"/>
  <c r="AB10" i="26" s="1"/>
  <c r="R54" i="26"/>
  <c r="R24" i="28" s="1"/>
  <c r="AD10" i="26"/>
  <c r="AE10" i="26" s="1"/>
  <c r="AA53" i="10"/>
  <c r="AB53" i="10" s="1"/>
  <c r="AA50" i="10"/>
  <c r="AB50" i="10" s="1"/>
  <c r="AA49" i="10"/>
  <c r="AB49" i="10" s="1"/>
  <c r="AA48" i="10"/>
  <c r="AB48" i="10" s="1"/>
  <c r="AA47" i="10"/>
  <c r="AB47" i="10" s="1"/>
  <c r="AA44" i="10"/>
  <c r="AB44" i="10" s="1"/>
  <c r="AA40" i="10"/>
  <c r="AB40" i="10" s="1"/>
  <c r="AA38" i="10"/>
  <c r="AB38" i="10" s="1"/>
  <c r="AA37" i="10"/>
  <c r="AB37" i="10" s="1"/>
  <c r="AA34" i="10"/>
  <c r="AB34" i="10" s="1"/>
  <c r="AA33" i="10"/>
  <c r="AB33" i="10" s="1"/>
  <c r="AA32" i="10"/>
  <c r="AB32" i="10" s="1"/>
  <c r="AA31" i="10"/>
  <c r="AB31" i="10" s="1"/>
  <c r="AA30" i="10"/>
  <c r="AB30" i="10" s="1"/>
  <c r="AA29" i="10"/>
  <c r="AB29" i="10" s="1"/>
  <c r="AA28" i="10"/>
  <c r="AB28" i="10" s="1"/>
  <c r="AA26" i="10"/>
  <c r="AB26" i="10" s="1"/>
  <c r="AA25" i="10"/>
  <c r="AB25" i="10" s="1"/>
  <c r="AA24" i="10"/>
  <c r="AB24" i="10" s="1"/>
  <c r="AA23" i="10"/>
  <c r="AB23" i="10" s="1"/>
  <c r="AA22" i="10"/>
  <c r="AB22" i="10" s="1"/>
  <c r="AA20" i="10"/>
  <c r="AB20" i="10" s="1"/>
  <c r="AA19" i="10"/>
  <c r="AB19" i="10" s="1"/>
  <c r="AA18" i="10"/>
  <c r="AB18" i="10" s="1"/>
  <c r="AA15" i="10"/>
  <c r="AB15" i="10" s="1"/>
  <c r="AA12" i="10"/>
  <c r="AB12" i="10" s="1"/>
  <c r="AA11" i="10"/>
  <c r="AB11" i="10" s="1"/>
  <c r="AA10" i="10"/>
  <c r="AB10" i="10" s="1"/>
  <c r="AD10" i="10"/>
  <c r="AE10" i="10" s="1"/>
  <c r="AA8" i="10"/>
  <c r="AB8" i="10" s="1"/>
  <c r="R54" i="10"/>
  <c r="R20" i="28" s="1"/>
  <c r="AD8" i="10"/>
  <c r="AE8" i="10" s="1"/>
  <c r="R55" i="11"/>
  <c r="R21" i="28" s="1"/>
  <c r="AA40" i="7"/>
  <c r="AB40" i="7" s="1"/>
  <c r="AA38" i="7"/>
  <c r="AB38" i="7" s="1"/>
  <c r="AA37" i="7"/>
  <c r="AB37" i="7" s="1"/>
  <c r="AA36" i="7"/>
  <c r="AB36" i="7" s="1"/>
  <c r="AA33" i="7"/>
  <c r="AB33" i="7" s="1"/>
  <c r="AA32" i="7"/>
  <c r="AB32" i="7" s="1"/>
  <c r="AA31" i="7"/>
  <c r="AB31" i="7" s="1"/>
  <c r="AA28" i="7"/>
  <c r="AB28" i="7" s="1"/>
  <c r="AA27" i="7"/>
  <c r="AB27" i="7" s="1"/>
  <c r="AD25" i="7"/>
  <c r="AE25" i="7" s="1"/>
  <c r="AA25" i="7"/>
  <c r="AB25" i="7" s="1"/>
  <c r="AA23" i="7"/>
  <c r="AB23" i="7" s="1"/>
  <c r="AA22" i="7"/>
  <c r="AB22" i="7" s="1"/>
  <c r="AA19" i="7"/>
  <c r="AB19" i="7" s="1"/>
  <c r="AA16" i="7"/>
  <c r="AB16" i="7" s="1"/>
  <c r="AA12" i="7"/>
  <c r="AB12" i="7" s="1"/>
  <c r="AA10" i="7"/>
  <c r="AB10" i="7" s="1"/>
  <c r="AA53" i="7"/>
  <c r="AB53" i="7" s="1"/>
  <c r="AA50" i="7"/>
  <c r="AB50" i="7" s="1"/>
  <c r="AA49" i="7"/>
  <c r="AB49" i="7" s="1"/>
  <c r="AA48" i="7"/>
  <c r="AB48" i="7" s="1"/>
  <c r="AA47" i="7"/>
  <c r="AB47" i="7" s="1"/>
  <c r="AA46" i="7"/>
  <c r="AB46" i="7" s="1"/>
  <c r="AA45" i="7"/>
  <c r="AB45" i="7" s="1"/>
  <c r="AD45" i="7"/>
  <c r="AE45" i="7" s="1"/>
  <c r="AA44" i="7"/>
  <c r="AB44" i="7" s="1"/>
  <c r="AA43" i="7"/>
  <c r="AB43" i="7" s="1"/>
  <c r="AA34" i="7"/>
  <c r="AB34" i="7" s="1"/>
  <c r="AA21" i="7"/>
  <c r="AB21" i="7" s="1"/>
  <c r="AA17" i="7"/>
  <c r="AB17" i="7" s="1"/>
  <c r="AA14" i="7"/>
  <c r="AB14" i="7" s="1"/>
  <c r="AA13" i="7"/>
  <c r="AB13" i="7" s="1"/>
  <c r="AA11" i="7"/>
  <c r="AB11" i="7" s="1"/>
  <c r="AA9" i="7"/>
  <c r="AB9" i="7" s="1"/>
  <c r="AA8" i="7"/>
  <c r="AB8" i="7" s="1"/>
  <c r="R54" i="7"/>
  <c r="R18" i="28" s="1"/>
  <c r="AA7" i="7"/>
  <c r="AB7" i="7" s="1"/>
  <c r="R55" i="23"/>
  <c r="R12" i="28" s="1"/>
  <c r="R55" i="22"/>
  <c r="R13" i="28" s="1"/>
  <c r="R55" i="20"/>
  <c r="R10" i="28" s="1"/>
  <c r="R55" i="21"/>
  <c r="R11" i="28" s="1"/>
  <c r="L57" i="9"/>
  <c r="L7" i="28"/>
  <c r="M7" i="28" s="1"/>
  <c r="BH30" i="15"/>
  <c r="O48" i="26"/>
  <c r="P48" i="26" s="1"/>
  <c r="O44" i="26"/>
  <c r="P44" i="26" s="1"/>
  <c r="O36" i="26"/>
  <c r="P36" i="26" s="1"/>
  <c r="O32" i="26"/>
  <c r="P32" i="26" s="1"/>
  <c r="O26" i="26"/>
  <c r="P26" i="26" s="1"/>
  <c r="O20" i="26"/>
  <c r="P20" i="26" s="1"/>
  <c r="O16" i="26"/>
  <c r="P16" i="26" s="1"/>
  <c r="O8" i="26"/>
  <c r="P8" i="26" s="1"/>
  <c r="BH41" i="15"/>
  <c r="L55" i="35"/>
  <c r="AD48" i="26"/>
  <c r="AE48" i="26" s="1"/>
  <c r="AD44" i="26"/>
  <c r="AE44" i="26" s="1"/>
  <c r="AD36" i="26"/>
  <c r="AE36" i="26" s="1"/>
  <c r="AD32" i="26"/>
  <c r="AE32" i="26" s="1"/>
  <c r="AD26" i="26"/>
  <c r="AE26" i="26" s="1"/>
  <c r="AD20" i="26"/>
  <c r="AE20" i="26" s="1"/>
  <c r="AD16" i="26"/>
  <c r="AE16" i="26" s="1"/>
  <c r="AD8" i="26"/>
  <c r="AE8" i="26" s="1"/>
  <c r="L54" i="26"/>
  <c r="L24" i="28" s="1"/>
  <c r="O46" i="26"/>
  <c r="P46" i="26" s="1"/>
  <c r="O38" i="26"/>
  <c r="P38" i="26" s="1"/>
  <c r="O34" i="26"/>
  <c r="P34" i="26" s="1"/>
  <c r="O30" i="26"/>
  <c r="P30" i="26" s="1"/>
  <c r="O24" i="26"/>
  <c r="P24" i="26" s="1"/>
  <c r="O18" i="26"/>
  <c r="P18" i="26" s="1"/>
  <c r="O12" i="26"/>
  <c r="P12" i="26" s="1"/>
  <c r="BH54" i="15"/>
  <c r="BH23" i="15"/>
  <c r="AD46" i="26"/>
  <c r="AE46" i="26" s="1"/>
  <c r="AD38" i="26"/>
  <c r="AE38" i="26" s="1"/>
  <c r="AD34" i="26"/>
  <c r="AE34" i="26" s="1"/>
  <c r="AD30" i="26"/>
  <c r="AE30" i="26" s="1"/>
  <c r="AD24" i="26"/>
  <c r="AE24" i="26" s="1"/>
  <c r="AD18" i="26"/>
  <c r="AE18" i="26" s="1"/>
  <c r="AD12" i="26"/>
  <c r="AE12" i="26" s="1"/>
  <c r="L55" i="15"/>
  <c r="L22" i="28" s="1"/>
  <c r="L55" i="19"/>
  <c r="L23" i="28" s="1"/>
  <c r="O44" i="6"/>
  <c r="P44" i="6" s="1"/>
  <c r="AD44" i="6"/>
  <c r="AE44" i="6" s="1"/>
  <c r="AD40" i="6"/>
  <c r="AE40" i="6" s="1"/>
  <c r="O40" i="6"/>
  <c r="P40" i="6" s="1"/>
  <c r="O34" i="6"/>
  <c r="P34" i="6" s="1"/>
  <c r="AD34" i="6"/>
  <c r="AE34" i="6" s="1"/>
  <c r="O30" i="6"/>
  <c r="P30" i="6" s="1"/>
  <c r="AD30" i="6"/>
  <c r="AE30" i="6" s="1"/>
  <c r="O22" i="6"/>
  <c r="P22" i="6" s="1"/>
  <c r="AD22" i="6"/>
  <c r="AE22" i="6" s="1"/>
  <c r="O16" i="6"/>
  <c r="P16" i="6" s="1"/>
  <c r="AD16" i="6"/>
  <c r="AE16" i="6" s="1"/>
  <c r="O10" i="6"/>
  <c r="P10" i="6" s="1"/>
  <c r="AD10" i="6"/>
  <c r="AE10" i="6" s="1"/>
  <c r="AD48" i="10"/>
  <c r="AE48" i="10" s="1"/>
  <c r="O48" i="10"/>
  <c r="P48" i="10" s="1"/>
  <c r="AD50" i="7"/>
  <c r="AE50" i="7" s="1"/>
  <c r="O50" i="7"/>
  <c r="P50" i="7" s="1"/>
  <c r="O46" i="7"/>
  <c r="P46" i="7" s="1"/>
  <c r="AD46" i="7"/>
  <c r="AE46" i="7" s="1"/>
  <c r="AD40" i="7"/>
  <c r="AE40" i="7" s="1"/>
  <c r="O40" i="7"/>
  <c r="P40" i="7" s="1"/>
  <c r="O36" i="7"/>
  <c r="P36" i="7" s="1"/>
  <c r="AD36" i="7"/>
  <c r="AE36" i="7" s="1"/>
  <c r="AD32" i="7"/>
  <c r="AE32" i="7" s="1"/>
  <c r="O32" i="7"/>
  <c r="P32" i="7" s="1"/>
  <c r="AD22" i="7"/>
  <c r="AE22" i="7" s="1"/>
  <c r="O22" i="7"/>
  <c r="P22" i="7" s="1"/>
  <c r="O14" i="7"/>
  <c r="P14" i="7" s="1"/>
  <c r="AD14" i="7"/>
  <c r="AE14" i="7" s="1"/>
  <c r="AD10" i="7"/>
  <c r="AE10" i="7" s="1"/>
  <c r="O10" i="7"/>
  <c r="P10" i="7" s="1"/>
  <c r="AD43" i="6"/>
  <c r="AE43" i="6" s="1"/>
  <c r="O43" i="6"/>
  <c r="P43" i="6" s="1"/>
  <c r="O35" i="6"/>
  <c r="P35" i="6" s="1"/>
  <c r="AD35" i="6"/>
  <c r="AE35" i="6" s="1"/>
  <c r="AD31" i="6"/>
  <c r="AE31" i="6" s="1"/>
  <c r="O31" i="6"/>
  <c r="P31" i="6" s="1"/>
  <c r="O25" i="6"/>
  <c r="P25" i="6" s="1"/>
  <c r="AD25" i="6"/>
  <c r="AE25" i="6" s="1"/>
  <c r="AD19" i="6"/>
  <c r="AE19" i="6" s="1"/>
  <c r="O19" i="6"/>
  <c r="P19" i="6" s="1"/>
  <c r="AD13" i="6"/>
  <c r="AE13" i="6" s="1"/>
  <c r="O13" i="6"/>
  <c r="P13" i="6" s="1"/>
  <c r="O9" i="6"/>
  <c r="P9" i="6" s="1"/>
  <c r="AD9" i="6"/>
  <c r="AE9" i="6" s="1"/>
  <c r="AD49" i="7"/>
  <c r="AE49" i="7" s="1"/>
  <c r="O49" i="7"/>
  <c r="P49" i="7" s="1"/>
  <c r="AD43" i="7"/>
  <c r="AE43" i="7" s="1"/>
  <c r="O43" i="7"/>
  <c r="P43" i="7" s="1"/>
  <c r="AD33" i="7"/>
  <c r="AE33" i="7" s="1"/>
  <c r="O33" i="7"/>
  <c r="P33" i="7" s="1"/>
  <c r="AD27" i="7"/>
  <c r="AE27" i="7" s="1"/>
  <c r="O27" i="7"/>
  <c r="P27" i="7" s="1"/>
  <c r="AD21" i="7"/>
  <c r="AE21" i="7" s="1"/>
  <c r="O21" i="7"/>
  <c r="P21" i="7" s="1"/>
  <c r="AD17" i="7"/>
  <c r="AE17" i="7" s="1"/>
  <c r="O17" i="7"/>
  <c r="P17" i="7" s="1"/>
  <c r="AD11" i="7"/>
  <c r="AE11" i="7" s="1"/>
  <c r="O11" i="7"/>
  <c r="P11" i="7" s="1"/>
  <c r="L54" i="7"/>
  <c r="L18" i="28" s="1"/>
  <c r="M18" i="28" s="1"/>
  <c r="AD7" i="7"/>
  <c r="AE7" i="7" s="1"/>
  <c r="O7" i="7"/>
  <c r="P7" i="7" s="1"/>
  <c r="BH46" i="10"/>
  <c r="BI46" i="10" s="1"/>
  <c r="BH45" i="10"/>
  <c r="BI45" i="10" s="1"/>
  <c r="BH39" i="10"/>
  <c r="BI39" i="10" s="1"/>
  <c r="BH36" i="10"/>
  <c r="BI36" i="10" s="1"/>
  <c r="BH35" i="10"/>
  <c r="BI35" i="10" s="1"/>
  <c r="BH21" i="10"/>
  <c r="BI21" i="10" s="1"/>
  <c r="BH9" i="10"/>
  <c r="BI9" i="10" s="1"/>
  <c r="BH50" i="11"/>
  <c r="P54" i="5"/>
  <c r="O54" i="5"/>
  <c r="L55" i="11"/>
  <c r="L21" i="28" s="1"/>
  <c r="O46" i="6"/>
  <c r="P46" i="6" s="1"/>
  <c r="AD46" i="6"/>
  <c r="AE46" i="6" s="1"/>
  <c r="AD42" i="6"/>
  <c r="AE42" i="6" s="1"/>
  <c r="O42" i="6"/>
  <c r="P42" i="6" s="1"/>
  <c r="O36" i="6"/>
  <c r="P36" i="6" s="1"/>
  <c r="AD36" i="6"/>
  <c r="AE36" i="6" s="1"/>
  <c r="O32" i="6"/>
  <c r="P32" i="6" s="1"/>
  <c r="AD32" i="6"/>
  <c r="AE32" i="6" s="1"/>
  <c r="O28" i="6"/>
  <c r="P28" i="6" s="1"/>
  <c r="AD28" i="6"/>
  <c r="AE28" i="6" s="1"/>
  <c r="O20" i="6"/>
  <c r="P20" i="6" s="1"/>
  <c r="AD20" i="6"/>
  <c r="AE20" i="6" s="1"/>
  <c r="AD12" i="6"/>
  <c r="AE12" i="6" s="1"/>
  <c r="O12" i="6"/>
  <c r="P12" i="6" s="1"/>
  <c r="O8" i="6"/>
  <c r="P8" i="6" s="1"/>
  <c r="AD8" i="6"/>
  <c r="AE8" i="6" s="1"/>
  <c r="AD44" i="10"/>
  <c r="AE44" i="10" s="1"/>
  <c r="O44" i="10"/>
  <c r="P44" i="10" s="1"/>
  <c r="AD48" i="7"/>
  <c r="AE48" i="7" s="1"/>
  <c r="O48" i="7"/>
  <c r="P48" i="7" s="1"/>
  <c r="AD44" i="7"/>
  <c r="AE44" i="7" s="1"/>
  <c r="O44" i="7"/>
  <c r="P44" i="7" s="1"/>
  <c r="AD38" i="7"/>
  <c r="AE38" i="7" s="1"/>
  <c r="O38" i="7"/>
  <c r="P38" i="7" s="1"/>
  <c r="AD34" i="7"/>
  <c r="AE34" i="7" s="1"/>
  <c r="O34" i="7"/>
  <c r="P34" i="7" s="1"/>
  <c r="O28" i="7"/>
  <c r="P28" i="7" s="1"/>
  <c r="AD28" i="7"/>
  <c r="AE28" i="7" s="1"/>
  <c r="AD16" i="7"/>
  <c r="AE16" i="7" s="1"/>
  <c r="O16" i="7"/>
  <c r="P16" i="7" s="1"/>
  <c r="AD12" i="7"/>
  <c r="AE12" i="7" s="1"/>
  <c r="O12" i="7"/>
  <c r="P12" i="7" s="1"/>
  <c r="O8" i="7"/>
  <c r="P8" i="7" s="1"/>
  <c r="AD8" i="7"/>
  <c r="AE8" i="7" s="1"/>
  <c r="O45" i="6"/>
  <c r="P45" i="6" s="1"/>
  <c r="AD45" i="6"/>
  <c r="AE45" i="6" s="1"/>
  <c r="AD37" i="6"/>
  <c r="AE37" i="6" s="1"/>
  <c r="O37" i="6"/>
  <c r="P37" i="6" s="1"/>
  <c r="O33" i="6"/>
  <c r="P33" i="6" s="1"/>
  <c r="AD33" i="6"/>
  <c r="AE33" i="6" s="1"/>
  <c r="O27" i="6"/>
  <c r="P27" i="6" s="1"/>
  <c r="AD27" i="6"/>
  <c r="AE27" i="6" s="1"/>
  <c r="AD21" i="6"/>
  <c r="AE21" i="6" s="1"/>
  <c r="O21" i="6"/>
  <c r="P21" i="6" s="1"/>
  <c r="O17" i="6"/>
  <c r="P17" i="6" s="1"/>
  <c r="AD17" i="6"/>
  <c r="AE17" i="6" s="1"/>
  <c r="AD11" i="6"/>
  <c r="AE11" i="6" s="1"/>
  <c r="O11" i="6"/>
  <c r="P11" i="6" s="1"/>
  <c r="L54" i="6"/>
  <c r="L16" i="28" s="1"/>
  <c r="AD7" i="6"/>
  <c r="AE7" i="6" s="1"/>
  <c r="O7" i="6"/>
  <c r="P7" i="6" s="1"/>
  <c r="AD53" i="7"/>
  <c r="AE53" i="7" s="1"/>
  <c r="O53" i="7"/>
  <c r="P53" i="7" s="1"/>
  <c r="AD47" i="7"/>
  <c r="AE47" i="7" s="1"/>
  <c r="O47" i="7"/>
  <c r="P47" i="7" s="1"/>
  <c r="AD37" i="7"/>
  <c r="AE37" i="7" s="1"/>
  <c r="O37" i="7"/>
  <c r="P37" i="7" s="1"/>
  <c r="O31" i="7"/>
  <c r="P31" i="7" s="1"/>
  <c r="AD31" i="7"/>
  <c r="AE31" i="7" s="1"/>
  <c r="O23" i="7"/>
  <c r="P23" i="7" s="1"/>
  <c r="AD23" i="7"/>
  <c r="AE23" i="7" s="1"/>
  <c r="AD19" i="7"/>
  <c r="AE19" i="7" s="1"/>
  <c r="O19" i="7"/>
  <c r="P19" i="7" s="1"/>
  <c r="AD13" i="7"/>
  <c r="AE13" i="7" s="1"/>
  <c r="O13" i="7"/>
  <c r="P13" i="7" s="1"/>
  <c r="O9" i="7"/>
  <c r="P9" i="7" s="1"/>
  <c r="AD9" i="7"/>
  <c r="AE9" i="7" s="1"/>
  <c r="BH43" i="10"/>
  <c r="BI43" i="10" s="1"/>
  <c r="BH42" i="10"/>
  <c r="BI42" i="10" s="1"/>
  <c r="BH41" i="10"/>
  <c r="BI41" i="10" s="1"/>
  <c r="BH27" i="10"/>
  <c r="BI27" i="10" s="1"/>
  <c r="BH17" i="10"/>
  <c r="BI17" i="10" s="1"/>
  <c r="BH16" i="10"/>
  <c r="BI16" i="10" s="1"/>
  <c r="BH14" i="10"/>
  <c r="BI14" i="10" s="1"/>
  <c r="BH13" i="10"/>
  <c r="BI13" i="10" s="1"/>
  <c r="BH49" i="11"/>
  <c r="BH15" i="6"/>
  <c r="BI15" i="6" s="1"/>
  <c r="AE54" i="5"/>
  <c r="AD54" i="5"/>
  <c r="BH14" i="5"/>
  <c r="BI14" i="5" s="1"/>
  <c r="L55" i="16"/>
  <c r="L9" i="28" s="1"/>
  <c r="M9" i="28" s="1"/>
  <c r="L55" i="20"/>
  <c r="L10" i="28" s="1"/>
  <c r="M10" i="28" s="1"/>
  <c r="L55" i="21"/>
  <c r="L11" i="28" s="1"/>
  <c r="L55" i="23"/>
  <c r="L12" i="28" s="1"/>
  <c r="M8" i="28"/>
  <c r="I7" i="28"/>
  <c r="O55" i="9"/>
  <c r="I55" i="30"/>
  <c r="I25" i="28" s="1"/>
  <c r="BH12" i="10"/>
  <c r="BI12" i="10" s="1"/>
  <c r="O15" i="10"/>
  <c r="P15" i="10" s="1"/>
  <c r="BH53" i="10"/>
  <c r="BI53" i="10" s="1"/>
  <c r="BH49" i="10"/>
  <c r="BI49" i="10" s="1"/>
  <c r="BH40" i="10"/>
  <c r="BI40" i="10" s="1"/>
  <c r="BH37" i="10"/>
  <c r="BI37" i="10" s="1"/>
  <c r="BH33" i="10"/>
  <c r="BI33" i="10" s="1"/>
  <c r="BH31" i="10"/>
  <c r="BI31" i="10" s="1"/>
  <c r="BH29" i="10"/>
  <c r="BI29" i="10" s="1"/>
  <c r="BH26" i="10"/>
  <c r="BI26" i="10" s="1"/>
  <c r="BH24" i="10"/>
  <c r="BI24" i="10" s="1"/>
  <c r="BH22" i="10"/>
  <c r="BI22" i="10" s="1"/>
  <c r="BH19" i="10"/>
  <c r="BI19" i="10" s="1"/>
  <c r="J54" i="7"/>
  <c r="I54" i="7"/>
  <c r="I18" i="28" s="1"/>
  <c r="AD20" i="7"/>
  <c r="AE20" i="7" s="1"/>
  <c r="O11" i="10"/>
  <c r="P11" i="10" s="1"/>
  <c r="I54" i="10"/>
  <c r="I20" i="28" s="1"/>
  <c r="I55" i="11"/>
  <c r="I21" i="28" s="1"/>
  <c r="O12" i="10"/>
  <c r="P12" i="10" s="1"/>
  <c r="BH50" i="10"/>
  <c r="BI50" i="10" s="1"/>
  <c r="BH47" i="10"/>
  <c r="BI47" i="10" s="1"/>
  <c r="BH38" i="10"/>
  <c r="BI38" i="10" s="1"/>
  <c r="BH34" i="10"/>
  <c r="BI34" i="10" s="1"/>
  <c r="BH32" i="10"/>
  <c r="BI32" i="10" s="1"/>
  <c r="BH30" i="10"/>
  <c r="BI30" i="10" s="1"/>
  <c r="BH28" i="10"/>
  <c r="BI28" i="10" s="1"/>
  <c r="BH25" i="10"/>
  <c r="BI25" i="10" s="1"/>
  <c r="BH23" i="10"/>
  <c r="BI23" i="10" s="1"/>
  <c r="BH20" i="10"/>
  <c r="BI20" i="10" s="1"/>
  <c r="BH18" i="10"/>
  <c r="BI18" i="10" s="1"/>
  <c r="AD15" i="10"/>
  <c r="AE15" i="10" s="1"/>
  <c r="AD11" i="10"/>
  <c r="AE11" i="10" s="1"/>
  <c r="AY34" i="25"/>
  <c r="AY34" i="2"/>
  <c r="AY33" i="2"/>
  <c r="AY33" i="25"/>
  <c r="AY36" i="25"/>
  <c r="AY36" i="2"/>
  <c r="BE23" i="28"/>
  <c r="BB26" i="28"/>
  <c r="BD36" i="28"/>
  <c r="AQ36" i="28"/>
  <c r="BC19" i="28"/>
  <c r="P35" i="28"/>
  <c r="AC35" i="28"/>
  <c r="BD39" i="28"/>
  <c r="AQ39" i="28"/>
  <c r="BD43" i="28"/>
  <c r="AQ43" i="28"/>
  <c r="BC17" i="28"/>
  <c r="BD17" i="28"/>
  <c r="N44" i="28"/>
  <c r="N45" i="28" s="1"/>
  <c r="P33" i="28"/>
  <c r="P44" i="28" s="1"/>
  <c r="P45" i="28" s="1"/>
  <c r="BC35" i="28"/>
  <c r="BD35" i="28"/>
  <c r="AC37" i="28"/>
  <c r="P37" i="28"/>
  <c r="L54" i="8"/>
  <c r="L17" i="28" s="1"/>
  <c r="AD50" i="13"/>
  <c r="AE50" i="13" s="1"/>
  <c r="O50" i="13"/>
  <c r="P50" i="13" s="1"/>
  <c r="AD46" i="13"/>
  <c r="AE46" i="13" s="1"/>
  <c r="O46" i="13"/>
  <c r="P46" i="13" s="1"/>
  <c r="AD42" i="13"/>
  <c r="AE42" i="13" s="1"/>
  <c r="O42" i="13"/>
  <c r="P42" i="13" s="1"/>
  <c r="O38" i="13"/>
  <c r="P38" i="13" s="1"/>
  <c r="AD38" i="13"/>
  <c r="AE38" i="13" s="1"/>
  <c r="AD34" i="13"/>
  <c r="AE34" i="13" s="1"/>
  <c r="O34" i="13"/>
  <c r="P34" i="13" s="1"/>
  <c r="O30" i="13"/>
  <c r="P30" i="13" s="1"/>
  <c r="AD30" i="13"/>
  <c r="AE30" i="13" s="1"/>
  <c r="O26" i="13"/>
  <c r="P26" i="13" s="1"/>
  <c r="AD26" i="13"/>
  <c r="AE26" i="13" s="1"/>
  <c r="O22" i="13"/>
  <c r="P22" i="13" s="1"/>
  <c r="AD22" i="13"/>
  <c r="AE22" i="13" s="1"/>
  <c r="O18" i="13"/>
  <c r="P18" i="13" s="1"/>
  <c r="AD18" i="13"/>
  <c r="AE18" i="13" s="1"/>
  <c r="AD14" i="13"/>
  <c r="AE14" i="13" s="1"/>
  <c r="O14" i="13"/>
  <c r="P14" i="13" s="1"/>
  <c r="AD10" i="13"/>
  <c r="AE10" i="13" s="1"/>
  <c r="O10" i="13"/>
  <c r="P10" i="13" s="1"/>
  <c r="AD53" i="8"/>
  <c r="AE53" i="8" s="1"/>
  <c r="O53" i="8"/>
  <c r="P53" i="8" s="1"/>
  <c r="AD47" i="8"/>
  <c r="AE47" i="8" s="1"/>
  <c r="O47" i="8"/>
  <c r="P47" i="8" s="1"/>
  <c r="AD43" i="8"/>
  <c r="AE43" i="8" s="1"/>
  <c r="O43" i="8"/>
  <c r="P43" i="8" s="1"/>
  <c r="AD39" i="8"/>
  <c r="AE39" i="8" s="1"/>
  <c r="O39" i="8"/>
  <c r="P39" i="8" s="1"/>
  <c r="AD35" i="8"/>
  <c r="AE35" i="8" s="1"/>
  <c r="O35" i="8"/>
  <c r="P35" i="8" s="1"/>
  <c r="O31" i="8"/>
  <c r="P31" i="8" s="1"/>
  <c r="AD31" i="8"/>
  <c r="AE31" i="8" s="1"/>
  <c r="AD27" i="8"/>
  <c r="AE27" i="8" s="1"/>
  <c r="O27" i="8"/>
  <c r="P27" i="8" s="1"/>
  <c r="AD23" i="8"/>
  <c r="AE23" i="8" s="1"/>
  <c r="O23" i="8"/>
  <c r="P23" i="8" s="1"/>
  <c r="AD19" i="8"/>
  <c r="AE19" i="8" s="1"/>
  <c r="O19" i="8"/>
  <c r="P19" i="8" s="1"/>
  <c r="AD15" i="8"/>
  <c r="AE15" i="8" s="1"/>
  <c r="O15" i="8"/>
  <c r="P15" i="8" s="1"/>
  <c r="AD11" i="8"/>
  <c r="AE11" i="8" s="1"/>
  <c r="O11" i="8"/>
  <c r="P11" i="8" s="1"/>
  <c r="F54" i="8"/>
  <c r="F17" i="28" s="1"/>
  <c r="AD7" i="8"/>
  <c r="AE7" i="8" s="1"/>
  <c r="O7" i="8"/>
  <c r="P7" i="8" s="1"/>
  <c r="AI53" i="13"/>
  <c r="AK53" i="13" s="1"/>
  <c r="BH53" i="13" s="1"/>
  <c r="BE50" i="8"/>
  <c r="BF50" i="8" s="1"/>
  <c r="AP50" i="8"/>
  <c r="AQ50" i="8" s="1"/>
  <c r="BE49" i="8"/>
  <c r="BF49" i="8" s="1"/>
  <c r="AP49" i="8"/>
  <c r="AQ49" i="8" s="1"/>
  <c r="AP48" i="8"/>
  <c r="AQ48" i="8" s="1"/>
  <c r="BE48" i="8"/>
  <c r="BF48" i="8" s="1"/>
  <c r="AA48" i="13"/>
  <c r="AB48" i="13" s="1"/>
  <c r="AO48" i="13"/>
  <c r="AQ48" i="13" s="1"/>
  <c r="AR48" i="13" s="1"/>
  <c r="AT48" i="13" s="1"/>
  <c r="AA47" i="8"/>
  <c r="AB47" i="8" s="1"/>
  <c r="BB47" i="8"/>
  <c r="BC47" i="8" s="1"/>
  <c r="AI46" i="13"/>
  <c r="AK46" i="13" s="1"/>
  <c r="BH46" i="13" s="1"/>
  <c r="BK46" i="13" s="1"/>
  <c r="AI44" i="13"/>
  <c r="AK44" i="13" s="1"/>
  <c r="BH44" i="13" s="1"/>
  <c r="BK44" i="13" s="1"/>
  <c r="BE43" i="8"/>
  <c r="BF43" i="8" s="1"/>
  <c r="AP43" i="8"/>
  <c r="AQ43" i="8" s="1"/>
  <c r="AI43" i="13"/>
  <c r="AK43" i="13" s="1"/>
  <c r="BH43" i="13" s="1"/>
  <c r="BK43" i="13" s="1"/>
  <c r="BE42" i="8"/>
  <c r="BF42" i="8" s="1"/>
  <c r="AP42" i="8"/>
  <c r="AQ42" i="8" s="1"/>
  <c r="BE41" i="8"/>
  <c r="BF41" i="8" s="1"/>
  <c r="AP41" i="8"/>
  <c r="AQ41" i="8" s="1"/>
  <c r="AI41" i="13"/>
  <c r="AK41" i="13" s="1"/>
  <c r="BH41" i="13" s="1"/>
  <c r="BK41" i="13" s="1"/>
  <c r="BE39" i="8"/>
  <c r="BF39" i="8" s="1"/>
  <c r="AP39" i="8"/>
  <c r="AQ39" i="8" s="1"/>
  <c r="AI39" i="13"/>
  <c r="AK39" i="13" s="1"/>
  <c r="BH39" i="13" s="1"/>
  <c r="BK39" i="13" s="1"/>
  <c r="AI37" i="13"/>
  <c r="AK37" i="13" s="1"/>
  <c r="BH37" i="13" s="1"/>
  <c r="BK37" i="13" s="1"/>
  <c r="AI35" i="13"/>
  <c r="AK35" i="13" s="1"/>
  <c r="BH35" i="13" s="1"/>
  <c r="BK35" i="13" s="1"/>
  <c r="AI31" i="13"/>
  <c r="AK31" i="13" s="1"/>
  <c r="BH31" i="13" s="1"/>
  <c r="BK31" i="13" s="1"/>
  <c r="BE30" i="8"/>
  <c r="BF30" i="8" s="1"/>
  <c r="AP30" i="8"/>
  <c r="AQ30" i="8" s="1"/>
  <c r="BE29" i="8"/>
  <c r="BF29" i="8" s="1"/>
  <c r="AP29" i="8"/>
  <c r="AQ29" i="8" s="1"/>
  <c r="AI29" i="13"/>
  <c r="AK29" i="13" s="1"/>
  <c r="BH29" i="13" s="1"/>
  <c r="BK29" i="13" s="1"/>
  <c r="BE27" i="8"/>
  <c r="BF27" i="8" s="1"/>
  <c r="AP27" i="8"/>
  <c r="AQ27" i="8" s="1"/>
  <c r="AI25" i="13"/>
  <c r="AK25" i="13" s="1"/>
  <c r="BH25" i="13" s="1"/>
  <c r="BK25" i="13" s="1"/>
  <c r="BE24" i="8"/>
  <c r="BF24" i="8" s="1"/>
  <c r="AP24" i="8"/>
  <c r="AQ24" i="8" s="1"/>
  <c r="AI24" i="13"/>
  <c r="AK24" i="13" s="1"/>
  <c r="BH24" i="13" s="1"/>
  <c r="BK24" i="13" s="1"/>
  <c r="AI21" i="13"/>
  <c r="AK21" i="13" s="1"/>
  <c r="BH21" i="13" s="1"/>
  <c r="BK21" i="13" s="1"/>
  <c r="BE20" i="8"/>
  <c r="BF20" i="8" s="1"/>
  <c r="AP20" i="8"/>
  <c r="AQ20" i="8" s="1"/>
  <c r="BE19" i="8"/>
  <c r="BF19" i="8" s="1"/>
  <c r="AP19" i="8"/>
  <c r="AQ19" i="8" s="1"/>
  <c r="AI18" i="13"/>
  <c r="AK18" i="13" s="1"/>
  <c r="BH18" i="13" s="1"/>
  <c r="BK18" i="13" s="1"/>
  <c r="BE17" i="8"/>
  <c r="BF17" i="8" s="1"/>
  <c r="AP17" i="8"/>
  <c r="AQ17" i="8" s="1"/>
  <c r="BE15" i="8"/>
  <c r="BF15" i="8" s="1"/>
  <c r="AP15" i="8"/>
  <c r="AQ15" i="8" s="1"/>
  <c r="AI12" i="13"/>
  <c r="AK12" i="13" s="1"/>
  <c r="BH12" i="13" s="1"/>
  <c r="BK12" i="13" s="1"/>
  <c r="AI11" i="13"/>
  <c r="AK11" i="13" s="1"/>
  <c r="BH11" i="13" s="1"/>
  <c r="BK11" i="13" s="1"/>
  <c r="BE10" i="8"/>
  <c r="BF10" i="8" s="1"/>
  <c r="AP10" i="8"/>
  <c r="AQ10" i="8" s="1"/>
  <c r="AI10" i="13"/>
  <c r="AK10" i="13" s="1"/>
  <c r="BH10" i="13" s="1"/>
  <c r="BK10" i="13" s="1"/>
  <c r="AI9" i="13"/>
  <c r="AK9" i="13" s="1"/>
  <c r="BH9" i="13" s="1"/>
  <c r="BK9" i="13" s="1"/>
  <c r="U54" i="8"/>
  <c r="U17" i="28" s="1"/>
  <c r="AG54" i="8"/>
  <c r="AP7" i="8"/>
  <c r="AQ7" i="8" s="1"/>
  <c r="BE7" i="8"/>
  <c r="BF7" i="8" s="1"/>
  <c r="AM54" i="8"/>
  <c r="AV54" i="8"/>
  <c r="I54" i="8"/>
  <c r="I17" i="28" s="1"/>
  <c r="O48" i="13"/>
  <c r="P48" i="13" s="1"/>
  <c r="AD48" i="13"/>
  <c r="AE48" i="13" s="1"/>
  <c r="O44" i="13"/>
  <c r="P44" i="13" s="1"/>
  <c r="AD44" i="13"/>
  <c r="AE44" i="13" s="1"/>
  <c r="O40" i="13"/>
  <c r="P40" i="13" s="1"/>
  <c r="AD40" i="13"/>
  <c r="AE40" i="13" s="1"/>
  <c r="AD36" i="13"/>
  <c r="AE36" i="13" s="1"/>
  <c r="O36" i="13"/>
  <c r="P36" i="13" s="1"/>
  <c r="AD32" i="13"/>
  <c r="AE32" i="13" s="1"/>
  <c r="O32" i="13"/>
  <c r="P32" i="13" s="1"/>
  <c r="O28" i="13"/>
  <c r="P28" i="13" s="1"/>
  <c r="AD28" i="13"/>
  <c r="AE28" i="13" s="1"/>
  <c r="O24" i="13"/>
  <c r="P24" i="13" s="1"/>
  <c r="AD24" i="13"/>
  <c r="AE24" i="13" s="1"/>
  <c r="O20" i="13"/>
  <c r="P20" i="13" s="1"/>
  <c r="AD20" i="13"/>
  <c r="AE20" i="13" s="1"/>
  <c r="AD16" i="13"/>
  <c r="AE16" i="13" s="1"/>
  <c r="O16" i="13"/>
  <c r="P16" i="13" s="1"/>
  <c r="AD12" i="13"/>
  <c r="AE12" i="13" s="1"/>
  <c r="O12" i="13"/>
  <c r="P12" i="13" s="1"/>
  <c r="AD8" i="13"/>
  <c r="AE8" i="13" s="1"/>
  <c r="O8" i="13"/>
  <c r="P8" i="13" s="1"/>
  <c r="AD49" i="8"/>
  <c r="AE49" i="8" s="1"/>
  <c r="O49" i="8"/>
  <c r="P49" i="8" s="1"/>
  <c r="O45" i="8"/>
  <c r="P45" i="8" s="1"/>
  <c r="AD45" i="8"/>
  <c r="AE45" i="8" s="1"/>
  <c r="O41" i="8"/>
  <c r="P41" i="8" s="1"/>
  <c r="AD41" i="8"/>
  <c r="AE41" i="8" s="1"/>
  <c r="O37" i="8"/>
  <c r="P37" i="8" s="1"/>
  <c r="AD37" i="8"/>
  <c r="AE37" i="8" s="1"/>
  <c r="AD33" i="8"/>
  <c r="AE33" i="8" s="1"/>
  <c r="O33" i="8"/>
  <c r="P33" i="8" s="1"/>
  <c r="O29" i="8"/>
  <c r="P29" i="8" s="1"/>
  <c r="AD29" i="8"/>
  <c r="AE29" i="8" s="1"/>
  <c r="AD25" i="8"/>
  <c r="AE25" i="8" s="1"/>
  <c r="O25" i="8"/>
  <c r="P25" i="8" s="1"/>
  <c r="AD21" i="8"/>
  <c r="AE21" i="8" s="1"/>
  <c r="O21" i="8"/>
  <c r="P21" i="8" s="1"/>
  <c r="AD17" i="8"/>
  <c r="AE17" i="8" s="1"/>
  <c r="O17" i="8"/>
  <c r="P17" i="8" s="1"/>
  <c r="AD13" i="8"/>
  <c r="AE13" i="8" s="1"/>
  <c r="O13" i="8"/>
  <c r="P13" i="8" s="1"/>
  <c r="O9" i="8"/>
  <c r="P9" i="8" s="1"/>
  <c r="AD9" i="8"/>
  <c r="AE9" i="8" s="1"/>
  <c r="AY54" i="8"/>
  <c r="AA53" i="13"/>
  <c r="AB53" i="13" s="1"/>
  <c r="AO53" i="13"/>
  <c r="AQ53" i="13" s="1"/>
  <c r="AR53" i="13" s="1"/>
  <c r="AT53" i="13" s="1"/>
  <c r="AA50" i="8"/>
  <c r="AB50" i="8" s="1"/>
  <c r="BB50" i="8"/>
  <c r="BC50" i="8" s="1"/>
  <c r="AA49" i="8"/>
  <c r="AB49" i="8" s="1"/>
  <c r="BB49" i="8"/>
  <c r="BC49" i="8" s="1"/>
  <c r="AA48" i="8"/>
  <c r="AB48" i="8" s="1"/>
  <c r="BB48" i="8"/>
  <c r="BC48" i="8" s="1"/>
  <c r="AI48" i="13"/>
  <c r="AK48" i="13" s="1"/>
  <c r="BH48" i="13" s="1"/>
  <c r="BK48" i="13" s="1"/>
  <c r="BE47" i="8"/>
  <c r="BF47" i="8" s="1"/>
  <c r="AP47" i="8"/>
  <c r="AQ47" i="8" s="1"/>
  <c r="AA46" i="13"/>
  <c r="AB46" i="13" s="1"/>
  <c r="AO46" i="13"/>
  <c r="AQ46" i="13" s="1"/>
  <c r="AR46" i="13" s="1"/>
  <c r="AT46" i="13" s="1"/>
  <c r="AA44" i="13"/>
  <c r="AB44" i="13" s="1"/>
  <c r="AO44" i="13"/>
  <c r="AQ44" i="13" s="1"/>
  <c r="AR44" i="13" s="1"/>
  <c r="AT44" i="13" s="1"/>
  <c r="AA43" i="8"/>
  <c r="AB43" i="8" s="1"/>
  <c r="BB43" i="8"/>
  <c r="BC43" i="8" s="1"/>
  <c r="AA43" i="13"/>
  <c r="AB43" i="13" s="1"/>
  <c r="AO43" i="13"/>
  <c r="AQ43" i="13" s="1"/>
  <c r="AR43" i="13" s="1"/>
  <c r="AT43" i="13" s="1"/>
  <c r="AA42" i="8"/>
  <c r="AB42" i="8" s="1"/>
  <c r="BB42" i="8"/>
  <c r="BC42" i="8" s="1"/>
  <c r="AA41" i="8"/>
  <c r="AB41" i="8" s="1"/>
  <c r="BB41" i="8"/>
  <c r="BC41" i="8" s="1"/>
  <c r="AA41" i="13"/>
  <c r="AB41" i="13" s="1"/>
  <c r="AO41" i="13"/>
  <c r="AQ41" i="13" s="1"/>
  <c r="AR41" i="13" s="1"/>
  <c r="AT41" i="13" s="1"/>
  <c r="AA39" i="8"/>
  <c r="AB39" i="8" s="1"/>
  <c r="BB39" i="8"/>
  <c r="BC39" i="8" s="1"/>
  <c r="AA39" i="13"/>
  <c r="AB39" i="13" s="1"/>
  <c r="AO39" i="13"/>
  <c r="AQ39" i="13" s="1"/>
  <c r="AR39" i="13" s="1"/>
  <c r="AT39" i="13" s="1"/>
  <c r="AA37" i="13"/>
  <c r="AB37" i="13" s="1"/>
  <c r="AO37" i="13"/>
  <c r="AQ37" i="13" s="1"/>
  <c r="AR37" i="13" s="1"/>
  <c r="AT37" i="13" s="1"/>
  <c r="AA35" i="13"/>
  <c r="AB35" i="13" s="1"/>
  <c r="AO35" i="13"/>
  <c r="AQ35" i="13" s="1"/>
  <c r="AR35" i="13" s="1"/>
  <c r="AT35" i="13" s="1"/>
  <c r="AA31" i="13"/>
  <c r="AB31" i="13" s="1"/>
  <c r="AO31" i="13"/>
  <c r="AQ31" i="13" s="1"/>
  <c r="AR31" i="13" s="1"/>
  <c r="AT31" i="13" s="1"/>
  <c r="AA30" i="8"/>
  <c r="AB30" i="8" s="1"/>
  <c r="BB30" i="8"/>
  <c r="BC30" i="8" s="1"/>
  <c r="AA29" i="8"/>
  <c r="AB29" i="8" s="1"/>
  <c r="BB29" i="8"/>
  <c r="BC29" i="8" s="1"/>
  <c r="AA29" i="13"/>
  <c r="AB29" i="13" s="1"/>
  <c r="AO29" i="13"/>
  <c r="AQ29" i="13" s="1"/>
  <c r="AR29" i="13" s="1"/>
  <c r="AT29" i="13" s="1"/>
  <c r="AA27" i="8"/>
  <c r="AB27" i="8" s="1"/>
  <c r="BB27" i="8"/>
  <c r="BC27" i="8" s="1"/>
  <c r="AA25" i="13"/>
  <c r="AB25" i="13" s="1"/>
  <c r="AO25" i="13"/>
  <c r="AQ25" i="13" s="1"/>
  <c r="AR25" i="13" s="1"/>
  <c r="AT25" i="13" s="1"/>
  <c r="AA24" i="8"/>
  <c r="AB24" i="8" s="1"/>
  <c r="BB24" i="8"/>
  <c r="BC24" i="8" s="1"/>
  <c r="AA24" i="13"/>
  <c r="AB24" i="13" s="1"/>
  <c r="AO24" i="13"/>
  <c r="AQ24" i="13" s="1"/>
  <c r="AR24" i="13" s="1"/>
  <c r="AT24" i="13" s="1"/>
  <c r="AA21" i="13"/>
  <c r="AB21" i="13" s="1"/>
  <c r="AO21" i="13"/>
  <c r="AQ21" i="13" s="1"/>
  <c r="AR21" i="13" s="1"/>
  <c r="AT21" i="13" s="1"/>
  <c r="AA20" i="8"/>
  <c r="AB20" i="8" s="1"/>
  <c r="BB20" i="8"/>
  <c r="BC20" i="8" s="1"/>
  <c r="AA19" i="8"/>
  <c r="AB19" i="8" s="1"/>
  <c r="BB19" i="8"/>
  <c r="BC19" i="8" s="1"/>
  <c r="AA18" i="13"/>
  <c r="AB18" i="13" s="1"/>
  <c r="AO18" i="13"/>
  <c r="AQ18" i="13" s="1"/>
  <c r="AR18" i="13" s="1"/>
  <c r="AT18" i="13" s="1"/>
  <c r="AA17" i="8"/>
  <c r="AB17" i="8" s="1"/>
  <c r="BB17" i="8"/>
  <c r="BC17" i="8" s="1"/>
  <c r="AA15" i="8"/>
  <c r="AB15" i="8" s="1"/>
  <c r="BB15" i="8"/>
  <c r="BC15" i="8" s="1"/>
  <c r="AA12" i="13"/>
  <c r="AB12" i="13" s="1"/>
  <c r="AO12" i="13"/>
  <c r="AQ12" i="13" s="1"/>
  <c r="AR12" i="13" s="1"/>
  <c r="AT12" i="13" s="1"/>
  <c r="AA11" i="13"/>
  <c r="AB11" i="13" s="1"/>
  <c r="AO11" i="13"/>
  <c r="AQ11" i="13" s="1"/>
  <c r="AR11" i="13" s="1"/>
  <c r="AT11" i="13" s="1"/>
  <c r="AA10" i="8"/>
  <c r="AB10" i="8" s="1"/>
  <c r="BB10" i="8"/>
  <c r="BC10" i="8" s="1"/>
  <c r="AA10" i="13"/>
  <c r="AB10" i="13" s="1"/>
  <c r="AO10" i="13"/>
  <c r="AQ10" i="13" s="1"/>
  <c r="AR10" i="13" s="1"/>
  <c r="AT10" i="13" s="1"/>
  <c r="AA9" i="13"/>
  <c r="AB9" i="13" s="1"/>
  <c r="AO9" i="13"/>
  <c r="AQ9" i="13" s="1"/>
  <c r="AR9" i="13" s="1"/>
  <c r="AT9" i="13" s="1"/>
  <c r="R54" i="8"/>
  <c r="R17" i="28" s="1"/>
  <c r="AA7" i="8"/>
  <c r="AB7" i="8" s="1"/>
  <c r="X54" i="8"/>
  <c r="X17" i="28" s="1"/>
  <c r="AJ54" i="8"/>
  <c r="AS54" i="8"/>
  <c r="BB7" i="8"/>
  <c r="BC7" i="8" s="1"/>
  <c r="O53" i="13"/>
  <c r="P53" i="13" s="1"/>
  <c r="AD53" i="13"/>
  <c r="AE53" i="13" s="1"/>
  <c r="O47" i="13"/>
  <c r="P47" i="13" s="1"/>
  <c r="AD47" i="13"/>
  <c r="AE47" i="13" s="1"/>
  <c r="AD43" i="13"/>
  <c r="AE43" i="13" s="1"/>
  <c r="O43" i="13"/>
  <c r="P43" i="13" s="1"/>
  <c r="AD39" i="13"/>
  <c r="AE39" i="13" s="1"/>
  <c r="O39" i="13"/>
  <c r="P39" i="13" s="1"/>
  <c r="O35" i="13"/>
  <c r="P35" i="13" s="1"/>
  <c r="AD35" i="13"/>
  <c r="AE35" i="13" s="1"/>
  <c r="O31" i="13"/>
  <c r="P31" i="13" s="1"/>
  <c r="AD31" i="13"/>
  <c r="AE31" i="13" s="1"/>
  <c r="AD27" i="13"/>
  <c r="AE27" i="13" s="1"/>
  <c r="O27" i="13"/>
  <c r="P27" i="13" s="1"/>
  <c r="O23" i="13"/>
  <c r="P23" i="13" s="1"/>
  <c r="AD23" i="13"/>
  <c r="AE23" i="13" s="1"/>
  <c r="AD19" i="13"/>
  <c r="AE19" i="13" s="1"/>
  <c r="O19" i="13"/>
  <c r="P19" i="13" s="1"/>
  <c r="AD15" i="13"/>
  <c r="AE15" i="13" s="1"/>
  <c r="O15" i="13"/>
  <c r="P15" i="13" s="1"/>
  <c r="AD11" i="13"/>
  <c r="AE11" i="13" s="1"/>
  <c r="O11" i="13"/>
  <c r="P11" i="13" s="1"/>
  <c r="F54" i="13"/>
  <c r="F19" i="28" s="1"/>
  <c r="AD7" i="13"/>
  <c r="AE7" i="13" s="1"/>
  <c r="O7" i="13"/>
  <c r="P7" i="13" s="1"/>
  <c r="AD48" i="8"/>
  <c r="AE48" i="8" s="1"/>
  <c r="O48" i="8"/>
  <c r="P48" i="8" s="1"/>
  <c r="O44" i="8"/>
  <c r="P44" i="8" s="1"/>
  <c r="AD44" i="8"/>
  <c r="AE44" i="8" s="1"/>
  <c r="AD40" i="8"/>
  <c r="AE40" i="8" s="1"/>
  <c r="O40" i="8"/>
  <c r="P40" i="8" s="1"/>
  <c r="AD36" i="8"/>
  <c r="AE36" i="8" s="1"/>
  <c r="O36" i="8"/>
  <c r="P36" i="8" s="1"/>
  <c r="O32" i="8"/>
  <c r="P32" i="8" s="1"/>
  <c r="AD32" i="8"/>
  <c r="AE32" i="8" s="1"/>
  <c r="O28" i="8"/>
  <c r="P28" i="8" s="1"/>
  <c r="AD28" i="8"/>
  <c r="AE28" i="8" s="1"/>
  <c r="AD24" i="8"/>
  <c r="AE24" i="8" s="1"/>
  <c r="O24" i="8"/>
  <c r="P24" i="8" s="1"/>
  <c r="AD20" i="8"/>
  <c r="AE20" i="8" s="1"/>
  <c r="O20" i="8"/>
  <c r="P20" i="8" s="1"/>
  <c r="AD16" i="8"/>
  <c r="AE16" i="8" s="1"/>
  <c r="O16" i="8"/>
  <c r="P16" i="8" s="1"/>
  <c r="AD12" i="8"/>
  <c r="AE12" i="8" s="1"/>
  <c r="O12" i="8"/>
  <c r="P12" i="8" s="1"/>
  <c r="AD8" i="8"/>
  <c r="AE8" i="8" s="1"/>
  <c r="O8" i="8"/>
  <c r="P8" i="8" s="1"/>
  <c r="BE53" i="8"/>
  <c r="BF53" i="8" s="1"/>
  <c r="AP53" i="8"/>
  <c r="AQ53" i="8" s="1"/>
  <c r="AA50" i="13"/>
  <c r="AB50" i="13" s="1"/>
  <c r="AO50" i="13"/>
  <c r="AQ50" i="13" s="1"/>
  <c r="AR50" i="13" s="1"/>
  <c r="AT50" i="13" s="1"/>
  <c r="AI49" i="13"/>
  <c r="AK49" i="13" s="1"/>
  <c r="BH49" i="13" s="1"/>
  <c r="BK49" i="13" s="1"/>
  <c r="AA47" i="13"/>
  <c r="AB47" i="13" s="1"/>
  <c r="AO47" i="13"/>
  <c r="AQ47" i="13" s="1"/>
  <c r="AR47" i="13" s="1"/>
  <c r="AT47" i="13" s="1"/>
  <c r="AA46" i="8"/>
  <c r="AB46" i="8" s="1"/>
  <c r="BB46" i="8"/>
  <c r="BC46" i="8" s="1"/>
  <c r="AA45" i="8"/>
  <c r="AB45" i="8" s="1"/>
  <c r="BB45" i="8"/>
  <c r="BC45" i="8" s="1"/>
  <c r="AA45" i="13"/>
  <c r="AB45" i="13" s="1"/>
  <c r="AO45" i="13"/>
  <c r="AQ45" i="13" s="1"/>
  <c r="AA44" i="8"/>
  <c r="AB44" i="8" s="1"/>
  <c r="BB44" i="8"/>
  <c r="BC44" i="8" s="1"/>
  <c r="AA42" i="13"/>
  <c r="AB42" i="13" s="1"/>
  <c r="AO42" i="13"/>
  <c r="AQ42" i="13" s="1"/>
  <c r="AR42" i="13" s="1"/>
  <c r="AT42" i="13" s="1"/>
  <c r="AA40" i="8"/>
  <c r="AB40" i="8" s="1"/>
  <c r="BB40" i="8"/>
  <c r="BC40" i="8" s="1"/>
  <c r="AA40" i="13"/>
  <c r="AB40" i="13" s="1"/>
  <c r="AO40" i="13"/>
  <c r="AQ40" i="13" s="1"/>
  <c r="AR40" i="13" s="1"/>
  <c r="AT40" i="13" s="1"/>
  <c r="AA38" i="8"/>
  <c r="AB38" i="8" s="1"/>
  <c r="BB38" i="8"/>
  <c r="BC38" i="8" s="1"/>
  <c r="AA38" i="13"/>
  <c r="AB38" i="13" s="1"/>
  <c r="AO38" i="13"/>
  <c r="AQ38" i="13" s="1"/>
  <c r="AR38" i="13" s="1"/>
  <c r="AT38" i="13" s="1"/>
  <c r="AA37" i="8"/>
  <c r="AB37" i="8" s="1"/>
  <c r="BB37" i="8"/>
  <c r="BC37" i="8" s="1"/>
  <c r="AA36" i="8"/>
  <c r="AB36" i="8" s="1"/>
  <c r="BB36" i="8"/>
  <c r="BC36" i="8" s="1"/>
  <c r="AA36" i="13"/>
  <c r="AB36" i="13" s="1"/>
  <c r="AO36" i="13"/>
  <c r="AQ36" i="13" s="1"/>
  <c r="AA35" i="8"/>
  <c r="AB35" i="8" s="1"/>
  <c r="BB35" i="8"/>
  <c r="BC35" i="8" s="1"/>
  <c r="AA34" i="8"/>
  <c r="AB34" i="8" s="1"/>
  <c r="BB34" i="8"/>
  <c r="BC34" i="8" s="1"/>
  <c r="AA34" i="13"/>
  <c r="AB34" i="13" s="1"/>
  <c r="AO34" i="13"/>
  <c r="AQ34" i="13" s="1"/>
  <c r="AR34" i="13" s="1"/>
  <c r="AT34" i="13" s="1"/>
  <c r="AA33" i="8"/>
  <c r="AB33" i="8" s="1"/>
  <c r="BB33" i="8"/>
  <c r="BC33" i="8" s="1"/>
  <c r="AA33" i="13"/>
  <c r="AB33" i="13" s="1"/>
  <c r="AO33" i="13"/>
  <c r="AQ33" i="13" s="1"/>
  <c r="AR33" i="13" s="1"/>
  <c r="AT33" i="13" s="1"/>
  <c r="AA32" i="8"/>
  <c r="AB32" i="8" s="1"/>
  <c r="BB32" i="8"/>
  <c r="BC32" i="8" s="1"/>
  <c r="AA32" i="13"/>
  <c r="AB32" i="13" s="1"/>
  <c r="AO32" i="13"/>
  <c r="AQ32" i="13" s="1"/>
  <c r="AR32" i="13" s="1"/>
  <c r="AT32" i="13" s="1"/>
  <c r="AA31" i="8"/>
  <c r="AB31" i="8" s="1"/>
  <c r="BB31" i="8"/>
  <c r="BC31" i="8" s="1"/>
  <c r="AA30" i="13"/>
  <c r="AB30" i="13" s="1"/>
  <c r="AO30" i="13"/>
  <c r="AQ30" i="13" s="1"/>
  <c r="AR30" i="13" s="1"/>
  <c r="AT30" i="13" s="1"/>
  <c r="AA28" i="8"/>
  <c r="AB28" i="8" s="1"/>
  <c r="BB28" i="8"/>
  <c r="BC28" i="8" s="1"/>
  <c r="AA28" i="13"/>
  <c r="AB28" i="13" s="1"/>
  <c r="AO28" i="13"/>
  <c r="AQ28" i="13" s="1"/>
  <c r="AR28" i="13" s="1"/>
  <c r="AT28" i="13" s="1"/>
  <c r="AA27" i="13"/>
  <c r="AB27" i="13" s="1"/>
  <c r="AO27" i="13"/>
  <c r="AQ27" i="13" s="1"/>
  <c r="AA26" i="8"/>
  <c r="AB26" i="8" s="1"/>
  <c r="BB26" i="8"/>
  <c r="BC26" i="8" s="1"/>
  <c r="AA26" i="13"/>
  <c r="AB26" i="13" s="1"/>
  <c r="AO26" i="13"/>
  <c r="AQ26" i="13" s="1"/>
  <c r="AR26" i="13" s="1"/>
  <c r="AT26" i="13" s="1"/>
  <c r="AA25" i="8"/>
  <c r="AB25" i="8" s="1"/>
  <c r="BB25" i="8"/>
  <c r="BC25" i="8" s="1"/>
  <c r="AA23" i="8"/>
  <c r="AB23" i="8" s="1"/>
  <c r="BB23" i="8"/>
  <c r="BC23" i="8" s="1"/>
  <c r="AA23" i="13"/>
  <c r="AB23" i="13" s="1"/>
  <c r="AO23" i="13"/>
  <c r="AQ23" i="13" s="1"/>
  <c r="AR23" i="13" s="1"/>
  <c r="AT23" i="13" s="1"/>
  <c r="AA22" i="8"/>
  <c r="AB22" i="8" s="1"/>
  <c r="BB22" i="8"/>
  <c r="BC22" i="8" s="1"/>
  <c r="AA22" i="13"/>
  <c r="AB22" i="13" s="1"/>
  <c r="AO22" i="13"/>
  <c r="AQ22" i="13" s="1"/>
  <c r="AR22" i="13" s="1"/>
  <c r="AT22" i="13" s="1"/>
  <c r="AA21" i="8"/>
  <c r="AB21" i="8" s="1"/>
  <c r="BB21" i="8"/>
  <c r="BC21" i="8" s="1"/>
  <c r="AA20" i="13"/>
  <c r="AB20" i="13" s="1"/>
  <c r="AO20" i="13"/>
  <c r="AQ20" i="13" s="1"/>
  <c r="AR20" i="13" s="1"/>
  <c r="AT20" i="13" s="1"/>
  <c r="AA19" i="13"/>
  <c r="AB19" i="13" s="1"/>
  <c r="AO19" i="13"/>
  <c r="AQ19" i="13" s="1"/>
  <c r="AR19" i="13" s="1"/>
  <c r="AT19" i="13" s="1"/>
  <c r="AA18" i="8"/>
  <c r="AB18" i="8" s="1"/>
  <c r="BB18" i="8"/>
  <c r="BC18" i="8" s="1"/>
  <c r="AA17" i="13"/>
  <c r="AB17" i="13" s="1"/>
  <c r="AO17" i="13"/>
  <c r="AQ17" i="13" s="1"/>
  <c r="AA16" i="8"/>
  <c r="AB16" i="8" s="1"/>
  <c r="BB16" i="8"/>
  <c r="BC16" i="8" s="1"/>
  <c r="AA16" i="13"/>
  <c r="AB16" i="13" s="1"/>
  <c r="AO16" i="13"/>
  <c r="AQ16" i="13" s="1"/>
  <c r="AR16" i="13" s="1"/>
  <c r="AT16" i="13" s="1"/>
  <c r="AA15" i="13"/>
  <c r="AB15" i="13" s="1"/>
  <c r="AO15" i="13"/>
  <c r="AQ15" i="13" s="1"/>
  <c r="AR15" i="13" s="1"/>
  <c r="AT15" i="13" s="1"/>
  <c r="AA14" i="8"/>
  <c r="AB14" i="8" s="1"/>
  <c r="BB14" i="8"/>
  <c r="BC14" i="8" s="1"/>
  <c r="AA14" i="13"/>
  <c r="AB14" i="13" s="1"/>
  <c r="AO14" i="13"/>
  <c r="AQ14" i="13" s="1"/>
  <c r="AR14" i="13" s="1"/>
  <c r="AT14" i="13" s="1"/>
  <c r="AA13" i="8"/>
  <c r="AB13" i="8" s="1"/>
  <c r="BB13" i="8"/>
  <c r="BC13" i="8" s="1"/>
  <c r="AA13" i="13"/>
  <c r="AB13" i="13" s="1"/>
  <c r="AO13" i="13"/>
  <c r="AQ13" i="13" s="1"/>
  <c r="AR13" i="13" s="1"/>
  <c r="AT13" i="13" s="1"/>
  <c r="AA12" i="8"/>
  <c r="AB12" i="8" s="1"/>
  <c r="BB12" i="8"/>
  <c r="BC12" i="8" s="1"/>
  <c r="AA11" i="8"/>
  <c r="AB11" i="8" s="1"/>
  <c r="BB11" i="8"/>
  <c r="BC11" i="8" s="1"/>
  <c r="AA9" i="8"/>
  <c r="AB9" i="8" s="1"/>
  <c r="BB9" i="8"/>
  <c r="BC9" i="8" s="1"/>
  <c r="AA8" i="8"/>
  <c r="AB8" i="8" s="1"/>
  <c r="BB8" i="8"/>
  <c r="BC8" i="8" s="1"/>
  <c r="AA8" i="13"/>
  <c r="AB8" i="13" s="1"/>
  <c r="AO8" i="13"/>
  <c r="AQ8" i="13" s="1"/>
  <c r="AR8" i="13" s="1"/>
  <c r="AT8" i="13" s="1"/>
  <c r="AA7" i="13"/>
  <c r="AB7" i="13" s="1"/>
  <c r="R54" i="13"/>
  <c r="R19" i="28" s="1"/>
  <c r="X54" i="13"/>
  <c r="X19" i="28" s="1"/>
  <c r="Y19" i="28" s="1"/>
  <c r="AO7" i="13"/>
  <c r="AQ7" i="13" s="1"/>
  <c r="AM54" i="13"/>
  <c r="I54" i="13"/>
  <c r="I19" i="28" s="1"/>
  <c r="J19" i="28" s="1"/>
  <c r="O49" i="13"/>
  <c r="P49" i="13" s="1"/>
  <c r="AD49" i="13"/>
  <c r="AE49" i="13" s="1"/>
  <c r="O45" i="13"/>
  <c r="P45" i="13" s="1"/>
  <c r="AD45" i="13"/>
  <c r="AE45" i="13" s="1"/>
  <c r="AD41" i="13"/>
  <c r="AE41" i="13" s="1"/>
  <c r="O41" i="13"/>
  <c r="P41" i="13" s="1"/>
  <c r="O37" i="13"/>
  <c r="P37" i="13" s="1"/>
  <c r="AD37" i="13"/>
  <c r="AE37" i="13" s="1"/>
  <c r="AD33" i="13"/>
  <c r="AE33" i="13" s="1"/>
  <c r="O33" i="13"/>
  <c r="P33" i="13" s="1"/>
  <c r="O29" i="13"/>
  <c r="P29" i="13" s="1"/>
  <c r="AD29" i="13"/>
  <c r="AE29" i="13" s="1"/>
  <c r="AD25" i="13"/>
  <c r="AE25" i="13" s="1"/>
  <c r="O25" i="13"/>
  <c r="P25" i="13" s="1"/>
  <c r="AD21" i="13"/>
  <c r="AE21" i="13" s="1"/>
  <c r="O21" i="13"/>
  <c r="P21" i="13" s="1"/>
  <c r="O17" i="13"/>
  <c r="P17" i="13" s="1"/>
  <c r="AD17" i="13"/>
  <c r="AE17" i="13" s="1"/>
  <c r="O13" i="13"/>
  <c r="P13" i="13" s="1"/>
  <c r="AD13" i="13"/>
  <c r="AE13" i="13" s="1"/>
  <c r="O9" i="13"/>
  <c r="P9" i="13" s="1"/>
  <c r="AD9" i="13"/>
  <c r="AE9" i="13" s="1"/>
  <c r="AD50" i="8"/>
  <c r="AE50" i="8" s="1"/>
  <c r="O50" i="8"/>
  <c r="P50" i="8" s="1"/>
  <c r="AD46" i="8"/>
  <c r="AE46" i="8" s="1"/>
  <c r="O46" i="8"/>
  <c r="P46" i="8" s="1"/>
  <c r="AD42" i="8"/>
  <c r="AE42" i="8" s="1"/>
  <c r="O42" i="8"/>
  <c r="P42" i="8" s="1"/>
  <c r="O38" i="8"/>
  <c r="P38" i="8" s="1"/>
  <c r="AD38" i="8"/>
  <c r="AE38" i="8" s="1"/>
  <c r="AD34" i="8"/>
  <c r="AE34" i="8" s="1"/>
  <c r="O34" i="8"/>
  <c r="P34" i="8" s="1"/>
  <c r="AD30" i="8"/>
  <c r="AE30" i="8" s="1"/>
  <c r="O30" i="8"/>
  <c r="P30" i="8" s="1"/>
  <c r="AD26" i="8"/>
  <c r="AE26" i="8" s="1"/>
  <c r="O26" i="8"/>
  <c r="P26" i="8" s="1"/>
  <c r="O22" i="8"/>
  <c r="P22" i="8" s="1"/>
  <c r="AD22" i="8"/>
  <c r="AE22" i="8" s="1"/>
  <c r="O18" i="8"/>
  <c r="P18" i="8" s="1"/>
  <c r="AD18" i="8"/>
  <c r="AE18" i="8" s="1"/>
  <c r="O14" i="8"/>
  <c r="P14" i="8" s="1"/>
  <c r="AD14" i="8"/>
  <c r="AE14" i="8" s="1"/>
  <c r="O10" i="8"/>
  <c r="P10" i="8" s="1"/>
  <c r="AD10" i="8"/>
  <c r="AE10" i="8" s="1"/>
  <c r="AA53" i="8"/>
  <c r="AB53" i="8" s="1"/>
  <c r="BB53" i="8"/>
  <c r="BC53" i="8" s="1"/>
  <c r="AI50" i="13"/>
  <c r="AK50" i="13" s="1"/>
  <c r="BH50" i="13" s="1"/>
  <c r="BK50" i="13" s="1"/>
  <c r="AA49" i="13"/>
  <c r="AB49" i="13" s="1"/>
  <c r="AO49" i="13"/>
  <c r="AQ49" i="13" s="1"/>
  <c r="AR49" i="13" s="1"/>
  <c r="AT49" i="13" s="1"/>
  <c r="AI47" i="13"/>
  <c r="AK47" i="13" s="1"/>
  <c r="BH47" i="13" s="1"/>
  <c r="BK47" i="13" s="1"/>
  <c r="BE46" i="8"/>
  <c r="BF46" i="8" s="1"/>
  <c r="AP46" i="8"/>
  <c r="AQ46" i="8" s="1"/>
  <c r="BE45" i="8"/>
  <c r="BF45" i="8" s="1"/>
  <c r="AP45" i="8"/>
  <c r="AQ45" i="8" s="1"/>
  <c r="AI45" i="13"/>
  <c r="AK45" i="13" s="1"/>
  <c r="BH45" i="13" s="1"/>
  <c r="BK45" i="13" s="1"/>
  <c r="AR45" i="13"/>
  <c r="AT45" i="13" s="1"/>
  <c r="BE44" i="8"/>
  <c r="BF44" i="8" s="1"/>
  <c r="AP44" i="8"/>
  <c r="AQ44" i="8" s="1"/>
  <c r="AI42" i="13"/>
  <c r="AK42" i="13" s="1"/>
  <c r="BH42" i="13" s="1"/>
  <c r="BK42" i="13" s="1"/>
  <c r="BE40" i="8"/>
  <c r="BF40" i="8" s="1"/>
  <c r="AP40" i="8"/>
  <c r="AQ40" i="8" s="1"/>
  <c r="AI40" i="13"/>
  <c r="AK40" i="13" s="1"/>
  <c r="BH40" i="13" s="1"/>
  <c r="BK40" i="13" s="1"/>
  <c r="BE38" i="8"/>
  <c r="BF38" i="8" s="1"/>
  <c r="AP38" i="8"/>
  <c r="AQ38" i="8" s="1"/>
  <c r="AI38" i="13"/>
  <c r="AK38" i="13" s="1"/>
  <c r="BH38" i="13" s="1"/>
  <c r="BK38" i="13" s="1"/>
  <c r="BE37" i="8"/>
  <c r="BF37" i="8" s="1"/>
  <c r="AP37" i="8"/>
  <c r="AQ37" i="8" s="1"/>
  <c r="AP36" i="8"/>
  <c r="AQ36" i="8" s="1"/>
  <c r="BE36" i="8"/>
  <c r="BF36" i="8" s="1"/>
  <c r="AI36" i="13"/>
  <c r="AK36" i="13" s="1"/>
  <c r="BH36" i="13" s="1"/>
  <c r="BK36" i="13" s="1"/>
  <c r="AR36" i="13"/>
  <c r="AT36" i="13" s="1"/>
  <c r="BE35" i="8"/>
  <c r="BF35" i="8" s="1"/>
  <c r="AP35" i="8"/>
  <c r="AQ35" i="8" s="1"/>
  <c r="BE34" i="8"/>
  <c r="BF34" i="8" s="1"/>
  <c r="AP34" i="8"/>
  <c r="AQ34" i="8" s="1"/>
  <c r="AI34" i="13"/>
  <c r="AK34" i="13" s="1"/>
  <c r="BH34" i="13" s="1"/>
  <c r="BK34" i="13" s="1"/>
  <c r="BE33" i="8"/>
  <c r="BF33" i="8" s="1"/>
  <c r="AP33" i="8"/>
  <c r="AQ33" i="8" s="1"/>
  <c r="AI33" i="13"/>
  <c r="AK33" i="13" s="1"/>
  <c r="BH33" i="13" s="1"/>
  <c r="BK33" i="13" s="1"/>
  <c r="BE32" i="8"/>
  <c r="BF32" i="8" s="1"/>
  <c r="AP32" i="8"/>
  <c r="AQ32" i="8" s="1"/>
  <c r="AI32" i="13"/>
  <c r="AK32" i="13" s="1"/>
  <c r="BH32" i="13" s="1"/>
  <c r="BK32" i="13" s="1"/>
  <c r="BE31" i="8"/>
  <c r="BF31" i="8" s="1"/>
  <c r="AP31" i="8"/>
  <c r="AQ31" i="8" s="1"/>
  <c r="AI30" i="13"/>
  <c r="AK30" i="13" s="1"/>
  <c r="BH30" i="13" s="1"/>
  <c r="BK30" i="13" s="1"/>
  <c r="BE28" i="8"/>
  <c r="BF28" i="8" s="1"/>
  <c r="AP28" i="8"/>
  <c r="AQ28" i="8" s="1"/>
  <c r="AI28" i="13"/>
  <c r="AK28" i="13" s="1"/>
  <c r="BH28" i="13" s="1"/>
  <c r="BK28" i="13" s="1"/>
  <c r="AI27" i="13"/>
  <c r="AK27" i="13" s="1"/>
  <c r="BH27" i="13" s="1"/>
  <c r="BK27" i="13" s="1"/>
  <c r="AR27" i="13"/>
  <c r="AT27" i="13" s="1"/>
  <c r="AP26" i="8"/>
  <c r="AQ26" i="8" s="1"/>
  <c r="BE26" i="8"/>
  <c r="BF26" i="8" s="1"/>
  <c r="AI26" i="13"/>
  <c r="AK26" i="13" s="1"/>
  <c r="BH26" i="13" s="1"/>
  <c r="BK26" i="13" s="1"/>
  <c r="AP25" i="8"/>
  <c r="AQ25" i="8" s="1"/>
  <c r="BE25" i="8"/>
  <c r="BF25" i="8" s="1"/>
  <c r="AP23" i="8"/>
  <c r="AQ23" i="8" s="1"/>
  <c r="BE23" i="8"/>
  <c r="BF23" i="8" s="1"/>
  <c r="AI23" i="13"/>
  <c r="AK23" i="13" s="1"/>
  <c r="BH23" i="13" s="1"/>
  <c r="BK23" i="13" s="1"/>
  <c r="AP22" i="8"/>
  <c r="AQ22" i="8" s="1"/>
  <c r="BE22" i="8"/>
  <c r="BF22" i="8" s="1"/>
  <c r="AI22" i="13"/>
  <c r="AK22" i="13" s="1"/>
  <c r="BH22" i="13" s="1"/>
  <c r="BK22" i="13" s="1"/>
  <c r="BE21" i="8"/>
  <c r="BF21" i="8" s="1"/>
  <c r="AP21" i="8"/>
  <c r="AQ21" i="8" s="1"/>
  <c r="AI20" i="13"/>
  <c r="AK20" i="13" s="1"/>
  <c r="BH20" i="13" s="1"/>
  <c r="BK20" i="13" s="1"/>
  <c r="AI19" i="13"/>
  <c r="AK19" i="13" s="1"/>
  <c r="BH19" i="13" s="1"/>
  <c r="BK19" i="13" s="1"/>
  <c r="BE18" i="8"/>
  <c r="BF18" i="8" s="1"/>
  <c r="AP18" i="8"/>
  <c r="AQ18" i="8" s="1"/>
  <c r="AI17" i="13"/>
  <c r="AK17" i="13" s="1"/>
  <c r="BH17" i="13" s="1"/>
  <c r="BK17" i="13" s="1"/>
  <c r="AR17" i="13"/>
  <c r="AT17" i="13" s="1"/>
  <c r="AP16" i="8"/>
  <c r="AQ16" i="8" s="1"/>
  <c r="BE16" i="8"/>
  <c r="BF16" i="8" s="1"/>
  <c r="AI16" i="13"/>
  <c r="AK16" i="13" s="1"/>
  <c r="BH16" i="13" s="1"/>
  <c r="BK16" i="13" s="1"/>
  <c r="AI15" i="13"/>
  <c r="AK15" i="13" s="1"/>
  <c r="BH15" i="13" s="1"/>
  <c r="BK15" i="13" s="1"/>
  <c r="AP14" i="8"/>
  <c r="AQ14" i="8" s="1"/>
  <c r="BE14" i="8"/>
  <c r="BF14" i="8" s="1"/>
  <c r="AI14" i="13"/>
  <c r="AK14" i="13" s="1"/>
  <c r="BH14" i="13" s="1"/>
  <c r="BK14" i="13" s="1"/>
  <c r="BE13" i="8"/>
  <c r="BF13" i="8" s="1"/>
  <c r="AP13" i="8"/>
  <c r="AQ13" i="8" s="1"/>
  <c r="AI13" i="13"/>
  <c r="AK13" i="13" s="1"/>
  <c r="BH13" i="13" s="1"/>
  <c r="BK13" i="13" s="1"/>
  <c r="BE12" i="8"/>
  <c r="BF12" i="8" s="1"/>
  <c r="AP12" i="8"/>
  <c r="AQ12" i="8" s="1"/>
  <c r="BE11" i="8"/>
  <c r="BF11" i="8" s="1"/>
  <c r="AP11" i="8"/>
  <c r="AQ11" i="8" s="1"/>
  <c r="BE9" i="8"/>
  <c r="BF9" i="8" s="1"/>
  <c r="AP9" i="8"/>
  <c r="AQ9" i="8" s="1"/>
  <c r="BE8" i="8"/>
  <c r="BF8" i="8" s="1"/>
  <c r="AP8" i="8"/>
  <c r="AQ8" i="8" s="1"/>
  <c r="AI8" i="13"/>
  <c r="AK8" i="13" s="1"/>
  <c r="BH8" i="13" s="1"/>
  <c r="BK8" i="13" s="1"/>
  <c r="U54" i="13"/>
  <c r="U19" i="28" s="1"/>
  <c r="V19" i="28" s="1"/>
  <c r="AH54" i="13"/>
  <c r="AI7" i="13"/>
  <c r="AK7" i="13" s="1"/>
  <c r="AR7" i="13"/>
  <c r="AT7" i="13" s="1"/>
  <c r="P34" i="28"/>
  <c r="AC34" i="28"/>
  <c r="P41" i="28"/>
  <c r="AC41" i="28"/>
  <c r="AQ42" i="28"/>
  <c r="AQ12" i="28"/>
  <c r="BD12" i="28"/>
  <c r="AO14" i="28"/>
  <c r="AC10" i="28"/>
  <c r="AC11" i="28"/>
  <c r="N14" i="28"/>
  <c r="J14" i="28"/>
  <c r="BH43" i="28" l="1"/>
  <c r="BL51" i="13"/>
  <c r="BM51" i="13" s="1"/>
  <c r="BB51" i="2"/>
  <c r="BI51" i="33"/>
  <c r="BJ51" i="33" s="1"/>
  <c r="AA51" i="25"/>
  <c r="BI54" i="21"/>
  <c r="BH7" i="26"/>
  <c r="BI7" i="26" s="1"/>
  <c r="BF7" i="26"/>
  <c r="AQ54" i="13"/>
  <c r="BH11" i="26"/>
  <c r="BI11" i="26" s="1"/>
  <c r="BF11" i="26"/>
  <c r="BH19" i="26"/>
  <c r="BI19" i="26" s="1"/>
  <c r="BF19" i="26"/>
  <c r="BH23" i="26"/>
  <c r="BI23" i="26" s="1"/>
  <c r="BF23" i="26"/>
  <c r="BH31" i="26"/>
  <c r="BI31" i="26" s="1"/>
  <c r="BF31" i="26"/>
  <c r="BH35" i="26"/>
  <c r="BI35" i="26" s="1"/>
  <c r="BF35" i="26"/>
  <c r="BH39" i="26"/>
  <c r="BI39" i="26" s="1"/>
  <c r="BF39" i="26"/>
  <c r="BH47" i="26"/>
  <c r="BI47" i="26" s="1"/>
  <c r="BF47" i="26"/>
  <c r="BH53" i="26"/>
  <c r="BI53" i="26" s="1"/>
  <c r="BF53" i="26"/>
  <c r="BE51" i="25"/>
  <c r="AP51" i="25"/>
  <c r="AE39" i="28"/>
  <c r="BE54" i="10"/>
  <c r="BF7" i="10"/>
  <c r="BF54" i="10" s="1"/>
  <c r="BE51" i="2"/>
  <c r="AP51" i="2"/>
  <c r="AA51" i="2"/>
  <c r="AK54" i="13"/>
  <c r="AI19" i="28" s="1"/>
  <c r="BH7" i="13"/>
  <c r="AB55" i="9"/>
  <c r="BH24" i="7"/>
  <c r="BI24" i="7" s="1"/>
  <c r="BF24" i="7"/>
  <c r="BH9" i="26"/>
  <c r="BI9" i="26" s="1"/>
  <c r="BF9" i="26"/>
  <c r="BH21" i="26"/>
  <c r="BI21" i="26" s="1"/>
  <c r="BF21" i="26"/>
  <c r="BH25" i="26"/>
  <c r="BI25" i="26" s="1"/>
  <c r="BF25" i="26"/>
  <c r="BH29" i="26"/>
  <c r="BI29" i="26" s="1"/>
  <c r="BF29" i="26"/>
  <c r="BH33" i="26"/>
  <c r="BI33" i="26" s="1"/>
  <c r="BF33" i="26"/>
  <c r="BH45" i="26"/>
  <c r="BI45" i="26" s="1"/>
  <c r="BF45" i="26"/>
  <c r="BB51" i="25"/>
  <c r="AW27" i="28"/>
  <c r="BI50" i="21"/>
  <c r="BH51" i="9"/>
  <c r="BI51" i="9" s="1"/>
  <c r="AD51" i="25"/>
  <c r="O51" i="25"/>
  <c r="O51" i="2"/>
  <c r="AD51" i="2"/>
  <c r="BG55" i="9"/>
  <c r="BG55" i="16"/>
  <c r="BG55" i="20"/>
  <c r="BG55" i="22"/>
  <c r="BG55" i="18"/>
  <c r="BG55" i="21"/>
  <c r="BG55" i="23"/>
  <c r="BH11" i="11"/>
  <c r="BH19" i="11"/>
  <c r="BH23" i="11"/>
  <c r="BH39" i="11"/>
  <c r="BH18" i="19"/>
  <c r="BH50" i="19"/>
  <c r="BH10" i="11"/>
  <c r="BH18" i="11"/>
  <c r="BH38" i="11"/>
  <c r="BH46" i="30"/>
  <c r="BH8" i="11"/>
  <c r="BH7" i="11"/>
  <c r="BH24" i="30"/>
  <c r="BH32" i="30"/>
  <c r="BH48" i="30"/>
  <c r="BH54" i="30"/>
  <c r="BH15" i="11"/>
  <c r="BH27" i="11"/>
  <c r="BH35" i="11"/>
  <c r="BH34" i="11"/>
  <c r="BH30" i="30"/>
  <c r="BH17" i="30"/>
  <c r="BH33" i="30"/>
  <c r="BH45" i="30"/>
  <c r="BH9" i="11"/>
  <c r="BH17" i="11"/>
  <c r="BH29" i="11"/>
  <c r="BH33" i="11"/>
  <c r="BH12" i="30"/>
  <c r="BH12" i="19"/>
  <c r="BH44" i="19"/>
  <c r="BH12" i="11"/>
  <c r="BH24" i="11"/>
  <c r="BH32" i="11"/>
  <c r="BH40" i="11"/>
  <c r="F30" i="2"/>
  <c r="F12" i="2"/>
  <c r="F46" i="2"/>
  <c r="BH19" i="15"/>
  <c r="F40" i="2"/>
  <c r="F26" i="2"/>
  <c r="F32" i="2"/>
  <c r="F38" i="2"/>
  <c r="BH39" i="15"/>
  <c r="BH37" i="15"/>
  <c r="F8" i="2"/>
  <c r="F16" i="2"/>
  <c r="F22" i="2"/>
  <c r="F28" i="2"/>
  <c r="F44" i="2"/>
  <c r="BH48" i="11"/>
  <c r="F14" i="2"/>
  <c r="F17" i="2"/>
  <c r="F36" i="2"/>
  <c r="F18" i="2"/>
  <c r="F20" i="2"/>
  <c r="F48" i="2"/>
  <c r="F10" i="2"/>
  <c r="F34" i="2"/>
  <c r="F42" i="2"/>
  <c r="F50" i="2"/>
  <c r="F24" i="2"/>
  <c r="AY40" i="25"/>
  <c r="AG21" i="25"/>
  <c r="AG37" i="25"/>
  <c r="AG24" i="2"/>
  <c r="AG33" i="2"/>
  <c r="AG13" i="2"/>
  <c r="AG32" i="2"/>
  <c r="AG44" i="2"/>
  <c r="AG49" i="25"/>
  <c r="AG36" i="2"/>
  <c r="AG17" i="25"/>
  <c r="AG9" i="2"/>
  <c r="AG19" i="2"/>
  <c r="AG31" i="2"/>
  <c r="AG46" i="2"/>
  <c r="AG48" i="2"/>
  <c r="AG20" i="2"/>
  <c r="AG25" i="25"/>
  <c r="AG29" i="25"/>
  <c r="AG40" i="2"/>
  <c r="AG11" i="2"/>
  <c r="AG18" i="2"/>
  <c r="AG35" i="25"/>
  <c r="AG23" i="2"/>
  <c r="AG41" i="2"/>
  <c r="AG28" i="2"/>
  <c r="BH39" i="28"/>
  <c r="BF18" i="28"/>
  <c r="BF16" i="28"/>
  <c r="P15" i="28"/>
  <c r="AE38" i="28"/>
  <c r="BF40" i="28"/>
  <c r="AE43" i="28"/>
  <c r="BH42" i="7"/>
  <c r="BI42" i="7" s="1"/>
  <c r="BF34" i="28"/>
  <c r="BF20" i="28"/>
  <c r="AE35" i="28"/>
  <c r="BC26" i="28"/>
  <c r="BC27" i="28" s="1"/>
  <c r="AE42" i="28"/>
  <c r="BF7" i="28"/>
  <c r="AG48" i="25"/>
  <c r="BG8" i="28"/>
  <c r="BH20" i="11"/>
  <c r="BH36" i="11"/>
  <c r="BH46" i="11"/>
  <c r="BH38" i="28"/>
  <c r="BF15" i="28"/>
  <c r="BG18" i="28"/>
  <c r="BH36" i="30"/>
  <c r="AG32" i="25"/>
  <c r="AG33" i="25"/>
  <c r="BH26" i="15"/>
  <c r="BF38" i="28"/>
  <c r="BE26" i="28"/>
  <c r="BE27" i="28" s="1"/>
  <c r="BH22" i="15"/>
  <c r="AZ27" i="28"/>
  <c r="BF11" i="28"/>
  <c r="BF24" i="28"/>
  <c r="BH13" i="11"/>
  <c r="BH35" i="28"/>
  <c r="BH36" i="28"/>
  <c r="AG49" i="2"/>
  <c r="BH13" i="15"/>
  <c r="BH23" i="30"/>
  <c r="BF37" i="28"/>
  <c r="BG38" i="28"/>
  <c r="BH27" i="30"/>
  <c r="BH14" i="11"/>
  <c r="BG13" i="28"/>
  <c r="AG17" i="2"/>
  <c r="AG29" i="2"/>
  <c r="AG40" i="25"/>
  <c r="AG36" i="25"/>
  <c r="AG41" i="25"/>
  <c r="BG33" i="28"/>
  <c r="BG44" i="28" s="1"/>
  <c r="BG45" i="28" s="1"/>
  <c r="AK55" i="9"/>
  <c r="AE36" i="28"/>
  <c r="BF12" i="28"/>
  <c r="BF13" i="28"/>
  <c r="AG13" i="25"/>
  <c r="BH21" i="15"/>
  <c r="AH55" i="9"/>
  <c r="BH42" i="28"/>
  <c r="AG28" i="25"/>
  <c r="BH29" i="15"/>
  <c r="AG20" i="25"/>
  <c r="AG24" i="25"/>
  <c r="BE55" i="15"/>
  <c r="AP55" i="19"/>
  <c r="AP55" i="34"/>
  <c r="BH28" i="11"/>
  <c r="AG23" i="25"/>
  <c r="BH31" i="30"/>
  <c r="BH47" i="30"/>
  <c r="BH21" i="30"/>
  <c r="BH29" i="30"/>
  <c r="BH16" i="11"/>
  <c r="BG16" i="28"/>
  <c r="BH21" i="11"/>
  <c r="BH37" i="11"/>
  <c r="BH25" i="11"/>
  <c r="BH39" i="30"/>
  <c r="BH30" i="19"/>
  <c r="BH38" i="30"/>
  <c r="BH25" i="30"/>
  <c r="AA25" i="28"/>
  <c r="BH20" i="30"/>
  <c r="BH26" i="19"/>
  <c r="BH34" i="30"/>
  <c r="BH13" i="30"/>
  <c r="BH19" i="30"/>
  <c r="BH35" i="30"/>
  <c r="BH16" i="19"/>
  <c r="BH31" i="11"/>
  <c r="BH42" i="11"/>
  <c r="BH18" i="15"/>
  <c r="BH7" i="10"/>
  <c r="BI7" i="10" s="1"/>
  <c r="BE55" i="21"/>
  <c r="AQ14" i="28"/>
  <c r="AQ27" i="28" s="1"/>
  <c r="BF8" i="28"/>
  <c r="BG55" i="4"/>
  <c r="BG9" i="28"/>
  <c r="BH50" i="30"/>
  <c r="BH44" i="15"/>
  <c r="BH20" i="19"/>
  <c r="AG35" i="2"/>
  <c r="BF9" i="28"/>
  <c r="BF42" i="28"/>
  <c r="BH47" i="11"/>
  <c r="M54" i="10"/>
  <c r="BH30" i="7"/>
  <c r="BI30" i="7" s="1"/>
  <c r="BG15" i="28"/>
  <c r="J54" i="13"/>
  <c r="BG42" i="28"/>
  <c r="BF41" i="28"/>
  <c r="BH40" i="19"/>
  <c r="BG20" i="28"/>
  <c r="BH25" i="15"/>
  <c r="BH27" i="15"/>
  <c r="BH31" i="15"/>
  <c r="M55" i="20"/>
  <c r="BH46" i="19"/>
  <c r="BH49" i="15"/>
  <c r="BH45" i="15"/>
  <c r="BH35" i="15"/>
  <c r="BH24" i="19"/>
  <c r="BH34" i="19"/>
  <c r="BB27" i="28"/>
  <c r="AE33" i="28"/>
  <c r="AE44" i="28" s="1"/>
  <c r="AE45" i="28" s="1"/>
  <c r="AH54" i="7"/>
  <c r="BH37" i="28"/>
  <c r="BH33" i="28"/>
  <c r="BH44" i="28" s="1"/>
  <c r="BH45" i="28" s="1"/>
  <c r="BE44" i="28"/>
  <c r="BE45" i="28" s="1"/>
  <c r="AA55" i="15"/>
  <c r="BH41" i="28"/>
  <c r="BG40" i="28"/>
  <c r="BI40" i="28" s="1"/>
  <c r="BF33" i="28"/>
  <c r="BF44" i="28" s="1"/>
  <c r="BF45" i="28" s="1"/>
  <c r="AP55" i="9"/>
  <c r="BH38" i="19"/>
  <c r="BH48" i="19"/>
  <c r="BH17" i="15"/>
  <c r="BH43" i="15"/>
  <c r="BH47" i="15"/>
  <c r="BH9" i="15"/>
  <c r="AY40" i="2"/>
  <c r="L14" i="28"/>
  <c r="M55" i="16"/>
  <c r="BH10" i="15"/>
  <c r="BH46" i="15"/>
  <c r="BH37" i="20"/>
  <c r="BI37" i="20" s="1"/>
  <c r="AG25" i="2"/>
  <c r="AG31" i="25"/>
  <c r="AG19" i="25"/>
  <c r="AG11" i="25"/>
  <c r="AG37" i="2"/>
  <c r="AG21" i="2"/>
  <c r="BH51" i="20"/>
  <c r="BI51" i="20" s="1"/>
  <c r="O55" i="20"/>
  <c r="O55" i="21"/>
  <c r="P55" i="9"/>
  <c r="AA55" i="19"/>
  <c r="BH33" i="15"/>
  <c r="BG7" i="28"/>
  <c r="AG18" i="25"/>
  <c r="X57" i="9"/>
  <c r="X7" i="28"/>
  <c r="Y7" i="28" s="1"/>
  <c r="AA55" i="34"/>
  <c r="AA23" i="28"/>
  <c r="AA22" i="28"/>
  <c r="F21" i="28"/>
  <c r="F57" i="11"/>
  <c r="F25" i="28"/>
  <c r="O25" i="28" s="1"/>
  <c r="F57" i="30"/>
  <c r="F23" i="28"/>
  <c r="F57" i="19"/>
  <c r="F24" i="28"/>
  <c r="G24" i="28" s="1"/>
  <c r="F56" i="26"/>
  <c r="F22" i="28"/>
  <c r="F57" i="15"/>
  <c r="F12" i="28"/>
  <c r="G12" i="28" s="1"/>
  <c r="F57" i="23"/>
  <c r="F10" i="28"/>
  <c r="G10" i="28" s="1"/>
  <c r="F57" i="20"/>
  <c r="F13" i="28"/>
  <c r="O13" i="28" s="1"/>
  <c r="P13" i="28" s="1"/>
  <c r="F57" i="22"/>
  <c r="F11" i="28"/>
  <c r="G11" i="28" s="1"/>
  <c r="F57" i="21"/>
  <c r="F9" i="28"/>
  <c r="F57" i="16"/>
  <c r="F8" i="28"/>
  <c r="O8" i="28" s="1"/>
  <c r="F57" i="18"/>
  <c r="AG44" i="25"/>
  <c r="BH15" i="7"/>
  <c r="BI15" i="7" s="1"/>
  <c r="G54" i="7"/>
  <c r="O55" i="11"/>
  <c r="O55" i="30"/>
  <c r="P54" i="7"/>
  <c r="AG46" i="25"/>
  <c r="BH41" i="7"/>
  <c r="BI41" i="7" s="1"/>
  <c r="BH26" i="7"/>
  <c r="BI26" i="7" s="1"/>
  <c r="BH35" i="7"/>
  <c r="BI35" i="7" s="1"/>
  <c r="BH39" i="7"/>
  <c r="BI39" i="7" s="1"/>
  <c r="F7" i="2"/>
  <c r="AQ55" i="9"/>
  <c r="BI51" i="4"/>
  <c r="BH51" i="22"/>
  <c r="BI51" i="22" s="1"/>
  <c r="BH51" i="23"/>
  <c r="BI51" i="23" s="1"/>
  <c r="BH51" i="21"/>
  <c r="BI51" i="21" s="1"/>
  <c r="S54" i="10"/>
  <c r="M55" i="23"/>
  <c r="BG12" i="28"/>
  <c r="AW54" i="7"/>
  <c r="BB55" i="21"/>
  <c r="BF55" i="16"/>
  <c r="BH7" i="20"/>
  <c r="BI7" i="20" s="1"/>
  <c r="F49" i="25"/>
  <c r="F49" i="2"/>
  <c r="F47" i="25"/>
  <c r="F47" i="2"/>
  <c r="F45" i="25"/>
  <c r="F45" i="2"/>
  <c r="F43" i="25"/>
  <c r="F43" i="2"/>
  <c r="F41" i="25"/>
  <c r="F41" i="2"/>
  <c r="F39" i="25"/>
  <c r="F39" i="2"/>
  <c r="F37" i="25"/>
  <c r="F37" i="2"/>
  <c r="F35" i="25"/>
  <c r="F35" i="2"/>
  <c r="F33" i="25"/>
  <c r="F33" i="2"/>
  <c r="F31" i="25"/>
  <c r="F31" i="2"/>
  <c r="F29" i="25"/>
  <c r="F29" i="2"/>
  <c r="F27" i="25"/>
  <c r="F25" i="25"/>
  <c r="F23" i="25"/>
  <c r="F21" i="25"/>
  <c r="F19" i="25"/>
  <c r="F17" i="25"/>
  <c r="F15" i="25"/>
  <c r="F13" i="25"/>
  <c r="F11" i="25"/>
  <c r="F9" i="25"/>
  <c r="BH29" i="7"/>
  <c r="BI29" i="7" s="1"/>
  <c r="O55" i="34"/>
  <c r="BH11" i="34"/>
  <c r="BH13" i="34"/>
  <c r="BH15" i="34"/>
  <c r="BH19" i="34"/>
  <c r="BH21" i="34"/>
  <c r="BH23" i="34"/>
  <c r="BH25" i="34"/>
  <c r="BH27" i="34"/>
  <c r="BH29" i="34"/>
  <c r="BH31" i="34"/>
  <c r="AD55" i="34"/>
  <c r="BH33" i="34"/>
  <c r="BH35" i="34"/>
  <c r="BH39" i="34"/>
  <c r="BH43" i="34"/>
  <c r="BH45" i="34"/>
  <c r="BH47" i="34"/>
  <c r="BH49" i="34"/>
  <c r="BH7" i="30"/>
  <c r="BH22" i="26"/>
  <c r="BI22" i="26" s="1"/>
  <c r="BH40" i="26"/>
  <c r="BI40" i="26" s="1"/>
  <c r="BH50" i="26"/>
  <c r="BI50" i="26" s="1"/>
  <c r="BH7" i="19"/>
  <c r="BH37" i="19"/>
  <c r="F57" i="9"/>
  <c r="F7" i="28"/>
  <c r="G7" i="28" s="1"/>
  <c r="AY38" i="2"/>
  <c r="AY38" i="25"/>
  <c r="BH8" i="34"/>
  <c r="BH12" i="34"/>
  <c r="BH16" i="34"/>
  <c r="BH20" i="34"/>
  <c r="BH22" i="34"/>
  <c r="BH24" i="34"/>
  <c r="BH26" i="34"/>
  <c r="AW55" i="21"/>
  <c r="AW55" i="16"/>
  <c r="G55" i="20"/>
  <c r="G55" i="18"/>
  <c r="BB55" i="16"/>
  <c r="O55" i="18"/>
  <c r="F7" i="25"/>
  <c r="F55" i="4"/>
  <c r="AY47" i="25"/>
  <c r="AY47" i="2"/>
  <c r="BH28" i="26"/>
  <c r="BI28" i="26" s="1"/>
  <c r="BH42" i="26"/>
  <c r="BI42" i="26" s="1"/>
  <c r="BH15" i="19"/>
  <c r="BH42" i="15"/>
  <c r="BH48" i="15"/>
  <c r="BH18" i="7"/>
  <c r="BI18" i="7" s="1"/>
  <c r="BD14" i="28"/>
  <c r="AJ54" i="13"/>
  <c r="V54" i="13"/>
  <c r="AW55" i="22"/>
  <c r="F27" i="2"/>
  <c r="F25" i="2"/>
  <c r="F23" i="2"/>
  <c r="F21" i="2"/>
  <c r="F19" i="2"/>
  <c r="F15" i="2"/>
  <c r="F13" i="2"/>
  <c r="F11" i="2"/>
  <c r="F9" i="2"/>
  <c r="G55" i="9"/>
  <c r="BH10" i="34"/>
  <c r="BH48" i="34"/>
  <c r="O55" i="22"/>
  <c r="BB55" i="23"/>
  <c r="BB55" i="20"/>
  <c r="BB55" i="18"/>
  <c r="BB54" i="7"/>
  <c r="BH7" i="34"/>
  <c r="BE55" i="34"/>
  <c r="BB55" i="34"/>
  <c r="BH37" i="34"/>
  <c r="BH41" i="34"/>
  <c r="BH54" i="34"/>
  <c r="BB55" i="30"/>
  <c r="BE55" i="19"/>
  <c r="BB55" i="11"/>
  <c r="BB55" i="9"/>
  <c r="BH14" i="34"/>
  <c r="BH18" i="34"/>
  <c r="BH50" i="34"/>
  <c r="BB55" i="35"/>
  <c r="BE54" i="26"/>
  <c r="BB55" i="15"/>
  <c r="BH41" i="26"/>
  <c r="BI41" i="26" s="1"/>
  <c r="BH43" i="26"/>
  <c r="BI43" i="26" s="1"/>
  <c r="BH49" i="26"/>
  <c r="BI49" i="26" s="1"/>
  <c r="BH8" i="19"/>
  <c r="BH10" i="19"/>
  <c r="BH22" i="19"/>
  <c r="BH42" i="19"/>
  <c r="BH7" i="15"/>
  <c r="BH11" i="15"/>
  <c r="BH15" i="15"/>
  <c r="AW55" i="23"/>
  <c r="AW55" i="20"/>
  <c r="AW55" i="9"/>
  <c r="BH28" i="34"/>
  <c r="BH32" i="34"/>
  <c r="BH34" i="34"/>
  <c r="BH38" i="34"/>
  <c r="BH42" i="34"/>
  <c r="BH46" i="34"/>
  <c r="F50" i="25"/>
  <c r="F48" i="25"/>
  <c r="F46" i="25"/>
  <c r="F44" i="25"/>
  <c r="F42" i="25"/>
  <c r="F40" i="25"/>
  <c r="F38" i="25"/>
  <c r="F36" i="25"/>
  <c r="F34" i="25"/>
  <c r="F32" i="25"/>
  <c r="F30" i="25"/>
  <c r="F28" i="25"/>
  <c r="F26" i="25"/>
  <c r="F24" i="25"/>
  <c r="F22" i="25"/>
  <c r="F20" i="25"/>
  <c r="F18" i="25"/>
  <c r="F16" i="25"/>
  <c r="F14" i="25"/>
  <c r="F12" i="25"/>
  <c r="F10" i="25"/>
  <c r="F8" i="25"/>
  <c r="BE55" i="23"/>
  <c r="BF55" i="20"/>
  <c r="BE55" i="20"/>
  <c r="AV55" i="4"/>
  <c r="BE55" i="18"/>
  <c r="BH9" i="34"/>
  <c r="BH17" i="34"/>
  <c r="BB55" i="19"/>
  <c r="BE55" i="9"/>
  <c r="BH30" i="34"/>
  <c r="BH36" i="34"/>
  <c r="BH40" i="34"/>
  <c r="BH44" i="34"/>
  <c r="BB54" i="26"/>
  <c r="BH13" i="26"/>
  <c r="BI13" i="26" s="1"/>
  <c r="BH17" i="26"/>
  <c r="BI17" i="26" s="1"/>
  <c r="BH27" i="26"/>
  <c r="BI27" i="26" s="1"/>
  <c r="BH32" i="19"/>
  <c r="BH36" i="19"/>
  <c r="BB54" i="10"/>
  <c r="BH37" i="26"/>
  <c r="BI37" i="26" s="1"/>
  <c r="BH14" i="19"/>
  <c r="BH28" i="19"/>
  <c r="G54" i="26"/>
  <c r="G55" i="22"/>
  <c r="G55" i="21"/>
  <c r="G55" i="16"/>
  <c r="AW55" i="18"/>
  <c r="AW54" i="26"/>
  <c r="AW54" i="10"/>
  <c r="BB55" i="22"/>
  <c r="AS55" i="4"/>
  <c r="AT55" i="22"/>
  <c r="AG9" i="25"/>
  <c r="AN54" i="7"/>
  <c r="AP55" i="15"/>
  <c r="AP54" i="10"/>
  <c r="AR54" i="13"/>
  <c r="AI54" i="13"/>
  <c r="AK54" i="10"/>
  <c r="AK54" i="7"/>
  <c r="AP55" i="20"/>
  <c r="AP55" i="21"/>
  <c r="AJ55" i="4"/>
  <c r="AK55" i="16"/>
  <c r="AP55" i="16"/>
  <c r="AK55" i="20"/>
  <c r="AK55" i="21"/>
  <c r="BE55" i="35"/>
  <c r="BE55" i="30"/>
  <c r="AP55" i="35"/>
  <c r="AP55" i="30"/>
  <c r="AY29" i="25"/>
  <c r="AY29" i="2"/>
  <c r="BE54" i="7"/>
  <c r="AP54" i="7"/>
  <c r="BE55" i="11"/>
  <c r="AP55" i="11"/>
  <c r="AG55" i="4"/>
  <c r="AG10" i="25"/>
  <c r="AG10" i="2"/>
  <c r="AG12" i="25"/>
  <c r="AG12" i="2"/>
  <c r="AP55" i="22"/>
  <c r="AH55" i="22"/>
  <c r="AG8" i="25"/>
  <c r="AG8" i="2"/>
  <c r="BE55" i="22"/>
  <c r="BG24" i="28"/>
  <c r="AA55" i="9"/>
  <c r="R7" i="28"/>
  <c r="R57" i="9"/>
  <c r="S55" i="9"/>
  <c r="BH18" i="35"/>
  <c r="BH20" i="35"/>
  <c r="BH22" i="35"/>
  <c r="BH24" i="35"/>
  <c r="BH26" i="35"/>
  <c r="BH28" i="35"/>
  <c r="BH38" i="35"/>
  <c r="BH40" i="35"/>
  <c r="BH42" i="35"/>
  <c r="BH44" i="35"/>
  <c r="BH46" i="35"/>
  <c r="BH48" i="35"/>
  <c r="BH50" i="35"/>
  <c r="BH11" i="30"/>
  <c r="BH15" i="30"/>
  <c r="BH49" i="30"/>
  <c r="AA54" i="26"/>
  <c r="AB54" i="26"/>
  <c r="AA55" i="35"/>
  <c r="AA55" i="30"/>
  <c r="BH10" i="30"/>
  <c r="BH14" i="30"/>
  <c r="BH18" i="30"/>
  <c r="BH28" i="30"/>
  <c r="S54" i="26"/>
  <c r="BH8" i="35"/>
  <c r="BH9" i="30"/>
  <c r="BH37" i="30"/>
  <c r="BH41" i="30"/>
  <c r="BH43" i="30"/>
  <c r="BH10" i="26"/>
  <c r="BI10" i="26" s="1"/>
  <c r="S24" i="28"/>
  <c r="AA24" i="28"/>
  <c r="AB24" i="28" s="1"/>
  <c r="BH14" i="26"/>
  <c r="BI14" i="26" s="1"/>
  <c r="BH9" i="35"/>
  <c r="BH17" i="35"/>
  <c r="BH19" i="35"/>
  <c r="BH21" i="35"/>
  <c r="BH23" i="35"/>
  <c r="BH25" i="35"/>
  <c r="BH27" i="35"/>
  <c r="BH37" i="35"/>
  <c r="BH39" i="35"/>
  <c r="BH41" i="35"/>
  <c r="BH43" i="35"/>
  <c r="BH45" i="35"/>
  <c r="BH47" i="35"/>
  <c r="BH49" i="35"/>
  <c r="BH54" i="35"/>
  <c r="BH8" i="30"/>
  <c r="BH22" i="30"/>
  <c r="BH40" i="30"/>
  <c r="BH42" i="30"/>
  <c r="BH15" i="26"/>
  <c r="BI15" i="26" s="1"/>
  <c r="AA54" i="7"/>
  <c r="AB54" i="7"/>
  <c r="BH45" i="7"/>
  <c r="BI45" i="7" s="1"/>
  <c r="AA21" i="28"/>
  <c r="BH54" i="11"/>
  <c r="BH8" i="10"/>
  <c r="BI8" i="10" s="1"/>
  <c r="AA54" i="10"/>
  <c r="AB54" i="10"/>
  <c r="S54" i="7"/>
  <c r="S18" i="28"/>
  <c r="AA18" i="28"/>
  <c r="AB18" i="28" s="1"/>
  <c r="BH25" i="7"/>
  <c r="BI25" i="7" s="1"/>
  <c r="AA55" i="11"/>
  <c r="S20" i="28"/>
  <c r="AA20" i="28"/>
  <c r="AB20" i="28" s="1"/>
  <c r="BH10" i="10"/>
  <c r="BI10" i="10" s="1"/>
  <c r="S11" i="28"/>
  <c r="AA11" i="28"/>
  <c r="AB11" i="28" s="1"/>
  <c r="AA10" i="28"/>
  <c r="S10" i="28"/>
  <c r="R14" i="28"/>
  <c r="AA55" i="20"/>
  <c r="AB55" i="20"/>
  <c r="AA13" i="28"/>
  <c r="S13" i="28"/>
  <c r="AB55" i="22"/>
  <c r="AA55" i="22"/>
  <c r="AA55" i="23"/>
  <c r="AB55" i="23"/>
  <c r="S55" i="21"/>
  <c r="R55" i="4"/>
  <c r="AA55" i="21"/>
  <c r="AB55" i="21"/>
  <c r="AA12" i="28"/>
  <c r="AB12" i="28" s="1"/>
  <c r="S12" i="28"/>
  <c r="S55" i="20"/>
  <c r="S55" i="22"/>
  <c r="S55" i="23"/>
  <c r="M54" i="26"/>
  <c r="BH18" i="26"/>
  <c r="BI18" i="26" s="1"/>
  <c r="BH30" i="26"/>
  <c r="BI30" i="26" s="1"/>
  <c r="BH38" i="26"/>
  <c r="BI38" i="26" s="1"/>
  <c r="BH9" i="19"/>
  <c r="AD55" i="19"/>
  <c r="BH19" i="19"/>
  <c r="BH27" i="19"/>
  <c r="BH35" i="19"/>
  <c r="BH45" i="19"/>
  <c r="BH8" i="15"/>
  <c r="AD55" i="15"/>
  <c r="BH14" i="15"/>
  <c r="BH36" i="15"/>
  <c r="BH40" i="15"/>
  <c r="BH15" i="35"/>
  <c r="BH35" i="35"/>
  <c r="BH12" i="35"/>
  <c r="BH32" i="35"/>
  <c r="BH36" i="35"/>
  <c r="M24" i="28"/>
  <c r="BH8" i="26"/>
  <c r="BI8" i="26" s="1"/>
  <c r="BH20" i="26"/>
  <c r="BI20" i="26" s="1"/>
  <c r="BH32" i="26"/>
  <c r="BI32" i="26" s="1"/>
  <c r="BH44" i="26"/>
  <c r="BI44" i="26" s="1"/>
  <c r="BH11" i="19"/>
  <c r="BH21" i="19"/>
  <c r="BH29" i="19"/>
  <c r="BH39" i="19"/>
  <c r="BH47" i="19"/>
  <c r="BH16" i="15"/>
  <c r="BH24" i="15"/>
  <c r="BH32" i="15"/>
  <c r="O55" i="35"/>
  <c r="BH13" i="35"/>
  <c r="BH33" i="35"/>
  <c r="BH14" i="35"/>
  <c r="BH34" i="35"/>
  <c r="AD54" i="26"/>
  <c r="P54" i="26"/>
  <c r="BH12" i="26"/>
  <c r="BI12" i="26" s="1"/>
  <c r="BH24" i="26"/>
  <c r="BI24" i="26" s="1"/>
  <c r="BH34" i="26"/>
  <c r="BI34" i="26" s="1"/>
  <c r="BH46" i="26"/>
  <c r="BI46" i="26" s="1"/>
  <c r="BH13" i="19"/>
  <c r="BH23" i="19"/>
  <c r="BH31" i="19"/>
  <c r="BH41" i="19"/>
  <c r="BH49" i="19"/>
  <c r="BH12" i="15"/>
  <c r="BH34" i="15"/>
  <c r="BH38" i="15"/>
  <c r="BH11" i="35"/>
  <c r="BH31" i="35"/>
  <c r="BH16" i="35"/>
  <c r="O55" i="19"/>
  <c r="O55" i="15"/>
  <c r="BH16" i="26"/>
  <c r="BI16" i="26" s="1"/>
  <c r="BH26" i="26"/>
  <c r="BI26" i="26" s="1"/>
  <c r="BH36" i="26"/>
  <c r="BI36" i="26" s="1"/>
  <c r="BH48" i="26"/>
  <c r="BI48" i="26" s="1"/>
  <c r="BH17" i="19"/>
  <c r="BH25" i="19"/>
  <c r="BH33" i="19"/>
  <c r="BH43" i="19"/>
  <c r="BH54" i="19"/>
  <c r="BH20" i="15"/>
  <c r="BH28" i="15"/>
  <c r="BH50" i="15"/>
  <c r="AD55" i="35"/>
  <c r="BH7" i="35"/>
  <c r="BH29" i="35"/>
  <c r="BH10" i="35"/>
  <c r="BH30" i="35"/>
  <c r="O54" i="26"/>
  <c r="BI54" i="5"/>
  <c r="BH54" i="5"/>
  <c r="BH9" i="7"/>
  <c r="BI9" i="7" s="1"/>
  <c r="BH13" i="7"/>
  <c r="BI13" i="7" s="1"/>
  <c r="BH47" i="7"/>
  <c r="BI47" i="7" s="1"/>
  <c r="BH53" i="7"/>
  <c r="BI53" i="7" s="1"/>
  <c r="BH7" i="6"/>
  <c r="BI7" i="6" s="1"/>
  <c r="AD54" i="6"/>
  <c r="M16" i="28"/>
  <c r="O16" i="28"/>
  <c r="BH27" i="6"/>
  <c r="BI27" i="6" s="1"/>
  <c r="BH37" i="6"/>
  <c r="BI37" i="6" s="1"/>
  <c r="BH45" i="6"/>
  <c r="BI45" i="6" s="1"/>
  <c r="BH12" i="7"/>
  <c r="BI12" i="7" s="1"/>
  <c r="BH44" i="7"/>
  <c r="BI44" i="7" s="1"/>
  <c r="BH8" i="6"/>
  <c r="BI8" i="6" s="1"/>
  <c r="BH12" i="6"/>
  <c r="BI12" i="6" s="1"/>
  <c r="BH32" i="6"/>
  <c r="BI32" i="6" s="1"/>
  <c r="BH7" i="7"/>
  <c r="BI7" i="7" s="1"/>
  <c r="BH17" i="7"/>
  <c r="BI17" i="7" s="1"/>
  <c r="BH33" i="7"/>
  <c r="BI33" i="7" s="1"/>
  <c r="BH43" i="7"/>
  <c r="BI43" i="7" s="1"/>
  <c r="BH44" i="11"/>
  <c r="BH13" i="6"/>
  <c r="BI13" i="6" s="1"/>
  <c r="BH19" i="6"/>
  <c r="BI19" i="6" s="1"/>
  <c r="BH25" i="6"/>
  <c r="BI25" i="6" s="1"/>
  <c r="BH35" i="6"/>
  <c r="BI35" i="6" s="1"/>
  <c r="BH14" i="7"/>
  <c r="BI14" i="7" s="1"/>
  <c r="BH22" i="7"/>
  <c r="BI22" i="7" s="1"/>
  <c r="BH32" i="7"/>
  <c r="BI32" i="7" s="1"/>
  <c r="BH46" i="7"/>
  <c r="BI46" i="7" s="1"/>
  <c r="BH48" i="10"/>
  <c r="BI48" i="10" s="1"/>
  <c r="BH10" i="6"/>
  <c r="BI10" i="6" s="1"/>
  <c r="BH22" i="6"/>
  <c r="BI22" i="6" s="1"/>
  <c r="BH34" i="6"/>
  <c r="BI34" i="6" s="1"/>
  <c r="BH40" i="6"/>
  <c r="BI40" i="6" s="1"/>
  <c r="BH44" i="6"/>
  <c r="BI44" i="6" s="1"/>
  <c r="BH19" i="7"/>
  <c r="BI19" i="7" s="1"/>
  <c r="BH23" i="7"/>
  <c r="BI23" i="7" s="1"/>
  <c r="BH31" i="7"/>
  <c r="BI31" i="7" s="1"/>
  <c r="BH37" i="7"/>
  <c r="BI37" i="7" s="1"/>
  <c r="P54" i="6"/>
  <c r="O54" i="6"/>
  <c r="BH11" i="6"/>
  <c r="BI11" i="6" s="1"/>
  <c r="BH17" i="6"/>
  <c r="BI17" i="6" s="1"/>
  <c r="BH21" i="6"/>
  <c r="BI21" i="6" s="1"/>
  <c r="BH33" i="6"/>
  <c r="BI33" i="6" s="1"/>
  <c r="BH8" i="7"/>
  <c r="BI8" i="7" s="1"/>
  <c r="BH16" i="7"/>
  <c r="BI16" i="7" s="1"/>
  <c r="BH28" i="7"/>
  <c r="BI28" i="7" s="1"/>
  <c r="BH34" i="7"/>
  <c r="BI34" i="7" s="1"/>
  <c r="BH38" i="7"/>
  <c r="BI38" i="7" s="1"/>
  <c r="BH48" i="7"/>
  <c r="BI48" i="7" s="1"/>
  <c r="BH44" i="10"/>
  <c r="BI44" i="10" s="1"/>
  <c r="BH20" i="6"/>
  <c r="BI20" i="6" s="1"/>
  <c r="BH28" i="6"/>
  <c r="BI28" i="6" s="1"/>
  <c r="BH36" i="6"/>
  <c r="BI36" i="6" s="1"/>
  <c r="BH42" i="6"/>
  <c r="BI42" i="6" s="1"/>
  <c r="BH46" i="6"/>
  <c r="BI46" i="6" s="1"/>
  <c r="BH11" i="7"/>
  <c r="BI11" i="7" s="1"/>
  <c r="BH21" i="7"/>
  <c r="BI21" i="7" s="1"/>
  <c r="BH27" i="7"/>
  <c r="BI27" i="7" s="1"/>
  <c r="BH49" i="7"/>
  <c r="BI49" i="7" s="1"/>
  <c r="BH9" i="6"/>
  <c r="BI9" i="6" s="1"/>
  <c r="BH31" i="6"/>
  <c r="BI31" i="6" s="1"/>
  <c r="BH43" i="6"/>
  <c r="BI43" i="6" s="1"/>
  <c r="BH10" i="7"/>
  <c r="BI10" i="7" s="1"/>
  <c r="BH36" i="7"/>
  <c r="BI36" i="7" s="1"/>
  <c r="BH40" i="7"/>
  <c r="BI40" i="7" s="1"/>
  <c r="BH50" i="7"/>
  <c r="BI50" i="7" s="1"/>
  <c r="BH16" i="6"/>
  <c r="BI16" i="6" s="1"/>
  <c r="BH30" i="6"/>
  <c r="BI30" i="6" s="1"/>
  <c r="M54" i="6"/>
  <c r="O54" i="7"/>
  <c r="M54" i="7"/>
  <c r="M12" i="28"/>
  <c r="L55" i="4"/>
  <c r="M11" i="28"/>
  <c r="O55" i="16"/>
  <c r="O55" i="23"/>
  <c r="M55" i="21"/>
  <c r="J7" i="28"/>
  <c r="BH16" i="30"/>
  <c r="BH44" i="30"/>
  <c r="AD55" i="30"/>
  <c r="BH26" i="30"/>
  <c r="AD55" i="11"/>
  <c r="J54" i="10"/>
  <c r="BH26" i="11"/>
  <c r="BH43" i="11"/>
  <c r="BH15" i="10"/>
  <c r="BI15" i="10" s="1"/>
  <c r="J20" i="28"/>
  <c r="O20" i="28"/>
  <c r="J18" i="28"/>
  <c r="O18" i="28"/>
  <c r="BH45" i="11"/>
  <c r="BH22" i="11"/>
  <c r="BH30" i="11"/>
  <c r="BH11" i="10"/>
  <c r="BI11" i="10" s="1"/>
  <c r="AD54" i="10"/>
  <c r="BH20" i="7"/>
  <c r="BI20" i="7" s="1"/>
  <c r="AD54" i="7"/>
  <c r="BH41" i="11"/>
  <c r="P54" i="10"/>
  <c r="O54" i="10"/>
  <c r="AY24" i="2"/>
  <c r="AY24" i="25"/>
  <c r="AY10" i="25"/>
  <c r="AY10" i="2"/>
  <c r="BG37" i="28"/>
  <c r="AE37" i="28"/>
  <c r="BF43" i="28"/>
  <c r="BG43" i="28"/>
  <c r="BI43" i="28" s="1"/>
  <c r="BF39" i="28"/>
  <c r="BG39" i="28"/>
  <c r="AY48" i="2"/>
  <c r="AY48" i="25"/>
  <c r="BG35" i="28"/>
  <c r="BF35" i="28"/>
  <c r="BF17" i="28"/>
  <c r="BG17" i="28"/>
  <c r="BF36" i="28"/>
  <c r="BG36" i="28"/>
  <c r="AE41" i="28"/>
  <c r="BG41" i="28"/>
  <c r="BG34" i="28"/>
  <c r="BI34" i="28" s="1"/>
  <c r="AE34" i="28"/>
  <c r="AI7" i="33"/>
  <c r="AK7" i="33" s="1"/>
  <c r="AH54" i="33"/>
  <c r="U54" i="33"/>
  <c r="V54" i="33"/>
  <c r="AU8" i="13"/>
  <c r="AW8" i="13" s="1"/>
  <c r="AX8" i="13" s="1"/>
  <c r="AZ8" i="13" s="1"/>
  <c r="BA8" i="13" s="1"/>
  <c r="BC8" i="13" s="1"/>
  <c r="BD8" i="13" s="1"/>
  <c r="BF8" i="13" s="1"/>
  <c r="BG8" i="13" s="1"/>
  <c r="BI8" i="13" s="1"/>
  <c r="AV8" i="2"/>
  <c r="AV8" i="25"/>
  <c r="AM9" i="2"/>
  <c r="AM9" i="25"/>
  <c r="U9" i="25"/>
  <c r="U9" i="2"/>
  <c r="AV11" i="2"/>
  <c r="AV11" i="25"/>
  <c r="AM12" i="2"/>
  <c r="AM12" i="25"/>
  <c r="U12" i="25"/>
  <c r="U12" i="2"/>
  <c r="AI13" i="33"/>
  <c r="AK13" i="33" s="1"/>
  <c r="BH13" i="33" s="1"/>
  <c r="BK13" i="33" s="1"/>
  <c r="AM13" i="25"/>
  <c r="AM13" i="2"/>
  <c r="U13" i="2"/>
  <c r="U13" i="25"/>
  <c r="AI14" i="33"/>
  <c r="AK14" i="33" s="1"/>
  <c r="BH14" i="33" s="1"/>
  <c r="BK14" i="33" s="1"/>
  <c r="AU14" i="13"/>
  <c r="AW14" i="13" s="1"/>
  <c r="AX14" i="13" s="1"/>
  <c r="AZ14" i="13" s="1"/>
  <c r="BA14" i="13" s="1"/>
  <c r="BC14" i="13" s="1"/>
  <c r="BD14" i="13" s="1"/>
  <c r="BF14" i="13" s="1"/>
  <c r="BG14" i="13" s="1"/>
  <c r="BI14" i="13" s="1"/>
  <c r="AM14" i="2"/>
  <c r="AM14" i="25"/>
  <c r="U14" i="25"/>
  <c r="U14" i="2"/>
  <c r="AI15" i="33"/>
  <c r="AK15" i="33" s="1"/>
  <c r="BH15" i="33" s="1"/>
  <c r="BK15" i="33" s="1"/>
  <c r="AU15" i="13"/>
  <c r="AW15" i="13" s="1"/>
  <c r="AX15" i="13" s="1"/>
  <c r="AZ15" i="13" s="1"/>
  <c r="BA15" i="13" s="1"/>
  <c r="BC15" i="13" s="1"/>
  <c r="BD15" i="13" s="1"/>
  <c r="BF15" i="13" s="1"/>
  <c r="BG15" i="13" s="1"/>
  <c r="BI15" i="13" s="1"/>
  <c r="AV16" i="25"/>
  <c r="AV16" i="2"/>
  <c r="AV18" i="25"/>
  <c r="AV18" i="2"/>
  <c r="AI20" i="33"/>
  <c r="AK20" i="33" s="1"/>
  <c r="BH20" i="33" s="1"/>
  <c r="BK20" i="33" s="1"/>
  <c r="AU20" i="13"/>
  <c r="AW20" i="13" s="1"/>
  <c r="AX20" i="13" s="1"/>
  <c r="AZ20" i="13" s="1"/>
  <c r="BA20" i="13" s="1"/>
  <c r="BC20" i="13" s="1"/>
  <c r="BD20" i="13" s="1"/>
  <c r="BF20" i="13" s="1"/>
  <c r="BG20" i="13" s="1"/>
  <c r="BI20" i="13" s="1"/>
  <c r="BJ20" i="13" s="1"/>
  <c r="AM21" i="25"/>
  <c r="AM21" i="2"/>
  <c r="U21" i="2"/>
  <c r="U21" i="25"/>
  <c r="AI22" i="33"/>
  <c r="AK22" i="33" s="1"/>
  <c r="BH22" i="33" s="1"/>
  <c r="BK22" i="33" s="1"/>
  <c r="AU22" i="13"/>
  <c r="AW22" i="13" s="1"/>
  <c r="AX22" i="13" s="1"/>
  <c r="AZ22" i="13" s="1"/>
  <c r="BA22" i="13" s="1"/>
  <c r="BC22" i="13" s="1"/>
  <c r="BD22" i="13" s="1"/>
  <c r="BF22" i="13" s="1"/>
  <c r="AM22" i="2"/>
  <c r="AM22" i="25"/>
  <c r="U22" i="25"/>
  <c r="U22" i="2"/>
  <c r="AI23" i="33"/>
  <c r="AK23" i="33" s="1"/>
  <c r="BH23" i="33" s="1"/>
  <c r="BK23" i="33" s="1"/>
  <c r="AU23" i="13"/>
  <c r="AW23" i="13" s="1"/>
  <c r="AX23" i="13" s="1"/>
  <c r="AZ23" i="13" s="1"/>
  <c r="BA23" i="13" s="1"/>
  <c r="BC23" i="13" s="1"/>
  <c r="BD23" i="13" s="1"/>
  <c r="BF23" i="13" s="1"/>
  <c r="U23" i="2"/>
  <c r="U23" i="25"/>
  <c r="AV25" i="25"/>
  <c r="AV25" i="2"/>
  <c r="AM25" i="2"/>
  <c r="AM25" i="25"/>
  <c r="AV26" i="25"/>
  <c r="AV26" i="2"/>
  <c r="AM26" i="25"/>
  <c r="AM26" i="2"/>
  <c r="AI28" i="33"/>
  <c r="AK28" i="33" s="1"/>
  <c r="BH28" i="33" s="1"/>
  <c r="BK28" i="33" s="1"/>
  <c r="AU28" i="13"/>
  <c r="AW28" i="13" s="1"/>
  <c r="AX28" i="13" s="1"/>
  <c r="AZ28" i="13" s="1"/>
  <c r="BA28" i="13" s="1"/>
  <c r="BC28" i="13" s="1"/>
  <c r="BD28" i="13" s="1"/>
  <c r="BF28" i="13" s="1"/>
  <c r="BG28" i="13" s="1"/>
  <c r="BI28" i="13" s="1"/>
  <c r="BL28" i="13" s="1"/>
  <c r="AM28" i="2"/>
  <c r="AM28" i="25"/>
  <c r="U28" i="2"/>
  <c r="U28" i="25"/>
  <c r="AI30" i="33"/>
  <c r="AK30" i="33" s="1"/>
  <c r="BH30" i="33" s="1"/>
  <c r="BK30" i="33" s="1"/>
  <c r="AU30" i="13"/>
  <c r="AW30" i="13" s="1"/>
  <c r="AX30" i="13" s="1"/>
  <c r="AZ30" i="13" s="1"/>
  <c r="BA30" i="13" s="1"/>
  <c r="BC30" i="13" s="1"/>
  <c r="BD30" i="13" s="1"/>
  <c r="BF30" i="13" s="1"/>
  <c r="AM31" i="25"/>
  <c r="AM31" i="2"/>
  <c r="U31" i="2"/>
  <c r="U31" i="25"/>
  <c r="AI32" i="33"/>
  <c r="AK32" i="33" s="1"/>
  <c r="BH32" i="33" s="1"/>
  <c r="BK32" i="33" s="1"/>
  <c r="U32" i="25"/>
  <c r="U32" i="2"/>
  <c r="AI33" i="33"/>
  <c r="AK33" i="33" s="1"/>
  <c r="BH33" i="33" s="1"/>
  <c r="BK33" i="33" s="1"/>
  <c r="AM33" i="2"/>
  <c r="AM33" i="25"/>
  <c r="U33" i="2"/>
  <c r="U33" i="25"/>
  <c r="AI34" i="33"/>
  <c r="AK34" i="33" s="1"/>
  <c r="BH34" i="33" s="1"/>
  <c r="BK34" i="33" s="1"/>
  <c r="AU34" i="13"/>
  <c r="AW34" i="13" s="1"/>
  <c r="AX34" i="13" s="1"/>
  <c r="AZ34" i="13" s="1"/>
  <c r="BA34" i="13" s="1"/>
  <c r="BC34" i="13" s="1"/>
  <c r="BD34" i="13" s="1"/>
  <c r="BF34" i="13" s="1"/>
  <c r="BG34" i="13" s="1"/>
  <c r="BI34" i="13" s="1"/>
  <c r="AM34" i="25"/>
  <c r="AM34" i="2"/>
  <c r="U34" i="25"/>
  <c r="U34" i="2"/>
  <c r="AV35" i="2"/>
  <c r="AV35" i="25"/>
  <c r="AV36" i="25"/>
  <c r="AV36" i="2"/>
  <c r="AM37" i="25"/>
  <c r="AM37" i="2"/>
  <c r="U37" i="25"/>
  <c r="U37" i="2"/>
  <c r="AI38" i="33"/>
  <c r="AK38" i="33" s="1"/>
  <c r="BH38" i="33" s="1"/>
  <c r="BK38" i="33" s="1"/>
  <c r="AU38" i="13"/>
  <c r="AW38" i="13" s="1"/>
  <c r="AX38" i="13" s="1"/>
  <c r="AZ38" i="13" s="1"/>
  <c r="BA38" i="13" s="1"/>
  <c r="BC38" i="13" s="1"/>
  <c r="BD38" i="13" s="1"/>
  <c r="BF38" i="13" s="1"/>
  <c r="BG38" i="13" s="1"/>
  <c r="BI38" i="13" s="1"/>
  <c r="AM38" i="25"/>
  <c r="AM38" i="2"/>
  <c r="U38" i="2"/>
  <c r="U38" i="25"/>
  <c r="AI40" i="33"/>
  <c r="AK40" i="33" s="1"/>
  <c r="BH40" i="33" s="1"/>
  <c r="BK40" i="33" s="1"/>
  <c r="AU40" i="13"/>
  <c r="AW40" i="13" s="1"/>
  <c r="AX40" i="13" s="1"/>
  <c r="AZ40" i="13" s="1"/>
  <c r="BA40" i="13" s="1"/>
  <c r="BC40" i="13" s="1"/>
  <c r="BD40" i="13" s="1"/>
  <c r="BF40" i="13" s="1"/>
  <c r="BG40" i="13" s="1"/>
  <c r="BI40" i="13" s="1"/>
  <c r="AM40" i="2"/>
  <c r="AM40" i="25"/>
  <c r="U40" i="25"/>
  <c r="U40" i="2"/>
  <c r="AI42" i="33"/>
  <c r="AK42" i="33" s="1"/>
  <c r="BH42" i="33" s="1"/>
  <c r="BK42" i="33" s="1"/>
  <c r="AU42" i="13"/>
  <c r="AW42" i="13" s="1"/>
  <c r="AX42" i="13" s="1"/>
  <c r="AZ42" i="13" s="1"/>
  <c r="BA42" i="13" s="1"/>
  <c r="BC42" i="13" s="1"/>
  <c r="BD42" i="13" s="1"/>
  <c r="BF42" i="13" s="1"/>
  <c r="AM44" i="25"/>
  <c r="AM44" i="2"/>
  <c r="U44" i="2"/>
  <c r="U44" i="25"/>
  <c r="AU7" i="13"/>
  <c r="AW7" i="13" s="1"/>
  <c r="AT54" i="13"/>
  <c r="AI8" i="33"/>
  <c r="AK8" i="33" s="1"/>
  <c r="BH8" i="33" s="1"/>
  <c r="BK8" i="33" s="1"/>
  <c r="AM8" i="25"/>
  <c r="AM8" i="2"/>
  <c r="U8" i="2"/>
  <c r="U8" i="25"/>
  <c r="AV9" i="25"/>
  <c r="AV9" i="2"/>
  <c r="AM11" i="2"/>
  <c r="AM11" i="25"/>
  <c r="U11" i="2"/>
  <c r="U11" i="25"/>
  <c r="AV12" i="25"/>
  <c r="AV12" i="2"/>
  <c r="AU13" i="13"/>
  <c r="AW13" i="13" s="1"/>
  <c r="AX13" i="13" s="1"/>
  <c r="AZ13" i="13" s="1"/>
  <c r="BA13" i="13" s="1"/>
  <c r="BC13" i="13" s="1"/>
  <c r="BD13" i="13" s="1"/>
  <c r="BF13" i="13" s="1"/>
  <c r="AV13" i="25"/>
  <c r="AV13" i="2"/>
  <c r="AV14" i="25"/>
  <c r="AV14" i="2"/>
  <c r="AI16" i="33"/>
  <c r="AK16" i="33" s="1"/>
  <c r="BH16" i="33" s="1"/>
  <c r="BK16" i="33" s="1"/>
  <c r="AU16" i="13"/>
  <c r="AW16" i="13" s="1"/>
  <c r="AX16" i="13" s="1"/>
  <c r="AZ16" i="13" s="1"/>
  <c r="BA16" i="13" s="1"/>
  <c r="BC16" i="13" s="1"/>
  <c r="BD16" i="13" s="1"/>
  <c r="BF16" i="13" s="1"/>
  <c r="BG16" i="13" s="1"/>
  <c r="BI16" i="13" s="1"/>
  <c r="AM16" i="2"/>
  <c r="AM16" i="25"/>
  <c r="U16" i="2"/>
  <c r="U16" i="25"/>
  <c r="AI17" i="33"/>
  <c r="AK17" i="33" s="1"/>
  <c r="BH17" i="33" s="1"/>
  <c r="BK17" i="33" s="1"/>
  <c r="AU17" i="13"/>
  <c r="AW17" i="13" s="1"/>
  <c r="AX17" i="13" s="1"/>
  <c r="AZ17" i="13" s="1"/>
  <c r="BA17" i="13" s="1"/>
  <c r="BC17" i="13" s="1"/>
  <c r="BD17" i="13" s="1"/>
  <c r="BF17" i="13" s="1"/>
  <c r="BG17" i="13" s="1"/>
  <c r="BI17" i="13" s="1"/>
  <c r="AM18" i="25"/>
  <c r="AM18" i="2"/>
  <c r="U18" i="2"/>
  <c r="U18" i="25"/>
  <c r="AI19" i="33"/>
  <c r="AK19" i="33" s="1"/>
  <c r="BH19" i="33" s="1"/>
  <c r="BK19" i="33" s="1"/>
  <c r="AU19" i="13"/>
  <c r="AW19" i="13" s="1"/>
  <c r="AX19" i="13" s="1"/>
  <c r="AZ19" i="13" s="1"/>
  <c r="BA19" i="13" s="1"/>
  <c r="BC19" i="13" s="1"/>
  <c r="BD19" i="13" s="1"/>
  <c r="BF19" i="13" s="1"/>
  <c r="BG19" i="13" s="1"/>
  <c r="BI19" i="13" s="1"/>
  <c r="AV21" i="25"/>
  <c r="AV21" i="2"/>
  <c r="AV22" i="25"/>
  <c r="AV22" i="2"/>
  <c r="AV23" i="2"/>
  <c r="AV23" i="25"/>
  <c r="AM23" i="2"/>
  <c r="AM23" i="25"/>
  <c r="U25" i="25"/>
  <c r="U25" i="2"/>
  <c r="AI26" i="33"/>
  <c r="AK26" i="33" s="1"/>
  <c r="BH26" i="33" s="1"/>
  <c r="BK26" i="33" s="1"/>
  <c r="AU26" i="13"/>
  <c r="AW26" i="13" s="1"/>
  <c r="AX26" i="13" s="1"/>
  <c r="AZ26" i="13" s="1"/>
  <c r="BA26" i="13" s="1"/>
  <c r="BC26" i="13" s="1"/>
  <c r="BD26" i="13" s="1"/>
  <c r="BF26" i="13" s="1"/>
  <c r="U26" i="25"/>
  <c r="U26" i="2"/>
  <c r="AI27" i="33"/>
  <c r="AK27" i="33" s="1"/>
  <c r="BH27" i="33" s="1"/>
  <c r="BK27" i="33" s="1"/>
  <c r="AU27" i="13"/>
  <c r="AW27" i="13" s="1"/>
  <c r="AX27" i="13" s="1"/>
  <c r="AZ27" i="13" s="1"/>
  <c r="BA27" i="13" s="1"/>
  <c r="BC27" i="13" s="1"/>
  <c r="BD27" i="13" s="1"/>
  <c r="BF27" i="13" s="1"/>
  <c r="BG27" i="13" s="1"/>
  <c r="BI27" i="13" s="1"/>
  <c r="BJ27" i="13" s="1"/>
  <c r="AV28" i="25"/>
  <c r="AV28" i="2"/>
  <c r="AV31" i="2"/>
  <c r="AV31" i="25"/>
  <c r="AU32" i="13"/>
  <c r="AW32" i="13" s="1"/>
  <c r="AX32" i="13" s="1"/>
  <c r="AZ32" i="13" s="1"/>
  <c r="BA32" i="13" s="1"/>
  <c r="BC32" i="13" s="1"/>
  <c r="BD32" i="13" s="1"/>
  <c r="BF32" i="13" s="1"/>
  <c r="BG32" i="13" s="1"/>
  <c r="BI32" i="13" s="1"/>
  <c r="AV32" i="25"/>
  <c r="AV32" i="2"/>
  <c r="AM32" i="2"/>
  <c r="AM32" i="25"/>
  <c r="AU33" i="13"/>
  <c r="AW33" i="13" s="1"/>
  <c r="AX33" i="13" s="1"/>
  <c r="AZ33" i="13" s="1"/>
  <c r="BA33" i="13" s="1"/>
  <c r="BC33" i="13" s="1"/>
  <c r="BD33" i="13" s="1"/>
  <c r="BF33" i="13" s="1"/>
  <c r="BG33" i="13" s="1"/>
  <c r="BI33" i="13" s="1"/>
  <c r="AV33" i="25"/>
  <c r="AV33" i="2"/>
  <c r="AV34" i="25"/>
  <c r="AV34" i="2"/>
  <c r="AM35" i="2"/>
  <c r="AM35" i="25"/>
  <c r="U35" i="25"/>
  <c r="U35" i="2"/>
  <c r="AI36" i="33"/>
  <c r="AK36" i="33" s="1"/>
  <c r="BH36" i="33" s="1"/>
  <c r="BK36" i="33" s="1"/>
  <c r="AU36" i="13"/>
  <c r="AW36" i="13" s="1"/>
  <c r="AX36" i="13" s="1"/>
  <c r="AZ36" i="13" s="1"/>
  <c r="BA36" i="13" s="1"/>
  <c r="BC36" i="13" s="1"/>
  <c r="BD36" i="13" s="1"/>
  <c r="BF36" i="13" s="1"/>
  <c r="BG36" i="13" s="1"/>
  <c r="BI36" i="13" s="1"/>
  <c r="AM36" i="25"/>
  <c r="AM36" i="2"/>
  <c r="U36" i="2"/>
  <c r="U36" i="25"/>
  <c r="AV37" i="25"/>
  <c r="AV37" i="2"/>
  <c r="AV38" i="25"/>
  <c r="AV38" i="2"/>
  <c r="AV40" i="25"/>
  <c r="AV40" i="2"/>
  <c r="AV44" i="25"/>
  <c r="AV44" i="2"/>
  <c r="AV45" i="25"/>
  <c r="AV45" i="2"/>
  <c r="AM46" i="2"/>
  <c r="AM46" i="25"/>
  <c r="U46" i="25"/>
  <c r="U46" i="2"/>
  <c r="AI47" i="33"/>
  <c r="AK47" i="33" s="1"/>
  <c r="BH47" i="33" s="1"/>
  <c r="BK47" i="33" s="1"/>
  <c r="AU47" i="13"/>
  <c r="AW47" i="13" s="1"/>
  <c r="AX47" i="13" s="1"/>
  <c r="AZ47" i="13" s="1"/>
  <c r="BA47" i="13" s="1"/>
  <c r="BC47" i="13" s="1"/>
  <c r="BD47" i="13" s="1"/>
  <c r="BF47" i="13" s="1"/>
  <c r="BG47" i="13" s="1"/>
  <c r="BI47" i="13" s="1"/>
  <c r="AA49" i="33"/>
  <c r="AB49" i="33" s="1"/>
  <c r="L50" i="25"/>
  <c r="L50" i="2"/>
  <c r="BH10" i="8"/>
  <c r="BI10" i="8" s="1"/>
  <c r="BH18" i="8"/>
  <c r="BI18" i="8" s="1"/>
  <c r="BH26" i="8"/>
  <c r="BI26" i="8" s="1"/>
  <c r="BH30" i="8"/>
  <c r="BI30" i="8" s="1"/>
  <c r="BH46" i="8"/>
  <c r="BI46" i="8" s="1"/>
  <c r="O9" i="33"/>
  <c r="P9" i="33" s="1"/>
  <c r="AD9" i="33"/>
  <c r="AE9" i="33" s="1"/>
  <c r="AD17" i="33"/>
  <c r="AE17" i="33" s="1"/>
  <c r="O17" i="33"/>
  <c r="P17" i="33" s="1"/>
  <c r="O25" i="33"/>
  <c r="P25" i="33" s="1"/>
  <c r="AD25" i="33"/>
  <c r="AE25" i="33" s="1"/>
  <c r="AD37" i="33"/>
  <c r="AE37" i="33" s="1"/>
  <c r="O37" i="33"/>
  <c r="P37" i="33" s="1"/>
  <c r="I8" i="25"/>
  <c r="I8" i="2"/>
  <c r="I12" i="25"/>
  <c r="I12" i="2"/>
  <c r="I16" i="2"/>
  <c r="I16" i="25"/>
  <c r="I20" i="25"/>
  <c r="I20" i="2"/>
  <c r="I24" i="2"/>
  <c r="I24" i="25"/>
  <c r="I28" i="25"/>
  <c r="I28" i="2"/>
  <c r="I32" i="2"/>
  <c r="I32" i="25"/>
  <c r="I36" i="25"/>
  <c r="I36" i="2"/>
  <c r="I40" i="25"/>
  <c r="I40" i="2"/>
  <c r="I44" i="2"/>
  <c r="I44" i="25"/>
  <c r="I48" i="2"/>
  <c r="I48" i="25"/>
  <c r="X54" i="33"/>
  <c r="Y54" i="33"/>
  <c r="R54" i="33"/>
  <c r="AA7" i="33"/>
  <c r="AB7" i="33" s="1"/>
  <c r="X8" i="2"/>
  <c r="X8" i="25"/>
  <c r="R8" i="25"/>
  <c r="R8" i="2"/>
  <c r="X9" i="25"/>
  <c r="X9" i="2"/>
  <c r="R9" i="25"/>
  <c r="R9" i="2"/>
  <c r="X11" i="25"/>
  <c r="X11" i="2"/>
  <c r="R11" i="25"/>
  <c r="R11" i="2"/>
  <c r="X12" i="25"/>
  <c r="X12" i="2"/>
  <c r="R12" i="2"/>
  <c r="R12" i="25"/>
  <c r="X13" i="25"/>
  <c r="X13" i="2"/>
  <c r="R13" i="2"/>
  <c r="R13" i="25"/>
  <c r="X14" i="2"/>
  <c r="X14" i="25"/>
  <c r="R14" i="25"/>
  <c r="R14" i="2"/>
  <c r="AA15" i="33"/>
  <c r="AB15" i="33" s="1"/>
  <c r="X16" i="2"/>
  <c r="X16" i="25"/>
  <c r="R16" i="25"/>
  <c r="R16" i="2"/>
  <c r="AA17" i="33"/>
  <c r="AB17" i="33" s="1"/>
  <c r="X18" i="25"/>
  <c r="X18" i="2"/>
  <c r="R18" i="2"/>
  <c r="R18" i="25"/>
  <c r="X21" i="2"/>
  <c r="X21" i="25"/>
  <c r="R21" i="25"/>
  <c r="R21" i="2"/>
  <c r="BG22" i="13"/>
  <c r="BI22" i="13" s="1"/>
  <c r="BJ22" i="13" s="1"/>
  <c r="AA22" i="33"/>
  <c r="AB22" i="33" s="1"/>
  <c r="X22" i="25"/>
  <c r="X22" i="2"/>
  <c r="R22" i="25"/>
  <c r="R22" i="2"/>
  <c r="X23" i="25"/>
  <c r="X23" i="2"/>
  <c r="R23" i="2"/>
  <c r="R23" i="25"/>
  <c r="X25" i="25"/>
  <c r="X25" i="2"/>
  <c r="R25" i="25"/>
  <c r="R25" i="2"/>
  <c r="BG26" i="13"/>
  <c r="BI26" i="13" s="1"/>
  <c r="BL26" i="13" s="1"/>
  <c r="X26" i="25"/>
  <c r="X26" i="2"/>
  <c r="R26" i="2"/>
  <c r="R26" i="25"/>
  <c r="AA27" i="33"/>
  <c r="AB27" i="33" s="1"/>
  <c r="AA28" i="33"/>
  <c r="AB28" i="33" s="1"/>
  <c r="X28" i="2"/>
  <c r="X28" i="25"/>
  <c r="R28" i="2"/>
  <c r="R28" i="25"/>
  <c r="BG30" i="13"/>
  <c r="BI30" i="13" s="1"/>
  <c r="BJ30" i="13" s="1"/>
  <c r="AA30" i="33"/>
  <c r="AB30" i="33" s="1"/>
  <c r="X31" i="2"/>
  <c r="X31" i="25"/>
  <c r="R31" i="2"/>
  <c r="R31" i="25"/>
  <c r="AA32" i="33"/>
  <c r="AB32" i="33" s="1"/>
  <c r="X32" i="2"/>
  <c r="X32" i="25"/>
  <c r="R32" i="25"/>
  <c r="R32" i="2"/>
  <c r="X33" i="25"/>
  <c r="X33" i="2"/>
  <c r="R33" i="2"/>
  <c r="R33" i="25"/>
  <c r="AA34" i="33"/>
  <c r="AB34" i="33" s="1"/>
  <c r="X34" i="25"/>
  <c r="X34" i="2"/>
  <c r="R34" i="2"/>
  <c r="R34" i="25"/>
  <c r="X35" i="25"/>
  <c r="X35" i="2"/>
  <c r="R35" i="25"/>
  <c r="R35" i="2"/>
  <c r="AA36" i="33"/>
  <c r="AB36" i="33" s="1"/>
  <c r="X36" i="25"/>
  <c r="X36" i="2"/>
  <c r="R36" i="2"/>
  <c r="R36" i="25"/>
  <c r="X37" i="25"/>
  <c r="X37" i="2"/>
  <c r="R37" i="25"/>
  <c r="R37" i="2"/>
  <c r="X38" i="25"/>
  <c r="X38" i="2"/>
  <c r="R38" i="25"/>
  <c r="R38" i="2"/>
  <c r="AA40" i="33"/>
  <c r="AB40" i="33" s="1"/>
  <c r="X40" i="2"/>
  <c r="X40" i="25"/>
  <c r="R40" i="25"/>
  <c r="R40" i="2"/>
  <c r="BG42" i="13"/>
  <c r="BI42" i="13" s="1"/>
  <c r="BJ42" i="13" s="1"/>
  <c r="X44" i="2"/>
  <c r="X44" i="25"/>
  <c r="R44" i="2"/>
  <c r="R44" i="25"/>
  <c r="X45" i="25"/>
  <c r="X45" i="2"/>
  <c r="R45" i="25"/>
  <c r="R45" i="2"/>
  <c r="X46" i="25"/>
  <c r="X46" i="2"/>
  <c r="R46" i="25"/>
  <c r="R46" i="2"/>
  <c r="AO50" i="33"/>
  <c r="AQ50" i="33" s="1"/>
  <c r="AR50" i="33" s="1"/>
  <c r="AT50" i="33" s="1"/>
  <c r="AA50" i="33"/>
  <c r="AB50" i="33" s="1"/>
  <c r="AY50" i="2"/>
  <c r="AY50" i="25"/>
  <c r="BH8" i="8"/>
  <c r="BI8" i="8" s="1"/>
  <c r="BH16" i="8"/>
  <c r="BI16" i="8" s="1"/>
  <c r="BH24" i="8"/>
  <c r="BI24" i="8" s="1"/>
  <c r="BH28" i="8"/>
  <c r="BI28" i="8" s="1"/>
  <c r="BH40" i="8"/>
  <c r="BI40" i="8" s="1"/>
  <c r="BH44" i="8"/>
  <c r="BI44" i="8" s="1"/>
  <c r="BH48" i="8"/>
  <c r="BI48" i="8" s="1"/>
  <c r="P54" i="13"/>
  <c r="O54" i="13"/>
  <c r="AD54" i="13"/>
  <c r="O31" i="33"/>
  <c r="P31" i="33" s="1"/>
  <c r="AD31" i="33"/>
  <c r="AE31" i="33" s="1"/>
  <c r="O47" i="33"/>
  <c r="P47" i="33" s="1"/>
  <c r="AD47" i="33"/>
  <c r="AE47" i="33" s="1"/>
  <c r="O53" i="33"/>
  <c r="P53" i="33" s="1"/>
  <c r="AD53" i="33"/>
  <c r="AE53" i="33" s="1"/>
  <c r="I10" i="2"/>
  <c r="I10" i="25"/>
  <c r="I14" i="2"/>
  <c r="I14" i="25"/>
  <c r="I18" i="2"/>
  <c r="I18" i="25"/>
  <c r="I22" i="25"/>
  <c r="I22" i="2"/>
  <c r="I26" i="25"/>
  <c r="I26" i="2"/>
  <c r="I30" i="2"/>
  <c r="I30" i="25"/>
  <c r="I34" i="2"/>
  <c r="I34" i="25"/>
  <c r="I38" i="2"/>
  <c r="I38" i="25"/>
  <c r="I42" i="25"/>
  <c r="I42" i="2"/>
  <c r="I46" i="2"/>
  <c r="I46" i="25"/>
  <c r="I50" i="25"/>
  <c r="I50" i="2"/>
  <c r="L12" i="25"/>
  <c r="L12" i="2"/>
  <c r="L22" i="25"/>
  <c r="L22" i="2"/>
  <c r="L28" i="25"/>
  <c r="L28" i="2"/>
  <c r="L38" i="2"/>
  <c r="L38" i="25"/>
  <c r="L44" i="2"/>
  <c r="L44" i="25"/>
  <c r="BB54" i="8"/>
  <c r="AJ7" i="2"/>
  <c r="AJ7" i="25"/>
  <c r="AJ55" i="12"/>
  <c r="X7" i="25"/>
  <c r="X55" i="12"/>
  <c r="X7" i="2"/>
  <c r="Y17" i="28"/>
  <c r="Y26" i="28" s="1"/>
  <c r="X26" i="28"/>
  <c r="AB54" i="8"/>
  <c r="AA54" i="8"/>
  <c r="S17" i="28"/>
  <c r="AA17" i="28"/>
  <c r="R26" i="28"/>
  <c r="X10" i="25"/>
  <c r="X10" i="2"/>
  <c r="R10" i="2"/>
  <c r="R10" i="25"/>
  <c r="AA12" i="33"/>
  <c r="AB12" i="33" s="1"/>
  <c r="X15" i="25"/>
  <c r="X15" i="2"/>
  <c r="R15" i="2"/>
  <c r="R15" i="25"/>
  <c r="X17" i="25"/>
  <c r="X17" i="2"/>
  <c r="R17" i="2"/>
  <c r="R17" i="25"/>
  <c r="X19" i="25"/>
  <c r="X19" i="2"/>
  <c r="R19" i="25"/>
  <c r="R19" i="2"/>
  <c r="X20" i="2"/>
  <c r="X20" i="25"/>
  <c r="R20" i="2"/>
  <c r="R20" i="25"/>
  <c r="AA24" i="33"/>
  <c r="AB24" i="33" s="1"/>
  <c r="X24" i="25"/>
  <c r="X24" i="2"/>
  <c r="R24" i="25"/>
  <c r="R24" i="2"/>
  <c r="AA25" i="33"/>
  <c r="AB25" i="33" s="1"/>
  <c r="X27" i="25"/>
  <c r="X27" i="2"/>
  <c r="R27" i="25"/>
  <c r="R27" i="2"/>
  <c r="AA29" i="33"/>
  <c r="AB29" i="33" s="1"/>
  <c r="X29" i="25"/>
  <c r="X29" i="2"/>
  <c r="R29" i="2"/>
  <c r="R29" i="25"/>
  <c r="X30" i="25"/>
  <c r="X30" i="2"/>
  <c r="R30" i="25"/>
  <c r="R30" i="2"/>
  <c r="AA31" i="33"/>
  <c r="AB31" i="33" s="1"/>
  <c r="AA35" i="33"/>
  <c r="AB35" i="33" s="1"/>
  <c r="AA37" i="33"/>
  <c r="AB37" i="33" s="1"/>
  <c r="X39" i="2"/>
  <c r="X39" i="25"/>
  <c r="R39" i="2"/>
  <c r="R39" i="25"/>
  <c r="AA41" i="33"/>
  <c r="AB41" i="33" s="1"/>
  <c r="X41" i="25"/>
  <c r="X41" i="2"/>
  <c r="R41" i="2"/>
  <c r="R41" i="25"/>
  <c r="X42" i="25"/>
  <c r="X42" i="2"/>
  <c r="R42" i="2"/>
  <c r="R42" i="25"/>
  <c r="AA43" i="33"/>
  <c r="AB43" i="33" s="1"/>
  <c r="X43" i="2"/>
  <c r="X43" i="25"/>
  <c r="R43" i="25"/>
  <c r="R43" i="2"/>
  <c r="AM47" i="2"/>
  <c r="AM47" i="25"/>
  <c r="U47" i="25"/>
  <c r="U47" i="2"/>
  <c r="AI48" i="33"/>
  <c r="AK48" i="33" s="1"/>
  <c r="BH48" i="33" s="1"/>
  <c r="BK48" i="33" s="1"/>
  <c r="AU48" i="13"/>
  <c r="AW48" i="13" s="1"/>
  <c r="AX48" i="13" s="1"/>
  <c r="AZ48" i="13" s="1"/>
  <c r="BA48" i="13" s="1"/>
  <c r="BC48" i="13" s="1"/>
  <c r="BD48" i="13" s="1"/>
  <c r="BF48" i="13" s="1"/>
  <c r="L48" i="25"/>
  <c r="L48" i="2"/>
  <c r="AS48" i="2"/>
  <c r="AS48" i="25"/>
  <c r="AJ48" i="2"/>
  <c r="AJ48" i="25"/>
  <c r="AS49" i="25"/>
  <c r="AS49" i="2"/>
  <c r="AJ49" i="2"/>
  <c r="AJ49" i="25"/>
  <c r="AS50" i="2"/>
  <c r="AS50" i="25"/>
  <c r="AJ50" i="2"/>
  <c r="AJ50" i="25"/>
  <c r="AO53" i="33"/>
  <c r="AQ53" i="33" s="1"/>
  <c r="AR53" i="33" s="1"/>
  <c r="AT53" i="33" s="1"/>
  <c r="AA53" i="33"/>
  <c r="AB53" i="33" s="1"/>
  <c r="AY55" i="12"/>
  <c r="AY7" i="2"/>
  <c r="AY7" i="25"/>
  <c r="AY15" i="25"/>
  <c r="AY15" i="2"/>
  <c r="AY16" i="25"/>
  <c r="AY16" i="2"/>
  <c r="AY20" i="25"/>
  <c r="AY20" i="2"/>
  <c r="AY25" i="2"/>
  <c r="AY25" i="25"/>
  <c r="AY44" i="2"/>
  <c r="AY44" i="25"/>
  <c r="BH9" i="8"/>
  <c r="BI9" i="8" s="1"/>
  <c r="BH29" i="8"/>
  <c r="BI29" i="8" s="1"/>
  <c r="BH37" i="8"/>
  <c r="BI37" i="8" s="1"/>
  <c r="BH41" i="8"/>
  <c r="BI41" i="8" s="1"/>
  <c r="BH45" i="8"/>
  <c r="BI45" i="8" s="1"/>
  <c r="O8" i="33"/>
  <c r="P8" i="33" s="1"/>
  <c r="AD8" i="33"/>
  <c r="AE8" i="33" s="1"/>
  <c r="O12" i="33"/>
  <c r="P12" i="33" s="1"/>
  <c r="AD12" i="33"/>
  <c r="AE12" i="33" s="1"/>
  <c r="AD20" i="33"/>
  <c r="AE20" i="33" s="1"/>
  <c r="O20" i="33"/>
  <c r="P20" i="33" s="1"/>
  <c r="AD36" i="33"/>
  <c r="AE36" i="33" s="1"/>
  <c r="O36" i="33"/>
  <c r="P36" i="33" s="1"/>
  <c r="O40" i="33"/>
  <c r="P40" i="33" s="1"/>
  <c r="AD40" i="33"/>
  <c r="AE40" i="33" s="1"/>
  <c r="O44" i="33"/>
  <c r="P44" i="33" s="1"/>
  <c r="AD44" i="33"/>
  <c r="AE44" i="33" s="1"/>
  <c r="L9" i="25"/>
  <c r="L9" i="2"/>
  <c r="L17" i="2"/>
  <c r="L17" i="25"/>
  <c r="L21" i="2"/>
  <c r="L21" i="25"/>
  <c r="L33" i="2"/>
  <c r="L33" i="25"/>
  <c r="L37" i="2"/>
  <c r="L37" i="25"/>
  <c r="L45" i="25"/>
  <c r="L45" i="2"/>
  <c r="L24" i="2"/>
  <c r="L24" i="25"/>
  <c r="L8" i="25"/>
  <c r="L8" i="2"/>
  <c r="L14" i="25"/>
  <c r="L14" i="2"/>
  <c r="L26" i="25"/>
  <c r="L26" i="2"/>
  <c r="L32" i="2"/>
  <c r="L32" i="25"/>
  <c r="L40" i="25"/>
  <c r="L40" i="2"/>
  <c r="L46" i="25"/>
  <c r="L46" i="2"/>
  <c r="AM55" i="12"/>
  <c r="AM7" i="2"/>
  <c r="AM7" i="25"/>
  <c r="AG55" i="12"/>
  <c r="AU9" i="13"/>
  <c r="AW9" i="13" s="1"/>
  <c r="AX9" i="13" s="1"/>
  <c r="AZ9" i="13" s="1"/>
  <c r="BA9" i="13" s="1"/>
  <c r="BC9" i="13" s="1"/>
  <c r="BD9" i="13" s="1"/>
  <c r="BF9" i="13" s="1"/>
  <c r="BG9" i="13" s="1"/>
  <c r="BI9" i="13" s="1"/>
  <c r="AU10" i="13"/>
  <c r="AW10" i="13" s="1"/>
  <c r="AX10" i="13" s="1"/>
  <c r="AZ10" i="13" s="1"/>
  <c r="BA10" i="13" s="1"/>
  <c r="BC10" i="13" s="1"/>
  <c r="BD10" i="13" s="1"/>
  <c r="BF10" i="13" s="1"/>
  <c r="BG10" i="13" s="1"/>
  <c r="BI10" i="13" s="1"/>
  <c r="AV10" i="25"/>
  <c r="AV10" i="2"/>
  <c r="AU11" i="13"/>
  <c r="AW11" i="13" s="1"/>
  <c r="AX11" i="13" s="1"/>
  <c r="AZ11" i="13" s="1"/>
  <c r="BA11" i="13" s="1"/>
  <c r="BC11" i="13" s="1"/>
  <c r="BD11" i="13" s="1"/>
  <c r="BF11" i="13" s="1"/>
  <c r="AI12" i="33"/>
  <c r="AK12" i="33" s="1"/>
  <c r="BH12" i="33" s="1"/>
  <c r="BK12" i="33" s="1"/>
  <c r="AM15" i="2"/>
  <c r="AM15" i="25"/>
  <c r="U15" i="2"/>
  <c r="U15" i="25"/>
  <c r="AV17" i="25"/>
  <c r="AV17" i="2"/>
  <c r="AV19" i="2"/>
  <c r="AV19" i="25"/>
  <c r="AM20" i="2"/>
  <c r="AM20" i="25"/>
  <c r="U20" i="25"/>
  <c r="U20" i="2"/>
  <c r="AI21" i="33"/>
  <c r="AK21" i="33" s="1"/>
  <c r="BH21" i="33" s="1"/>
  <c r="BK21" i="33" s="1"/>
  <c r="AU21" i="13"/>
  <c r="AW21" i="13" s="1"/>
  <c r="AX21" i="13" s="1"/>
  <c r="AZ21" i="13" s="1"/>
  <c r="BA21" i="13" s="1"/>
  <c r="BC21" i="13" s="1"/>
  <c r="BD21" i="13" s="1"/>
  <c r="BF21" i="13" s="1"/>
  <c r="BG21" i="13" s="1"/>
  <c r="BI21" i="13" s="1"/>
  <c r="AV24" i="25"/>
  <c r="AV24" i="2"/>
  <c r="AV27" i="2"/>
  <c r="AV27" i="25"/>
  <c r="AV29" i="25"/>
  <c r="AV29" i="2"/>
  <c r="AM29" i="25"/>
  <c r="AM29" i="2"/>
  <c r="AM30" i="2"/>
  <c r="AM30" i="25"/>
  <c r="U30" i="2"/>
  <c r="U30" i="25"/>
  <c r="AU31" i="13"/>
  <c r="AW31" i="13" s="1"/>
  <c r="AX31" i="13" s="1"/>
  <c r="AZ31" i="13" s="1"/>
  <c r="BA31" i="13" s="1"/>
  <c r="BC31" i="13" s="1"/>
  <c r="BD31" i="13" s="1"/>
  <c r="BF31" i="13" s="1"/>
  <c r="BG31" i="13" s="1"/>
  <c r="BI31" i="13" s="1"/>
  <c r="AI31" i="33"/>
  <c r="AK31" i="33" s="1"/>
  <c r="BH31" i="33" s="1"/>
  <c r="BK31" i="33" s="1"/>
  <c r="AI37" i="33"/>
  <c r="AK37" i="33" s="1"/>
  <c r="BH37" i="33" s="1"/>
  <c r="BK37" i="33" s="1"/>
  <c r="AU37" i="13"/>
  <c r="AW37" i="13" s="1"/>
  <c r="AX37" i="13" s="1"/>
  <c r="AZ37" i="13" s="1"/>
  <c r="BA37" i="13" s="1"/>
  <c r="BC37" i="13" s="1"/>
  <c r="BD37" i="13" s="1"/>
  <c r="BF37" i="13" s="1"/>
  <c r="AV39" i="2"/>
  <c r="AV39" i="25"/>
  <c r="AM39" i="25"/>
  <c r="AM39" i="2"/>
  <c r="AV41" i="25"/>
  <c r="AV41" i="2"/>
  <c r="AM42" i="2"/>
  <c r="AM42" i="25"/>
  <c r="U42" i="25"/>
  <c r="U42" i="2"/>
  <c r="AI43" i="33"/>
  <c r="AK43" i="33" s="1"/>
  <c r="BH43" i="33" s="1"/>
  <c r="BK43" i="33" s="1"/>
  <c r="AU43" i="13"/>
  <c r="AW43" i="13" s="1"/>
  <c r="AX43" i="13" s="1"/>
  <c r="AZ43" i="13" s="1"/>
  <c r="BA43" i="13" s="1"/>
  <c r="BC43" i="13" s="1"/>
  <c r="BD43" i="13" s="1"/>
  <c r="BF43" i="13" s="1"/>
  <c r="BG43" i="13" s="1"/>
  <c r="BI43" i="13" s="1"/>
  <c r="BL43" i="13" s="1"/>
  <c r="AM43" i="2"/>
  <c r="AM43" i="25"/>
  <c r="U43" i="25"/>
  <c r="U43" i="2"/>
  <c r="AI44" i="33"/>
  <c r="AK44" i="33" s="1"/>
  <c r="BH44" i="33" s="1"/>
  <c r="BK44" i="33" s="1"/>
  <c r="AU44" i="13"/>
  <c r="AW44" i="13" s="1"/>
  <c r="AX44" i="13" s="1"/>
  <c r="AZ44" i="13" s="1"/>
  <c r="BA44" i="13" s="1"/>
  <c r="BC44" i="13" s="1"/>
  <c r="BD44" i="13" s="1"/>
  <c r="BF44" i="13" s="1"/>
  <c r="BG44" i="13" s="1"/>
  <c r="BI44" i="13" s="1"/>
  <c r="AS47" i="25"/>
  <c r="AS47" i="2"/>
  <c r="AJ47" i="2"/>
  <c r="AJ47" i="25"/>
  <c r="AO48" i="33"/>
  <c r="AQ48" i="33" s="1"/>
  <c r="AR48" i="33" s="1"/>
  <c r="AT48" i="33" s="1"/>
  <c r="AA48" i="33"/>
  <c r="AB48" i="33" s="1"/>
  <c r="AV48" i="25"/>
  <c r="AV48" i="2"/>
  <c r="AM48" i="2"/>
  <c r="AM48" i="25"/>
  <c r="AM49" i="25"/>
  <c r="AM49" i="2"/>
  <c r="U49" i="25"/>
  <c r="U49" i="2"/>
  <c r="AV50" i="25"/>
  <c r="AV50" i="2"/>
  <c r="AY12" i="25"/>
  <c r="AY12" i="2"/>
  <c r="AY14" i="2"/>
  <c r="AY14" i="25"/>
  <c r="AY17" i="2"/>
  <c r="AY17" i="25"/>
  <c r="AY19" i="25"/>
  <c r="AY19" i="2"/>
  <c r="AY21" i="2"/>
  <c r="AY21" i="25"/>
  <c r="AY23" i="25"/>
  <c r="AY23" i="2"/>
  <c r="AY27" i="25"/>
  <c r="AY27" i="2"/>
  <c r="AY28" i="25"/>
  <c r="AY28" i="2"/>
  <c r="AY32" i="25"/>
  <c r="AY32" i="2"/>
  <c r="F55" i="12"/>
  <c r="AD54" i="8"/>
  <c r="BH7" i="8"/>
  <c r="BI7" i="8" s="1"/>
  <c r="BH31" i="8"/>
  <c r="BI31" i="8" s="1"/>
  <c r="O50" i="33"/>
  <c r="P50" i="33" s="1"/>
  <c r="AD50" i="33"/>
  <c r="AE50" i="33" s="1"/>
  <c r="I9" i="2"/>
  <c r="I9" i="25"/>
  <c r="I13" i="25"/>
  <c r="I13" i="2"/>
  <c r="I17" i="25"/>
  <c r="I17" i="2"/>
  <c r="I21" i="2"/>
  <c r="I21" i="25"/>
  <c r="I25" i="2"/>
  <c r="I25" i="25"/>
  <c r="I29" i="25"/>
  <c r="I29" i="2"/>
  <c r="I33" i="25"/>
  <c r="I33" i="2"/>
  <c r="I37" i="2"/>
  <c r="I37" i="25"/>
  <c r="I41" i="25"/>
  <c r="I41" i="2"/>
  <c r="I45" i="25"/>
  <c r="I45" i="2"/>
  <c r="I49" i="2"/>
  <c r="I49" i="25"/>
  <c r="L15" i="25"/>
  <c r="L15" i="2"/>
  <c r="L39" i="2"/>
  <c r="L39" i="25"/>
  <c r="L43" i="25"/>
  <c r="L43" i="2"/>
  <c r="L10" i="25"/>
  <c r="L10" i="2"/>
  <c r="L30" i="2"/>
  <c r="L30" i="25"/>
  <c r="AN54" i="13"/>
  <c r="S54" i="13"/>
  <c r="G54" i="13"/>
  <c r="M54" i="13"/>
  <c r="AT54" i="8"/>
  <c r="AA9" i="33"/>
  <c r="AB9" i="33" s="1"/>
  <c r="AA10" i="33"/>
  <c r="AB10" i="33" s="1"/>
  <c r="S54" i="8"/>
  <c r="AZ54" i="8"/>
  <c r="J54" i="8"/>
  <c r="AW54" i="8"/>
  <c r="AH54" i="8"/>
  <c r="V54" i="8"/>
  <c r="G54" i="8"/>
  <c r="M54" i="8"/>
  <c r="AI45" i="33"/>
  <c r="AK45" i="33" s="1"/>
  <c r="BH45" i="33" s="1"/>
  <c r="BK45" i="33" s="1"/>
  <c r="AU45" i="13"/>
  <c r="AW45" i="13" s="1"/>
  <c r="AX45" i="13" s="1"/>
  <c r="AZ45" i="13" s="1"/>
  <c r="BA45" i="13" s="1"/>
  <c r="BC45" i="13" s="1"/>
  <c r="BD45" i="13" s="1"/>
  <c r="BF45" i="13" s="1"/>
  <c r="AM45" i="2"/>
  <c r="AM45" i="25"/>
  <c r="U45" i="25"/>
  <c r="U45" i="2"/>
  <c r="AV46" i="25"/>
  <c r="AV46" i="2"/>
  <c r="AO49" i="33"/>
  <c r="AQ49" i="33" s="1"/>
  <c r="AR49" i="33" s="1"/>
  <c r="AT49" i="33" s="1"/>
  <c r="AI50" i="33"/>
  <c r="AK50" i="33" s="1"/>
  <c r="BH50" i="33" s="1"/>
  <c r="BK50" i="33" s="1"/>
  <c r="AU50" i="13"/>
  <c r="AW50" i="13" s="1"/>
  <c r="AX50" i="13" s="1"/>
  <c r="AZ50" i="13" s="1"/>
  <c r="BA50" i="13" s="1"/>
  <c r="BC50" i="13" s="1"/>
  <c r="BD50" i="13" s="1"/>
  <c r="BF50" i="13" s="1"/>
  <c r="AY37" i="2"/>
  <c r="AY37" i="25"/>
  <c r="AY41" i="2"/>
  <c r="AY41" i="25"/>
  <c r="AY43" i="25"/>
  <c r="AY43" i="2"/>
  <c r="BH14" i="8"/>
  <c r="BI14" i="8" s="1"/>
  <c r="BH22" i="8"/>
  <c r="BI22" i="8" s="1"/>
  <c r="BH34" i="8"/>
  <c r="BI34" i="8" s="1"/>
  <c r="BH38" i="8"/>
  <c r="BI38" i="8" s="1"/>
  <c r="BH42" i="8"/>
  <c r="BI42" i="8" s="1"/>
  <c r="BH50" i="8"/>
  <c r="BI50" i="8" s="1"/>
  <c r="AD13" i="33"/>
  <c r="AE13" i="33" s="1"/>
  <c r="O13" i="33"/>
  <c r="P13" i="33" s="1"/>
  <c r="AD21" i="33"/>
  <c r="AE21" i="33" s="1"/>
  <c r="O21" i="33"/>
  <c r="P21" i="33" s="1"/>
  <c r="AD29" i="33"/>
  <c r="AE29" i="33" s="1"/>
  <c r="O29" i="33"/>
  <c r="P29" i="33" s="1"/>
  <c r="O33" i="33"/>
  <c r="P33" i="33" s="1"/>
  <c r="AD33" i="33"/>
  <c r="AE33" i="33" s="1"/>
  <c r="O41" i="33"/>
  <c r="P41" i="33" s="1"/>
  <c r="AD41" i="33"/>
  <c r="AE41" i="33" s="1"/>
  <c r="O45" i="33"/>
  <c r="P45" i="33" s="1"/>
  <c r="AD45" i="33"/>
  <c r="AE45" i="33" s="1"/>
  <c r="F54" i="33"/>
  <c r="O49" i="33"/>
  <c r="P49" i="33" s="1"/>
  <c r="AD49" i="33"/>
  <c r="AE49" i="33" s="1"/>
  <c r="AO7" i="33"/>
  <c r="AQ7" i="33" s="1"/>
  <c r="AR7" i="33" s="1"/>
  <c r="AT7" i="33" s="1"/>
  <c r="AM54" i="33"/>
  <c r="S19" i="28"/>
  <c r="AA19" i="28"/>
  <c r="AB54" i="13"/>
  <c r="AA54" i="13"/>
  <c r="AO8" i="33"/>
  <c r="AQ8" i="33" s="1"/>
  <c r="AR8" i="33" s="1"/>
  <c r="AT8" i="33" s="1"/>
  <c r="AA8" i="33"/>
  <c r="AB8" i="33" s="1"/>
  <c r="AS8" i="25"/>
  <c r="AS8" i="2"/>
  <c r="AJ8" i="25"/>
  <c r="AJ8" i="2"/>
  <c r="AS9" i="2"/>
  <c r="AS9" i="25"/>
  <c r="AJ9" i="2"/>
  <c r="AJ9" i="25"/>
  <c r="AS11" i="2"/>
  <c r="AS11" i="25"/>
  <c r="AJ11" i="2"/>
  <c r="AJ11" i="25"/>
  <c r="AS12" i="2"/>
  <c r="AS12" i="25"/>
  <c r="AJ12" i="25"/>
  <c r="AJ12" i="2"/>
  <c r="BG13" i="13"/>
  <c r="BI13" i="13" s="1"/>
  <c r="BJ13" i="13" s="1"/>
  <c r="AO13" i="33"/>
  <c r="AQ13" i="33" s="1"/>
  <c r="AR13" i="33" s="1"/>
  <c r="AT13" i="33" s="1"/>
  <c r="AA13" i="33"/>
  <c r="AB13" i="33" s="1"/>
  <c r="AS13" i="2"/>
  <c r="AS13" i="25"/>
  <c r="AJ13" i="2"/>
  <c r="AJ13" i="25"/>
  <c r="AO14" i="33"/>
  <c r="AQ14" i="33" s="1"/>
  <c r="AR14" i="33" s="1"/>
  <c r="AT14" i="33" s="1"/>
  <c r="AA14" i="33"/>
  <c r="AB14" i="33" s="1"/>
  <c r="AS14" i="25"/>
  <c r="AS14" i="2"/>
  <c r="AJ14" i="2"/>
  <c r="AJ14" i="25"/>
  <c r="AO15" i="33"/>
  <c r="AQ15" i="33" s="1"/>
  <c r="AR15" i="33" s="1"/>
  <c r="AT15" i="33" s="1"/>
  <c r="AO16" i="33"/>
  <c r="AQ16" i="33" s="1"/>
  <c r="AR16" i="33" s="1"/>
  <c r="AT16" i="33" s="1"/>
  <c r="AA16" i="33"/>
  <c r="AB16" i="33" s="1"/>
  <c r="AS16" i="2"/>
  <c r="AS16" i="25"/>
  <c r="AJ16" i="25"/>
  <c r="AP16" i="25" s="1"/>
  <c r="AJ16" i="2"/>
  <c r="AO17" i="33"/>
  <c r="AQ17" i="33" s="1"/>
  <c r="AR17" i="33" s="1"/>
  <c r="AT17" i="33" s="1"/>
  <c r="AS18" i="25"/>
  <c r="AS18" i="2"/>
  <c r="AJ18" i="25"/>
  <c r="AJ18" i="2"/>
  <c r="AO19" i="33"/>
  <c r="AQ19" i="33" s="1"/>
  <c r="AR19" i="33" s="1"/>
  <c r="AT19" i="33" s="1"/>
  <c r="AA19" i="33"/>
  <c r="AB19" i="33" s="1"/>
  <c r="AO20" i="33"/>
  <c r="AQ20" i="33" s="1"/>
  <c r="AR20" i="33" s="1"/>
  <c r="AT20" i="33" s="1"/>
  <c r="AA20" i="33"/>
  <c r="AB20" i="33" s="1"/>
  <c r="AS21" i="2"/>
  <c r="AS21" i="25"/>
  <c r="AJ21" i="2"/>
  <c r="AJ21" i="25"/>
  <c r="AO22" i="33"/>
  <c r="AQ22" i="33" s="1"/>
  <c r="AR22" i="33" s="1"/>
  <c r="AT22" i="33" s="1"/>
  <c r="AS22" i="25"/>
  <c r="AS22" i="2"/>
  <c r="AJ22" i="2"/>
  <c r="AJ22" i="25"/>
  <c r="BG23" i="13"/>
  <c r="BI23" i="13" s="1"/>
  <c r="BJ23" i="13" s="1"/>
  <c r="AO23" i="33"/>
  <c r="AQ23" i="33" s="1"/>
  <c r="AR23" i="33" s="1"/>
  <c r="AT23" i="33" s="1"/>
  <c r="AA23" i="33"/>
  <c r="AB23" i="33" s="1"/>
  <c r="AS23" i="2"/>
  <c r="AS23" i="25"/>
  <c r="AJ23" i="2"/>
  <c r="AJ23" i="25"/>
  <c r="AS25" i="2"/>
  <c r="AS25" i="25"/>
  <c r="AJ25" i="2"/>
  <c r="AJ25" i="25"/>
  <c r="AO26" i="33"/>
  <c r="AQ26" i="33" s="1"/>
  <c r="AR26" i="33" s="1"/>
  <c r="AT26" i="33" s="1"/>
  <c r="AA26" i="33"/>
  <c r="AB26" i="33" s="1"/>
  <c r="AS26" i="25"/>
  <c r="AS26" i="2"/>
  <c r="AJ26" i="25"/>
  <c r="AJ26" i="2"/>
  <c r="AP26" i="2" s="1"/>
  <c r="AO27" i="33"/>
  <c r="AQ27" i="33" s="1"/>
  <c r="AR27" i="33" s="1"/>
  <c r="AT27" i="33" s="1"/>
  <c r="AO28" i="33"/>
  <c r="AQ28" i="33" s="1"/>
  <c r="AR28" i="33" s="1"/>
  <c r="AT28" i="33" s="1"/>
  <c r="AS28" i="25"/>
  <c r="AS28" i="2"/>
  <c r="AJ28" i="25"/>
  <c r="AJ28" i="2"/>
  <c r="AO30" i="33"/>
  <c r="AQ30" i="33" s="1"/>
  <c r="AR30" i="33" s="1"/>
  <c r="AT30" i="33" s="1"/>
  <c r="AS31" i="2"/>
  <c r="AS31" i="25"/>
  <c r="AJ31" i="2"/>
  <c r="AJ31" i="25"/>
  <c r="AO32" i="33"/>
  <c r="AQ32" i="33" s="1"/>
  <c r="AR32" i="33" s="1"/>
  <c r="AT32" i="33" s="1"/>
  <c r="AS32" i="25"/>
  <c r="AS32" i="2"/>
  <c r="AJ32" i="25"/>
  <c r="AJ32" i="2"/>
  <c r="AO33" i="33"/>
  <c r="AQ33" i="33" s="1"/>
  <c r="AR33" i="33" s="1"/>
  <c r="AT33" i="33" s="1"/>
  <c r="AA33" i="33"/>
  <c r="AB33" i="33" s="1"/>
  <c r="AS33" i="2"/>
  <c r="AS33" i="25"/>
  <c r="AJ33" i="2"/>
  <c r="AJ33" i="25"/>
  <c r="AO34" i="33"/>
  <c r="AQ34" i="33" s="1"/>
  <c r="AR34" i="33" s="1"/>
  <c r="AT34" i="33" s="1"/>
  <c r="AS34" i="25"/>
  <c r="AS34" i="2"/>
  <c r="BB34" i="2" s="1"/>
  <c r="AJ34" i="25"/>
  <c r="AJ34" i="2"/>
  <c r="AS35" i="2"/>
  <c r="AS35" i="25"/>
  <c r="AJ35" i="2"/>
  <c r="AJ35" i="25"/>
  <c r="AO36" i="33"/>
  <c r="AQ36" i="33" s="1"/>
  <c r="AR36" i="33" s="1"/>
  <c r="AT36" i="33" s="1"/>
  <c r="AS36" i="25"/>
  <c r="AS36" i="2"/>
  <c r="AJ36" i="2"/>
  <c r="AJ36" i="25"/>
  <c r="AS37" i="25"/>
  <c r="AS37" i="2"/>
  <c r="AJ37" i="2"/>
  <c r="AJ37" i="25"/>
  <c r="AO38" i="33"/>
  <c r="AQ38" i="33" s="1"/>
  <c r="AR38" i="33" s="1"/>
  <c r="AT38" i="33" s="1"/>
  <c r="AA38" i="33"/>
  <c r="AB38" i="33" s="1"/>
  <c r="AS38" i="25"/>
  <c r="AS38" i="2"/>
  <c r="AJ38" i="25"/>
  <c r="AJ38" i="2"/>
  <c r="AO40" i="33"/>
  <c r="AQ40" i="33" s="1"/>
  <c r="AR40" i="33" s="1"/>
  <c r="AT40" i="33" s="1"/>
  <c r="AS40" i="2"/>
  <c r="AS40" i="25"/>
  <c r="AJ40" i="2"/>
  <c r="AJ40" i="25"/>
  <c r="AO42" i="33"/>
  <c r="AQ42" i="33" s="1"/>
  <c r="AR42" i="33" s="1"/>
  <c r="AT42" i="33" s="1"/>
  <c r="AA42" i="33"/>
  <c r="AB42" i="33" s="1"/>
  <c r="AS44" i="25"/>
  <c r="AS44" i="2"/>
  <c r="AJ44" i="2"/>
  <c r="AJ44" i="25"/>
  <c r="BG45" i="13"/>
  <c r="BI45" i="13" s="1"/>
  <c r="BJ45" i="13" s="1"/>
  <c r="AO45" i="33"/>
  <c r="AQ45" i="33" s="1"/>
  <c r="AR45" i="33" s="1"/>
  <c r="AT45" i="33" s="1"/>
  <c r="AA45" i="33"/>
  <c r="AB45" i="33" s="1"/>
  <c r="AS45" i="25"/>
  <c r="AS45" i="2"/>
  <c r="AJ45" i="2"/>
  <c r="AJ45" i="25"/>
  <c r="AS46" i="25"/>
  <c r="AS46" i="2"/>
  <c r="AJ46" i="25"/>
  <c r="AJ46" i="2"/>
  <c r="AO47" i="33"/>
  <c r="AQ47" i="33" s="1"/>
  <c r="AR47" i="33" s="1"/>
  <c r="AT47" i="33" s="1"/>
  <c r="AA47" i="33"/>
  <c r="AB47" i="33" s="1"/>
  <c r="AI49" i="33"/>
  <c r="AK49" i="33" s="1"/>
  <c r="BH49" i="33" s="1"/>
  <c r="BK49" i="33" s="1"/>
  <c r="AU49" i="13"/>
  <c r="AW49" i="13" s="1"/>
  <c r="AX49" i="13" s="1"/>
  <c r="AZ49" i="13" s="1"/>
  <c r="BA49" i="13" s="1"/>
  <c r="BC49" i="13" s="1"/>
  <c r="BD49" i="13" s="1"/>
  <c r="BF49" i="13" s="1"/>
  <c r="BG49" i="13" s="1"/>
  <c r="BI49" i="13" s="1"/>
  <c r="BG50" i="13"/>
  <c r="BI50" i="13" s="1"/>
  <c r="BJ50" i="13" s="1"/>
  <c r="AY35" i="25"/>
  <c r="AY35" i="2"/>
  <c r="AY39" i="25"/>
  <c r="AY39" i="2"/>
  <c r="AY42" i="2"/>
  <c r="AY42" i="25"/>
  <c r="BH12" i="8"/>
  <c r="BI12" i="8" s="1"/>
  <c r="BH20" i="8"/>
  <c r="BI20" i="8" s="1"/>
  <c r="BH32" i="8"/>
  <c r="BI32" i="8" s="1"/>
  <c r="BH36" i="8"/>
  <c r="BI36" i="8" s="1"/>
  <c r="O7" i="33"/>
  <c r="P7" i="33" s="1"/>
  <c r="AD7" i="33"/>
  <c r="AE7" i="33" s="1"/>
  <c r="G19" i="28"/>
  <c r="O19" i="28"/>
  <c r="P19" i="28" s="1"/>
  <c r="O11" i="33"/>
  <c r="P11" i="33" s="1"/>
  <c r="AD11" i="33"/>
  <c r="AE11" i="33" s="1"/>
  <c r="O15" i="33"/>
  <c r="P15" i="33" s="1"/>
  <c r="AD15" i="33"/>
  <c r="AE15" i="33" s="1"/>
  <c r="O19" i="33"/>
  <c r="P19" i="33" s="1"/>
  <c r="AD19" i="33"/>
  <c r="AE19" i="33" s="1"/>
  <c r="O23" i="33"/>
  <c r="P23" i="33" s="1"/>
  <c r="AD23" i="33"/>
  <c r="AE23" i="33" s="1"/>
  <c r="O27" i="33"/>
  <c r="P27" i="33" s="1"/>
  <c r="AD27" i="33"/>
  <c r="AE27" i="33" s="1"/>
  <c r="O35" i="33"/>
  <c r="P35" i="33" s="1"/>
  <c r="AD35" i="33"/>
  <c r="AE35" i="33" s="1"/>
  <c r="O39" i="33"/>
  <c r="P39" i="33" s="1"/>
  <c r="AD39" i="33"/>
  <c r="AE39" i="33" s="1"/>
  <c r="O43" i="33"/>
  <c r="P43" i="33" s="1"/>
  <c r="AD43" i="33"/>
  <c r="AE43" i="33" s="1"/>
  <c r="L16" i="25"/>
  <c r="L16" i="2"/>
  <c r="L34" i="2"/>
  <c r="L34" i="25"/>
  <c r="L54" i="33"/>
  <c r="M54" i="33"/>
  <c r="AS7" i="25"/>
  <c r="AS55" i="12"/>
  <c r="AS7" i="2"/>
  <c r="R7" i="2"/>
  <c r="R55" i="12"/>
  <c r="R7" i="25"/>
  <c r="AO9" i="33"/>
  <c r="AQ9" i="33" s="1"/>
  <c r="AR9" i="33" s="1"/>
  <c r="AT9" i="33" s="1"/>
  <c r="AO10" i="33"/>
  <c r="AQ10" i="33" s="1"/>
  <c r="AR10" i="33" s="1"/>
  <c r="AT10" i="33" s="1"/>
  <c r="AS10" i="25"/>
  <c r="AS10" i="2"/>
  <c r="AJ10" i="25"/>
  <c r="AJ10" i="2"/>
  <c r="BG11" i="13"/>
  <c r="BI11" i="13" s="1"/>
  <c r="BL11" i="13" s="1"/>
  <c r="AO11" i="33"/>
  <c r="AQ11" i="33" s="1"/>
  <c r="AR11" i="33" s="1"/>
  <c r="AT11" i="33" s="1"/>
  <c r="AA11" i="33"/>
  <c r="AB11" i="33" s="1"/>
  <c r="AO12" i="33"/>
  <c r="AQ12" i="33" s="1"/>
  <c r="AR12" i="33" s="1"/>
  <c r="AT12" i="33" s="1"/>
  <c r="AS15" i="2"/>
  <c r="AS15" i="25"/>
  <c r="AJ15" i="2"/>
  <c r="AJ15" i="25"/>
  <c r="AS17" i="2"/>
  <c r="AS17" i="25"/>
  <c r="AJ17" i="2"/>
  <c r="AJ17" i="25"/>
  <c r="AO18" i="33"/>
  <c r="AQ18" i="33" s="1"/>
  <c r="AR18" i="33" s="1"/>
  <c r="AT18" i="33" s="1"/>
  <c r="AA18" i="33"/>
  <c r="AB18" i="33" s="1"/>
  <c r="AS19" i="2"/>
  <c r="AS19" i="25"/>
  <c r="AJ19" i="2"/>
  <c r="AJ19" i="25"/>
  <c r="AS20" i="2"/>
  <c r="AS20" i="25"/>
  <c r="AJ20" i="25"/>
  <c r="AJ20" i="2"/>
  <c r="AO21" i="33"/>
  <c r="AQ21" i="33" s="1"/>
  <c r="AR21" i="33" s="1"/>
  <c r="AT21" i="33" s="1"/>
  <c r="AA21" i="33"/>
  <c r="AB21" i="33" s="1"/>
  <c r="AO24" i="33"/>
  <c r="AQ24" i="33" s="1"/>
  <c r="AR24" i="33" s="1"/>
  <c r="AT24" i="33" s="1"/>
  <c r="AS24" i="25"/>
  <c r="AS24" i="2"/>
  <c r="AJ24" i="25"/>
  <c r="AJ24" i="2"/>
  <c r="AO25" i="33"/>
  <c r="AQ25" i="33" s="1"/>
  <c r="AR25" i="33" s="1"/>
  <c r="AT25" i="33" s="1"/>
  <c r="AS27" i="2"/>
  <c r="AS27" i="25"/>
  <c r="AJ27" i="2"/>
  <c r="AJ27" i="25"/>
  <c r="AO29" i="33"/>
  <c r="AQ29" i="33" s="1"/>
  <c r="AR29" i="33" s="1"/>
  <c r="AT29" i="33" s="1"/>
  <c r="AS29" i="2"/>
  <c r="AS29" i="25"/>
  <c r="AJ29" i="2"/>
  <c r="AJ29" i="25"/>
  <c r="AS30" i="25"/>
  <c r="AS30" i="2"/>
  <c r="AJ30" i="2"/>
  <c r="AJ30" i="25"/>
  <c r="AO31" i="33"/>
  <c r="AQ31" i="33" s="1"/>
  <c r="AR31" i="33" s="1"/>
  <c r="AT31" i="33" s="1"/>
  <c r="AO35" i="33"/>
  <c r="AQ35" i="33" s="1"/>
  <c r="AR35" i="33" s="1"/>
  <c r="AT35" i="33" s="1"/>
  <c r="BG37" i="13"/>
  <c r="BI37" i="13" s="1"/>
  <c r="BL37" i="13" s="1"/>
  <c r="AO37" i="33"/>
  <c r="AQ37" i="33" s="1"/>
  <c r="AR37" i="33" s="1"/>
  <c r="AT37" i="33" s="1"/>
  <c r="AO39" i="33"/>
  <c r="AQ39" i="33" s="1"/>
  <c r="AR39" i="33" s="1"/>
  <c r="AT39" i="33" s="1"/>
  <c r="AA39" i="33"/>
  <c r="AB39" i="33" s="1"/>
  <c r="AS39" i="25"/>
  <c r="AS39" i="2"/>
  <c r="AJ39" i="2"/>
  <c r="AJ39" i="25"/>
  <c r="AO41" i="33"/>
  <c r="AQ41" i="33" s="1"/>
  <c r="AR41" i="33" s="1"/>
  <c r="AT41" i="33" s="1"/>
  <c r="AS41" i="25"/>
  <c r="AS41" i="2"/>
  <c r="AJ41" i="2"/>
  <c r="AJ41" i="25"/>
  <c r="AS42" i="25"/>
  <c r="AS42" i="2"/>
  <c r="AJ42" i="25"/>
  <c r="AJ42" i="2"/>
  <c r="AO43" i="33"/>
  <c r="AQ43" i="33" s="1"/>
  <c r="AR43" i="33" s="1"/>
  <c r="AT43" i="33" s="1"/>
  <c r="AS43" i="2"/>
  <c r="AS43" i="25"/>
  <c r="AJ43" i="2"/>
  <c r="AJ43" i="25"/>
  <c r="AO44" i="33"/>
  <c r="AQ44" i="33" s="1"/>
  <c r="AR44" i="33" s="1"/>
  <c r="AT44" i="33" s="1"/>
  <c r="AA44" i="33"/>
  <c r="AB44" i="33" s="1"/>
  <c r="AO46" i="33"/>
  <c r="AQ46" i="33" s="1"/>
  <c r="AR46" i="33" s="1"/>
  <c r="AT46" i="33" s="1"/>
  <c r="AA46" i="33"/>
  <c r="AB46" i="33" s="1"/>
  <c r="AV47" i="2"/>
  <c r="AV47" i="25"/>
  <c r="X48" i="25"/>
  <c r="X48" i="2"/>
  <c r="R48" i="25"/>
  <c r="R48" i="2"/>
  <c r="X49" i="25"/>
  <c r="X49" i="2"/>
  <c r="R49" i="2"/>
  <c r="R49" i="25"/>
  <c r="X50" i="25"/>
  <c r="X50" i="2"/>
  <c r="R50" i="2"/>
  <c r="R50" i="25"/>
  <c r="AY8" i="25"/>
  <c r="AY8" i="2"/>
  <c r="AY11" i="25"/>
  <c r="AY11" i="2"/>
  <c r="AY18" i="2"/>
  <c r="AY18" i="25"/>
  <c r="AY26" i="2"/>
  <c r="AY26" i="25"/>
  <c r="AY30" i="2"/>
  <c r="AY30" i="25"/>
  <c r="AY46" i="2"/>
  <c r="AY46" i="25"/>
  <c r="BH13" i="8"/>
  <c r="BI13" i="8" s="1"/>
  <c r="BH17" i="8"/>
  <c r="BI17" i="8" s="1"/>
  <c r="BH21" i="8"/>
  <c r="BI21" i="8" s="1"/>
  <c r="BH25" i="8"/>
  <c r="BI25" i="8" s="1"/>
  <c r="BH33" i="8"/>
  <c r="BI33" i="8" s="1"/>
  <c r="BH49" i="8"/>
  <c r="BI49" i="8" s="1"/>
  <c r="O16" i="33"/>
  <c r="P16" i="33" s="1"/>
  <c r="AD16" i="33"/>
  <c r="AE16" i="33" s="1"/>
  <c r="O24" i="33"/>
  <c r="P24" i="33" s="1"/>
  <c r="AD24" i="33"/>
  <c r="AE24" i="33" s="1"/>
  <c r="O28" i="33"/>
  <c r="P28" i="33" s="1"/>
  <c r="AD28" i="33"/>
  <c r="AE28" i="33" s="1"/>
  <c r="O32" i="33"/>
  <c r="P32" i="33" s="1"/>
  <c r="AD32" i="33"/>
  <c r="AE32" i="33" s="1"/>
  <c r="AD48" i="33"/>
  <c r="AE48" i="33" s="1"/>
  <c r="O48" i="33"/>
  <c r="P48" i="33" s="1"/>
  <c r="I26" i="28"/>
  <c r="I27" i="28" s="1"/>
  <c r="J17" i="28"/>
  <c r="I55" i="12"/>
  <c r="I7" i="2"/>
  <c r="I7" i="25"/>
  <c r="I11" i="2"/>
  <c r="I11" i="25"/>
  <c r="I15" i="25"/>
  <c r="I15" i="2"/>
  <c r="I19" i="25"/>
  <c r="I19" i="2"/>
  <c r="I23" i="2"/>
  <c r="I23" i="25"/>
  <c r="I27" i="25"/>
  <c r="I27" i="2"/>
  <c r="I31" i="2"/>
  <c r="I31" i="25"/>
  <c r="I35" i="2"/>
  <c r="I35" i="25"/>
  <c r="I39" i="2"/>
  <c r="I39" i="25"/>
  <c r="I43" i="2"/>
  <c r="I43" i="25"/>
  <c r="I47" i="25"/>
  <c r="I47" i="2"/>
  <c r="L13" i="25"/>
  <c r="L13" i="2"/>
  <c r="L25" i="25"/>
  <c r="L25" i="2"/>
  <c r="L29" i="25"/>
  <c r="L29" i="2"/>
  <c r="L41" i="25"/>
  <c r="L41" i="2"/>
  <c r="L49" i="25"/>
  <c r="L49" i="2"/>
  <c r="L20" i="25"/>
  <c r="L20" i="2"/>
  <c r="I54" i="33"/>
  <c r="J54" i="33"/>
  <c r="L18" i="25"/>
  <c r="L18" i="2"/>
  <c r="L36" i="25"/>
  <c r="L36" i="2"/>
  <c r="AV55" i="12"/>
  <c r="AV7" i="25"/>
  <c r="AV7" i="2"/>
  <c r="BE54" i="8"/>
  <c r="AP54" i="8"/>
  <c r="U55" i="12"/>
  <c r="U7" i="2"/>
  <c r="U7" i="25"/>
  <c r="V17" i="28"/>
  <c r="U26" i="28"/>
  <c r="U27" i="28" s="1"/>
  <c r="AI9" i="33"/>
  <c r="AK9" i="33" s="1"/>
  <c r="BH9" i="33" s="1"/>
  <c r="BK9" i="33" s="1"/>
  <c r="AI10" i="33"/>
  <c r="AK10" i="33" s="1"/>
  <c r="BH10" i="33" s="1"/>
  <c r="BK10" i="33" s="1"/>
  <c r="AM10" i="25"/>
  <c r="AM10" i="2"/>
  <c r="U10" i="2"/>
  <c r="U10" i="25"/>
  <c r="AI11" i="33"/>
  <c r="AK11" i="33" s="1"/>
  <c r="BH11" i="33" s="1"/>
  <c r="BK11" i="33" s="1"/>
  <c r="AU12" i="13"/>
  <c r="AW12" i="13" s="1"/>
  <c r="AX12" i="13" s="1"/>
  <c r="AZ12" i="13" s="1"/>
  <c r="BA12" i="13" s="1"/>
  <c r="BC12" i="13" s="1"/>
  <c r="BD12" i="13" s="1"/>
  <c r="BF12" i="13" s="1"/>
  <c r="BG12" i="13" s="1"/>
  <c r="BI12" i="13" s="1"/>
  <c r="AV15" i="2"/>
  <c r="AV15" i="25"/>
  <c r="AM17" i="2"/>
  <c r="AM17" i="25"/>
  <c r="U17" i="2"/>
  <c r="U17" i="25"/>
  <c r="AI18" i="33"/>
  <c r="AK18" i="33" s="1"/>
  <c r="BH18" i="33" s="1"/>
  <c r="BK18" i="33" s="1"/>
  <c r="AU18" i="13"/>
  <c r="AW18" i="13" s="1"/>
  <c r="AX18" i="13" s="1"/>
  <c r="AZ18" i="13" s="1"/>
  <c r="BA18" i="13" s="1"/>
  <c r="BC18" i="13" s="1"/>
  <c r="BD18" i="13" s="1"/>
  <c r="BF18" i="13" s="1"/>
  <c r="BG18" i="13" s="1"/>
  <c r="BI18" i="13" s="1"/>
  <c r="AM19" i="2"/>
  <c r="AM19" i="25"/>
  <c r="U19" i="2"/>
  <c r="U19" i="25"/>
  <c r="AV20" i="25"/>
  <c r="AV20" i="2"/>
  <c r="AI24" i="33"/>
  <c r="AK24" i="33" s="1"/>
  <c r="BH24" i="33" s="1"/>
  <c r="BK24" i="33" s="1"/>
  <c r="AU24" i="13"/>
  <c r="AW24" i="13" s="1"/>
  <c r="AX24" i="13" s="1"/>
  <c r="AZ24" i="13" s="1"/>
  <c r="BA24" i="13" s="1"/>
  <c r="BC24" i="13" s="1"/>
  <c r="BD24" i="13" s="1"/>
  <c r="BF24" i="13" s="1"/>
  <c r="BG24" i="13" s="1"/>
  <c r="BI24" i="13" s="1"/>
  <c r="AM24" i="2"/>
  <c r="AM24" i="25"/>
  <c r="U24" i="2"/>
  <c r="U24" i="25"/>
  <c r="AI25" i="33"/>
  <c r="AK25" i="33" s="1"/>
  <c r="BH25" i="33" s="1"/>
  <c r="BK25" i="33" s="1"/>
  <c r="AU25" i="13"/>
  <c r="AW25" i="13" s="1"/>
  <c r="AX25" i="13" s="1"/>
  <c r="AZ25" i="13" s="1"/>
  <c r="BA25" i="13" s="1"/>
  <c r="BC25" i="13" s="1"/>
  <c r="BD25" i="13" s="1"/>
  <c r="BF25" i="13" s="1"/>
  <c r="BG25" i="13" s="1"/>
  <c r="BI25" i="13" s="1"/>
  <c r="AM27" i="2"/>
  <c r="AM27" i="25"/>
  <c r="U27" i="25"/>
  <c r="U27" i="2"/>
  <c r="AI29" i="33"/>
  <c r="AK29" i="33" s="1"/>
  <c r="BH29" i="33" s="1"/>
  <c r="BK29" i="33" s="1"/>
  <c r="AU29" i="13"/>
  <c r="AW29" i="13" s="1"/>
  <c r="AX29" i="13" s="1"/>
  <c r="AZ29" i="13" s="1"/>
  <c r="BA29" i="13" s="1"/>
  <c r="BC29" i="13" s="1"/>
  <c r="BD29" i="13" s="1"/>
  <c r="BF29" i="13" s="1"/>
  <c r="BG29" i="13" s="1"/>
  <c r="BI29" i="13" s="1"/>
  <c r="U29" i="2"/>
  <c r="U29" i="25"/>
  <c r="AV30" i="25"/>
  <c r="AV30" i="2"/>
  <c r="AI35" i="33"/>
  <c r="AK35" i="33" s="1"/>
  <c r="BH35" i="33" s="1"/>
  <c r="BK35" i="33" s="1"/>
  <c r="AU35" i="13"/>
  <c r="AW35" i="13" s="1"/>
  <c r="AX35" i="13" s="1"/>
  <c r="AZ35" i="13" s="1"/>
  <c r="BA35" i="13" s="1"/>
  <c r="BC35" i="13" s="1"/>
  <c r="BD35" i="13" s="1"/>
  <c r="BF35" i="13" s="1"/>
  <c r="BG35" i="13" s="1"/>
  <c r="BI35" i="13" s="1"/>
  <c r="AI39" i="33"/>
  <c r="AK39" i="33" s="1"/>
  <c r="BH39" i="33" s="1"/>
  <c r="BK39" i="33" s="1"/>
  <c r="AU39" i="13"/>
  <c r="AW39" i="13" s="1"/>
  <c r="AX39" i="13" s="1"/>
  <c r="AZ39" i="13" s="1"/>
  <c r="BA39" i="13" s="1"/>
  <c r="BC39" i="13" s="1"/>
  <c r="BD39" i="13" s="1"/>
  <c r="BF39" i="13" s="1"/>
  <c r="BG39" i="13" s="1"/>
  <c r="BI39" i="13" s="1"/>
  <c r="U39" i="2"/>
  <c r="U39" i="25"/>
  <c r="AI41" i="33"/>
  <c r="AK41" i="33" s="1"/>
  <c r="BH41" i="33" s="1"/>
  <c r="BK41" i="33" s="1"/>
  <c r="AU41" i="13"/>
  <c r="AW41" i="13" s="1"/>
  <c r="AX41" i="13" s="1"/>
  <c r="AZ41" i="13" s="1"/>
  <c r="BA41" i="13" s="1"/>
  <c r="BC41" i="13" s="1"/>
  <c r="BD41" i="13" s="1"/>
  <c r="BF41" i="13" s="1"/>
  <c r="BG41" i="13" s="1"/>
  <c r="BI41" i="13" s="1"/>
  <c r="AM41" i="2"/>
  <c r="AM41" i="25"/>
  <c r="U41" i="2"/>
  <c r="U41" i="25"/>
  <c r="AV42" i="25"/>
  <c r="AV42" i="2"/>
  <c r="AV43" i="2"/>
  <c r="AV43" i="25"/>
  <c r="AI46" i="33"/>
  <c r="AK46" i="33" s="1"/>
  <c r="BH46" i="33" s="1"/>
  <c r="BK46" i="33" s="1"/>
  <c r="AU46" i="13"/>
  <c r="AW46" i="13" s="1"/>
  <c r="AX46" i="13" s="1"/>
  <c r="AZ46" i="13" s="1"/>
  <c r="BA46" i="13" s="1"/>
  <c r="BC46" i="13" s="1"/>
  <c r="BD46" i="13" s="1"/>
  <c r="BF46" i="13" s="1"/>
  <c r="BG46" i="13" s="1"/>
  <c r="BI46" i="13" s="1"/>
  <c r="X47" i="2"/>
  <c r="X47" i="25"/>
  <c r="R47" i="2"/>
  <c r="R47" i="25"/>
  <c r="BG48" i="13"/>
  <c r="BI48" i="13" s="1"/>
  <c r="BL48" i="13" s="1"/>
  <c r="U48" i="2"/>
  <c r="U48" i="25"/>
  <c r="AV49" i="25"/>
  <c r="AV49" i="2"/>
  <c r="AM50" i="2"/>
  <c r="AM50" i="25"/>
  <c r="U50" i="25"/>
  <c r="U50" i="2"/>
  <c r="AI53" i="33"/>
  <c r="AK53" i="33" s="1"/>
  <c r="BH53" i="33" s="1"/>
  <c r="BK53" i="33" s="1"/>
  <c r="AU53" i="13"/>
  <c r="AW53" i="13" s="1"/>
  <c r="AX53" i="13" s="1"/>
  <c r="AZ53" i="13" s="1"/>
  <c r="BA53" i="13" s="1"/>
  <c r="BC53" i="13" s="1"/>
  <c r="BD53" i="13" s="1"/>
  <c r="BF53" i="13" s="1"/>
  <c r="BG53" i="13" s="1"/>
  <c r="BI53" i="13" s="1"/>
  <c r="AY9" i="2"/>
  <c r="AY9" i="25"/>
  <c r="AY13" i="2"/>
  <c r="AY13" i="25"/>
  <c r="AY22" i="2"/>
  <c r="AY22" i="25"/>
  <c r="AY31" i="25"/>
  <c r="AY31" i="2"/>
  <c r="AY45" i="2"/>
  <c r="AY45" i="25"/>
  <c r="AY49" i="2"/>
  <c r="AY49" i="25"/>
  <c r="P54" i="8"/>
  <c r="O54" i="8"/>
  <c r="G17" i="28"/>
  <c r="O17" i="28"/>
  <c r="BH11" i="8"/>
  <c r="BI11" i="8" s="1"/>
  <c r="BH15" i="8"/>
  <c r="BI15" i="8" s="1"/>
  <c r="BH19" i="8"/>
  <c r="BI19" i="8" s="1"/>
  <c r="BH23" i="8"/>
  <c r="BI23" i="8" s="1"/>
  <c r="BH27" i="8"/>
  <c r="BI27" i="8" s="1"/>
  <c r="BH35" i="8"/>
  <c r="BI35" i="8" s="1"/>
  <c r="BH39" i="8"/>
  <c r="BI39" i="8" s="1"/>
  <c r="BH43" i="8"/>
  <c r="BI43" i="8" s="1"/>
  <c r="BH47" i="8"/>
  <c r="BI47" i="8" s="1"/>
  <c r="BH53" i="8"/>
  <c r="BI53" i="8" s="1"/>
  <c r="O10" i="33"/>
  <c r="P10" i="33" s="1"/>
  <c r="AD10" i="33"/>
  <c r="AE10" i="33" s="1"/>
  <c r="O14" i="33"/>
  <c r="P14" i="33" s="1"/>
  <c r="AD14" i="33"/>
  <c r="AE14" i="33" s="1"/>
  <c r="O18" i="33"/>
  <c r="P18" i="33" s="1"/>
  <c r="AD18" i="33"/>
  <c r="AE18" i="33" s="1"/>
  <c r="O22" i="33"/>
  <c r="P22" i="33" s="1"/>
  <c r="AD22" i="33"/>
  <c r="AE22" i="33" s="1"/>
  <c r="O26" i="33"/>
  <c r="P26" i="33" s="1"/>
  <c r="AD26" i="33"/>
  <c r="AE26" i="33" s="1"/>
  <c r="O30" i="33"/>
  <c r="P30" i="33" s="1"/>
  <c r="AD30" i="33"/>
  <c r="AE30" i="33" s="1"/>
  <c r="O34" i="33"/>
  <c r="P34" i="33" s="1"/>
  <c r="AD34" i="33"/>
  <c r="AE34" i="33" s="1"/>
  <c r="O38" i="33"/>
  <c r="P38" i="33" s="1"/>
  <c r="AD38" i="33"/>
  <c r="AE38" i="33" s="1"/>
  <c r="AD42" i="33"/>
  <c r="AE42" i="33" s="1"/>
  <c r="O42" i="33"/>
  <c r="P42" i="33" s="1"/>
  <c r="AD46" i="33"/>
  <c r="AE46" i="33" s="1"/>
  <c r="O46" i="33"/>
  <c r="P46" i="33" s="1"/>
  <c r="M17" i="28"/>
  <c r="L26" i="28"/>
  <c r="L55" i="12"/>
  <c r="L7" i="2"/>
  <c r="L7" i="25"/>
  <c r="L11" i="2"/>
  <c r="L11" i="25"/>
  <c r="L19" i="25"/>
  <c r="L19" i="2"/>
  <c r="L23" i="25"/>
  <c r="L23" i="2"/>
  <c r="L27" i="25"/>
  <c r="L27" i="2"/>
  <c r="L31" i="25"/>
  <c r="L31" i="2"/>
  <c r="L35" i="2"/>
  <c r="L35" i="25"/>
  <c r="L47" i="25"/>
  <c r="L47" i="2"/>
  <c r="L42" i="25"/>
  <c r="L42" i="2"/>
  <c r="AO54" i="13"/>
  <c r="Y54" i="13"/>
  <c r="AK54" i="8"/>
  <c r="Y54" i="8"/>
  <c r="AN54" i="8"/>
  <c r="BG10" i="28"/>
  <c r="BG11" i="28"/>
  <c r="AC14" i="28"/>
  <c r="BH15" i="28"/>
  <c r="AE15" i="28"/>
  <c r="BJ36" i="13" l="1"/>
  <c r="BL36" i="13"/>
  <c r="BJ34" i="13"/>
  <c r="BL34" i="13"/>
  <c r="BM34" i="13" s="1"/>
  <c r="BL23" i="13"/>
  <c r="BB37" i="2"/>
  <c r="AP22" i="25"/>
  <c r="BL30" i="13"/>
  <c r="BM30" i="13" s="1"/>
  <c r="BJ11" i="13"/>
  <c r="BL22" i="13"/>
  <c r="BB40" i="2"/>
  <c r="BJ32" i="13"/>
  <c r="BL32" i="13"/>
  <c r="BL20" i="13"/>
  <c r="AP30" i="25"/>
  <c r="BL42" i="13"/>
  <c r="BM42" i="13" s="1"/>
  <c r="AP42" i="25"/>
  <c r="BL51" i="33"/>
  <c r="BM51" i="33" s="1"/>
  <c r="AP43" i="25"/>
  <c r="BB39" i="25"/>
  <c r="BB34" i="25"/>
  <c r="AP47" i="2"/>
  <c r="BB10" i="25"/>
  <c r="AP45" i="2"/>
  <c r="AP42" i="2"/>
  <c r="BB10" i="2"/>
  <c r="BB24" i="2"/>
  <c r="AP22" i="2"/>
  <c r="BB38" i="2"/>
  <c r="BB33" i="25"/>
  <c r="BE16" i="2"/>
  <c r="BB17" i="2"/>
  <c r="AP34" i="2"/>
  <c r="BB14" i="2"/>
  <c r="BB23" i="2"/>
  <c r="BB14" i="25"/>
  <c r="AP7" i="2"/>
  <c r="BB29" i="25"/>
  <c r="BB21" i="25"/>
  <c r="BB12" i="2"/>
  <c r="BB36" i="2"/>
  <c r="BB41" i="25"/>
  <c r="AP39" i="25"/>
  <c r="BE42" i="2"/>
  <c r="BB25" i="2"/>
  <c r="AP47" i="25"/>
  <c r="BB24" i="25"/>
  <c r="BB17" i="25"/>
  <c r="BB28" i="2"/>
  <c r="BE34" i="25"/>
  <c r="BB19" i="2"/>
  <c r="BE14" i="25"/>
  <c r="AP39" i="2"/>
  <c r="BB44" i="25"/>
  <c r="BB32" i="2"/>
  <c r="BB21" i="2"/>
  <c r="AP38" i="25"/>
  <c r="BE14" i="2"/>
  <c r="BB27" i="25"/>
  <c r="AP15" i="25"/>
  <c r="BB16" i="25"/>
  <c r="BE38" i="2"/>
  <c r="BL41" i="13"/>
  <c r="BM41" i="13" s="1"/>
  <c r="BJ41" i="13"/>
  <c r="BB15" i="2"/>
  <c r="BE50" i="25"/>
  <c r="BE43" i="2"/>
  <c r="BB42" i="25"/>
  <c r="BB45" i="2"/>
  <c r="BE26" i="25"/>
  <c r="AP50" i="2"/>
  <c r="BB13" i="25"/>
  <c r="BJ37" i="13"/>
  <c r="BE30" i="2"/>
  <c r="BE27" i="25"/>
  <c r="BB35" i="2"/>
  <c r="BB26" i="25"/>
  <c r="BB22" i="2"/>
  <c r="BE27" i="2"/>
  <c r="BB46" i="2"/>
  <c r="BE7" i="25"/>
  <c r="BE15" i="2"/>
  <c r="BB11" i="2"/>
  <c r="BL13" i="13"/>
  <c r="BM13" i="13" s="1"/>
  <c r="BB47" i="25"/>
  <c r="BJ48" i="13"/>
  <c r="BE7" i="2"/>
  <c r="BE45" i="25"/>
  <c r="AP27" i="2"/>
  <c r="BE26" i="2"/>
  <c r="BE50" i="2"/>
  <c r="BE43" i="25"/>
  <c r="BE39" i="25"/>
  <c r="BE15" i="25"/>
  <c r="BE47" i="25"/>
  <c r="AP14" i="2"/>
  <c r="AP30" i="2"/>
  <c r="BE38" i="25"/>
  <c r="BE34" i="2"/>
  <c r="BH51" i="25"/>
  <c r="AA37" i="2"/>
  <c r="AA26" i="2"/>
  <c r="AA38" i="25"/>
  <c r="AA23" i="2"/>
  <c r="AA44" i="25"/>
  <c r="AA32" i="2"/>
  <c r="AA14" i="2"/>
  <c r="AA46" i="2"/>
  <c r="AA16" i="2"/>
  <c r="AA13" i="25"/>
  <c r="AA33" i="25"/>
  <c r="AA49" i="25"/>
  <c r="AA35" i="2"/>
  <c r="AA8" i="25"/>
  <c r="AA40" i="25"/>
  <c r="AA36" i="25"/>
  <c r="BH7" i="18"/>
  <c r="BI7" i="18" s="1"/>
  <c r="AA50" i="25"/>
  <c r="AA48" i="2"/>
  <c r="AA7" i="2"/>
  <c r="AA12" i="2"/>
  <c r="AA42" i="25"/>
  <c r="AA10" i="25"/>
  <c r="AA35" i="25"/>
  <c r="AA34" i="2"/>
  <c r="AA31" i="2"/>
  <c r="AA21" i="25"/>
  <c r="AA18" i="25"/>
  <c r="BH7" i="22"/>
  <c r="BI7" i="22" s="1"/>
  <c r="BH8" i="9"/>
  <c r="BI8" i="9" s="1"/>
  <c r="BH9" i="16"/>
  <c r="BI9" i="16" s="1"/>
  <c r="BJ46" i="13"/>
  <c r="BL46" i="13"/>
  <c r="BL35" i="13"/>
  <c r="BJ35" i="13"/>
  <c r="BL19" i="13"/>
  <c r="BM19" i="13" s="1"/>
  <c r="BJ19" i="13"/>
  <c r="BL16" i="13"/>
  <c r="BJ16" i="13"/>
  <c r="BJ38" i="13"/>
  <c r="BL38" i="13"/>
  <c r="BJ53" i="13"/>
  <c r="BL53" i="13"/>
  <c r="BM53" i="13" s="1"/>
  <c r="BL39" i="13"/>
  <c r="BM39" i="13" s="1"/>
  <c r="BJ39" i="13"/>
  <c r="BL25" i="13"/>
  <c r="BJ25" i="13"/>
  <c r="BJ31" i="13"/>
  <c r="BL31" i="13"/>
  <c r="BJ10" i="13"/>
  <c r="BL10" i="13"/>
  <c r="BM10" i="13" s="1"/>
  <c r="BL33" i="13"/>
  <c r="BM33" i="13" s="1"/>
  <c r="BJ33" i="13"/>
  <c r="BJ15" i="13"/>
  <c r="BL15" i="13"/>
  <c r="BM15" i="13" s="1"/>
  <c r="BL49" i="13"/>
  <c r="BJ49" i="13"/>
  <c r="BJ44" i="13"/>
  <c r="BL44" i="13"/>
  <c r="BM44" i="13" s="1"/>
  <c r="BJ21" i="13"/>
  <c r="BL21" i="13"/>
  <c r="BJ47" i="13"/>
  <c r="BL47" i="13"/>
  <c r="BM47" i="13" s="1"/>
  <c r="BJ17" i="13"/>
  <c r="BL17" i="13"/>
  <c r="BJ40" i="13"/>
  <c r="BL40" i="13"/>
  <c r="BM40" i="13" s="1"/>
  <c r="BL8" i="13"/>
  <c r="BM8" i="13" s="1"/>
  <c r="BJ8" i="13"/>
  <c r="BJ29" i="13"/>
  <c r="BL29" i="13"/>
  <c r="BM29" i="13" s="1"/>
  <c r="BL24" i="13"/>
  <c r="BM24" i="13" s="1"/>
  <c r="BJ24" i="13"/>
  <c r="BL18" i="13"/>
  <c r="BJ18" i="13"/>
  <c r="BL12" i="13"/>
  <c r="BM12" i="13" s="1"/>
  <c r="BJ12" i="13"/>
  <c r="BJ9" i="13"/>
  <c r="BL9" i="13"/>
  <c r="BM9" i="13" s="1"/>
  <c r="BJ14" i="13"/>
  <c r="BL14" i="13"/>
  <c r="BM14" i="13" s="1"/>
  <c r="AA7" i="25"/>
  <c r="BB31" i="2"/>
  <c r="BL45" i="13"/>
  <c r="BM45" i="13" s="1"/>
  <c r="BJ43" i="13"/>
  <c r="AA41" i="25"/>
  <c r="AA27" i="25"/>
  <c r="AA17" i="25"/>
  <c r="AA15" i="25"/>
  <c r="AA45" i="2"/>
  <c r="BJ26" i="13"/>
  <c r="BJ28" i="13"/>
  <c r="BE8" i="2"/>
  <c r="AP8" i="2"/>
  <c r="BE12" i="2"/>
  <c r="AP12" i="2"/>
  <c r="BH54" i="23"/>
  <c r="BI54" i="23" s="1"/>
  <c r="BE19" i="25"/>
  <c r="AP19" i="25"/>
  <c r="BE20" i="25"/>
  <c r="AP20" i="25"/>
  <c r="BE29" i="2"/>
  <c r="AP29" i="2"/>
  <c r="BE23" i="2"/>
  <c r="AP23" i="2"/>
  <c r="BE40" i="2"/>
  <c r="AP40" i="2"/>
  <c r="BE48" i="2"/>
  <c r="AP48" i="2"/>
  <c r="BE9" i="2"/>
  <c r="AP9" i="2"/>
  <c r="BE44" i="2"/>
  <c r="AP44" i="2"/>
  <c r="BE24" i="2"/>
  <c r="AP24" i="2"/>
  <c r="BE45" i="2"/>
  <c r="BE22" i="25"/>
  <c r="BE39" i="2"/>
  <c r="AK19" i="28"/>
  <c r="AO19" i="28"/>
  <c r="AP15" i="2"/>
  <c r="BE16" i="25"/>
  <c r="BE42" i="25"/>
  <c r="BE22" i="2"/>
  <c r="BE30" i="25"/>
  <c r="BE47" i="2"/>
  <c r="AP27" i="25"/>
  <c r="AP34" i="25"/>
  <c r="BL50" i="13"/>
  <c r="AA50" i="2"/>
  <c r="AA49" i="2"/>
  <c r="AA48" i="25"/>
  <c r="BB43" i="25"/>
  <c r="BB39" i="2"/>
  <c r="BB27" i="2"/>
  <c r="BB20" i="25"/>
  <c r="BB19" i="25"/>
  <c r="BB7" i="25"/>
  <c r="BL27" i="13"/>
  <c r="BM27" i="13" s="1"/>
  <c r="BB44" i="2"/>
  <c r="BB38" i="25"/>
  <c r="BB33" i="2"/>
  <c r="BB28" i="25"/>
  <c r="BB25" i="25"/>
  <c r="BB23" i="25"/>
  <c r="BB22" i="25"/>
  <c r="BB16" i="2"/>
  <c r="BB12" i="25"/>
  <c r="BB11" i="25"/>
  <c r="BB9" i="25"/>
  <c r="BB8" i="2"/>
  <c r="BB47" i="2"/>
  <c r="AA42" i="2"/>
  <c r="AA41" i="2"/>
  <c r="AA30" i="2"/>
  <c r="AA29" i="25"/>
  <c r="AA24" i="2"/>
  <c r="AA17" i="2"/>
  <c r="AA15" i="2"/>
  <c r="AA10" i="2"/>
  <c r="AA46" i="25"/>
  <c r="AA45" i="25"/>
  <c r="AA37" i="25"/>
  <c r="AA36" i="2"/>
  <c r="AA32" i="25"/>
  <c r="AA25" i="2"/>
  <c r="AA23" i="25"/>
  <c r="AA21" i="2"/>
  <c r="AA18" i="2"/>
  <c r="AA13" i="2"/>
  <c r="AA12" i="25"/>
  <c r="AA11" i="2"/>
  <c r="AA9" i="2"/>
  <c r="AA8" i="2"/>
  <c r="AX7" i="13"/>
  <c r="AW54" i="13"/>
  <c r="BH7" i="33"/>
  <c r="AK54" i="33"/>
  <c r="AP8" i="25"/>
  <c r="BE8" i="25"/>
  <c r="BE12" i="25"/>
  <c r="AP12" i="25"/>
  <c r="BH54" i="18"/>
  <c r="BI54" i="18" s="1"/>
  <c r="BH54" i="20"/>
  <c r="BI54" i="20" s="1"/>
  <c r="BE44" i="25"/>
  <c r="AP44" i="25"/>
  <c r="BE18" i="25"/>
  <c r="AP18" i="25"/>
  <c r="BE21" i="2"/>
  <c r="AP21" i="2"/>
  <c r="BE31" i="25"/>
  <c r="AP31" i="25"/>
  <c r="BE41" i="25"/>
  <c r="AP41" i="25"/>
  <c r="BE17" i="2"/>
  <c r="AP17" i="2"/>
  <c r="BE49" i="2"/>
  <c r="AP49" i="2"/>
  <c r="BE33" i="25"/>
  <c r="AP33" i="25"/>
  <c r="BE35" i="25"/>
  <c r="AP35" i="25"/>
  <c r="BE29" i="25"/>
  <c r="AP29" i="25"/>
  <c r="BE46" i="2"/>
  <c r="AP46" i="2"/>
  <c r="BE17" i="25"/>
  <c r="AP17" i="25"/>
  <c r="BE32" i="2"/>
  <c r="AP32" i="2"/>
  <c r="BE37" i="25"/>
  <c r="AP37" i="25"/>
  <c r="AP45" i="25"/>
  <c r="AP7" i="25"/>
  <c r="AP26" i="25"/>
  <c r="AP43" i="2"/>
  <c r="AP50" i="25"/>
  <c r="AA47" i="25"/>
  <c r="BB43" i="2"/>
  <c r="BB30" i="2"/>
  <c r="BB20" i="2"/>
  <c r="BB18" i="2"/>
  <c r="BB9" i="2"/>
  <c r="BB8" i="25"/>
  <c r="BB50" i="25"/>
  <c r="BB49" i="2"/>
  <c r="BB48" i="25"/>
  <c r="AA43" i="2"/>
  <c r="AA39" i="25"/>
  <c r="AA30" i="25"/>
  <c r="AA29" i="2"/>
  <c r="AA24" i="25"/>
  <c r="AA20" i="25"/>
  <c r="AA19" i="2"/>
  <c r="AA44" i="2"/>
  <c r="AA38" i="2"/>
  <c r="AA28" i="25"/>
  <c r="AA25" i="25"/>
  <c r="AA22" i="2"/>
  <c r="AA11" i="25"/>
  <c r="AA9" i="25"/>
  <c r="AQ54" i="33"/>
  <c r="AP10" i="2"/>
  <c r="BE10" i="2"/>
  <c r="BE9" i="25"/>
  <c r="AP9" i="25"/>
  <c r="BE37" i="2"/>
  <c r="AP37" i="2"/>
  <c r="BE25" i="2"/>
  <c r="AP25" i="2"/>
  <c r="BE23" i="25"/>
  <c r="AP23" i="25"/>
  <c r="BE28" i="25"/>
  <c r="AP28" i="25"/>
  <c r="BE36" i="25"/>
  <c r="AP36" i="25"/>
  <c r="BE32" i="25"/>
  <c r="AP32" i="25"/>
  <c r="BE28" i="2"/>
  <c r="AP28" i="2"/>
  <c r="AP18" i="2"/>
  <c r="BE18" i="2"/>
  <c r="BE25" i="25"/>
  <c r="AP25" i="25"/>
  <c r="BE31" i="2"/>
  <c r="AP31" i="2"/>
  <c r="BE36" i="2"/>
  <c r="AP36" i="2"/>
  <c r="BE13" i="2"/>
  <c r="AP13" i="2"/>
  <c r="BE21" i="25"/>
  <c r="AP21" i="25"/>
  <c r="AP16" i="2"/>
  <c r="AP38" i="2"/>
  <c r="AP14" i="25"/>
  <c r="AA47" i="2"/>
  <c r="BB42" i="2"/>
  <c r="BB41" i="2"/>
  <c r="BB30" i="25"/>
  <c r="BB29" i="2"/>
  <c r="BB15" i="25"/>
  <c r="BB7" i="2"/>
  <c r="BB46" i="25"/>
  <c r="BB45" i="25"/>
  <c r="BB40" i="25"/>
  <c r="BB37" i="25"/>
  <c r="BB36" i="25"/>
  <c r="BB35" i="25"/>
  <c r="BB32" i="25"/>
  <c r="BB31" i="25"/>
  <c r="BB26" i="2"/>
  <c r="BB18" i="25"/>
  <c r="BB13" i="2"/>
  <c r="BB50" i="2"/>
  <c r="BB49" i="25"/>
  <c r="BB48" i="2"/>
  <c r="AA43" i="25"/>
  <c r="AA39" i="2"/>
  <c r="AA27" i="2"/>
  <c r="AA20" i="2"/>
  <c r="AA19" i="25"/>
  <c r="AA40" i="2"/>
  <c r="AA34" i="25"/>
  <c r="AA33" i="2"/>
  <c r="AA31" i="25"/>
  <c r="AA28" i="2"/>
  <c r="AA26" i="25"/>
  <c r="AA22" i="25"/>
  <c r="AA16" i="25"/>
  <c r="AA14" i="25"/>
  <c r="BE10" i="25"/>
  <c r="AP10" i="25"/>
  <c r="BE46" i="25"/>
  <c r="AP46" i="25"/>
  <c r="BE11" i="25"/>
  <c r="AP11" i="25"/>
  <c r="BE35" i="2"/>
  <c r="AP35" i="2"/>
  <c r="BE24" i="25"/>
  <c r="AP24" i="25"/>
  <c r="BE13" i="25"/>
  <c r="AP13" i="25"/>
  <c r="BE40" i="25"/>
  <c r="AP40" i="25"/>
  <c r="AP48" i="25"/>
  <c r="BE48" i="25"/>
  <c r="BE41" i="2"/>
  <c r="AP41" i="2"/>
  <c r="BE11" i="2"/>
  <c r="AP11" i="2"/>
  <c r="BE20" i="2"/>
  <c r="AP20" i="2"/>
  <c r="BE19" i="2"/>
  <c r="AP19" i="2"/>
  <c r="BE49" i="25"/>
  <c r="AP49" i="25"/>
  <c r="BE33" i="2"/>
  <c r="AP33" i="2"/>
  <c r="BH51" i="2"/>
  <c r="BK7" i="13"/>
  <c r="BK54" i="13" s="1"/>
  <c r="BH54" i="13"/>
  <c r="AD10" i="25"/>
  <c r="O10" i="25"/>
  <c r="AD18" i="25"/>
  <c r="O18" i="25"/>
  <c r="AD26" i="25"/>
  <c r="BH26" i="25" s="1"/>
  <c r="O26" i="25"/>
  <c r="AD34" i="25"/>
  <c r="BH34" i="25" s="1"/>
  <c r="O34" i="25"/>
  <c r="AD42" i="25"/>
  <c r="O42" i="25"/>
  <c r="AD50" i="25"/>
  <c r="BH50" i="25" s="1"/>
  <c r="O50" i="25"/>
  <c r="AD11" i="2"/>
  <c r="O11" i="2"/>
  <c r="AD21" i="2"/>
  <c r="O21" i="2"/>
  <c r="AD9" i="25"/>
  <c r="O9" i="25"/>
  <c r="AD17" i="25"/>
  <c r="O17" i="25"/>
  <c r="AD25" i="25"/>
  <c r="O25" i="25"/>
  <c r="O31" i="2"/>
  <c r="AD31" i="2"/>
  <c r="O35" i="2"/>
  <c r="AD35" i="2"/>
  <c r="O39" i="2"/>
  <c r="AD39" i="2"/>
  <c r="O43" i="2"/>
  <c r="AD43" i="2"/>
  <c r="O47" i="2"/>
  <c r="AD47" i="2"/>
  <c r="BH20" i="18"/>
  <c r="BI20" i="18" s="1"/>
  <c r="BH23" i="22"/>
  <c r="BI23" i="22" s="1"/>
  <c r="BH16" i="22"/>
  <c r="BI16" i="22" s="1"/>
  <c r="BH18" i="20"/>
  <c r="BI18" i="20" s="1"/>
  <c r="BH25" i="23"/>
  <c r="BI25" i="23" s="1"/>
  <c r="BH25" i="20"/>
  <c r="BI25" i="20" s="1"/>
  <c r="BH39" i="23"/>
  <c r="BI39" i="23" s="1"/>
  <c r="BH10" i="18"/>
  <c r="BI10" i="18" s="1"/>
  <c r="BH28" i="18"/>
  <c r="BI28" i="18" s="1"/>
  <c r="BH42" i="18"/>
  <c r="BI42" i="18" s="1"/>
  <c r="BH27" i="22"/>
  <c r="BI27" i="22" s="1"/>
  <c r="BH35" i="22"/>
  <c r="BI35" i="22" s="1"/>
  <c r="BH23" i="18"/>
  <c r="BI23" i="18" s="1"/>
  <c r="BH37" i="18"/>
  <c r="BI37" i="18" s="1"/>
  <c r="BH28" i="22"/>
  <c r="BI28" i="22" s="1"/>
  <c r="BH36" i="22"/>
  <c r="BI36" i="22" s="1"/>
  <c r="BH47" i="16"/>
  <c r="BI47" i="16" s="1"/>
  <c r="BH15" i="16"/>
  <c r="BI15" i="16" s="1"/>
  <c r="BH37" i="21"/>
  <c r="BI37" i="21" s="1"/>
  <c r="BH13" i="21"/>
  <c r="BI13" i="21" s="1"/>
  <c r="BH34" i="23"/>
  <c r="BI34" i="23" s="1"/>
  <c r="BH23" i="20"/>
  <c r="BI23" i="20" s="1"/>
  <c r="BH41" i="23"/>
  <c r="BI41" i="23" s="1"/>
  <c r="BH13" i="23"/>
  <c r="BI13" i="23" s="1"/>
  <c r="BH48" i="23"/>
  <c r="BI48" i="23" s="1"/>
  <c r="BH20" i="23"/>
  <c r="BI20" i="23" s="1"/>
  <c r="BH30" i="21"/>
  <c r="BI30" i="21" s="1"/>
  <c r="AD50" i="2"/>
  <c r="O50" i="2"/>
  <c r="AD48" i="2"/>
  <c r="O48" i="2"/>
  <c r="AD17" i="2"/>
  <c r="O17" i="2"/>
  <c r="AD28" i="2"/>
  <c r="O28" i="2"/>
  <c r="AD26" i="2"/>
  <c r="BH26" i="2" s="1"/>
  <c r="O26" i="2"/>
  <c r="AD12" i="2"/>
  <c r="O12" i="2"/>
  <c r="AD12" i="25"/>
  <c r="O12" i="25"/>
  <c r="AD20" i="25"/>
  <c r="O20" i="25"/>
  <c r="AD28" i="25"/>
  <c r="O28" i="25"/>
  <c r="AD36" i="25"/>
  <c r="O36" i="25"/>
  <c r="AD44" i="25"/>
  <c r="O44" i="25"/>
  <c r="AD13" i="2"/>
  <c r="O13" i="2"/>
  <c r="O23" i="2"/>
  <c r="AD23" i="2"/>
  <c r="AD11" i="25"/>
  <c r="O11" i="25"/>
  <c r="AD19" i="25"/>
  <c r="BH19" i="25" s="1"/>
  <c r="O19" i="25"/>
  <c r="AD27" i="25"/>
  <c r="BH27" i="25" s="1"/>
  <c r="O27" i="25"/>
  <c r="AD31" i="25"/>
  <c r="O31" i="25"/>
  <c r="AD35" i="25"/>
  <c r="O35" i="25"/>
  <c r="AD39" i="25"/>
  <c r="O39" i="25"/>
  <c r="AD43" i="25"/>
  <c r="O43" i="25"/>
  <c r="AD47" i="25"/>
  <c r="O47" i="25"/>
  <c r="BH24" i="18"/>
  <c r="BI24" i="18" s="1"/>
  <c r="BH45" i="18"/>
  <c r="BI45" i="18" s="1"/>
  <c r="BH50" i="23"/>
  <c r="BI50" i="23" s="1"/>
  <c r="BH20" i="21"/>
  <c r="BI20" i="21" s="1"/>
  <c r="BH21" i="23"/>
  <c r="BI21" i="23" s="1"/>
  <c r="BH46" i="21"/>
  <c r="BI46" i="21" s="1"/>
  <c r="BH35" i="23"/>
  <c r="BI35" i="23" s="1"/>
  <c r="BH32" i="18"/>
  <c r="BI32" i="18" s="1"/>
  <c r="BH37" i="22"/>
  <c r="BI37" i="22" s="1"/>
  <c r="BH27" i="18"/>
  <c r="BI27" i="18" s="1"/>
  <c r="BH30" i="22"/>
  <c r="BI30" i="22" s="1"/>
  <c r="BH46" i="22"/>
  <c r="BI46" i="22" s="1"/>
  <c r="BH14" i="20"/>
  <c r="BI14" i="20" s="1"/>
  <c r="BH33" i="21"/>
  <c r="BI33" i="21" s="1"/>
  <c r="BH47" i="20"/>
  <c r="BI47" i="20" s="1"/>
  <c r="BH19" i="20"/>
  <c r="BI19" i="20" s="1"/>
  <c r="BH40" i="21"/>
  <c r="BI40" i="21" s="1"/>
  <c r="BH33" i="23"/>
  <c r="BI33" i="23" s="1"/>
  <c r="BH42" i="20"/>
  <c r="BI42" i="20" s="1"/>
  <c r="BH43" i="21"/>
  <c r="BI43" i="21" s="1"/>
  <c r="BH27" i="21"/>
  <c r="BI27" i="21" s="1"/>
  <c r="BH44" i="23"/>
  <c r="BI44" i="23" s="1"/>
  <c r="BH26" i="21"/>
  <c r="BI26" i="21" s="1"/>
  <c r="BH27" i="23"/>
  <c r="BI27" i="23" s="1"/>
  <c r="AD42" i="2"/>
  <c r="O42" i="2"/>
  <c r="AD20" i="2"/>
  <c r="O20" i="2"/>
  <c r="AD14" i="2"/>
  <c r="O14" i="2"/>
  <c r="AD22" i="2"/>
  <c r="O22" i="2"/>
  <c r="AD40" i="2"/>
  <c r="O40" i="2"/>
  <c r="AD30" i="2"/>
  <c r="BH30" i="2" s="1"/>
  <c r="O30" i="2"/>
  <c r="AD14" i="25"/>
  <c r="O14" i="25"/>
  <c r="AD22" i="25"/>
  <c r="O22" i="25"/>
  <c r="AD30" i="25"/>
  <c r="O30" i="25"/>
  <c r="AD38" i="25"/>
  <c r="O38" i="25"/>
  <c r="AD46" i="25"/>
  <c r="O46" i="25"/>
  <c r="AD15" i="2"/>
  <c r="O15" i="2"/>
  <c r="O25" i="2"/>
  <c r="AD25" i="2"/>
  <c r="AD13" i="25"/>
  <c r="O13" i="25"/>
  <c r="AD21" i="25"/>
  <c r="O21" i="25"/>
  <c r="O29" i="2"/>
  <c r="AD29" i="2"/>
  <c r="O33" i="2"/>
  <c r="AD33" i="2"/>
  <c r="O37" i="2"/>
  <c r="AD37" i="2"/>
  <c r="O41" i="2"/>
  <c r="AD41" i="2"/>
  <c r="O45" i="2"/>
  <c r="AD45" i="2"/>
  <c r="O49" i="2"/>
  <c r="AD49" i="2"/>
  <c r="BH12" i="18"/>
  <c r="BI12" i="18" s="1"/>
  <c r="BH44" i="18"/>
  <c r="BI44" i="18" s="1"/>
  <c r="BH19" i="22"/>
  <c r="BI19" i="22" s="1"/>
  <c r="BH49" i="18"/>
  <c r="BI49" i="18" s="1"/>
  <c r="BH49" i="21"/>
  <c r="BI49" i="21" s="1"/>
  <c r="BH42" i="23"/>
  <c r="BI42" i="23" s="1"/>
  <c r="BH44" i="21"/>
  <c r="BI44" i="21" s="1"/>
  <c r="BH28" i="20"/>
  <c r="BI28" i="20" s="1"/>
  <c r="BH17" i="20"/>
  <c r="BI17" i="20" s="1"/>
  <c r="BH47" i="23"/>
  <c r="BI47" i="23" s="1"/>
  <c r="BH36" i="18"/>
  <c r="BI36" i="18" s="1"/>
  <c r="BH31" i="22"/>
  <c r="BI31" i="22" s="1"/>
  <c r="BH39" i="22"/>
  <c r="BI39" i="22" s="1"/>
  <c r="BH47" i="22"/>
  <c r="BI47" i="22" s="1"/>
  <c r="BH31" i="18"/>
  <c r="BI31" i="18" s="1"/>
  <c r="BH45" i="20"/>
  <c r="BI45" i="20" s="1"/>
  <c r="BH45" i="21"/>
  <c r="BI45" i="21" s="1"/>
  <c r="BH29" i="21"/>
  <c r="BI29" i="21" s="1"/>
  <c r="BH46" i="23"/>
  <c r="BI46" i="23" s="1"/>
  <c r="BH41" i="20"/>
  <c r="BI41" i="20" s="1"/>
  <c r="BH32" i="21"/>
  <c r="BI32" i="21" s="1"/>
  <c r="BH29" i="23"/>
  <c r="BI29" i="23" s="1"/>
  <c r="BH40" i="23"/>
  <c r="BI40" i="23" s="1"/>
  <c r="BH42" i="21"/>
  <c r="BI42" i="21" s="1"/>
  <c r="BH22" i="21"/>
  <c r="BI22" i="21" s="1"/>
  <c r="BH23" i="23"/>
  <c r="BI23" i="23" s="1"/>
  <c r="AD34" i="2"/>
  <c r="BH34" i="2" s="1"/>
  <c r="O34" i="2"/>
  <c r="AD18" i="2"/>
  <c r="BH18" i="2" s="1"/>
  <c r="O18" i="2"/>
  <c r="AD16" i="2"/>
  <c r="O16" i="2"/>
  <c r="AD38" i="2"/>
  <c r="BH38" i="2" s="1"/>
  <c r="O38" i="2"/>
  <c r="AD8" i="25"/>
  <c r="O8" i="25"/>
  <c r="AD16" i="25"/>
  <c r="O16" i="25"/>
  <c r="AD24" i="25"/>
  <c r="O24" i="25"/>
  <c r="AD32" i="25"/>
  <c r="O32" i="25"/>
  <c r="AD40" i="25"/>
  <c r="O40" i="25"/>
  <c r="AD48" i="25"/>
  <c r="BH48" i="25" s="1"/>
  <c r="O48" i="25"/>
  <c r="AD9" i="2"/>
  <c r="BH9" i="2" s="1"/>
  <c r="O9" i="2"/>
  <c r="O19" i="2"/>
  <c r="AD19" i="2"/>
  <c r="O27" i="2"/>
  <c r="AD27" i="2"/>
  <c r="AD15" i="25"/>
  <c r="O15" i="25"/>
  <c r="AD23" i="25"/>
  <c r="O23" i="25"/>
  <c r="AD29" i="25"/>
  <c r="O29" i="25"/>
  <c r="AD33" i="25"/>
  <c r="O33" i="25"/>
  <c r="AD37" i="25"/>
  <c r="O37" i="25"/>
  <c r="AD41" i="25"/>
  <c r="O41" i="25"/>
  <c r="AD45" i="25"/>
  <c r="O45" i="25"/>
  <c r="AD49" i="25"/>
  <c r="O49" i="25"/>
  <c r="BH16" i="18"/>
  <c r="BI16" i="18" s="1"/>
  <c r="BH48" i="18"/>
  <c r="BI48" i="18" s="1"/>
  <c r="BH40" i="20"/>
  <c r="BI40" i="20" s="1"/>
  <c r="BH13" i="22"/>
  <c r="BI13" i="22" s="1"/>
  <c r="BH21" i="22"/>
  <c r="BI21" i="22" s="1"/>
  <c r="BH35" i="18"/>
  <c r="BI35" i="18" s="1"/>
  <c r="BH14" i="22"/>
  <c r="BI14" i="22" s="1"/>
  <c r="BH25" i="21"/>
  <c r="BI25" i="21" s="1"/>
  <c r="BH45" i="16"/>
  <c r="BI45" i="16" s="1"/>
  <c r="BH39" i="20"/>
  <c r="BI39" i="20" s="1"/>
  <c r="BH18" i="21"/>
  <c r="BI18" i="21" s="1"/>
  <c r="BH43" i="23"/>
  <c r="BI43" i="23" s="1"/>
  <c r="BH40" i="18"/>
  <c r="BI40" i="18" s="1"/>
  <c r="BH41" i="22"/>
  <c r="BI41" i="22" s="1"/>
  <c r="BH49" i="22"/>
  <c r="BI49" i="22" s="1"/>
  <c r="BH19" i="18"/>
  <c r="BI19" i="18" s="1"/>
  <c r="BH33" i="18"/>
  <c r="BI33" i="18" s="1"/>
  <c r="BH34" i="22"/>
  <c r="BI34" i="22" s="1"/>
  <c r="BH42" i="22"/>
  <c r="BI42" i="22" s="1"/>
  <c r="BH50" i="22"/>
  <c r="BI50" i="22" s="1"/>
  <c r="BH38" i="20"/>
  <c r="BI38" i="20" s="1"/>
  <c r="BH41" i="21"/>
  <c r="BI41" i="21" s="1"/>
  <c r="BH17" i="21"/>
  <c r="BI17" i="21" s="1"/>
  <c r="BH27" i="20"/>
  <c r="BI27" i="20" s="1"/>
  <c r="BH28" i="21"/>
  <c r="BI28" i="21" s="1"/>
  <c r="BH45" i="23"/>
  <c r="BI45" i="23" s="1"/>
  <c r="BH17" i="23"/>
  <c r="BI17" i="23" s="1"/>
  <c r="BH17" i="16"/>
  <c r="BI17" i="16" s="1"/>
  <c r="BH16" i="20"/>
  <c r="BI16" i="20" s="1"/>
  <c r="BH35" i="21"/>
  <c r="BI35" i="21" s="1"/>
  <c r="BH19" i="21"/>
  <c r="BI19" i="21" s="1"/>
  <c r="BH19" i="23"/>
  <c r="BI19" i="23" s="1"/>
  <c r="AD24" i="2"/>
  <c r="O24" i="2"/>
  <c r="AD10" i="2"/>
  <c r="O10" i="2"/>
  <c r="AD36" i="2"/>
  <c r="O36" i="2"/>
  <c r="AD44" i="2"/>
  <c r="O44" i="2"/>
  <c r="AD8" i="2"/>
  <c r="BH8" i="2" s="1"/>
  <c r="O8" i="2"/>
  <c r="AD32" i="2"/>
  <c r="O32" i="2"/>
  <c r="AD46" i="2"/>
  <c r="O46" i="2"/>
  <c r="BH8" i="22"/>
  <c r="BI8" i="22" s="1"/>
  <c r="BH12" i="20"/>
  <c r="BI12" i="20" s="1"/>
  <c r="BH9" i="20"/>
  <c r="BI9" i="20" s="1"/>
  <c r="BH10" i="22"/>
  <c r="BI10" i="22" s="1"/>
  <c r="BH9" i="21"/>
  <c r="BI9" i="21" s="1"/>
  <c r="BH11" i="23"/>
  <c r="BI11" i="23" s="1"/>
  <c r="O7" i="25"/>
  <c r="AD7" i="25"/>
  <c r="BH11" i="22"/>
  <c r="BI11" i="22" s="1"/>
  <c r="BH12" i="22"/>
  <c r="BI12" i="22" s="1"/>
  <c r="BH9" i="23"/>
  <c r="BI9" i="23" s="1"/>
  <c r="BH9" i="22"/>
  <c r="BI9" i="22" s="1"/>
  <c r="BH8" i="20"/>
  <c r="BI8" i="20" s="1"/>
  <c r="O7" i="2"/>
  <c r="AD7" i="2"/>
  <c r="BH10" i="23"/>
  <c r="BI10" i="23" s="1"/>
  <c r="BF14" i="28"/>
  <c r="G8" i="28"/>
  <c r="BI39" i="28"/>
  <c r="BI35" i="28"/>
  <c r="BI38" i="28"/>
  <c r="O23" i="28"/>
  <c r="BI42" i="28"/>
  <c r="O21" i="28"/>
  <c r="BH7" i="23"/>
  <c r="BI7" i="23" s="1"/>
  <c r="O22" i="28"/>
  <c r="L27" i="28"/>
  <c r="BI36" i="28"/>
  <c r="BI41" i="28"/>
  <c r="O10" i="28"/>
  <c r="P10" i="28" s="1"/>
  <c r="BI33" i="28"/>
  <c r="BI44" i="28" s="1"/>
  <c r="BI45" i="28" s="1"/>
  <c r="X27" i="28"/>
  <c r="BH7" i="9"/>
  <c r="BI7" i="9" s="1"/>
  <c r="AD25" i="28"/>
  <c r="BH25" i="28" s="1"/>
  <c r="BH39" i="21"/>
  <c r="BI39" i="21" s="1"/>
  <c r="Y27" i="28"/>
  <c r="BH54" i="22"/>
  <c r="BI54" i="22" s="1"/>
  <c r="BI37" i="28"/>
  <c r="BH15" i="21"/>
  <c r="BI15" i="21" s="1"/>
  <c r="F26" i="28"/>
  <c r="AT55" i="4"/>
  <c r="BF55" i="23"/>
  <c r="BI15" i="28"/>
  <c r="O11" i="28"/>
  <c r="AD11" i="28" s="1"/>
  <c r="F14" i="28"/>
  <c r="BH8" i="21"/>
  <c r="BI8" i="21" s="1"/>
  <c r="BH24" i="21"/>
  <c r="BI24" i="21" s="1"/>
  <c r="BH22" i="23"/>
  <c r="BI22" i="23" s="1"/>
  <c r="BH22" i="20"/>
  <c r="BI22" i="20" s="1"/>
  <c r="BH21" i="16"/>
  <c r="BI21" i="16" s="1"/>
  <c r="BH31" i="16"/>
  <c r="BI31" i="16" s="1"/>
  <c r="BH36" i="20"/>
  <c r="BI36" i="20" s="1"/>
  <c r="BH24" i="20"/>
  <c r="BI24" i="20" s="1"/>
  <c r="BH38" i="21"/>
  <c r="BI38" i="21" s="1"/>
  <c r="BH37" i="16"/>
  <c r="BI37" i="16" s="1"/>
  <c r="BH23" i="21"/>
  <c r="BI23" i="21" s="1"/>
  <c r="BH28" i="23"/>
  <c r="BI28" i="23" s="1"/>
  <c r="BH15" i="20"/>
  <c r="BI15" i="20" s="1"/>
  <c r="BH46" i="20"/>
  <c r="BI46" i="20" s="1"/>
  <c r="BH12" i="23"/>
  <c r="BI12" i="23" s="1"/>
  <c r="BH40" i="22"/>
  <c r="BI40" i="22" s="1"/>
  <c r="BH43" i="22"/>
  <c r="BI43" i="22" s="1"/>
  <c r="BH48" i="22"/>
  <c r="BI48" i="22" s="1"/>
  <c r="R27" i="28"/>
  <c r="O24" i="28"/>
  <c r="O7" i="28"/>
  <c r="P7" i="28" s="1"/>
  <c r="AD55" i="18"/>
  <c r="BH21" i="21"/>
  <c r="BI21" i="21" s="1"/>
  <c r="BH48" i="21"/>
  <c r="BI48" i="21" s="1"/>
  <c r="BH29" i="16"/>
  <c r="BI29" i="16" s="1"/>
  <c r="BH50" i="20"/>
  <c r="BI50" i="20" s="1"/>
  <c r="BH49" i="23"/>
  <c r="BI49" i="23" s="1"/>
  <c r="BH47" i="21"/>
  <c r="BI47" i="21" s="1"/>
  <c r="BH36" i="23"/>
  <c r="BI36" i="23" s="1"/>
  <c r="BH8" i="23"/>
  <c r="BI8" i="23" s="1"/>
  <c r="BH14" i="21"/>
  <c r="BI14" i="21" s="1"/>
  <c r="BH34" i="21"/>
  <c r="BI34" i="21" s="1"/>
  <c r="BH13" i="16"/>
  <c r="BI13" i="16" s="1"/>
  <c r="BH41" i="16"/>
  <c r="BI41" i="16" s="1"/>
  <c r="BH18" i="23"/>
  <c r="BI18" i="23" s="1"/>
  <c r="BH16" i="21"/>
  <c r="BI16" i="21" s="1"/>
  <c r="BH31" i="21"/>
  <c r="BI31" i="21" s="1"/>
  <c r="BH24" i="23"/>
  <c r="BI24" i="23" s="1"/>
  <c r="BH43" i="16"/>
  <c r="BI43" i="16" s="1"/>
  <c r="BH20" i="22"/>
  <c r="BI20" i="22" s="1"/>
  <c r="M14" i="28"/>
  <c r="BH27" i="16"/>
  <c r="BI27" i="16" s="1"/>
  <c r="BH15" i="22"/>
  <c r="BI15" i="22" s="1"/>
  <c r="BH30" i="20"/>
  <c r="BI30" i="20" s="1"/>
  <c r="BH44" i="20"/>
  <c r="BI44" i="20" s="1"/>
  <c r="BH32" i="22"/>
  <c r="BI32" i="22" s="1"/>
  <c r="BH24" i="22"/>
  <c r="BI24" i="22" s="1"/>
  <c r="BH44" i="22"/>
  <c r="BI44" i="22" s="1"/>
  <c r="BH25" i="22"/>
  <c r="BI25" i="22" s="1"/>
  <c r="BH15" i="23"/>
  <c r="BI15" i="23" s="1"/>
  <c r="BH14" i="23"/>
  <c r="BI14" i="23" s="1"/>
  <c r="BH21" i="20"/>
  <c r="BI21" i="20" s="1"/>
  <c r="O12" i="28"/>
  <c r="AD12" i="28" s="1"/>
  <c r="AD55" i="16"/>
  <c r="BH20" i="20"/>
  <c r="BI20" i="20" s="1"/>
  <c r="BH39" i="16"/>
  <c r="BI39" i="16" s="1"/>
  <c r="BH22" i="22"/>
  <c r="BI22" i="22" s="1"/>
  <c r="G13" i="28"/>
  <c r="BH30" i="23"/>
  <c r="BI30" i="23" s="1"/>
  <c r="BH31" i="23"/>
  <c r="BI31" i="23" s="1"/>
  <c r="BH38" i="22"/>
  <c r="BI38" i="22" s="1"/>
  <c r="BH11" i="20"/>
  <c r="BI11" i="20" s="1"/>
  <c r="BH37" i="23"/>
  <c r="BI37" i="23" s="1"/>
  <c r="BH25" i="16"/>
  <c r="BI25" i="16" s="1"/>
  <c r="BH33" i="16"/>
  <c r="BI33" i="16" s="1"/>
  <c r="BH49" i="16"/>
  <c r="BI49" i="16" s="1"/>
  <c r="BH10" i="20"/>
  <c r="BI10" i="20" s="1"/>
  <c r="BH38" i="23"/>
  <c r="BI38" i="23" s="1"/>
  <c r="BH32" i="23"/>
  <c r="BI32" i="23" s="1"/>
  <c r="BH16" i="23"/>
  <c r="BI16" i="23" s="1"/>
  <c r="BH10" i="21"/>
  <c r="BI10" i="21" s="1"/>
  <c r="BH11" i="16"/>
  <c r="BI11" i="16" s="1"/>
  <c r="BH54" i="16"/>
  <c r="BI54" i="16" s="1"/>
  <c r="BH29" i="22"/>
  <c r="BI29" i="22" s="1"/>
  <c r="BH26" i="20"/>
  <c r="BI26" i="20" s="1"/>
  <c r="BH12" i="21"/>
  <c r="BI12" i="21" s="1"/>
  <c r="BH26" i="23"/>
  <c r="BI26" i="23" s="1"/>
  <c r="BH36" i="21"/>
  <c r="BI36" i="21" s="1"/>
  <c r="BH11" i="21"/>
  <c r="BI11" i="21" s="1"/>
  <c r="AD55" i="21"/>
  <c r="BH13" i="20"/>
  <c r="BI13" i="20" s="1"/>
  <c r="BH23" i="16"/>
  <c r="BI23" i="16" s="1"/>
  <c r="BH33" i="22"/>
  <c r="BI33" i="22" s="1"/>
  <c r="BH17" i="22"/>
  <c r="BI17" i="22" s="1"/>
  <c r="BH41" i="18"/>
  <c r="BI41" i="18" s="1"/>
  <c r="BH19" i="16"/>
  <c r="BI19" i="16" s="1"/>
  <c r="BH48" i="20"/>
  <c r="BI48" i="20" s="1"/>
  <c r="BH45" i="22"/>
  <c r="BI45" i="22" s="1"/>
  <c r="BH32" i="20"/>
  <c r="BI32" i="20" s="1"/>
  <c r="BH26" i="22"/>
  <c r="BI26" i="22" s="1"/>
  <c r="BH35" i="16"/>
  <c r="BI35" i="16" s="1"/>
  <c r="BH18" i="22"/>
  <c r="BI18" i="22" s="1"/>
  <c r="BG14" i="28"/>
  <c r="AH55" i="4"/>
  <c r="AD55" i="23"/>
  <c r="AD55" i="22"/>
  <c r="P55" i="22"/>
  <c r="BF55" i="9"/>
  <c r="BH43" i="18"/>
  <c r="BI43" i="18" s="1"/>
  <c r="BH47" i="18"/>
  <c r="BI47" i="18" s="1"/>
  <c r="BH50" i="18"/>
  <c r="BI50" i="18" s="1"/>
  <c r="BH11" i="18"/>
  <c r="BI11" i="18" s="1"/>
  <c r="BH18" i="18"/>
  <c r="BI18" i="18" s="1"/>
  <c r="AE54" i="7"/>
  <c r="G9" i="28"/>
  <c r="O9" i="28"/>
  <c r="BH55" i="30"/>
  <c r="P55" i="20"/>
  <c r="P55" i="21"/>
  <c r="P55" i="23"/>
  <c r="P55" i="16"/>
  <c r="P55" i="18"/>
  <c r="BH17" i="18"/>
  <c r="BI17" i="18" s="1"/>
  <c r="BH14" i="18"/>
  <c r="BI14" i="18" s="1"/>
  <c r="BH22" i="18"/>
  <c r="BI22" i="18" s="1"/>
  <c r="BH46" i="18"/>
  <c r="BI46" i="18" s="1"/>
  <c r="BH15" i="18"/>
  <c r="BI15" i="18" s="1"/>
  <c r="BH26" i="18"/>
  <c r="BI26" i="18" s="1"/>
  <c r="BH39" i="18"/>
  <c r="BI39" i="18" s="1"/>
  <c r="BH34" i="18"/>
  <c r="BI34" i="18" s="1"/>
  <c r="BH9" i="18"/>
  <c r="BI9" i="18" s="1"/>
  <c r="BH25" i="18"/>
  <c r="BI25" i="18" s="1"/>
  <c r="BH30" i="18"/>
  <c r="BI30" i="18" s="1"/>
  <c r="BH38" i="18"/>
  <c r="BI38" i="18" s="1"/>
  <c r="BH13" i="18"/>
  <c r="BI13" i="18" s="1"/>
  <c r="BH21" i="18"/>
  <c r="BI21" i="18" s="1"/>
  <c r="BH29" i="18"/>
  <c r="BI29" i="18" s="1"/>
  <c r="BH8" i="18"/>
  <c r="BI8" i="18" s="1"/>
  <c r="AE54" i="26"/>
  <c r="BF55" i="22"/>
  <c r="BH19" i="9"/>
  <c r="BI19" i="9" s="1"/>
  <c r="BH27" i="9"/>
  <c r="BI27" i="9" s="1"/>
  <c r="BH35" i="9"/>
  <c r="BI35" i="9" s="1"/>
  <c r="BH9" i="9"/>
  <c r="BI9" i="9" s="1"/>
  <c r="BH18" i="9"/>
  <c r="BI18" i="9" s="1"/>
  <c r="BH22" i="9"/>
  <c r="BI22" i="9" s="1"/>
  <c r="BH26" i="9"/>
  <c r="BI26" i="9" s="1"/>
  <c r="BH30" i="9"/>
  <c r="BI30" i="9" s="1"/>
  <c r="BH36" i="9"/>
  <c r="BI36" i="9" s="1"/>
  <c r="BH44" i="9"/>
  <c r="BI44" i="9" s="1"/>
  <c r="BH35" i="20"/>
  <c r="BI35" i="20" s="1"/>
  <c r="BH31" i="20"/>
  <c r="BI31" i="20" s="1"/>
  <c r="BH10" i="9"/>
  <c r="BI10" i="9" s="1"/>
  <c r="BH14" i="9"/>
  <c r="BI14" i="9" s="1"/>
  <c r="BH21" i="9"/>
  <c r="BI21" i="9" s="1"/>
  <c r="BH29" i="9"/>
  <c r="BI29" i="9" s="1"/>
  <c r="BH37" i="9"/>
  <c r="BI37" i="9" s="1"/>
  <c r="BH41" i="9"/>
  <c r="BI41" i="9" s="1"/>
  <c r="BH45" i="9"/>
  <c r="BI45" i="9" s="1"/>
  <c r="BH49" i="9"/>
  <c r="BI49" i="9" s="1"/>
  <c r="BH15" i="9"/>
  <c r="BI15" i="9" s="1"/>
  <c r="BH38" i="9"/>
  <c r="BI38" i="9" s="1"/>
  <c r="BH46" i="9"/>
  <c r="BI46" i="9" s="1"/>
  <c r="BH17" i="9"/>
  <c r="BI17" i="9" s="1"/>
  <c r="AW55" i="4"/>
  <c r="AD55" i="9"/>
  <c r="BH23" i="9"/>
  <c r="BI23" i="9" s="1"/>
  <c r="BH33" i="9"/>
  <c r="BI33" i="9" s="1"/>
  <c r="BH54" i="9"/>
  <c r="BI54" i="9" s="1"/>
  <c r="BH13" i="9"/>
  <c r="BI13" i="9" s="1"/>
  <c r="BH20" i="9"/>
  <c r="BI20" i="9" s="1"/>
  <c r="BH24" i="9"/>
  <c r="BI24" i="9" s="1"/>
  <c r="BH28" i="9"/>
  <c r="BI28" i="9" s="1"/>
  <c r="BH34" i="9"/>
  <c r="BI34" i="9" s="1"/>
  <c r="BH42" i="9"/>
  <c r="BI42" i="9" s="1"/>
  <c r="BH48" i="9"/>
  <c r="BI48" i="9" s="1"/>
  <c r="BH29" i="20"/>
  <c r="BI29" i="20" s="1"/>
  <c r="BH34" i="20"/>
  <c r="BI34" i="20" s="1"/>
  <c r="BH12" i="9"/>
  <c r="BI12" i="9" s="1"/>
  <c r="BH16" i="9"/>
  <c r="BI16" i="9" s="1"/>
  <c r="BH25" i="9"/>
  <c r="BI25" i="9" s="1"/>
  <c r="BH31" i="9"/>
  <c r="BI31" i="9" s="1"/>
  <c r="BH39" i="9"/>
  <c r="BI39" i="9" s="1"/>
  <c r="BH43" i="9"/>
  <c r="BI43" i="9" s="1"/>
  <c r="BH47" i="9"/>
  <c r="BI47" i="9" s="1"/>
  <c r="BH11" i="9"/>
  <c r="BI11" i="9" s="1"/>
  <c r="BH32" i="9"/>
  <c r="BI32" i="9" s="1"/>
  <c r="BH40" i="9"/>
  <c r="BI40" i="9" s="1"/>
  <c r="BH50" i="9"/>
  <c r="BI50" i="9" s="1"/>
  <c r="BH50" i="16"/>
  <c r="BI50" i="16" s="1"/>
  <c r="BH49" i="20"/>
  <c r="BI49" i="20" s="1"/>
  <c r="BH43" i="20"/>
  <c r="BI43" i="20" s="1"/>
  <c r="BH33" i="20"/>
  <c r="BI33" i="20" s="1"/>
  <c r="BH8" i="16"/>
  <c r="BI8" i="16" s="1"/>
  <c r="BH10" i="16"/>
  <c r="BI10" i="16" s="1"/>
  <c r="BH12" i="16"/>
  <c r="BI12" i="16" s="1"/>
  <c r="BH14" i="16"/>
  <c r="BI14" i="16" s="1"/>
  <c r="BH16" i="16"/>
  <c r="BI16" i="16" s="1"/>
  <c r="BH18" i="16"/>
  <c r="BI18" i="16" s="1"/>
  <c r="BH20" i="16"/>
  <c r="BI20" i="16" s="1"/>
  <c r="BH22" i="16"/>
  <c r="BI22" i="16" s="1"/>
  <c r="BH24" i="16"/>
  <c r="BI24" i="16" s="1"/>
  <c r="BH26" i="16"/>
  <c r="BI26" i="16" s="1"/>
  <c r="BH28" i="16"/>
  <c r="BI28" i="16" s="1"/>
  <c r="BH30" i="16"/>
  <c r="BI30" i="16" s="1"/>
  <c r="BH32" i="16"/>
  <c r="BI32" i="16" s="1"/>
  <c r="BH34" i="16"/>
  <c r="BI34" i="16" s="1"/>
  <c r="BH36" i="16"/>
  <c r="BI36" i="16" s="1"/>
  <c r="BH38" i="16"/>
  <c r="BI38" i="16" s="1"/>
  <c r="BH40" i="16"/>
  <c r="BI40" i="16" s="1"/>
  <c r="BH42" i="16"/>
  <c r="BI42" i="16" s="1"/>
  <c r="BH44" i="16"/>
  <c r="BI44" i="16" s="1"/>
  <c r="BH46" i="16"/>
  <c r="BI46" i="16" s="1"/>
  <c r="BH48" i="16"/>
  <c r="BI48" i="16" s="1"/>
  <c r="AD55" i="20"/>
  <c r="BF55" i="18"/>
  <c r="BC55" i="22"/>
  <c r="AQ55" i="16"/>
  <c r="BC54" i="26"/>
  <c r="BC55" i="23"/>
  <c r="BF54" i="26"/>
  <c r="BC55" i="9"/>
  <c r="G55" i="4"/>
  <c r="BC55" i="16"/>
  <c r="BC55" i="20"/>
  <c r="BC55" i="21"/>
  <c r="BH55" i="34"/>
  <c r="AD8" i="28"/>
  <c r="P8" i="28"/>
  <c r="BC54" i="10"/>
  <c r="BC54" i="7"/>
  <c r="BC55" i="18"/>
  <c r="BF55" i="21"/>
  <c r="BB55" i="4"/>
  <c r="AQ54" i="10"/>
  <c r="AK55" i="4"/>
  <c r="AQ55" i="21"/>
  <c r="AQ55" i="20"/>
  <c r="AQ54" i="7"/>
  <c r="BF54" i="7"/>
  <c r="BE55" i="4"/>
  <c r="AQ55" i="22"/>
  <c r="AP55" i="4"/>
  <c r="BF26" i="28"/>
  <c r="AE54" i="10"/>
  <c r="BH54" i="10"/>
  <c r="S7" i="28"/>
  <c r="AA7" i="28"/>
  <c r="AB7" i="28" s="1"/>
  <c r="AB10" i="28"/>
  <c r="AA14" i="28"/>
  <c r="S55" i="4"/>
  <c r="AB55" i="4"/>
  <c r="AA55" i="4"/>
  <c r="AB13" i="28"/>
  <c r="AD13" i="28"/>
  <c r="S14" i="28"/>
  <c r="BH55" i="19"/>
  <c r="BH55" i="35"/>
  <c r="BH54" i="26"/>
  <c r="BH55" i="15"/>
  <c r="BH54" i="6"/>
  <c r="P16" i="28"/>
  <c r="AD16" i="28"/>
  <c r="AE54" i="6"/>
  <c r="BI39" i="4"/>
  <c r="BI31" i="4"/>
  <c r="BI23" i="4"/>
  <c r="BI50" i="4"/>
  <c r="BI26" i="4"/>
  <c r="BI18" i="4"/>
  <c r="BI10" i="4"/>
  <c r="BI41" i="4"/>
  <c r="BI25" i="4"/>
  <c r="BI9" i="4"/>
  <c r="BI28" i="4"/>
  <c r="BI20" i="4"/>
  <c r="BI12" i="4"/>
  <c r="BI43" i="4"/>
  <c r="BI44" i="4"/>
  <c r="BI36" i="4"/>
  <c r="BI45" i="4"/>
  <c r="BI29" i="4"/>
  <c r="BI13" i="4"/>
  <c r="BI8" i="4"/>
  <c r="BI7" i="4"/>
  <c r="AD55" i="4"/>
  <c r="P55" i="4"/>
  <c r="O55" i="4"/>
  <c r="BI34" i="4"/>
  <c r="BI47" i="4"/>
  <c r="BI15" i="4"/>
  <c r="BI38" i="4"/>
  <c r="BI22" i="4"/>
  <c r="BI14" i="4"/>
  <c r="BI49" i="4"/>
  <c r="BI33" i="4"/>
  <c r="BI17" i="4"/>
  <c r="BI42" i="4"/>
  <c r="BI24" i="4"/>
  <c r="BI16" i="4"/>
  <c r="BI54" i="4"/>
  <c r="BI35" i="4"/>
  <c r="BI27" i="4"/>
  <c r="BI19" i="4"/>
  <c r="BI11" i="4"/>
  <c r="BI46" i="4"/>
  <c r="BI40" i="4"/>
  <c r="BI32" i="4"/>
  <c r="BI37" i="4"/>
  <c r="BI21" i="4"/>
  <c r="BI48" i="4"/>
  <c r="BI30" i="4"/>
  <c r="M55" i="4"/>
  <c r="BH54" i="7"/>
  <c r="BH55" i="11"/>
  <c r="AD18" i="28"/>
  <c r="P18" i="28"/>
  <c r="P20" i="28"/>
  <c r="AD20" i="28"/>
  <c r="L55" i="25"/>
  <c r="BM38" i="13"/>
  <c r="BM26" i="13"/>
  <c r="BM18" i="13"/>
  <c r="AU53" i="33"/>
  <c r="AW53" i="33" s="1"/>
  <c r="AX53" i="33" s="1"/>
  <c r="AZ53" i="33" s="1"/>
  <c r="BA53" i="33" s="1"/>
  <c r="BC53" i="33" s="1"/>
  <c r="BD53" i="33" s="1"/>
  <c r="BF53" i="33" s="1"/>
  <c r="BG53" i="33" s="1"/>
  <c r="BI53" i="33" s="1"/>
  <c r="BL53" i="33" s="1"/>
  <c r="BM53" i="33" s="1"/>
  <c r="AU41" i="33"/>
  <c r="AW41" i="33" s="1"/>
  <c r="AX41" i="33" s="1"/>
  <c r="AZ41" i="33" s="1"/>
  <c r="BA41" i="33" s="1"/>
  <c r="BC41" i="33" s="1"/>
  <c r="BD41" i="33" s="1"/>
  <c r="BF41" i="33" s="1"/>
  <c r="BG41" i="33" s="1"/>
  <c r="BI41" i="33" s="1"/>
  <c r="BJ41" i="33" s="1"/>
  <c r="AU35" i="33"/>
  <c r="AW35" i="33" s="1"/>
  <c r="AX35" i="33" s="1"/>
  <c r="AZ35" i="33" s="1"/>
  <c r="BA35" i="33" s="1"/>
  <c r="BC35" i="33" s="1"/>
  <c r="BD35" i="33" s="1"/>
  <c r="BF35" i="33" s="1"/>
  <c r="BG35" i="33" s="1"/>
  <c r="BI35" i="33" s="1"/>
  <c r="BJ35" i="33" s="1"/>
  <c r="AU29" i="33"/>
  <c r="AW29" i="33" s="1"/>
  <c r="AX29" i="33" s="1"/>
  <c r="AZ29" i="33" s="1"/>
  <c r="BA29" i="33" s="1"/>
  <c r="BC29" i="33" s="1"/>
  <c r="BD29" i="33" s="1"/>
  <c r="BF29" i="33" s="1"/>
  <c r="BG29" i="33" s="1"/>
  <c r="BI29" i="33" s="1"/>
  <c r="AU25" i="33"/>
  <c r="AW25" i="33" s="1"/>
  <c r="AX25" i="33" s="1"/>
  <c r="AZ25" i="33" s="1"/>
  <c r="BA25" i="33" s="1"/>
  <c r="BC25" i="33" s="1"/>
  <c r="BD25" i="33" s="1"/>
  <c r="BF25" i="33" s="1"/>
  <c r="BG25" i="33" s="1"/>
  <c r="BI25" i="33" s="1"/>
  <c r="BJ25" i="33" s="1"/>
  <c r="AU24" i="33"/>
  <c r="AW24" i="33" s="1"/>
  <c r="AX24" i="33" s="1"/>
  <c r="AZ24" i="33" s="1"/>
  <c r="BA24" i="33" s="1"/>
  <c r="BC24" i="33" s="1"/>
  <c r="BD24" i="33" s="1"/>
  <c r="BF24" i="33" s="1"/>
  <c r="BG24" i="33" s="1"/>
  <c r="BI24" i="33" s="1"/>
  <c r="AU9" i="33"/>
  <c r="AW9" i="33" s="1"/>
  <c r="AX9" i="33" s="1"/>
  <c r="AZ9" i="33" s="1"/>
  <c r="BA9" i="33" s="1"/>
  <c r="BC9" i="33" s="1"/>
  <c r="BD9" i="33" s="1"/>
  <c r="BF9" i="33" s="1"/>
  <c r="BG9" i="33" s="1"/>
  <c r="BI9" i="33" s="1"/>
  <c r="U55" i="25"/>
  <c r="U55" i="2"/>
  <c r="AV55" i="2"/>
  <c r="AV57" i="2" s="1"/>
  <c r="AV59" i="2" s="1"/>
  <c r="I55" i="2"/>
  <c r="BM28" i="13"/>
  <c r="BM16" i="13"/>
  <c r="L55" i="2"/>
  <c r="BM50" i="13"/>
  <c r="BM22" i="13"/>
  <c r="P17" i="28"/>
  <c r="AU46" i="33"/>
  <c r="AW46" i="33" s="1"/>
  <c r="AX46" i="33" s="1"/>
  <c r="AZ46" i="33" s="1"/>
  <c r="BA46" i="33" s="1"/>
  <c r="BC46" i="33" s="1"/>
  <c r="BD46" i="33" s="1"/>
  <c r="BF46" i="33" s="1"/>
  <c r="BG46" i="33" s="1"/>
  <c r="BI46" i="33" s="1"/>
  <c r="AU39" i="33"/>
  <c r="AW39" i="33" s="1"/>
  <c r="AX39" i="33" s="1"/>
  <c r="AZ39" i="33" s="1"/>
  <c r="BA39" i="33" s="1"/>
  <c r="BC39" i="33" s="1"/>
  <c r="BD39" i="33" s="1"/>
  <c r="BF39" i="33" s="1"/>
  <c r="BG39" i="33" s="1"/>
  <c r="BI39" i="33" s="1"/>
  <c r="AU18" i="33"/>
  <c r="AW18" i="33" s="1"/>
  <c r="AX18" i="33" s="1"/>
  <c r="AZ18" i="33" s="1"/>
  <c r="BA18" i="33" s="1"/>
  <c r="BC18" i="33" s="1"/>
  <c r="BD18" i="33" s="1"/>
  <c r="BF18" i="33" s="1"/>
  <c r="BG18" i="33" s="1"/>
  <c r="BI18" i="33" s="1"/>
  <c r="AU11" i="33"/>
  <c r="AW11" i="33" s="1"/>
  <c r="AX11" i="33" s="1"/>
  <c r="AZ11" i="33" s="1"/>
  <c r="BA11" i="33" s="1"/>
  <c r="BC11" i="33" s="1"/>
  <c r="BD11" i="33" s="1"/>
  <c r="BF11" i="33" s="1"/>
  <c r="BG11" i="33" s="1"/>
  <c r="BI11" i="33" s="1"/>
  <c r="AU10" i="33"/>
  <c r="AW10" i="33" s="1"/>
  <c r="AX10" i="33" s="1"/>
  <c r="AZ10" i="33" s="1"/>
  <c r="BA10" i="33" s="1"/>
  <c r="BC10" i="33" s="1"/>
  <c r="BD10" i="33" s="1"/>
  <c r="BF10" i="33" s="1"/>
  <c r="BG10" i="33" s="1"/>
  <c r="BI10" i="33" s="1"/>
  <c r="BL10" i="33" s="1"/>
  <c r="AV55" i="25"/>
  <c r="I55" i="25"/>
  <c r="BM48" i="13"/>
  <c r="BM36" i="13"/>
  <c r="BM20" i="13"/>
  <c r="BF54" i="8"/>
  <c r="R55" i="25"/>
  <c r="R55" i="2"/>
  <c r="BB55" i="12"/>
  <c r="AD54" i="33"/>
  <c r="BM25" i="13"/>
  <c r="BM21" i="13"/>
  <c r="BM46" i="13"/>
  <c r="BH54" i="8"/>
  <c r="F55" i="25"/>
  <c r="AU44" i="33"/>
  <c r="AW44" i="33" s="1"/>
  <c r="AX44" i="33" s="1"/>
  <c r="AZ44" i="33" s="1"/>
  <c r="BA44" i="33" s="1"/>
  <c r="BC44" i="33" s="1"/>
  <c r="BD44" i="33" s="1"/>
  <c r="BF44" i="33" s="1"/>
  <c r="BG44" i="33" s="1"/>
  <c r="BI44" i="33" s="1"/>
  <c r="AU37" i="33"/>
  <c r="AW37" i="33" s="1"/>
  <c r="AX37" i="33" s="1"/>
  <c r="AZ37" i="33" s="1"/>
  <c r="BA37" i="33" s="1"/>
  <c r="BC37" i="33" s="1"/>
  <c r="BD37" i="33" s="1"/>
  <c r="BF37" i="33" s="1"/>
  <c r="BG37" i="33" s="1"/>
  <c r="BI37" i="33" s="1"/>
  <c r="AU12" i="33"/>
  <c r="AW12" i="33" s="1"/>
  <c r="AX12" i="33" s="1"/>
  <c r="AZ12" i="33" s="1"/>
  <c r="BA12" i="33" s="1"/>
  <c r="BC12" i="33" s="1"/>
  <c r="BD12" i="33" s="1"/>
  <c r="BF12" i="33" s="1"/>
  <c r="BG12" i="33" s="1"/>
  <c r="BI12" i="33" s="1"/>
  <c r="BE55" i="12"/>
  <c r="AM55" i="2"/>
  <c r="AM57" i="2" s="1"/>
  <c r="AM59" i="2" s="1"/>
  <c r="AY55" i="25"/>
  <c r="AB17" i="28"/>
  <c r="AA26" i="28"/>
  <c r="AD17" i="28"/>
  <c r="X55" i="2"/>
  <c r="X55" i="25"/>
  <c r="AJ55" i="25"/>
  <c r="BM43" i="13"/>
  <c r="BM35" i="13"/>
  <c r="AB54" i="33"/>
  <c r="AA54" i="33"/>
  <c r="AU47" i="33"/>
  <c r="AW47" i="33" s="1"/>
  <c r="AX47" i="33" s="1"/>
  <c r="AZ47" i="33" s="1"/>
  <c r="BA47" i="33" s="1"/>
  <c r="BC47" i="33" s="1"/>
  <c r="BD47" i="33" s="1"/>
  <c r="BF47" i="33" s="1"/>
  <c r="BG47" i="33" s="1"/>
  <c r="BI47" i="33" s="1"/>
  <c r="AU36" i="33"/>
  <c r="AW36" i="33" s="1"/>
  <c r="AX36" i="33" s="1"/>
  <c r="AZ36" i="33" s="1"/>
  <c r="BA36" i="33" s="1"/>
  <c r="BC36" i="33" s="1"/>
  <c r="BD36" i="33" s="1"/>
  <c r="BF36" i="33" s="1"/>
  <c r="BG36" i="33" s="1"/>
  <c r="BI36" i="33" s="1"/>
  <c r="AU26" i="33"/>
  <c r="AW26" i="33" s="1"/>
  <c r="AX26" i="33" s="1"/>
  <c r="AZ26" i="33" s="1"/>
  <c r="BA26" i="33" s="1"/>
  <c r="BC26" i="33" s="1"/>
  <c r="BD26" i="33" s="1"/>
  <c r="BF26" i="33" s="1"/>
  <c r="BG26" i="33" s="1"/>
  <c r="BI26" i="33" s="1"/>
  <c r="AU16" i="33"/>
  <c r="AW16" i="33" s="1"/>
  <c r="AX16" i="33" s="1"/>
  <c r="AZ16" i="33" s="1"/>
  <c r="BA16" i="33" s="1"/>
  <c r="BC16" i="33" s="1"/>
  <c r="BD16" i="33" s="1"/>
  <c r="BF16" i="33" s="1"/>
  <c r="BG16" i="33" s="1"/>
  <c r="BI16" i="33" s="1"/>
  <c r="BL16" i="33" s="1"/>
  <c r="AU42" i="33"/>
  <c r="AW42" i="33" s="1"/>
  <c r="AX42" i="33" s="1"/>
  <c r="AZ42" i="33" s="1"/>
  <c r="BA42" i="33" s="1"/>
  <c r="BC42" i="33" s="1"/>
  <c r="BD42" i="33" s="1"/>
  <c r="BF42" i="33" s="1"/>
  <c r="BG42" i="33" s="1"/>
  <c r="BI42" i="33" s="1"/>
  <c r="AU40" i="33"/>
  <c r="AW40" i="33" s="1"/>
  <c r="AX40" i="33" s="1"/>
  <c r="AZ40" i="33" s="1"/>
  <c r="BA40" i="33" s="1"/>
  <c r="BC40" i="33" s="1"/>
  <c r="BD40" i="33" s="1"/>
  <c r="BF40" i="33" s="1"/>
  <c r="BG40" i="33" s="1"/>
  <c r="BI40" i="33" s="1"/>
  <c r="AU38" i="33"/>
  <c r="AW38" i="33" s="1"/>
  <c r="AX38" i="33" s="1"/>
  <c r="AZ38" i="33" s="1"/>
  <c r="BA38" i="33" s="1"/>
  <c r="BC38" i="33" s="1"/>
  <c r="BD38" i="33" s="1"/>
  <c r="BF38" i="33" s="1"/>
  <c r="BG38" i="33" s="1"/>
  <c r="BI38" i="33" s="1"/>
  <c r="AU34" i="33"/>
  <c r="AW34" i="33" s="1"/>
  <c r="AX34" i="33" s="1"/>
  <c r="AZ34" i="33" s="1"/>
  <c r="BA34" i="33" s="1"/>
  <c r="BC34" i="33" s="1"/>
  <c r="BD34" i="33" s="1"/>
  <c r="BF34" i="33" s="1"/>
  <c r="BG34" i="33" s="1"/>
  <c r="BI34" i="33" s="1"/>
  <c r="BL34" i="33" s="1"/>
  <c r="AU33" i="33"/>
  <c r="AW33" i="33" s="1"/>
  <c r="AX33" i="33" s="1"/>
  <c r="AZ33" i="33" s="1"/>
  <c r="BA33" i="33" s="1"/>
  <c r="BC33" i="33" s="1"/>
  <c r="BD33" i="33" s="1"/>
  <c r="BF33" i="33" s="1"/>
  <c r="BG33" i="33" s="1"/>
  <c r="BI33" i="33" s="1"/>
  <c r="AU28" i="33"/>
  <c r="AW28" i="33" s="1"/>
  <c r="AX28" i="33" s="1"/>
  <c r="AZ28" i="33" s="1"/>
  <c r="BA28" i="33" s="1"/>
  <c r="BC28" i="33" s="1"/>
  <c r="BD28" i="33" s="1"/>
  <c r="BF28" i="33" s="1"/>
  <c r="BG28" i="33" s="1"/>
  <c r="BI28" i="33" s="1"/>
  <c r="BL28" i="33" s="1"/>
  <c r="AU20" i="33"/>
  <c r="AW20" i="33" s="1"/>
  <c r="AX20" i="33" s="1"/>
  <c r="AZ20" i="33" s="1"/>
  <c r="BA20" i="33" s="1"/>
  <c r="BC20" i="33" s="1"/>
  <c r="BD20" i="33" s="1"/>
  <c r="BF20" i="33" s="1"/>
  <c r="BG20" i="33" s="1"/>
  <c r="BI20" i="33" s="1"/>
  <c r="BJ20" i="33" s="1"/>
  <c r="AU15" i="33"/>
  <c r="AW15" i="33" s="1"/>
  <c r="AX15" i="33" s="1"/>
  <c r="AZ15" i="33" s="1"/>
  <c r="BA15" i="33" s="1"/>
  <c r="BC15" i="33" s="1"/>
  <c r="BD15" i="33" s="1"/>
  <c r="BF15" i="33" s="1"/>
  <c r="BG15" i="33" s="1"/>
  <c r="BI15" i="33" s="1"/>
  <c r="AU14" i="33"/>
  <c r="AW14" i="33" s="1"/>
  <c r="AX14" i="33" s="1"/>
  <c r="AZ14" i="33" s="1"/>
  <c r="BA14" i="33" s="1"/>
  <c r="BC14" i="33" s="1"/>
  <c r="BD14" i="33" s="1"/>
  <c r="BF14" i="33" s="1"/>
  <c r="BG14" i="33" s="1"/>
  <c r="BI14" i="33" s="1"/>
  <c r="AT54" i="33"/>
  <c r="AU7" i="33"/>
  <c r="AW7" i="33" s="1"/>
  <c r="G54" i="33"/>
  <c r="BC54" i="8"/>
  <c r="AO54" i="33"/>
  <c r="AE54" i="8"/>
  <c r="AQ54" i="8"/>
  <c r="AE54" i="13"/>
  <c r="AR54" i="33"/>
  <c r="AI54" i="33"/>
  <c r="AA55" i="12"/>
  <c r="AS55" i="2"/>
  <c r="AS55" i="25"/>
  <c r="BM31" i="13"/>
  <c r="BM23" i="13"/>
  <c r="P54" i="33"/>
  <c r="O54" i="33"/>
  <c r="AU49" i="33"/>
  <c r="AW49" i="33" s="1"/>
  <c r="AX49" i="33" s="1"/>
  <c r="AZ49" i="33" s="1"/>
  <c r="BA49" i="33" s="1"/>
  <c r="BC49" i="33" s="1"/>
  <c r="BD49" i="33" s="1"/>
  <c r="BF49" i="33" s="1"/>
  <c r="BG49" i="33" s="1"/>
  <c r="BI49" i="33" s="1"/>
  <c r="BJ49" i="33" s="1"/>
  <c r="AB19" i="28"/>
  <c r="AD19" i="28"/>
  <c r="BM49" i="13"/>
  <c r="BM37" i="13"/>
  <c r="BM17" i="13"/>
  <c r="AU50" i="33"/>
  <c r="AW50" i="33" s="1"/>
  <c r="AX50" i="33" s="1"/>
  <c r="AZ50" i="33" s="1"/>
  <c r="BA50" i="33" s="1"/>
  <c r="BC50" i="33" s="1"/>
  <c r="BD50" i="33" s="1"/>
  <c r="BF50" i="33" s="1"/>
  <c r="BG50" i="33" s="1"/>
  <c r="BI50" i="33" s="1"/>
  <c r="AU45" i="33"/>
  <c r="AW45" i="33" s="1"/>
  <c r="AX45" i="33" s="1"/>
  <c r="AZ45" i="33" s="1"/>
  <c r="BA45" i="33" s="1"/>
  <c r="BC45" i="33" s="1"/>
  <c r="BD45" i="33" s="1"/>
  <c r="BF45" i="33" s="1"/>
  <c r="BG45" i="33" s="1"/>
  <c r="BI45" i="33" s="1"/>
  <c r="BL45" i="33" s="1"/>
  <c r="AD55" i="12"/>
  <c r="F55" i="2"/>
  <c r="O55" i="12"/>
  <c r="AU43" i="33"/>
  <c r="AW43" i="33" s="1"/>
  <c r="AX43" i="33" s="1"/>
  <c r="AZ43" i="33" s="1"/>
  <c r="BA43" i="33" s="1"/>
  <c r="BC43" i="33" s="1"/>
  <c r="BD43" i="33" s="1"/>
  <c r="BF43" i="33" s="1"/>
  <c r="BG43" i="33" s="1"/>
  <c r="BI43" i="33" s="1"/>
  <c r="AU31" i="33"/>
  <c r="AW31" i="33" s="1"/>
  <c r="AX31" i="33" s="1"/>
  <c r="AZ31" i="33" s="1"/>
  <c r="BA31" i="33" s="1"/>
  <c r="BC31" i="33" s="1"/>
  <c r="BD31" i="33" s="1"/>
  <c r="BF31" i="33" s="1"/>
  <c r="BG31" i="33" s="1"/>
  <c r="BI31" i="33" s="1"/>
  <c r="AU21" i="33"/>
  <c r="AW21" i="33" s="1"/>
  <c r="AX21" i="33" s="1"/>
  <c r="AZ21" i="33" s="1"/>
  <c r="BA21" i="33" s="1"/>
  <c r="BC21" i="33" s="1"/>
  <c r="BD21" i="33" s="1"/>
  <c r="BF21" i="33" s="1"/>
  <c r="BG21" i="33" s="1"/>
  <c r="BI21" i="33" s="1"/>
  <c r="BL21" i="33" s="1"/>
  <c r="AP55" i="12"/>
  <c r="AG55" i="25"/>
  <c r="AG55" i="2"/>
  <c r="AM55" i="25"/>
  <c r="BM32" i="13"/>
  <c r="AY55" i="2"/>
  <c r="AY57" i="2" s="1"/>
  <c r="AU48" i="33"/>
  <c r="AW48" i="33" s="1"/>
  <c r="AX48" i="33" s="1"/>
  <c r="AZ48" i="33" s="1"/>
  <c r="BA48" i="33" s="1"/>
  <c r="BC48" i="33" s="1"/>
  <c r="BD48" i="33" s="1"/>
  <c r="BF48" i="33" s="1"/>
  <c r="BG48" i="33" s="1"/>
  <c r="BI48" i="33" s="1"/>
  <c r="AJ55" i="2"/>
  <c r="AJ57" i="2" s="1"/>
  <c r="AJ59" i="2" s="1"/>
  <c r="BM11" i="13"/>
  <c r="AU27" i="33"/>
  <c r="AW27" i="33" s="1"/>
  <c r="AX27" i="33" s="1"/>
  <c r="AZ27" i="33" s="1"/>
  <c r="BA27" i="33" s="1"/>
  <c r="BC27" i="33" s="1"/>
  <c r="BD27" i="33" s="1"/>
  <c r="BF27" i="33" s="1"/>
  <c r="BG27" i="33" s="1"/>
  <c r="BI27" i="33" s="1"/>
  <c r="BL27" i="33" s="1"/>
  <c r="AU19" i="33"/>
  <c r="AW19" i="33" s="1"/>
  <c r="AX19" i="33" s="1"/>
  <c r="AZ19" i="33" s="1"/>
  <c r="BA19" i="33" s="1"/>
  <c r="BC19" i="33" s="1"/>
  <c r="BD19" i="33" s="1"/>
  <c r="BF19" i="33" s="1"/>
  <c r="BG19" i="33" s="1"/>
  <c r="BI19" i="33" s="1"/>
  <c r="BL19" i="33" s="1"/>
  <c r="AU17" i="33"/>
  <c r="AW17" i="33" s="1"/>
  <c r="AX17" i="33" s="1"/>
  <c r="AZ17" i="33" s="1"/>
  <c r="BA17" i="33" s="1"/>
  <c r="BC17" i="33" s="1"/>
  <c r="BD17" i="33" s="1"/>
  <c r="BF17" i="33" s="1"/>
  <c r="BG17" i="33" s="1"/>
  <c r="BI17" i="33" s="1"/>
  <c r="AU8" i="33"/>
  <c r="AW8" i="33" s="1"/>
  <c r="AX8" i="33" s="1"/>
  <c r="AZ8" i="33" s="1"/>
  <c r="BA8" i="33" s="1"/>
  <c r="BC8" i="33" s="1"/>
  <c r="BD8" i="33" s="1"/>
  <c r="BF8" i="33" s="1"/>
  <c r="BG8" i="33" s="1"/>
  <c r="BI8" i="33" s="1"/>
  <c r="AU32" i="33"/>
  <c r="AW32" i="33" s="1"/>
  <c r="AX32" i="33" s="1"/>
  <c r="AZ32" i="33" s="1"/>
  <c r="BA32" i="33" s="1"/>
  <c r="BC32" i="33" s="1"/>
  <c r="BD32" i="33" s="1"/>
  <c r="BF32" i="33" s="1"/>
  <c r="BG32" i="33" s="1"/>
  <c r="BI32" i="33" s="1"/>
  <c r="AU30" i="33"/>
  <c r="AW30" i="33" s="1"/>
  <c r="AX30" i="33" s="1"/>
  <c r="AZ30" i="33" s="1"/>
  <c r="BA30" i="33" s="1"/>
  <c r="BC30" i="33" s="1"/>
  <c r="BD30" i="33" s="1"/>
  <c r="BF30" i="33" s="1"/>
  <c r="BG30" i="33" s="1"/>
  <c r="BI30" i="33" s="1"/>
  <c r="BL30" i="33" s="1"/>
  <c r="AU23" i="33"/>
  <c r="AW23" i="33" s="1"/>
  <c r="AX23" i="33" s="1"/>
  <c r="AZ23" i="33" s="1"/>
  <c r="BA23" i="33" s="1"/>
  <c r="BC23" i="33" s="1"/>
  <c r="BD23" i="33" s="1"/>
  <c r="BF23" i="33" s="1"/>
  <c r="BG23" i="33" s="1"/>
  <c r="BI23" i="33" s="1"/>
  <c r="AU22" i="33"/>
  <c r="AW22" i="33" s="1"/>
  <c r="AX22" i="33" s="1"/>
  <c r="AZ22" i="33" s="1"/>
  <c r="BA22" i="33" s="1"/>
  <c r="BC22" i="33" s="1"/>
  <c r="BD22" i="33" s="1"/>
  <c r="BF22" i="33" s="1"/>
  <c r="BG22" i="33" s="1"/>
  <c r="BI22" i="33" s="1"/>
  <c r="AU13" i="33"/>
  <c r="AW13" i="33" s="1"/>
  <c r="AX13" i="33" s="1"/>
  <c r="AZ13" i="33" s="1"/>
  <c r="BA13" i="33" s="1"/>
  <c r="BC13" i="33" s="1"/>
  <c r="BD13" i="33" s="1"/>
  <c r="BF13" i="33" s="1"/>
  <c r="BG13" i="33" s="1"/>
  <c r="BI13" i="33" s="1"/>
  <c r="S54" i="33"/>
  <c r="AN54" i="33"/>
  <c r="AU54" i="13"/>
  <c r="AJ54" i="33"/>
  <c r="BH20" i="25" l="1"/>
  <c r="BH48" i="2"/>
  <c r="BH47" i="25"/>
  <c r="BH50" i="2"/>
  <c r="BH27" i="2"/>
  <c r="BH7" i="25"/>
  <c r="BH16" i="2"/>
  <c r="BH7" i="2"/>
  <c r="BH15" i="2"/>
  <c r="BH10" i="2"/>
  <c r="BH14" i="2"/>
  <c r="BL12" i="33"/>
  <c r="BM12" i="33" s="1"/>
  <c r="BJ12" i="33"/>
  <c r="BL36" i="33"/>
  <c r="BJ36" i="33"/>
  <c r="BH31" i="2"/>
  <c r="BH43" i="2"/>
  <c r="BJ34" i="33"/>
  <c r="BH45" i="25"/>
  <c r="BJ44" i="33"/>
  <c r="BL44" i="33"/>
  <c r="BM44" i="33" s="1"/>
  <c r="BJ28" i="33"/>
  <c r="BH42" i="2"/>
  <c r="BH41" i="2"/>
  <c r="BH14" i="25"/>
  <c r="BL40" i="33"/>
  <c r="BM40" i="33" s="1"/>
  <c r="BJ40" i="33"/>
  <c r="BJ18" i="33"/>
  <c r="BL18" i="33"/>
  <c r="BM18" i="33" s="1"/>
  <c r="BL37" i="33"/>
  <c r="BM37" i="33" s="1"/>
  <c r="BJ37" i="33"/>
  <c r="BL26" i="33"/>
  <c r="BM26" i="33" s="1"/>
  <c r="BJ26" i="33"/>
  <c r="BJ19" i="33"/>
  <c r="BF27" i="28"/>
  <c r="BH43" i="25"/>
  <c r="BH44" i="2"/>
  <c r="BH8" i="25"/>
  <c r="BH22" i="2"/>
  <c r="BH39" i="25"/>
  <c r="BH15" i="25"/>
  <c r="BH38" i="25"/>
  <c r="BH49" i="25"/>
  <c r="BH33" i="25"/>
  <c r="BH23" i="25"/>
  <c r="BH40" i="25"/>
  <c r="BH24" i="25"/>
  <c r="BH22" i="25"/>
  <c r="BH20" i="2"/>
  <c r="BH31" i="25"/>
  <c r="BH12" i="25"/>
  <c r="BH17" i="2"/>
  <c r="BH17" i="25"/>
  <c r="BH18" i="25"/>
  <c r="BH37" i="25"/>
  <c r="BH29" i="25"/>
  <c r="BH21" i="25"/>
  <c r="BH30" i="25"/>
  <c r="BH11" i="25"/>
  <c r="BH36" i="25"/>
  <c r="BH25" i="25"/>
  <c r="BH10" i="25"/>
  <c r="AG57" i="2"/>
  <c r="AG59" i="2" s="1"/>
  <c r="K68" i="29"/>
  <c r="BH32" i="2"/>
  <c r="BH13" i="25"/>
  <c r="BH44" i="25"/>
  <c r="BH19" i="2"/>
  <c r="BH49" i="2"/>
  <c r="BH33" i="2"/>
  <c r="BH25" i="2"/>
  <c r="BH35" i="2"/>
  <c r="BH41" i="25"/>
  <c r="BH28" i="25"/>
  <c r="BH21" i="2"/>
  <c r="BH46" i="2"/>
  <c r="BH32" i="25"/>
  <c r="BH16" i="25"/>
  <c r="BH46" i="25"/>
  <c r="BH35" i="25"/>
  <c r="BH13" i="2"/>
  <c r="BH9" i="25"/>
  <c r="BH11" i="2"/>
  <c r="BH42" i="25"/>
  <c r="BH37" i="2"/>
  <c r="BH36" i="2"/>
  <c r="BH24" i="2"/>
  <c r="BH40" i="2"/>
  <c r="BH12" i="2"/>
  <c r="BH28" i="2"/>
  <c r="X57" i="2"/>
  <c r="X59" i="2" s="1"/>
  <c r="U57" i="2"/>
  <c r="U59" i="2" s="1"/>
  <c r="R57" i="2"/>
  <c r="R59" i="2" s="1"/>
  <c r="L57" i="2"/>
  <c r="L59" i="2" s="1"/>
  <c r="I57" i="2"/>
  <c r="I59" i="2" s="1"/>
  <c r="BL22" i="33"/>
  <c r="BM22" i="33" s="1"/>
  <c r="BJ22" i="33"/>
  <c r="BJ32" i="33"/>
  <c r="BL32" i="33"/>
  <c r="BM32" i="33" s="1"/>
  <c r="BL17" i="33"/>
  <c r="BJ17" i="33"/>
  <c r="BJ46" i="33"/>
  <c r="BL46" i="33"/>
  <c r="BM46" i="33" s="1"/>
  <c r="BL24" i="33"/>
  <c r="BM24" i="33" s="1"/>
  <c r="BJ24" i="33"/>
  <c r="BL23" i="33"/>
  <c r="BM23" i="33" s="1"/>
  <c r="BJ23" i="33"/>
  <c r="BJ31" i="33"/>
  <c r="BL31" i="33"/>
  <c r="BM31" i="33" s="1"/>
  <c r="BL14" i="33"/>
  <c r="BM14" i="33" s="1"/>
  <c r="BJ14" i="33"/>
  <c r="BL33" i="33"/>
  <c r="BM33" i="33" s="1"/>
  <c r="BJ33" i="33"/>
  <c r="BJ42" i="33"/>
  <c r="BL42" i="33"/>
  <c r="BM42" i="33" s="1"/>
  <c r="BJ11" i="33"/>
  <c r="BL11" i="33"/>
  <c r="BM11" i="33" s="1"/>
  <c r="BL48" i="33"/>
  <c r="BM48" i="33" s="1"/>
  <c r="BJ48" i="33"/>
  <c r="BL50" i="33"/>
  <c r="BM50" i="33" s="1"/>
  <c r="BJ50" i="33"/>
  <c r="BL15" i="33"/>
  <c r="BM15" i="33" s="1"/>
  <c r="BJ15" i="33"/>
  <c r="BL47" i="33"/>
  <c r="BM47" i="33" s="1"/>
  <c r="BJ47" i="33"/>
  <c r="BJ29" i="33"/>
  <c r="BL29" i="33"/>
  <c r="BM29" i="33" s="1"/>
  <c r="BJ13" i="33"/>
  <c r="BL13" i="33"/>
  <c r="BM13" i="33" s="1"/>
  <c r="BJ8" i="33"/>
  <c r="BL8" i="33"/>
  <c r="BM8" i="33" s="1"/>
  <c r="BL43" i="33"/>
  <c r="BM43" i="33" s="1"/>
  <c r="BJ43" i="33"/>
  <c r="BL38" i="33"/>
  <c r="BM38" i="33" s="1"/>
  <c r="BJ38" i="33"/>
  <c r="BL39" i="33"/>
  <c r="BM39" i="33" s="1"/>
  <c r="BJ39" i="33"/>
  <c r="BL9" i="33"/>
  <c r="BM9" i="33" s="1"/>
  <c r="BJ9" i="33"/>
  <c r="BJ30" i="33"/>
  <c r="BJ27" i="33"/>
  <c r="BL25" i="33"/>
  <c r="BM25" i="33" s="1"/>
  <c r="BL49" i="33"/>
  <c r="BM49" i="33" s="1"/>
  <c r="BL35" i="33"/>
  <c r="BM35" i="33" s="1"/>
  <c r="BL20" i="33"/>
  <c r="BM20" i="33" s="1"/>
  <c r="BJ21" i="33"/>
  <c r="BJ53" i="33"/>
  <c r="BJ10" i="33"/>
  <c r="BK7" i="33"/>
  <c r="BK54" i="33" s="1"/>
  <c r="BH54" i="33"/>
  <c r="BL41" i="33"/>
  <c r="BM41" i="33" s="1"/>
  <c r="AQ19" i="28"/>
  <c r="BD19" i="28"/>
  <c r="BJ16" i="33"/>
  <c r="AX7" i="33"/>
  <c r="AW54" i="33"/>
  <c r="BJ45" i="33"/>
  <c r="BH45" i="2"/>
  <c r="BH29" i="2"/>
  <c r="BH23" i="2"/>
  <c r="BH47" i="2"/>
  <c r="BH39" i="2"/>
  <c r="AZ7" i="13"/>
  <c r="AX54" i="13"/>
  <c r="F57" i="2"/>
  <c r="F59" i="2" s="1"/>
  <c r="AS57" i="2"/>
  <c r="AS59" i="2" s="1"/>
  <c r="AD10" i="28"/>
  <c r="AE10" i="28" s="1"/>
  <c r="AD23" i="28"/>
  <c r="BH23" i="28" s="1"/>
  <c r="AD21" i="28"/>
  <c r="BH21" i="28" s="1"/>
  <c r="AD22" i="28"/>
  <c r="O26" i="28"/>
  <c r="P24" i="28"/>
  <c r="AD24" i="28"/>
  <c r="AE24" i="28" s="1"/>
  <c r="P11" i="28"/>
  <c r="F27" i="28"/>
  <c r="AB14" i="28"/>
  <c r="AA27" i="28"/>
  <c r="BI54" i="7"/>
  <c r="AD7" i="28"/>
  <c r="AE7" i="28" s="1"/>
  <c r="AE55" i="23"/>
  <c r="AE55" i="22"/>
  <c r="P12" i="28"/>
  <c r="O14" i="28"/>
  <c r="G14" i="28"/>
  <c r="BH55" i="16"/>
  <c r="AE55" i="18"/>
  <c r="BH55" i="23"/>
  <c r="AE55" i="21"/>
  <c r="BH55" i="21"/>
  <c r="BI55" i="23"/>
  <c r="BH55" i="22"/>
  <c r="BH55" i="20"/>
  <c r="BH55" i="18"/>
  <c r="AD9" i="28"/>
  <c r="P9" i="28"/>
  <c r="AE55" i="16"/>
  <c r="BI55" i="9"/>
  <c r="BH55" i="9"/>
  <c r="AE55" i="20"/>
  <c r="AE55" i="9"/>
  <c r="BI54" i="10"/>
  <c r="BI55" i="18"/>
  <c r="AE8" i="28"/>
  <c r="BH8" i="28"/>
  <c r="BI8" i="28" s="1"/>
  <c r="BC55" i="4"/>
  <c r="BF55" i="4"/>
  <c r="AQ55" i="4"/>
  <c r="BH13" i="28"/>
  <c r="BI13" i="28" s="1"/>
  <c r="AE13" i="28"/>
  <c r="BI55" i="22"/>
  <c r="BI54" i="26"/>
  <c r="BH16" i="28"/>
  <c r="BI16" i="28" s="1"/>
  <c r="AE16" i="28"/>
  <c r="BI54" i="6"/>
  <c r="BI55" i="16"/>
  <c r="BI55" i="20"/>
  <c r="AE55" i="4"/>
  <c r="BI55" i="21"/>
  <c r="BH11" i="28"/>
  <c r="AE11" i="28"/>
  <c r="AE12" i="28"/>
  <c r="BH12" i="28"/>
  <c r="BI12" i="28" s="1"/>
  <c r="BH55" i="4"/>
  <c r="AE20" i="28"/>
  <c r="BH20" i="28"/>
  <c r="BI20" i="28" s="1"/>
  <c r="BH18" i="28"/>
  <c r="BI18" i="28" s="1"/>
  <c r="AE18" i="28"/>
  <c r="AP55" i="2"/>
  <c r="BE55" i="25"/>
  <c r="O55" i="2"/>
  <c r="AE19" i="28"/>
  <c r="BH19" i="28"/>
  <c r="BB55" i="25"/>
  <c r="BB55" i="2"/>
  <c r="BH17" i="28"/>
  <c r="AE17" i="28"/>
  <c r="BM36" i="33"/>
  <c r="O55" i="25"/>
  <c r="AA55" i="25"/>
  <c r="BM16" i="33"/>
  <c r="BM28" i="33"/>
  <c r="BM10" i="33"/>
  <c r="BM30" i="33"/>
  <c r="BM34" i="33"/>
  <c r="AU54" i="33"/>
  <c r="BI54" i="8"/>
  <c r="AE54" i="33"/>
  <c r="BM17" i="33"/>
  <c r="BE55" i="2"/>
  <c r="AP55" i="25"/>
  <c r="AD55" i="2"/>
  <c r="BH55" i="12"/>
  <c r="BM19" i="33"/>
  <c r="BM27" i="33"/>
  <c r="AD55" i="25"/>
  <c r="BM21" i="33"/>
  <c r="BM45" i="33"/>
  <c r="AA55" i="2"/>
  <c r="BA7" i="13" l="1"/>
  <c r="AZ54" i="13"/>
  <c r="BF19" i="28"/>
  <c r="BG19" i="28"/>
  <c r="BI19" i="28" s="1"/>
  <c r="AZ7" i="33"/>
  <c r="AX54" i="33"/>
  <c r="BH10" i="28"/>
  <c r="BI10" i="28" s="1"/>
  <c r="BH24" i="28"/>
  <c r="BI24" i="28" s="1"/>
  <c r="BH22" i="28"/>
  <c r="AD26" i="28"/>
  <c r="O27" i="28"/>
  <c r="P14" i="28"/>
  <c r="BH7" i="28"/>
  <c r="BI7" i="28" s="1"/>
  <c r="BH9" i="28"/>
  <c r="BI9" i="28" s="1"/>
  <c r="AE9" i="28"/>
  <c r="AE14" i="28" s="1"/>
  <c r="AD14" i="28"/>
  <c r="BI11" i="28"/>
  <c r="BI14" i="28" s="1"/>
  <c r="BH14" i="28"/>
  <c r="BI55" i="4"/>
  <c r="BH55" i="2"/>
  <c r="BH26" i="28"/>
  <c r="BI17" i="28"/>
  <c r="BI26" i="28" s="1"/>
  <c r="BH55" i="25"/>
  <c r="BA7" i="33" l="1"/>
  <c r="AZ54" i="33"/>
  <c r="BC7" i="13"/>
  <c r="BA54" i="13"/>
  <c r="AD27" i="28"/>
  <c r="BH27" i="28"/>
  <c r="BI27" i="28"/>
  <c r="BD7" i="13" l="1"/>
  <c r="BC54" i="13"/>
  <c r="BC7" i="33"/>
  <c r="BA54" i="33"/>
  <c r="BD7" i="33" l="1"/>
  <c r="BC54" i="33"/>
  <c r="BF7" i="13"/>
  <c r="BD54" i="13"/>
  <c r="BG7" i="13" l="1"/>
  <c r="BF54" i="13"/>
  <c r="BF7" i="33"/>
  <c r="BD54" i="33"/>
  <c r="BD51" i="34"/>
  <c r="BF51" i="34" s="1"/>
  <c r="BA51" i="15"/>
  <c r="BC51" i="15" s="1"/>
  <c r="BD50" i="15"/>
  <c r="BF50" i="15" s="1"/>
  <c r="BD50" i="19"/>
  <c r="BF50" i="19" s="1"/>
  <c r="BD51" i="19"/>
  <c r="BF51" i="19" s="1"/>
  <c r="BD50" i="35"/>
  <c r="BF50" i="35" s="1"/>
  <c r="BD50" i="34"/>
  <c r="BF50" i="34" s="1"/>
  <c r="BD51" i="30"/>
  <c r="BF51" i="30" s="1"/>
  <c r="BA50" i="15"/>
  <c r="BC50" i="15" s="1"/>
  <c r="BD50" i="30"/>
  <c r="BF50" i="30" s="1"/>
  <c r="BA50" i="34"/>
  <c r="BC50" i="34" s="1"/>
  <c r="BA51" i="30"/>
  <c r="BC51" i="30" s="1"/>
  <c r="BA51" i="35"/>
  <c r="BC51" i="35" s="1"/>
  <c r="BD51" i="35"/>
  <c r="BF51" i="35" s="1"/>
  <c r="BA50" i="19"/>
  <c r="BC50" i="19" s="1"/>
  <c r="BA51" i="19"/>
  <c r="BC51" i="19" s="1"/>
  <c r="BA51" i="34"/>
  <c r="BC51" i="34" s="1"/>
  <c r="BD51" i="15"/>
  <c r="BF51" i="15" s="1"/>
  <c r="BA50" i="35"/>
  <c r="BC50" i="35" s="1"/>
  <c r="BA50" i="30"/>
  <c r="BC50" i="30" s="1"/>
  <c r="BG7" i="33" l="1"/>
  <c r="BF54" i="33"/>
  <c r="BI7" i="13"/>
  <c r="BG54" i="13"/>
  <c r="AI50" i="12"/>
  <c r="AK50" i="12" s="1"/>
  <c r="T51" i="12"/>
  <c r="V51" i="12" s="1"/>
  <c r="AL51" i="12"/>
  <c r="AN51" i="12" s="1"/>
  <c r="AF51" i="12"/>
  <c r="AR51" i="12"/>
  <c r="AR50" i="12"/>
  <c r="AF50" i="12"/>
  <c r="H51" i="12"/>
  <c r="J51" i="12" s="1"/>
  <c r="AI51" i="12"/>
  <c r="AK51" i="12" s="1"/>
  <c r="AL50" i="12"/>
  <c r="AN50" i="12" s="1"/>
  <c r="K50" i="12"/>
  <c r="M50" i="12" s="1"/>
  <c r="AX51" i="12"/>
  <c r="AZ51" i="12" s="1"/>
  <c r="AX50" i="12"/>
  <c r="AZ50" i="12" s="1"/>
  <c r="Q51" i="12"/>
  <c r="H50" i="12"/>
  <c r="J50" i="12" s="1"/>
  <c r="Q50" i="12"/>
  <c r="W50" i="12"/>
  <c r="Y50" i="12" s="1"/>
  <c r="K51" i="12"/>
  <c r="M51" i="12" s="1"/>
  <c r="W51" i="12"/>
  <c r="Y51" i="12" s="1"/>
  <c r="AU51" i="12"/>
  <c r="AW51" i="12" s="1"/>
  <c r="AU50" i="12"/>
  <c r="AW50" i="12" s="1"/>
  <c r="T50" i="12"/>
  <c r="V50" i="12" s="1"/>
  <c r="BA51" i="11"/>
  <c r="BC51" i="11" s="1"/>
  <c r="BD51" i="11"/>
  <c r="BF51" i="11" s="1"/>
  <c r="BA50" i="11"/>
  <c r="BC50" i="11" s="1"/>
  <c r="BD50" i="11"/>
  <c r="BF50" i="11" s="1"/>
  <c r="BI54" i="13" l="1"/>
  <c r="BJ7" i="13"/>
  <c r="BJ54" i="13" s="1"/>
  <c r="BL7" i="13"/>
  <c r="BI7" i="33"/>
  <c r="BG54" i="33"/>
  <c r="Z50" i="12"/>
  <c r="AB50" i="12" s="1"/>
  <c r="S50" i="12"/>
  <c r="Z51" i="12"/>
  <c r="AB51" i="12" s="1"/>
  <c r="S51" i="12"/>
  <c r="E51" i="12"/>
  <c r="BD50" i="12"/>
  <c r="BF50" i="12" s="1"/>
  <c r="AO50" i="12"/>
  <c r="AQ50" i="12" s="1"/>
  <c r="AH50" i="12"/>
  <c r="BA51" i="12"/>
  <c r="BC51" i="12" s="1"/>
  <c r="AT51" i="12"/>
  <c r="BA50" i="12"/>
  <c r="BC50" i="12" s="1"/>
  <c r="AT50" i="12"/>
  <c r="BD51" i="12"/>
  <c r="BF51" i="12" s="1"/>
  <c r="AO51" i="12"/>
  <c r="AQ51" i="12" s="1"/>
  <c r="AH51" i="12"/>
  <c r="E50" i="12"/>
  <c r="W50" i="2"/>
  <c r="Y50" i="2" s="1"/>
  <c r="W50" i="25"/>
  <c r="Y50" i="25" s="1"/>
  <c r="T51" i="25"/>
  <c r="V51" i="25" s="1"/>
  <c r="T51" i="2"/>
  <c r="V51" i="2" s="1"/>
  <c r="AX50" i="2"/>
  <c r="AZ50" i="2" s="1"/>
  <c r="AX50" i="25"/>
  <c r="AZ50" i="25" s="1"/>
  <c r="AX51" i="2"/>
  <c r="AZ51" i="2" s="1"/>
  <c r="AX51" i="25"/>
  <c r="AZ51" i="25" s="1"/>
  <c r="K50" i="2"/>
  <c r="M50" i="2" s="1"/>
  <c r="K50" i="25"/>
  <c r="M50" i="25" s="1"/>
  <c r="AL50" i="2"/>
  <c r="AN50" i="2" s="1"/>
  <c r="AL50" i="25"/>
  <c r="AN50" i="25" s="1"/>
  <c r="AI51" i="25"/>
  <c r="AK51" i="25" s="1"/>
  <c r="AI51" i="2"/>
  <c r="AK51" i="2" s="1"/>
  <c r="AR50" i="2"/>
  <c r="AR50" i="25"/>
  <c r="AR51" i="25"/>
  <c r="AR51" i="2"/>
  <c r="AU50" i="2"/>
  <c r="AW50" i="2" s="1"/>
  <c r="AU50" i="25"/>
  <c r="AW50" i="25" s="1"/>
  <c r="BG50" i="11"/>
  <c r="BI50" i="11" s="1"/>
  <c r="AU51" i="25"/>
  <c r="AW51" i="25" s="1"/>
  <c r="AU51" i="2"/>
  <c r="AW51" i="2" s="1"/>
  <c r="K51" i="25"/>
  <c r="M51" i="25" s="1"/>
  <c r="K51" i="2"/>
  <c r="M51" i="2" s="1"/>
  <c r="AF50" i="2"/>
  <c r="AF50" i="25"/>
  <c r="AI50" i="2"/>
  <c r="AK50" i="2" s="1"/>
  <c r="AI50" i="25"/>
  <c r="AK50" i="25" s="1"/>
  <c r="Q50" i="2"/>
  <c r="Q50" i="25"/>
  <c r="BG51" i="11"/>
  <c r="BI51" i="11" s="1"/>
  <c r="T50" i="2"/>
  <c r="V50" i="2" s="1"/>
  <c r="T50" i="25"/>
  <c r="V50" i="25" s="1"/>
  <c r="W51" i="2"/>
  <c r="Y51" i="2" s="1"/>
  <c r="W51" i="25"/>
  <c r="Y51" i="25" s="1"/>
  <c r="H51" i="2"/>
  <c r="J51" i="2" s="1"/>
  <c r="H51" i="25"/>
  <c r="J51" i="25" s="1"/>
  <c r="H50" i="2"/>
  <c r="J50" i="2" s="1"/>
  <c r="H50" i="25"/>
  <c r="J50" i="25" s="1"/>
  <c r="Q51" i="2"/>
  <c r="Q51" i="25"/>
  <c r="AF51" i="2"/>
  <c r="AF51" i="25"/>
  <c r="AL51" i="2"/>
  <c r="AN51" i="2" s="1"/>
  <c r="AL51" i="25"/>
  <c r="AN51" i="25" s="1"/>
  <c r="BI54" i="33" l="1"/>
  <c r="BJ7" i="33"/>
  <c r="BJ54" i="33" s="1"/>
  <c r="BL7" i="33"/>
  <c r="BL54" i="13"/>
  <c r="BM7" i="13"/>
  <c r="BM54" i="13" s="1"/>
  <c r="AH51" i="25"/>
  <c r="BD51" i="25"/>
  <c r="BF51" i="25" s="1"/>
  <c r="AO51" i="25"/>
  <c r="AQ51" i="25" s="1"/>
  <c r="S50" i="2"/>
  <c r="Z50" i="2"/>
  <c r="AB50" i="2" s="1"/>
  <c r="AH50" i="25"/>
  <c r="BD50" i="25"/>
  <c r="BF50" i="25" s="1"/>
  <c r="AO50" i="25"/>
  <c r="AQ50" i="25" s="1"/>
  <c r="AT51" i="2"/>
  <c r="BA51" i="2"/>
  <c r="BC51" i="2" s="1"/>
  <c r="N50" i="12"/>
  <c r="P50" i="12" s="1"/>
  <c r="AC50" i="12"/>
  <c r="BG50" i="12" s="1"/>
  <c r="G50" i="12"/>
  <c r="AH51" i="2"/>
  <c r="BD51" i="2"/>
  <c r="BF51" i="2" s="1"/>
  <c r="AO51" i="2"/>
  <c r="AQ51" i="2" s="1"/>
  <c r="S51" i="2"/>
  <c r="Z51" i="2"/>
  <c r="AB51" i="2" s="1"/>
  <c r="AT51" i="25"/>
  <c r="BA51" i="25"/>
  <c r="AT50" i="25"/>
  <c r="BA50" i="25"/>
  <c r="BC50" i="25" s="1"/>
  <c r="S51" i="25"/>
  <c r="Z51" i="25"/>
  <c r="AB51" i="25" s="1"/>
  <c r="S50" i="25"/>
  <c r="Z50" i="25"/>
  <c r="AB50" i="25" s="1"/>
  <c r="AH50" i="2"/>
  <c r="BD50" i="2"/>
  <c r="BF50" i="2" s="1"/>
  <c r="AO50" i="2"/>
  <c r="AQ50" i="2" s="1"/>
  <c r="AT50" i="2"/>
  <c r="BA50" i="2"/>
  <c r="BC50" i="2" s="1"/>
  <c r="AC51" i="12"/>
  <c r="BG51" i="12" s="1"/>
  <c r="N51" i="12"/>
  <c r="P51" i="12" s="1"/>
  <c r="G51" i="12"/>
  <c r="E51" i="25"/>
  <c r="E51" i="2"/>
  <c r="BG50" i="30"/>
  <c r="BI50" i="30" s="1"/>
  <c r="BG51" i="35"/>
  <c r="BI51" i="35" s="1"/>
  <c r="BG51" i="15"/>
  <c r="BI51" i="15" s="1"/>
  <c r="BC51" i="25"/>
  <c r="BG50" i="15"/>
  <c r="BI50" i="15" s="1"/>
  <c r="BG51" i="19"/>
  <c r="BI51" i="19" s="1"/>
  <c r="BG50" i="19"/>
  <c r="BI50" i="19" s="1"/>
  <c r="BG51" i="30"/>
  <c r="BI51" i="30" s="1"/>
  <c r="E50" i="2"/>
  <c r="E50" i="25"/>
  <c r="BG51" i="34"/>
  <c r="BI51" i="34" s="1"/>
  <c r="BG50" i="34"/>
  <c r="BI50" i="34" s="1"/>
  <c r="BG50" i="35"/>
  <c r="BI50" i="35" s="1"/>
  <c r="AE50" i="12" l="1"/>
  <c r="BM7" i="33"/>
  <c r="BM54" i="33" s="1"/>
  <c r="BL54" i="33"/>
  <c r="AC51" i="2"/>
  <c r="BG51" i="2" s="1"/>
  <c r="N51" i="2"/>
  <c r="P51" i="2" s="1"/>
  <c r="AC51" i="25"/>
  <c r="BG51" i="25" s="1"/>
  <c r="N51" i="25"/>
  <c r="P51" i="25" s="1"/>
  <c r="G50" i="25"/>
  <c r="AC50" i="25"/>
  <c r="BG50" i="25" s="1"/>
  <c r="N50" i="25"/>
  <c r="P50" i="25" s="1"/>
  <c r="G50" i="2"/>
  <c r="AC50" i="2"/>
  <c r="BG50" i="2" s="1"/>
  <c r="N50" i="2"/>
  <c r="P50" i="2" s="1"/>
  <c r="AE51" i="25"/>
  <c r="G51" i="25"/>
  <c r="G51" i="2"/>
  <c r="BI51" i="12"/>
  <c r="AE51" i="12"/>
  <c r="BI50" i="12"/>
  <c r="AE50" i="2" l="1"/>
  <c r="AE50" i="25"/>
  <c r="AU33" i="12"/>
  <c r="AW33" i="12" s="1"/>
  <c r="AR25" i="12"/>
  <c r="W21" i="12"/>
  <c r="Y21" i="12" s="1"/>
  <c r="AL11" i="12"/>
  <c r="AN11" i="12" s="1"/>
  <c r="AI44" i="12"/>
  <c r="AK44" i="12" s="1"/>
  <c r="BI51" i="25"/>
  <c r="BI51" i="2"/>
  <c r="AE51" i="2"/>
  <c r="BD22" i="19"/>
  <c r="BF22" i="19" s="1"/>
  <c r="BD25" i="30"/>
  <c r="BF25" i="30" s="1"/>
  <c r="BD17" i="15"/>
  <c r="BF17" i="15" s="1"/>
  <c r="BD48" i="19"/>
  <c r="BF48" i="19" s="1"/>
  <c r="BD41" i="15"/>
  <c r="BF41" i="15" s="1"/>
  <c r="BD15" i="35"/>
  <c r="BF15" i="35" s="1"/>
  <c r="BA45" i="15"/>
  <c r="BC45" i="15" s="1"/>
  <c r="BD8" i="35"/>
  <c r="BF8" i="35" s="1"/>
  <c r="BD33" i="30"/>
  <c r="BF33" i="30" s="1"/>
  <c r="BD9" i="19"/>
  <c r="BF9" i="19" s="1"/>
  <c r="BD16" i="15"/>
  <c r="BF16" i="15" s="1"/>
  <c r="BA54" i="35"/>
  <c r="BC54" i="35" s="1"/>
  <c r="BA46" i="19"/>
  <c r="BC46" i="19" s="1"/>
  <c r="BD14" i="19"/>
  <c r="BF14" i="19" s="1"/>
  <c r="BD48" i="15"/>
  <c r="BF48" i="15" s="1"/>
  <c r="BA36" i="19"/>
  <c r="BC36" i="19" s="1"/>
  <c r="BD46" i="15"/>
  <c r="BF46" i="15" s="1"/>
  <c r="BA16" i="30"/>
  <c r="BC16" i="30" s="1"/>
  <c r="BA12" i="19"/>
  <c r="BC12" i="19" s="1"/>
  <c r="BD25" i="35"/>
  <c r="BF25" i="35" s="1"/>
  <c r="BA48" i="15"/>
  <c r="BC48" i="15" s="1"/>
  <c r="BA38" i="30"/>
  <c r="BC38" i="30" s="1"/>
  <c r="BA23" i="34"/>
  <c r="BC23" i="34" s="1"/>
  <c r="BD46" i="35"/>
  <c r="BF46" i="35" s="1"/>
  <c r="BD35" i="34"/>
  <c r="BF35" i="34" s="1"/>
  <c r="BA25" i="34"/>
  <c r="BC25" i="34" s="1"/>
  <c r="BA31" i="15"/>
  <c r="BC31" i="15" s="1"/>
  <c r="BA49" i="30"/>
  <c r="BC49" i="30" s="1"/>
  <c r="BD13" i="35"/>
  <c r="BF13" i="35" s="1"/>
  <c r="BA39" i="35"/>
  <c r="BC39" i="35" s="1"/>
  <c r="BA40" i="35"/>
  <c r="BC40" i="35" s="1"/>
  <c r="BA53" i="30"/>
  <c r="BC53" i="30" s="1"/>
  <c r="BA39" i="15"/>
  <c r="BC39" i="15" s="1"/>
  <c r="BI50" i="25"/>
  <c r="BD33" i="35"/>
  <c r="BF33" i="35" s="1"/>
  <c r="BD54" i="30"/>
  <c r="BF54" i="30" s="1"/>
  <c r="BD39" i="30"/>
  <c r="BF39" i="30" s="1"/>
  <c r="BD27" i="19"/>
  <c r="BF27" i="19" s="1"/>
  <c r="BD44" i="19"/>
  <c r="BF44" i="19" s="1"/>
  <c r="BD7" i="34"/>
  <c r="BF7" i="34" s="1"/>
  <c r="BA27" i="30"/>
  <c r="BC27" i="30" s="1"/>
  <c r="BD54" i="34"/>
  <c r="BF54" i="34" s="1"/>
  <c r="BA17" i="19"/>
  <c r="BC17" i="19" s="1"/>
  <c r="BD49" i="19"/>
  <c r="BF49" i="19" s="1"/>
  <c r="BA9" i="19"/>
  <c r="BC9" i="19" s="1"/>
  <c r="BD39" i="34"/>
  <c r="BF39" i="34" s="1"/>
  <c r="BA22" i="35"/>
  <c r="BC22" i="35" s="1"/>
  <c r="BD49" i="35"/>
  <c r="BF49" i="35" s="1"/>
  <c r="BA47" i="19"/>
  <c r="BC47" i="19" s="1"/>
  <c r="BD39" i="35"/>
  <c r="BF39" i="35" s="1"/>
  <c r="BA34" i="30"/>
  <c r="BC34" i="30" s="1"/>
  <c r="BD26" i="34"/>
  <c r="BF26" i="34" s="1"/>
  <c r="BD40" i="34"/>
  <c r="BF40" i="34" s="1"/>
  <c r="BA36" i="35"/>
  <c r="BC36" i="35" s="1"/>
  <c r="BD28" i="15"/>
  <c r="BF28" i="15" s="1"/>
  <c r="BA10" i="15"/>
  <c r="BC10" i="15" s="1"/>
  <c r="BA20" i="15"/>
  <c r="BC20" i="15" s="1"/>
  <c r="BA48" i="30"/>
  <c r="BC48" i="30" s="1"/>
  <c r="BA16" i="15"/>
  <c r="BC16" i="15" s="1"/>
  <c r="BA30" i="35"/>
  <c r="BC30" i="35" s="1"/>
  <c r="BA26" i="35"/>
  <c r="BC26" i="35" s="1"/>
  <c r="BA43" i="35"/>
  <c r="BC43" i="35" s="1"/>
  <c r="BA14" i="19"/>
  <c r="BC14" i="19" s="1"/>
  <c r="BD19" i="34"/>
  <c r="BF19" i="34" s="1"/>
  <c r="BD33" i="15"/>
  <c r="BF33" i="15" s="1"/>
  <c r="BA42" i="35"/>
  <c r="BC42" i="35" s="1"/>
  <c r="BD40" i="19"/>
  <c r="BF40" i="19" s="1"/>
  <c r="BD7" i="35"/>
  <c r="BF7" i="35" s="1"/>
  <c r="BA7" i="15"/>
  <c r="BC7" i="15" s="1"/>
  <c r="BA37" i="34"/>
  <c r="BC37" i="34" s="1"/>
  <c r="BA25" i="19"/>
  <c r="BC25" i="19" s="1"/>
  <c r="BD9" i="34"/>
  <c r="BF9" i="34" s="1"/>
  <c r="BA34" i="19"/>
  <c r="BC34" i="19" s="1"/>
  <c r="BD44" i="34"/>
  <c r="BF44" i="34" s="1"/>
  <c r="BD45" i="30"/>
  <c r="BF45" i="30" s="1"/>
  <c r="BA21" i="15"/>
  <c r="BC21" i="15" s="1"/>
  <c r="BA13" i="34"/>
  <c r="BC13" i="34" s="1"/>
  <c r="BD28" i="30"/>
  <c r="BF28" i="30" s="1"/>
  <c r="BA18" i="34"/>
  <c r="BC18" i="34" s="1"/>
  <c r="BA54" i="19"/>
  <c r="BC54" i="19" s="1"/>
  <c r="BA20" i="34"/>
  <c r="BC20" i="34" s="1"/>
  <c r="BD47" i="19"/>
  <c r="BF47" i="19" s="1"/>
  <c r="BD29" i="34"/>
  <c r="BF29" i="34" s="1"/>
  <c r="BD14" i="34"/>
  <c r="BF14" i="34" s="1"/>
  <c r="BA7" i="19"/>
  <c r="BC7" i="19" s="1"/>
  <c r="K55" i="34"/>
  <c r="M55" i="34"/>
  <c r="BA25" i="15"/>
  <c r="BC25" i="15" s="1"/>
  <c r="BA9" i="15"/>
  <c r="BC9" i="15" s="1"/>
  <c r="BA40" i="19"/>
  <c r="BC40" i="19" s="1"/>
  <c r="BD34" i="34"/>
  <c r="BF34" i="34" s="1"/>
  <c r="BA31" i="35"/>
  <c r="BC31" i="35" s="1"/>
  <c r="BD16" i="19"/>
  <c r="BF16" i="19" s="1"/>
  <c r="BD44" i="35"/>
  <c r="BF44" i="35" s="1"/>
  <c r="BD36" i="19"/>
  <c r="BF36" i="19" s="1"/>
  <c r="BA11" i="35"/>
  <c r="BC11" i="35" s="1"/>
  <c r="BD33" i="34"/>
  <c r="BF33" i="34" s="1"/>
  <c r="BA17" i="30"/>
  <c r="BC17" i="30" s="1"/>
  <c r="BD15" i="15"/>
  <c r="BF15" i="15" s="1"/>
  <c r="BA35" i="34"/>
  <c r="BC35" i="34" s="1"/>
  <c r="M55" i="15"/>
  <c r="BA30" i="15"/>
  <c r="BC30" i="15" s="1"/>
  <c r="BA36" i="34"/>
  <c r="BC36" i="34" s="1"/>
  <c r="BA18" i="35"/>
  <c r="BC18" i="35" s="1"/>
  <c r="BA20" i="35"/>
  <c r="BC20" i="35" s="1"/>
  <c r="BA46" i="15"/>
  <c r="BC46" i="15" s="1"/>
  <c r="BD30" i="35"/>
  <c r="BF30" i="35" s="1"/>
  <c r="BA53" i="35"/>
  <c r="BC53" i="35" s="1"/>
  <c r="BD24" i="15"/>
  <c r="BF24" i="15" s="1"/>
  <c r="BA40" i="15"/>
  <c r="BC40" i="15" s="1"/>
  <c r="BD45" i="35"/>
  <c r="BF45" i="35" s="1"/>
  <c r="BA15" i="15"/>
  <c r="BC15" i="15" s="1"/>
  <c r="BD29" i="30"/>
  <c r="BF29" i="30" s="1"/>
  <c r="BA28" i="35"/>
  <c r="BC28" i="35" s="1"/>
  <c r="BD45" i="34"/>
  <c r="BF45" i="34" s="1"/>
  <c r="BD23" i="30"/>
  <c r="BF23" i="30" s="1"/>
  <c r="BA21" i="34"/>
  <c r="BC21" i="34" s="1"/>
  <c r="BA26" i="15"/>
  <c r="BC26" i="15" s="1"/>
  <c r="BD9" i="15"/>
  <c r="BF9" i="15" s="1"/>
  <c r="BA8" i="19"/>
  <c r="BC8" i="19" s="1"/>
  <c r="BD27" i="30"/>
  <c r="BF27" i="30" s="1"/>
  <c r="BA41" i="15"/>
  <c r="BC41" i="15" s="1"/>
  <c r="BA53" i="15"/>
  <c r="BC53" i="15" s="1"/>
  <c r="BA35" i="30"/>
  <c r="BC35" i="30" s="1"/>
  <c r="BA33" i="15"/>
  <c r="BC33" i="15" s="1"/>
  <c r="BA15" i="35"/>
  <c r="BC15" i="35" s="1"/>
  <c r="BD38" i="30"/>
  <c r="BF38" i="30" s="1"/>
  <c r="BD20" i="19"/>
  <c r="BF20" i="19" s="1"/>
  <c r="BA8" i="30"/>
  <c r="BC8" i="30" s="1"/>
  <c r="BD18" i="34"/>
  <c r="BF18" i="34" s="1"/>
  <c r="BD42" i="15"/>
  <c r="BF42" i="15" s="1"/>
  <c r="BD27" i="15"/>
  <c r="BF27" i="15" s="1"/>
  <c r="BD38" i="15"/>
  <c r="BF38" i="15" s="1"/>
  <c r="BA28" i="19"/>
  <c r="BC28" i="19" s="1"/>
  <c r="BD14" i="15"/>
  <c r="BF14" i="15" s="1"/>
  <c r="BD53" i="15"/>
  <c r="BF53" i="15" s="1"/>
  <c r="BD53" i="19"/>
  <c r="BF53" i="19" s="1"/>
  <c r="BD42" i="19"/>
  <c r="BF42" i="19" s="1"/>
  <c r="BA41" i="30"/>
  <c r="BC41" i="30" s="1"/>
  <c r="BA35" i="35"/>
  <c r="BC35" i="35" s="1"/>
  <c r="BA14" i="15"/>
  <c r="BC14" i="15" s="1"/>
  <c r="BD19" i="30"/>
  <c r="BF19" i="30" s="1"/>
  <c r="BA34" i="34"/>
  <c r="BC34" i="34" s="1"/>
  <c r="BD37" i="35"/>
  <c r="BF37" i="35" s="1"/>
  <c r="BA21" i="19"/>
  <c r="BC21" i="19" s="1"/>
  <c r="BA11" i="15"/>
  <c r="BC11" i="15" s="1"/>
  <c r="BD25" i="15"/>
  <c r="BF25" i="15" s="1"/>
  <c r="BD9" i="35"/>
  <c r="BF9" i="35" s="1"/>
  <c r="BA27" i="19"/>
  <c r="BC27" i="19" s="1"/>
  <c r="BD54" i="19"/>
  <c r="BF54" i="19" s="1"/>
  <c r="BA42" i="34"/>
  <c r="BC42" i="34" s="1"/>
  <c r="BD13" i="19"/>
  <c r="BF13" i="19" s="1"/>
  <c r="BD20" i="35"/>
  <c r="BF20" i="35" s="1"/>
  <c r="BD7" i="30"/>
  <c r="BF7" i="30" s="1"/>
  <c r="BA7" i="30"/>
  <c r="BC7" i="30" s="1"/>
  <c r="BA24" i="35"/>
  <c r="BC24" i="35" s="1"/>
  <c r="BA26" i="19"/>
  <c r="BC26" i="19" s="1"/>
  <c r="BA18" i="30"/>
  <c r="BC18" i="30" s="1"/>
  <c r="BA7" i="34"/>
  <c r="BC7" i="34" s="1"/>
  <c r="BD10" i="15"/>
  <c r="BF10" i="15" s="1"/>
  <c r="BA41" i="34"/>
  <c r="BC41" i="34" s="1"/>
  <c r="BD54" i="35"/>
  <c r="BF54" i="35" s="1"/>
  <c r="BD41" i="19"/>
  <c r="BF41" i="19" s="1"/>
  <c r="BA49" i="19"/>
  <c r="BC49" i="19" s="1"/>
  <c r="BA33" i="19"/>
  <c r="BC33" i="19" s="1"/>
  <c r="BD28" i="19"/>
  <c r="BF28" i="19" s="1"/>
  <c r="BA54" i="15"/>
  <c r="BC54" i="15" s="1"/>
  <c r="BA16" i="19"/>
  <c r="BC16" i="19" s="1"/>
  <c r="BA43" i="15"/>
  <c r="BC43" i="15" s="1"/>
  <c r="BD20" i="15"/>
  <c r="BF20" i="15" s="1"/>
  <c r="BD30" i="19"/>
  <c r="BF30" i="19" s="1"/>
  <c r="BA38" i="19"/>
  <c r="BC38" i="19" s="1"/>
  <c r="BD43" i="34"/>
  <c r="BF43" i="34" s="1"/>
  <c r="BA53" i="34"/>
  <c r="BC53" i="34" s="1"/>
  <c r="BA15" i="30"/>
  <c r="BC15" i="30" s="1"/>
  <c r="BD18" i="35"/>
  <c r="BF18" i="35" s="1"/>
  <c r="BA13" i="15"/>
  <c r="BC13" i="15" s="1"/>
  <c r="BA49" i="35"/>
  <c r="BC49" i="35" s="1"/>
  <c r="BA49" i="15"/>
  <c r="BC49" i="15" s="1"/>
  <c r="BD35" i="30"/>
  <c r="BF35" i="30" s="1"/>
  <c r="BA30" i="30"/>
  <c r="BC30" i="30" s="1"/>
  <c r="BD8" i="34"/>
  <c r="BF8" i="34" s="1"/>
  <c r="BD41" i="30"/>
  <c r="BF41" i="30" s="1"/>
  <c r="BD48" i="35"/>
  <c r="BF48" i="35" s="1"/>
  <c r="BD36" i="34"/>
  <c r="BF36" i="34" s="1"/>
  <c r="BD8" i="15"/>
  <c r="BF8" i="15" s="1"/>
  <c r="BA27" i="34"/>
  <c r="BC27" i="34" s="1"/>
  <c r="BA11" i="34"/>
  <c r="BC11" i="34" s="1"/>
  <c r="BA12" i="34"/>
  <c r="BC12" i="34" s="1"/>
  <c r="BD49" i="34"/>
  <c r="BF49" i="34" s="1"/>
  <c r="BA29" i="30"/>
  <c r="BC29" i="30" s="1"/>
  <c r="BA42" i="19"/>
  <c r="BC42" i="19" s="1"/>
  <c r="BD26" i="30"/>
  <c r="BF26" i="30" s="1"/>
  <c r="BA24" i="30"/>
  <c r="BC24" i="30" s="1"/>
  <c r="BA23" i="15"/>
  <c r="BC23" i="15" s="1"/>
  <c r="BA14" i="34"/>
  <c r="BC14" i="34" s="1"/>
  <c r="BD36" i="15"/>
  <c r="BF36" i="15" s="1"/>
  <c r="BD29" i="19"/>
  <c r="BF29" i="19" s="1"/>
  <c r="BD49" i="15"/>
  <c r="BF49" i="15" s="1"/>
  <c r="BA45" i="35"/>
  <c r="BC45" i="35" s="1"/>
  <c r="BD34" i="35"/>
  <c r="BF34" i="35" s="1"/>
  <c r="BA19" i="35"/>
  <c r="BC19" i="35" s="1"/>
  <c r="BD21" i="35"/>
  <c r="BF21" i="35" s="1"/>
  <c r="BD17" i="34"/>
  <c r="BF17" i="34" s="1"/>
  <c r="BD13" i="34"/>
  <c r="BF13" i="34" s="1"/>
  <c r="BD36" i="30"/>
  <c r="BF36" i="30" s="1"/>
  <c r="BD19" i="35"/>
  <c r="BF19" i="35" s="1"/>
  <c r="BD54" i="15"/>
  <c r="BF54" i="15" s="1"/>
  <c r="BA12" i="15"/>
  <c r="BC12" i="15" s="1"/>
  <c r="BD41" i="34"/>
  <c r="BF41" i="34" s="1"/>
  <c r="BD25" i="34"/>
  <c r="BF25" i="34" s="1"/>
  <c r="BD39" i="19"/>
  <c r="BF39" i="19" s="1"/>
  <c r="BA22" i="30"/>
  <c r="BC22" i="30" s="1"/>
  <c r="BD19" i="15"/>
  <c r="BF19" i="15" s="1"/>
  <c r="BA45" i="19"/>
  <c r="BC45" i="19" s="1"/>
  <c r="BD9" i="30"/>
  <c r="BF9" i="30" s="1"/>
  <c r="BD39" i="15"/>
  <c r="BF39" i="15" s="1"/>
  <c r="BD16" i="34"/>
  <c r="BF16" i="34" s="1"/>
  <c r="BD27" i="35"/>
  <c r="BF27" i="35" s="1"/>
  <c r="BD45" i="15"/>
  <c r="BF45" i="15" s="1"/>
  <c r="BD40" i="15"/>
  <c r="BF40" i="15" s="1"/>
  <c r="BA36" i="30"/>
  <c r="BC36" i="30" s="1"/>
  <c r="BA18" i="15"/>
  <c r="BC18" i="15" s="1"/>
  <c r="BD47" i="30"/>
  <c r="BF47" i="30" s="1"/>
  <c r="BA48" i="34"/>
  <c r="BC48" i="34" s="1"/>
  <c r="BD38" i="35"/>
  <c r="BF38" i="35" s="1"/>
  <c r="BA26" i="30"/>
  <c r="BC26" i="30" s="1"/>
  <c r="BD48" i="34"/>
  <c r="BF48" i="34" s="1"/>
  <c r="BA22" i="19"/>
  <c r="BC22" i="19" s="1"/>
  <c r="BA27" i="35"/>
  <c r="BC27" i="35" s="1"/>
  <c r="BA42" i="30"/>
  <c r="BC42" i="30" s="1"/>
  <c r="BA44" i="34"/>
  <c r="BC44" i="34" s="1"/>
  <c r="BA36" i="15"/>
  <c r="BC36" i="15" s="1"/>
  <c r="BD7" i="15"/>
  <c r="BF7" i="15" s="1"/>
  <c r="BA29" i="19"/>
  <c r="BC29" i="19" s="1"/>
  <c r="BD44" i="15"/>
  <c r="BF44" i="15" s="1"/>
  <c r="BD12" i="34"/>
  <c r="BF12" i="34" s="1"/>
  <c r="BD17" i="35"/>
  <c r="BF17" i="35" s="1"/>
  <c r="BA10" i="34"/>
  <c r="BC10" i="34" s="1"/>
  <c r="BD31" i="34"/>
  <c r="BF31" i="34" s="1"/>
  <c r="BD46" i="34"/>
  <c r="BF46" i="34" s="1"/>
  <c r="BA35" i="19"/>
  <c r="BC35" i="19" s="1"/>
  <c r="BA54" i="34"/>
  <c r="BC54" i="34" s="1"/>
  <c r="BD35" i="19"/>
  <c r="BF35" i="19" s="1"/>
  <c r="BD7" i="19"/>
  <c r="BF7" i="19" s="1"/>
  <c r="BD29" i="35"/>
  <c r="BF29" i="35" s="1"/>
  <c r="BA25" i="30"/>
  <c r="BC25" i="30" s="1"/>
  <c r="BA9" i="30"/>
  <c r="BC9" i="30" s="1"/>
  <c r="BD34" i="30"/>
  <c r="BF34" i="30" s="1"/>
  <c r="BA44" i="19"/>
  <c r="BC44" i="19" s="1"/>
  <c r="BD37" i="34"/>
  <c r="BF37" i="34" s="1"/>
  <c r="BA14" i="30"/>
  <c r="BC14" i="30" s="1"/>
  <c r="BA34" i="15"/>
  <c r="BC34" i="15" s="1"/>
  <c r="BD12" i="35"/>
  <c r="BF12" i="35" s="1"/>
  <c r="BA12" i="35"/>
  <c r="BC12" i="35" s="1"/>
  <c r="BD41" i="35"/>
  <c r="BF41" i="35" s="1"/>
  <c r="BA31" i="19"/>
  <c r="BC31" i="19" s="1"/>
  <c r="BD37" i="19"/>
  <c r="BF37" i="19" s="1"/>
  <c r="BD11" i="35"/>
  <c r="BF11" i="35" s="1"/>
  <c r="BD20" i="34"/>
  <c r="BF20" i="34" s="1"/>
  <c r="BA13" i="30"/>
  <c r="BC13" i="30" s="1"/>
  <c r="BD38" i="34"/>
  <c r="BF38" i="34" s="1"/>
  <c r="BD53" i="35"/>
  <c r="BF53" i="35" s="1"/>
  <c r="BD40" i="35"/>
  <c r="BF40" i="35" s="1"/>
  <c r="BD47" i="15"/>
  <c r="BF47" i="15" s="1"/>
  <c r="BD26" i="19"/>
  <c r="BF26" i="19" s="1"/>
  <c r="BD17" i="30"/>
  <c r="BF17" i="30" s="1"/>
  <c r="BA39" i="34"/>
  <c r="BC39" i="34" s="1"/>
  <c r="BD42" i="35"/>
  <c r="BF42" i="35" s="1"/>
  <c r="BA41" i="19"/>
  <c r="BC41" i="19" s="1"/>
  <c r="BD22" i="34"/>
  <c r="BF22" i="34" s="1"/>
  <c r="BA31" i="34"/>
  <c r="BC31" i="34" s="1"/>
  <c r="BA21" i="35"/>
  <c r="BC21" i="35" s="1"/>
  <c r="BA15" i="19"/>
  <c r="BC15" i="19" s="1"/>
  <c r="BD34" i="15"/>
  <c r="BF34" i="15" s="1"/>
  <c r="BD18" i="15"/>
  <c r="BF18" i="15" s="1"/>
  <c r="BD13" i="30"/>
  <c r="BF13" i="30" s="1"/>
  <c r="BD11" i="34"/>
  <c r="BF11" i="34" s="1"/>
  <c r="BA38" i="35"/>
  <c r="BC38" i="35" s="1"/>
  <c r="BD24" i="34"/>
  <c r="BF24" i="34" s="1"/>
  <c r="BA9" i="35"/>
  <c r="BC9" i="35" s="1"/>
  <c r="BD16" i="30"/>
  <c r="BF16" i="30" s="1"/>
  <c r="BD37" i="30"/>
  <c r="BF37" i="30" s="1"/>
  <c r="BA33" i="30"/>
  <c r="BC33" i="30" s="1"/>
  <c r="BD11" i="15"/>
  <c r="BF11" i="15" s="1"/>
  <c r="BA48" i="19"/>
  <c r="BC48" i="19" s="1"/>
  <c r="BA38" i="15"/>
  <c r="BC38" i="15" s="1"/>
  <c r="BD14" i="35"/>
  <c r="BF14" i="35" s="1"/>
  <c r="BA31" i="30"/>
  <c r="BC31" i="30" s="1"/>
  <c r="BA23" i="35"/>
  <c r="BC23" i="35" s="1"/>
  <c r="BD37" i="15"/>
  <c r="BF37" i="15" s="1"/>
  <c r="BA19" i="34"/>
  <c r="BC19" i="34" s="1"/>
  <c r="BD22" i="15"/>
  <c r="BF22" i="15" s="1"/>
  <c r="BD11" i="30"/>
  <c r="BF11" i="30" s="1"/>
  <c r="BA19" i="15"/>
  <c r="BC19" i="15" s="1"/>
  <c r="BD29" i="15"/>
  <c r="BF29" i="15" s="1"/>
  <c r="BD11" i="19"/>
  <c r="BF11" i="19" s="1"/>
  <c r="BA30" i="34"/>
  <c r="BC30" i="34" s="1"/>
  <c r="BD21" i="30"/>
  <c r="BF21" i="30" s="1"/>
  <c r="BA15" i="34"/>
  <c r="BC15" i="34" s="1"/>
  <c r="BD10" i="19"/>
  <c r="BF10" i="19" s="1"/>
  <c r="BD10" i="30"/>
  <c r="BF10" i="30" s="1"/>
  <c r="BD10" i="34"/>
  <c r="BF10" i="34" s="1"/>
  <c r="BA48" i="35"/>
  <c r="BC48" i="35" s="1"/>
  <c r="BA22" i="15"/>
  <c r="BC22" i="15" s="1"/>
  <c r="BA47" i="15"/>
  <c r="BC47" i="15" s="1"/>
  <c r="BA8" i="35"/>
  <c r="BC8" i="35" s="1"/>
  <c r="BA13" i="35"/>
  <c r="BC13" i="35" s="1"/>
  <c r="BA22" i="34"/>
  <c r="BC22" i="34" s="1"/>
  <c r="BA37" i="19"/>
  <c r="BC37" i="19" s="1"/>
  <c r="BA11" i="19"/>
  <c r="BC11" i="19" s="1"/>
  <c r="BD15" i="34"/>
  <c r="BF15" i="34" s="1"/>
  <c r="BA45" i="34"/>
  <c r="BC45" i="34" s="1"/>
  <c r="BD30" i="34"/>
  <c r="BF30" i="34" s="1"/>
  <c r="BD24" i="35"/>
  <c r="BF24" i="35" s="1"/>
  <c r="BD8" i="19"/>
  <c r="BF8" i="19" s="1"/>
  <c r="BA29" i="34"/>
  <c r="BC29" i="34" s="1"/>
  <c r="BD12" i="15"/>
  <c r="BF12" i="15" s="1"/>
  <c r="BD17" i="19"/>
  <c r="BF17" i="19" s="1"/>
  <c r="BA30" i="19"/>
  <c r="BC30" i="19" s="1"/>
  <c r="BD28" i="35"/>
  <c r="BF28" i="35" s="1"/>
  <c r="BA10" i="35"/>
  <c r="BC10" i="35" s="1"/>
  <c r="BD46" i="30"/>
  <c r="BF46" i="30" s="1"/>
  <c r="BA8" i="15"/>
  <c r="BC8" i="15" s="1"/>
  <c r="BD43" i="19"/>
  <c r="BF43" i="19" s="1"/>
  <c r="BA12" i="30"/>
  <c r="BC12" i="30" s="1"/>
  <c r="BA49" i="34"/>
  <c r="BC49" i="34" s="1"/>
  <c r="BA39" i="30"/>
  <c r="BC39" i="30" s="1"/>
  <c r="BA41" i="35"/>
  <c r="BC41" i="35" s="1"/>
  <c r="BD23" i="15"/>
  <c r="BF23" i="15" s="1"/>
  <c r="BD43" i="35"/>
  <c r="BF43" i="35" s="1"/>
  <c r="BD23" i="34"/>
  <c r="BF23" i="34" s="1"/>
  <c r="BD35" i="15"/>
  <c r="BF35" i="15" s="1"/>
  <c r="BA33" i="35"/>
  <c r="BC33" i="35" s="1"/>
  <c r="BA8" i="34"/>
  <c r="BC8" i="34" s="1"/>
  <c r="BD31" i="19"/>
  <c r="BF31" i="19" s="1"/>
  <c r="BD19" i="19"/>
  <c r="BF19" i="19" s="1"/>
  <c r="BA17" i="34"/>
  <c r="BC17" i="34" s="1"/>
  <c r="BA29" i="15"/>
  <c r="BC29" i="15" s="1"/>
  <c r="BA9" i="34"/>
  <c r="BC9" i="34" s="1"/>
  <c r="BA47" i="30"/>
  <c r="BC47" i="30" s="1"/>
  <c r="BD16" i="35"/>
  <c r="BF16" i="35" s="1"/>
  <c r="BD27" i="34"/>
  <c r="BF27" i="34" s="1"/>
  <c r="BA44" i="15"/>
  <c r="BC44" i="15" s="1"/>
  <c r="BD12" i="19"/>
  <c r="BF12" i="19" s="1"/>
  <c r="BA21" i="30"/>
  <c r="BC21" i="30" s="1"/>
  <c r="BD8" i="30"/>
  <c r="BF8" i="30" s="1"/>
  <c r="BA27" i="15"/>
  <c r="BC27" i="15" s="1"/>
  <c r="BA11" i="30"/>
  <c r="BC11" i="30" s="1"/>
  <c r="BD15" i="19"/>
  <c r="BF15" i="19" s="1"/>
  <c r="BD49" i="30"/>
  <c r="BF49" i="30" s="1"/>
  <c r="BA45" i="30"/>
  <c r="BC45" i="30" s="1"/>
  <c r="BA37" i="30"/>
  <c r="BC37" i="30" s="1"/>
  <c r="BA29" i="35"/>
  <c r="BC29" i="35" s="1"/>
  <c r="BA47" i="34"/>
  <c r="BC47" i="34" s="1"/>
  <c r="BD48" i="30"/>
  <c r="BF48" i="30" s="1"/>
  <c r="BD36" i="35"/>
  <c r="BF36" i="35" s="1"/>
  <c r="BA14" i="35"/>
  <c r="BC14" i="35" s="1"/>
  <c r="BD33" i="19"/>
  <c r="BF33" i="19" s="1"/>
  <c r="BA37" i="35"/>
  <c r="BC37" i="35" s="1"/>
  <c r="BA34" i="35"/>
  <c r="BC34" i="35" s="1"/>
  <c r="BD44" i="30"/>
  <c r="BF44" i="30" s="1"/>
  <c r="BD12" i="30"/>
  <c r="BF12" i="30" s="1"/>
  <c r="BD28" i="34"/>
  <c r="BF28" i="34" s="1"/>
  <c r="BD22" i="30"/>
  <c r="BF22" i="30" s="1"/>
  <c r="BA54" i="30"/>
  <c r="BC54" i="30" s="1"/>
  <c r="BA39" i="19"/>
  <c r="BC39" i="19" s="1"/>
  <c r="BD31" i="30"/>
  <c r="BF31" i="30" s="1"/>
  <c r="BA38" i="34"/>
  <c r="BC38" i="34" s="1"/>
  <c r="BD30" i="15"/>
  <c r="BF30" i="15" s="1"/>
  <c r="BD53" i="34"/>
  <c r="BF53" i="34" s="1"/>
  <c r="BD35" i="35"/>
  <c r="BF35" i="35" s="1"/>
  <c r="BA10" i="19"/>
  <c r="BC10" i="19" s="1"/>
  <c r="BA37" i="15"/>
  <c r="BC37" i="15" s="1"/>
  <c r="BD25" i="19"/>
  <c r="BF25" i="19" s="1"/>
  <c r="BA47" i="35"/>
  <c r="BC47" i="35" s="1"/>
  <c r="BA40" i="30"/>
  <c r="BC40" i="30" s="1"/>
  <c r="BA42" i="15"/>
  <c r="BC42" i="15" s="1"/>
  <c r="BD34" i="19"/>
  <c r="BF34" i="19" s="1"/>
  <c r="BA44" i="30"/>
  <c r="BC44" i="30" s="1"/>
  <c r="BD13" i="15"/>
  <c r="BF13" i="15" s="1"/>
  <c r="BD40" i="30"/>
  <c r="BF40" i="30" s="1"/>
  <c r="BD22" i="35"/>
  <c r="BF22" i="35" s="1"/>
  <c r="BD47" i="34"/>
  <c r="BF47" i="34" s="1"/>
  <c r="BA46" i="35"/>
  <c r="BC46" i="35" s="1"/>
  <c r="BD38" i="19"/>
  <c r="BF38" i="19" s="1"/>
  <c r="BD24" i="19"/>
  <c r="BF24" i="19" s="1"/>
  <c r="BA10" i="30"/>
  <c r="BC10" i="30" s="1"/>
  <c r="BA20" i="30"/>
  <c r="BC20" i="30" s="1"/>
  <c r="BD31" i="15"/>
  <c r="BF31" i="15" s="1"/>
  <c r="BA16" i="34"/>
  <c r="BC16" i="34" s="1"/>
  <c r="BD53" i="30"/>
  <c r="BF53" i="30" s="1"/>
  <c r="BD24" i="30"/>
  <c r="BF24" i="30" s="1"/>
  <c r="BA7" i="35"/>
  <c r="BC7" i="35" s="1"/>
  <c r="BA28" i="30"/>
  <c r="BC28" i="30" s="1"/>
  <c r="BA19" i="30"/>
  <c r="BC19" i="30" s="1"/>
  <c r="BA17" i="35"/>
  <c r="BC17" i="35" s="1"/>
  <c r="BA28" i="15"/>
  <c r="BC28" i="15" s="1"/>
  <c r="BA24" i="19"/>
  <c r="BC24" i="19" s="1"/>
  <c r="BA17" i="15"/>
  <c r="BC17" i="15" s="1"/>
  <c r="BD15" i="30"/>
  <c r="BF15" i="30" s="1"/>
  <c r="BD14" i="30"/>
  <c r="BF14" i="30" s="1"/>
  <c r="BD23" i="35"/>
  <c r="BF23" i="35" s="1"/>
  <c r="BA18" i="19"/>
  <c r="BC18" i="19" s="1"/>
  <c r="BA20" i="19"/>
  <c r="BC20" i="19" s="1"/>
  <c r="BD47" i="35"/>
  <c r="BF47" i="35" s="1"/>
  <c r="BA43" i="30"/>
  <c r="BC43" i="30" s="1"/>
  <c r="BD21" i="15"/>
  <c r="BF21" i="15" s="1"/>
  <c r="BA23" i="30"/>
  <c r="BC23" i="30" s="1"/>
  <c r="BD46" i="19"/>
  <c r="BF46" i="19" s="1"/>
  <c r="BA43" i="34"/>
  <c r="BC43" i="34" s="1"/>
  <c r="BA33" i="34"/>
  <c r="BC33" i="34" s="1"/>
  <c r="BD21" i="19"/>
  <c r="BF21" i="19" s="1"/>
  <c r="BD31" i="35"/>
  <c r="BF31" i="35" s="1"/>
  <c r="BD10" i="35"/>
  <c r="BF10" i="35" s="1"/>
  <c r="BD18" i="30"/>
  <c r="BF18" i="30" s="1"/>
  <c r="BA53" i="19"/>
  <c r="BC53" i="19" s="1"/>
  <c r="BA26" i="34"/>
  <c r="BC26" i="34" s="1"/>
  <c r="BD20" i="30"/>
  <c r="BF20" i="30" s="1"/>
  <c r="BA40" i="34"/>
  <c r="BC40" i="34" s="1"/>
  <c r="BD42" i="30"/>
  <c r="BF42" i="30" s="1"/>
  <c r="BD43" i="15"/>
  <c r="BF43" i="15" s="1"/>
  <c r="BA24" i="15"/>
  <c r="BC24" i="15" s="1"/>
  <c r="BA46" i="34"/>
  <c r="BC46" i="34" s="1"/>
  <c r="BD30" i="30"/>
  <c r="BF30" i="30" s="1"/>
  <c r="BA25" i="35"/>
  <c r="BC25" i="35" s="1"/>
  <c r="BA44" i="35"/>
  <c r="BC44" i="35" s="1"/>
  <c r="BA13" i="19"/>
  <c r="BC13" i="19" s="1"/>
  <c r="BD23" i="19"/>
  <c r="BF23" i="19" s="1"/>
  <c r="BA35" i="15"/>
  <c r="BC35" i="15" s="1"/>
  <c r="BA16" i="35"/>
  <c r="BC16" i="35" s="1"/>
  <c r="BA46" i="30"/>
  <c r="BC46" i="30" s="1"/>
  <c r="BA43" i="19"/>
  <c r="BC43" i="19" s="1"/>
  <c r="BD18" i="19"/>
  <c r="BF18" i="19" s="1"/>
  <c r="BD45" i="19"/>
  <c r="BF45" i="19" s="1"/>
  <c r="BD43" i="30"/>
  <c r="BF43" i="30" s="1"/>
  <c r="BD42" i="34"/>
  <c r="BF42" i="34" s="1"/>
  <c r="BD26" i="15"/>
  <c r="BF26" i="15" s="1"/>
  <c r="BD21" i="34"/>
  <c r="BF21" i="34" s="1"/>
  <c r="BA23" i="19"/>
  <c r="BC23" i="19" s="1"/>
  <c r="BA24" i="34"/>
  <c r="BC24" i="34" s="1"/>
  <c r="BD26" i="35"/>
  <c r="BF26" i="35" s="1"/>
  <c r="BA19" i="19"/>
  <c r="BC19" i="19" s="1"/>
  <c r="BA28" i="34"/>
  <c r="BC28" i="34" s="1"/>
  <c r="BI50" i="2"/>
  <c r="AT25" i="12" l="1"/>
  <c r="T9" i="12"/>
  <c r="V9" i="12" s="1"/>
  <c r="K34" i="12"/>
  <c r="M34" i="12" s="1"/>
  <c r="AX17" i="12"/>
  <c r="AZ17" i="12" s="1"/>
  <c r="AR40" i="12"/>
  <c r="H15" i="12"/>
  <c r="J15" i="12" s="1"/>
  <c r="Q14" i="12"/>
  <c r="E28" i="12"/>
  <c r="AL47" i="12"/>
  <c r="AN47" i="12" s="1"/>
  <c r="E41" i="12"/>
  <c r="K33" i="12"/>
  <c r="M33" i="12" s="1"/>
  <c r="K53" i="12"/>
  <c r="M53" i="12" s="1"/>
  <c r="AF35" i="12"/>
  <c r="AX33" i="12"/>
  <c r="AZ33" i="12" s="1"/>
  <c r="AL20" i="12"/>
  <c r="AN20" i="12" s="1"/>
  <c r="AF21" i="12"/>
  <c r="AX41" i="12"/>
  <c r="AZ41" i="12" s="1"/>
  <c r="AF8" i="12"/>
  <c r="AU30" i="12"/>
  <c r="AW30" i="12" s="1"/>
  <c r="T54" i="12"/>
  <c r="V54" i="12" s="1"/>
  <c r="W18" i="12"/>
  <c r="Y18" i="12" s="1"/>
  <c r="AX10" i="12"/>
  <c r="AZ10" i="12" s="1"/>
  <c r="AX9" i="12"/>
  <c r="AZ9" i="12" s="1"/>
  <c r="H29" i="12"/>
  <c r="J29" i="12" s="1"/>
  <c r="AI28" i="12"/>
  <c r="AK28" i="12" s="1"/>
  <c r="K7" i="12"/>
  <c r="M7" i="12" s="1"/>
  <c r="AI39" i="12"/>
  <c r="AK39" i="12" s="1"/>
  <c r="AF10" i="12"/>
  <c r="H49" i="12"/>
  <c r="J49" i="12" s="1"/>
  <c r="H40" i="12"/>
  <c r="J40" i="12" s="1"/>
  <c r="AX13" i="12"/>
  <c r="AZ13" i="12" s="1"/>
  <c r="AL17" i="12"/>
  <c r="AN17" i="12" s="1"/>
  <c r="E11" i="12"/>
  <c r="K27" i="12"/>
  <c r="M27" i="12" s="1"/>
  <c r="E25" i="12"/>
  <c r="T47" i="12"/>
  <c r="V47" i="12" s="1"/>
  <c r="Q42" i="12"/>
  <c r="AF33" i="12"/>
  <c r="AF39" i="12"/>
  <c r="W10" i="12"/>
  <c r="Y10" i="12" s="1"/>
  <c r="W7" i="12"/>
  <c r="Y7" i="12" s="1"/>
  <c r="E10" i="12"/>
  <c r="AF48" i="12"/>
  <c r="Q18" i="12"/>
  <c r="AR16" i="12"/>
  <c r="W41" i="12"/>
  <c r="Y41" i="12" s="1"/>
  <c r="Q19" i="12"/>
  <c r="AU12" i="12"/>
  <c r="AW12" i="12" s="1"/>
  <c r="AL29" i="12"/>
  <c r="AN29" i="12" s="1"/>
  <c r="AX42" i="12"/>
  <c r="AZ42" i="12" s="1"/>
  <c r="AI25" i="12"/>
  <c r="AK25" i="12" s="1"/>
  <c r="AU39" i="12"/>
  <c r="AW39" i="12" s="1"/>
  <c r="W22" i="12"/>
  <c r="Y22" i="12" s="1"/>
  <c r="E12" i="12"/>
  <c r="AU53" i="12"/>
  <c r="AW53" i="12" s="1"/>
  <c r="E49" i="12"/>
  <c r="Q20" i="12"/>
  <c r="H10" i="12"/>
  <c r="J10" i="12" s="1"/>
  <c r="H42" i="12"/>
  <c r="J42" i="12" s="1"/>
  <c r="AX16" i="12"/>
  <c r="AZ16" i="12" s="1"/>
  <c r="W33" i="12"/>
  <c r="Y33" i="12" s="1"/>
  <c r="AR28" i="12"/>
  <c r="AF12" i="12"/>
  <c r="H27" i="12"/>
  <c r="J27" i="12" s="1"/>
  <c r="W17" i="12"/>
  <c r="Y17" i="12" s="1"/>
  <c r="AU35" i="12"/>
  <c r="AW35" i="12" s="1"/>
  <c r="AL21" i="12"/>
  <c r="AN21" i="12" s="1"/>
  <c r="H11" i="12"/>
  <c r="J11" i="12" s="1"/>
  <c r="K43" i="12"/>
  <c r="M43" i="12" s="1"/>
  <c r="AF45" i="12"/>
  <c r="AU28" i="12"/>
  <c r="AW28" i="12" s="1"/>
  <c r="AL42" i="12"/>
  <c r="AN42" i="12" s="1"/>
  <c r="E53" i="12"/>
  <c r="H30" i="12"/>
  <c r="J30" i="12" s="1"/>
  <c r="AR11" i="12"/>
  <c r="Q34" i="12"/>
  <c r="AX21" i="12"/>
  <c r="AZ21" i="12" s="1"/>
  <c r="AI18" i="12"/>
  <c r="AR41" i="12"/>
  <c r="K19" i="12"/>
  <c r="M19" i="12" s="1"/>
  <c r="AF17" i="12"/>
  <c r="W16" i="12"/>
  <c r="Y16" i="12" s="1"/>
  <c r="AI21" i="12"/>
  <c r="AK21" i="12" s="1"/>
  <c r="K41" i="12"/>
  <c r="M41" i="12" s="1"/>
  <c r="T29" i="12"/>
  <c r="V29" i="12" s="1"/>
  <c r="AF30" i="12"/>
  <c r="H9" i="12"/>
  <c r="J9" i="12" s="1"/>
  <c r="AL16" i="12"/>
  <c r="AN16" i="12" s="1"/>
  <c r="W14" i="12"/>
  <c r="Y14" i="12" s="1"/>
  <c r="W24" i="12"/>
  <c r="Y24" i="12" s="1"/>
  <c r="AL33" i="12"/>
  <c r="AN33" i="12" s="1"/>
  <c r="AI26" i="12"/>
  <c r="AK26" i="12" s="1"/>
  <c r="W44" i="12"/>
  <c r="Y44" i="12" s="1"/>
  <c r="AR42" i="12"/>
  <c r="AR55" i="15"/>
  <c r="AR22" i="28" s="1"/>
  <c r="AT22" i="28" s="1"/>
  <c r="AR55" i="19"/>
  <c r="AR23" i="28" s="1"/>
  <c r="AT23" i="28" s="1"/>
  <c r="K28" i="12"/>
  <c r="M28" i="12" s="1"/>
  <c r="AL14" i="12"/>
  <c r="AN14" i="12" s="1"/>
  <c r="W49" i="12"/>
  <c r="Y49" i="12" s="1"/>
  <c r="AF26" i="12"/>
  <c r="AF38" i="12"/>
  <c r="K17" i="12"/>
  <c r="M17" i="12" s="1"/>
  <c r="Q54" i="12"/>
  <c r="AF11" i="12"/>
  <c r="AX27" i="12"/>
  <c r="AZ27" i="12" s="1"/>
  <c r="H38" i="12"/>
  <c r="J38" i="12" s="1"/>
  <c r="K22" i="12"/>
  <c r="M22" i="12" s="1"/>
  <c r="W12" i="12"/>
  <c r="Y12" i="12" s="1"/>
  <c r="AF46" i="12"/>
  <c r="H16" i="12"/>
  <c r="J16" i="12" s="1"/>
  <c r="K13" i="12"/>
  <c r="M13" i="12" s="1"/>
  <c r="AF24" i="12"/>
  <c r="H28" i="12"/>
  <c r="J28" i="12" s="1"/>
  <c r="Q12" i="12"/>
  <c r="T23" i="12"/>
  <c r="V23" i="12" s="1"/>
  <c r="AX19" i="12"/>
  <c r="AZ19" i="12" s="1"/>
  <c r="AL40" i="12"/>
  <c r="AN40" i="12" s="1"/>
  <c r="T43" i="12"/>
  <c r="V43" i="12" s="1"/>
  <c r="Q15" i="12"/>
  <c r="T21" i="12"/>
  <c r="V21" i="12" s="1"/>
  <c r="AX34" i="12"/>
  <c r="AZ34" i="12" s="1"/>
  <c r="K48" i="12"/>
  <c r="M48" i="12" s="1"/>
  <c r="AR43" i="12"/>
  <c r="AI45" i="12"/>
  <c r="AK45" i="12" s="1"/>
  <c r="AF43" i="12"/>
  <c r="T31" i="12"/>
  <c r="V31" i="12" s="1"/>
  <c r="T8" i="12"/>
  <c r="V8" i="12" s="1"/>
  <c r="AI48" i="12"/>
  <c r="AK48" i="12" s="1"/>
  <c r="E33" i="12"/>
  <c r="T36" i="12"/>
  <c r="V36" i="12" s="1"/>
  <c r="AI47" i="12"/>
  <c r="AK47" i="12" s="1"/>
  <c r="AR10" i="12"/>
  <c r="E29" i="12"/>
  <c r="K25" i="12"/>
  <c r="M25" i="12" s="1"/>
  <c r="W39" i="12"/>
  <c r="Y39" i="12" s="1"/>
  <c r="Q17" i="12"/>
  <c r="AF55" i="35"/>
  <c r="AF55" i="30"/>
  <c r="AF25" i="28" s="1"/>
  <c r="AH55" i="30"/>
  <c r="Q55" i="30"/>
  <c r="Q25" i="28" s="1"/>
  <c r="AF55" i="15"/>
  <c r="AF22" i="28" s="1"/>
  <c r="AH22" i="28" s="1"/>
  <c r="AL24" i="12"/>
  <c r="AN24" i="12" s="1"/>
  <c r="AR24" i="12"/>
  <c r="AR23" i="12"/>
  <c r="AR26" i="12"/>
  <c r="AU38" i="12"/>
  <c r="AW38" i="12" s="1"/>
  <c r="AF42" i="12"/>
  <c r="Q26" i="12"/>
  <c r="H47" i="12"/>
  <c r="J47" i="12" s="1"/>
  <c r="AX49" i="12"/>
  <c r="AZ49" i="12" s="1"/>
  <c r="AI22" i="12"/>
  <c r="AK22" i="12" s="1"/>
  <c r="AF29" i="12"/>
  <c r="AU46" i="12"/>
  <c r="AW46" i="12" s="1"/>
  <c r="K15" i="12"/>
  <c r="M15" i="12" s="1"/>
  <c r="AX7" i="12"/>
  <c r="AZ7" i="12" s="1"/>
  <c r="AI29" i="12"/>
  <c r="AK29" i="12" s="1"/>
  <c r="AL15" i="12"/>
  <c r="AN15" i="12" s="1"/>
  <c r="AX22" i="12"/>
  <c r="AZ22" i="12" s="1"/>
  <c r="K47" i="12"/>
  <c r="M47" i="12" s="1"/>
  <c r="E47" i="12"/>
  <c r="AX28" i="12"/>
  <c r="AZ28" i="12" s="1"/>
  <c r="H39" i="12"/>
  <c r="J39" i="12" s="1"/>
  <c r="AU42" i="12"/>
  <c r="AW42" i="12" s="1"/>
  <c r="Q48" i="12"/>
  <c r="Q30" i="12"/>
  <c r="H54" i="12"/>
  <c r="J54" i="12" s="1"/>
  <c r="AI12" i="12"/>
  <c r="AK12" i="12" s="1"/>
  <c r="AR17" i="12"/>
  <c r="E22" i="12"/>
  <c r="T18" i="12"/>
  <c r="V18" i="12" s="1"/>
  <c r="E38" i="12"/>
  <c r="AI35" i="12"/>
  <c r="AK35" i="12" s="1"/>
  <c r="AF27" i="12"/>
  <c r="AX48" i="12"/>
  <c r="AZ48" i="12" s="1"/>
  <c r="AI31" i="12"/>
  <c r="AL45" i="12"/>
  <c r="AN45" i="12" s="1"/>
  <c r="Q33" i="12"/>
  <c r="W20" i="12"/>
  <c r="Y20" i="12" s="1"/>
  <c r="W48" i="12"/>
  <c r="Y48" i="12" s="1"/>
  <c r="Q21" i="12"/>
  <c r="AU41" i="12"/>
  <c r="AW41" i="12" s="1"/>
  <c r="AR53" i="12"/>
  <c r="T53" i="12"/>
  <c r="V53" i="12" s="1"/>
  <c r="K24" i="12"/>
  <c r="M24" i="12" s="1"/>
  <c r="AX30" i="12"/>
  <c r="AZ30" i="12" s="1"/>
  <c r="AX46" i="12"/>
  <c r="AZ46" i="12" s="1"/>
  <c r="AI30" i="12"/>
  <c r="AK30" i="12" s="1"/>
  <c r="T10" i="12"/>
  <c r="V10" i="12" s="1"/>
  <c r="AI36" i="12"/>
  <c r="AL22" i="12"/>
  <c r="AN22" i="12" s="1"/>
  <c r="AU49" i="12"/>
  <c r="AW49" i="12" s="1"/>
  <c r="Q29" i="12"/>
  <c r="AL41" i="12"/>
  <c r="AN41" i="12" s="1"/>
  <c r="T16" i="12"/>
  <c r="V16" i="12" s="1"/>
  <c r="AF15" i="12"/>
  <c r="Q45" i="12"/>
  <c r="E36" i="12"/>
  <c r="AU8" i="12"/>
  <c r="AW8" i="12" s="1"/>
  <c r="AL44" i="12"/>
  <c r="AN44" i="12" s="1"/>
  <c r="AR22" i="12"/>
  <c r="W31" i="12"/>
  <c r="Y31" i="12" s="1"/>
  <c r="T28" i="12"/>
  <c r="V28" i="12" s="1"/>
  <c r="Q27" i="12"/>
  <c r="T25" i="12"/>
  <c r="V25" i="12" s="1"/>
  <c r="E17" i="12"/>
  <c r="AX15" i="12"/>
  <c r="AZ15" i="12" s="1"/>
  <c r="K14" i="12"/>
  <c r="M14" i="12" s="1"/>
  <c r="E37" i="12"/>
  <c r="AL23" i="12"/>
  <c r="AN23" i="12" s="1"/>
  <c r="AU34" i="12"/>
  <c r="AW34" i="12" s="1"/>
  <c r="AF37" i="12"/>
  <c r="K36" i="12"/>
  <c r="M36" i="12" s="1"/>
  <c r="AU48" i="12"/>
  <c r="AW48" i="12" s="1"/>
  <c r="AR46" i="12"/>
  <c r="H19" i="12"/>
  <c r="J19" i="12" s="1"/>
  <c r="AU26" i="12"/>
  <c r="AW26" i="12" s="1"/>
  <c r="Q9" i="12"/>
  <c r="H33" i="12"/>
  <c r="J33" i="12" s="1"/>
  <c r="Q16" i="12"/>
  <c r="Q37" i="12"/>
  <c r="E35" i="12"/>
  <c r="AF28" i="12"/>
  <c r="E21" i="12"/>
  <c r="AF49" i="12"/>
  <c r="AU7" i="12"/>
  <c r="AW7" i="12" s="1"/>
  <c r="Q22" i="12"/>
  <c r="Y55" i="34"/>
  <c r="Y55" i="30"/>
  <c r="Q55" i="19"/>
  <c r="Q23" i="28" s="1"/>
  <c r="S23" i="28" s="1"/>
  <c r="S55" i="19"/>
  <c r="T42" i="12"/>
  <c r="V42" i="12" s="1"/>
  <c r="W13" i="12"/>
  <c r="Y13" i="12" s="1"/>
  <c r="AU25" i="12"/>
  <c r="AW25" i="12" s="1"/>
  <c r="AL36" i="12"/>
  <c r="AN36" i="12" s="1"/>
  <c r="AL26" i="12"/>
  <c r="AN26" i="12" s="1"/>
  <c r="AI14" i="12"/>
  <c r="AK14" i="12" s="1"/>
  <c r="H22" i="12"/>
  <c r="J22" i="12" s="1"/>
  <c r="AU17" i="12"/>
  <c r="AW17" i="12" s="1"/>
  <c r="AL34" i="12"/>
  <c r="AN34" i="12" s="1"/>
  <c r="AI7" i="12"/>
  <c r="AK7" i="12" s="1"/>
  <c r="AL54" i="12"/>
  <c r="AN54" i="12" s="1"/>
  <c r="AX37" i="12"/>
  <c r="AZ37" i="12" s="1"/>
  <c r="E42" i="12"/>
  <c r="AR27" i="12"/>
  <c r="AR44" i="12"/>
  <c r="W30" i="12"/>
  <c r="Y30" i="12" s="1"/>
  <c r="AR12" i="12"/>
  <c r="E43" i="12"/>
  <c r="AX29" i="12"/>
  <c r="AZ29" i="12" s="1"/>
  <c r="T20" i="12"/>
  <c r="V20" i="12" s="1"/>
  <c r="AX20" i="12"/>
  <c r="AZ20" i="12" s="1"/>
  <c r="AU22" i="12"/>
  <c r="AW22" i="12" s="1"/>
  <c r="Q10" i="12"/>
  <c r="AX31" i="12"/>
  <c r="AZ31" i="12" s="1"/>
  <c r="AI38" i="12"/>
  <c r="AK38" i="12" s="1"/>
  <c r="E31" i="12"/>
  <c r="W43" i="12"/>
  <c r="Y43" i="12" s="1"/>
  <c r="AI17" i="12"/>
  <c r="AK17" i="12" s="1"/>
  <c r="AI54" i="12"/>
  <c r="AK54" i="12" s="1"/>
  <c r="Q28" i="12"/>
  <c r="AR35" i="12"/>
  <c r="Q24" i="12"/>
  <c r="T12" i="12"/>
  <c r="V12" i="12" s="1"/>
  <c r="Q36" i="12"/>
  <c r="AF14" i="12"/>
  <c r="T37" i="12"/>
  <c r="V37" i="12" s="1"/>
  <c r="K35" i="12"/>
  <c r="M35" i="12" s="1"/>
  <c r="T22" i="12"/>
  <c r="V22" i="12" s="1"/>
  <c r="Q25" i="12"/>
  <c r="AU23" i="12"/>
  <c r="AW23" i="12" s="1"/>
  <c r="AX18" i="12"/>
  <c r="AZ18" i="12" s="1"/>
  <c r="AU13" i="12"/>
  <c r="AW13" i="12" s="1"/>
  <c r="AL49" i="12"/>
  <c r="AN49" i="12" s="1"/>
  <c r="AL9" i="12"/>
  <c r="AN9" i="12" s="1"/>
  <c r="H45" i="12"/>
  <c r="J45" i="12" s="1"/>
  <c r="AX36" i="12"/>
  <c r="AZ36" i="12" s="1"/>
  <c r="AR36" i="12"/>
  <c r="E13" i="12"/>
  <c r="AR7" i="12"/>
  <c r="AL13" i="12"/>
  <c r="AN13" i="12" s="1"/>
  <c r="W47" i="12"/>
  <c r="Y47" i="12" s="1"/>
  <c r="AU29" i="12"/>
  <c r="AW29" i="12" s="1"/>
  <c r="E20" i="12"/>
  <c r="AX40" i="12"/>
  <c r="AZ40" i="12" s="1"/>
  <c r="AU54" i="12"/>
  <c r="AW54" i="12" s="1"/>
  <c r="H17" i="12"/>
  <c r="J17" i="12" s="1"/>
  <c r="AU15" i="12"/>
  <c r="AW15" i="12" s="1"/>
  <c r="AL48" i="12"/>
  <c r="AN48" i="12" s="1"/>
  <c r="W45" i="12"/>
  <c r="Y45" i="12" s="1"/>
  <c r="AU20" i="12"/>
  <c r="AW20" i="12" s="1"/>
  <c r="AL7" i="12"/>
  <c r="AN7" i="12" s="1"/>
  <c r="AF44" i="12"/>
  <c r="W38" i="12"/>
  <c r="Y38" i="12" s="1"/>
  <c r="AI37" i="12"/>
  <c r="AK37" i="12" s="1"/>
  <c r="AU36" i="12"/>
  <c r="AW36" i="12" s="1"/>
  <c r="AU21" i="12"/>
  <c r="AW21" i="12" s="1"/>
  <c r="T24" i="12"/>
  <c r="V24" i="12" s="1"/>
  <c r="AR9" i="12"/>
  <c r="H53" i="12"/>
  <c r="J53" i="12" s="1"/>
  <c r="T39" i="12"/>
  <c r="V39" i="12" s="1"/>
  <c r="AX11" i="12"/>
  <c r="AZ11" i="12" s="1"/>
  <c r="AX39" i="12"/>
  <c r="AZ39" i="12" s="1"/>
  <c r="K26" i="12"/>
  <c r="M26" i="12" s="1"/>
  <c r="T26" i="12"/>
  <c r="V26" i="12" s="1"/>
  <c r="AF18" i="12"/>
  <c r="T40" i="12"/>
  <c r="V40" i="12" s="1"/>
  <c r="E18" i="12"/>
  <c r="Q41" i="12"/>
  <c r="E15" i="12"/>
  <c r="E23" i="12"/>
  <c r="AX45" i="12"/>
  <c r="AZ45" i="12" s="1"/>
  <c r="K40" i="12"/>
  <c r="M40" i="12" s="1"/>
  <c r="E55" i="15"/>
  <c r="E22" i="28" s="1"/>
  <c r="G22" i="28" s="1"/>
  <c r="G55" i="15"/>
  <c r="Y55" i="19"/>
  <c r="E55" i="30"/>
  <c r="E25" i="28" s="1"/>
  <c r="G55" i="30"/>
  <c r="AI43" i="12"/>
  <c r="AK43" i="12" s="1"/>
  <c r="AX38" i="12"/>
  <c r="AZ38" i="12" s="1"/>
  <c r="AF53" i="12"/>
  <c r="T45" i="12"/>
  <c r="V45" i="12" s="1"/>
  <c r="AR48" i="12"/>
  <c r="H31" i="12"/>
  <c r="J31" i="12" s="1"/>
  <c r="AU16" i="12"/>
  <c r="AW16" i="12" s="1"/>
  <c r="AI20" i="12"/>
  <c r="W36" i="12"/>
  <c r="Y36" i="12" s="1"/>
  <c r="K39" i="12"/>
  <c r="M39" i="12" s="1"/>
  <c r="W29" i="12"/>
  <c r="Y29" i="12" s="1"/>
  <c r="K46" i="12"/>
  <c r="M46" i="12" s="1"/>
  <c r="T44" i="12"/>
  <c r="V44" i="12" s="1"/>
  <c r="E48" i="12"/>
  <c r="AU14" i="12"/>
  <c r="AW14" i="12" s="1"/>
  <c r="AR45" i="12"/>
  <c r="E54" i="12"/>
  <c r="AI10" i="12"/>
  <c r="AR18" i="12"/>
  <c r="AI13" i="12"/>
  <c r="W46" i="12"/>
  <c r="Y46" i="12" s="1"/>
  <c r="AL28" i="12"/>
  <c r="AN28" i="12" s="1"/>
  <c r="W15" i="12"/>
  <c r="Y15" i="12" s="1"/>
  <c r="AR37" i="12"/>
  <c r="H44" i="12"/>
  <c r="J44" i="12" s="1"/>
  <c r="H18" i="12"/>
  <c r="J18" i="12" s="1"/>
  <c r="W25" i="12"/>
  <c r="Y25" i="12" s="1"/>
  <c r="AF23" i="12"/>
  <c r="T48" i="12"/>
  <c r="V48" i="12" s="1"/>
  <c r="H36" i="12"/>
  <c r="J36" i="12" s="1"/>
  <c r="AI9" i="12"/>
  <c r="AK9" i="12" s="1"/>
  <c r="AI16" i="12"/>
  <c r="E27" i="12"/>
  <c r="AX53" i="12"/>
  <c r="AZ53" i="12" s="1"/>
  <c r="AR47" i="12"/>
  <c r="Q40" i="12"/>
  <c r="AL30" i="12"/>
  <c r="AN30" i="12" s="1"/>
  <c r="H24" i="12"/>
  <c r="J24" i="12" s="1"/>
  <c r="AL12" i="12"/>
  <c r="AN12" i="12" s="1"/>
  <c r="AL43" i="12"/>
  <c r="AN43" i="12" s="1"/>
  <c r="K9" i="12"/>
  <c r="M9" i="12" s="1"/>
  <c r="AX54" i="12"/>
  <c r="AZ54" i="12" s="1"/>
  <c r="W35" i="12"/>
  <c r="Y35" i="12" s="1"/>
  <c r="H21" i="12"/>
  <c r="J21" i="12" s="1"/>
  <c r="AU10" i="12"/>
  <c r="AW10" i="12" s="1"/>
  <c r="H23" i="12"/>
  <c r="J23" i="12" s="1"/>
  <c r="AR33" i="12"/>
  <c r="K37" i="12"/>
  <c r="M37" i="12" s="1"/>
  <c r="W28" i="12"/>
  <c r="Y28" i="12" s="1"/>
  <c r="AF20" i="12"/>
  <c r="AR38" i="12"/>
  <c r="AI11" i="12"/>
  <c r="AK11" i="12" s="1"/>
  <c r="AL19" i="12"/>
  <c r="AN19" i="12" s="1"/>
  <c r="T17" i="12"/>
  <c r="V17" i="12" s="1"/>
  <c r="AL37" i="12"/>
  <c r="AN37" i="12" s="1"/>
  <c r="AF19" i="12"/>
  <c r="AL25" i="12"/>
  <c r="AN25" i="12" s="1"/>
  <c r="AX24" i="12"/>
  <c r="AZ24" i="12" s="1"/>
  <c r="AF7" i="12"/>
  <c r="T30" i="12"/>
  <c r="V30" i="12" s="1"/>
  <c r="E9" i="12"/>
  <c r="T7" i="12"/>
  <c r="V7" i="12" s="1"/>
  <c r="W42" i="12"/>
  <c r="Y42" i="12" s="1"/>
  <c r="AR29" i="12"/>
  <c r="AL35" i="12"/>
  <c r="AN35" i="12" s="1"/>
  <c r="Q31" i="12"/>
  <c r="W53" i="12"/>
  <c r="Y53" i="12" s="1"/>
  <c r="AI15" i="12"/>
  <c r="AK15" i="12" s="1"/>
  <c r="AI49" i="12"/>
  <c r="AK49" i="12" s="1"/>
  <c r="T27" i="12"/>
  <c r="V27" i="12" s="1"/>
  <c r="AU31" i="12"/>
  <c r="AW31" i="12" s="1"/>
  <c r="T38" i="12"/>
  <c r="V38" i="12" s="1"/>
  <c r="AR19" i="12"/>
  <c r="AX47" i="12"/>
  <c r="AZ47" i="12" s="1"/>
  <c r="E30" i="12"/>
  <c r="AI19" i="12"/>
  <c r="H7" i="12"/>
  <c r="J7" i="12" s="1"/>
  <c r="AF31" i="12"/>
  <c r="AL8" i="12"/>
  <c r="AN8" i="12" s="1"/>
  <c r="AU45" i="12"/>
  <c r="AW45" i="12" s="1"/>
  <c r="Q11" i="12"/>
  <c r="K54" i="12"/>
  <c r="M54" i="12" s="1"/>
  <c r="T33" i="12"/>
  <c r="V33" i="12" s="1"/>
  <c r="T14" i="12"/>
  <c r="V14" i="12" s="1"/>
  <c r="K45" i="12"/>
  <c r="M45" i="12" s="1"/>
  <c r="W8" i="12"/>
  <c r="Y8" i="12" s="1"/>
  <c r="AX44" i="12"/>
  <c r="AZ44" i="12" s="1"/>
  <c r="AU19" i="12"/>
  <c r="AW19" i="12" s="1"/>
  <c r="K31" i="12"/>
  <c r="M31" i="12" s="1"/>
  <c r="T34" i="12"/>
  <c r="V34" i="12" s="1"/>
  <c r="AR34" i="12"/>
  <c r="Q13" i="12"/>
  <c r="K18" i="12"/>
  <c r="M18" i="12" s="1"/>
  <c r="AR30" i="12"/>
  <c r="AI53" i="12"/>
  <c r="AK53" i="12" s="1"/>
  <c r="K20" i="12"/>
  <c r="M20" i="12" s="1"/>
  <c r="Q46" i="12"/>
  <c r="AX35" i="12"/>
  <c r="AZ35" i="12" s="1"/>
  <c r="AI23" i="12"/>
  <c r="AK23" i="12" s="1"/>
  <c r="W54" i="12"/>
  <c r="Y54" i="12" s="1"/>
  <c r="AF40" i="12"/>
  <c r="AU47" i="12"/>
  <c r="AW47" i="12" s="1"/>
  <c r="W37" i="12"/>
  <c r="Y37" i="12" s="1"/>
  <c r="AL10" i="12"/>
  <c r="AN10" i="12" s="1"/>
  <c r="AU11" i="12"/>
  <c r="AW11" i="12" s="1"/>
  <c r="AI42" i="12"/>
  <c r="AK42" i="12" s="1"/>
  <c r="E26" i="12"/>
  <c r="T46" i="12"/>
  <c r="V46" i="12" s="1"/>
  <c r="W40" i="12"/>
  <c r="Y40" i="12" s="1"/>
  <c r="E44" i="12"/>
  <c r="E8" i="12"/>
  <c r="T11" i="12"/>
  <c r="V11" i="12" s="1"/>
  <c r="AF47" i="12"/>
  <c r="K16" i="12"/>
  <c r="M16" i="12" s="1"/>
  <c r="AF41" i="12"/>
  <c r="H48" i="12"/>
  <c r="J48" i="12" s="1"/>
  <c r="T49" i="12"/>
  <c r="V49" i="12" s="1"/>
  <c r="AF36" i="12"/>
  <c r="W9" i="12"/>
  <c r="Y9" i="12" s="1"/>
  <c r="AL38" i="12"/>
  <c r="AN38" i="12" s="1"/>
  <c r="AI41" i="12"/>
  <c r="AK41" i="12" s="1"/>
  <c r="AU43" i="12"/>
  <c r="AW43" i="12" s="1"/>
  <c r="AX26" i="12"/>
  <c r="AZ26" i="12" s="1"/>
  <c r="H37" i="12"/>
  <c r="J37" i="12" s="1"/>
  <c r="AU27" i="12"/>
  <c r="AW27" i="12" s="1"/>
  <c r="K49" i="12"/>
  <c r="M49" i="12" s="1"/>
  <c r="Q44" i="12"/>
  <c r="Q39" i="12"/>
  <c r="H41" i="12"/>
  <c r="J41" i="12" s="1"/>
  <c r="AX12" i="12"/>
  <c r="AZ12" i="12" s="1"/>
  <c r="H25" i="12"/>
  <c r="J25" i="12" s="1"/>
  <c r="E16" i="12"/>
  <c r="AF22" i="12"/>
  <c r="T41" i="12"/>
  <c r="V41" i="12" s="1"/>
  <c r="H14" i="12"/>
  <c r="J14" i="12" s="1"/>
  <c r="AF25" i="12"/>
  <c r="AI46" i="12"/>
  <c r="AK46" i="12" s="1"/>
  <c r="Q49" i="12"/>
  <c r="K29" i="12"/>
  <c r="M29" i="12" s="1"/>
  <c r="AL46" i="12"/>
  <c r="AN46" i="12" s="1"/>
  <c r="Q8" i="12"/>
  <c r="T13" i="12"/>
  <c r="V13" i="12" s="1"/>
  <c r="Q43" i="12"/>
  <c r="AL27" i="12"/>
  <c r="AN27" i="12" s="1"/>
  <c r="AL31" i="12"/>
  <c r="AN31" i="12" s="1"/>
  <c r="T19" i="12"/>
  <c r="V19" i="12" s="1"/>
  <c r="W34" i="12"/>
  <c r="Y34" i="12" s="1"/>
  <c r="AR39" i="12"/>
  <c r="AR49" i="12"/>
  <c r="AF34" i="12"/>
  <c r="AU44" i="12"/>
  <c r="AW44" i="12" s="1"/>
  <c r="AR21" i="12"/>
  <c r="H34" i="12"/>
  <c r="J34" i="12" s="1"/>
  <c r="AF13" i="12"/>
  <c r="AI24" i="12"/>
  <c r="AK24" i="12" s="1"/>
  <c r="T35" i="12"/>
  <c r="V35" i="12" s="1"/>
  <c r="AU40" i="12"/>
  <c r="AW40" i="12" s="1"/>
  <c r="K23" i="12"/>
  <c r="M23" i="12" s="1"/>
  <c r="Q23" i="12"/>
  <c r="AL18" i="12"/>
  <c r="AN18" i="12" s="1"/>
  <c r="H35" i="12"/>
  <c r="J35" i="12" s="1"/>
  <c r="Q35" i="12"/>
  <c r="AU37" i="12"/>
  <c r="AW37" i="12" s="1"/>
  <c r="W27" i="12"/>
  <c r="Y27" i="12" s="1"/>
  <c r="Q38" i="12"/>
  <c r="AX25" i="12"/>
  <c r="AZ25" i="12" s="1"/>
  <c r="AF16" i="12"/>
  <c r="E45" i="12"/>
  <c r="AI8" i="12"/>
  <c r="AK8" i="12" s="1"/>
  <c r="W11" i="12"/>
  <c r="Y11" i="12" s="1"/>
  <c r="E40" i="12"/>
  <c r="AF9" i="12"/>
  <c r="W19" i="12"/>
  <c r="Y19" i="12" s="1"/>
  <c r="E34" i="12"/>
  <c r="K10" i="12"/>
  <c r="M10" i="12" s="1"/>
  <c r="W23" i="12"/>
  <c r="Y23" i="12" s="1"/>
  <c r="AU24" i="12"/>
  <c r="AW24" i="12" s="1"/>
  <c r="AR14" i="12"/>
  <c r="K44" i="12"/>
  <c r="M44" i="12" s="1"/>
  <c r="AX23" i="12"/>
  <c r="AZ23" i="12" s="1"/>
  <c r="H26" i="12"/>
  <c r="J26" i="12" s="1"/>
  <c r="AI27" i="12"/>
  <c r="AK27" i="12" s="1"/>
  <c r="AR15" i="12"/>
  <c r="T15" i="12"/>
  <c r="V15" i="12" s="1"/>
  <c r="K30" i="12"/>
  <c r="M30" i="12" s="1"/>
  <c r="E14" i="12"/>
  <c r="E46" i="12"/>
  <c r="E39" i="12"/>
  <c r="AU9" i="12"/>
  <c r="AW9" i="12" s="1"/>
  <c r="Q53" i="12"/>
  <c r="E7" i="12"/>
  <c r="E7" i="25" s="1"/>
  <c r="AL39" i="12"/>
  <c r="AN39" i="12" s="1"/>
  <c r="H43" i="12"/>
  <c r="J43" i="12" s="1"/>
  <c r="Q7" i="12"/>
  <c r="AI34" i="12"/>
  <c r="AK34" i="12" s="1"/>
  <c r="AI33" i="12"/>
  <c r="AK33" i="12" s="1"/>
  <c r="AX14" i="12"/>
  <c r="AZ14" i="12" s="1"/>
  <c r="AR13" i="12"/>
  <c r="H20" i="12"/>
  <c r="J20" i="12" s="1"/>
  <c r="K21" i="12"/>
  <c r="M21" i="12" s="1"/>
  <c r="AR8" i="12"/>
  <c r="W26" i="12"/>
  <c r="Y26" i="12" s="1"/>
  <c r="H8" i="12"/>
  <c r="J8" i="12" s="1"/>
  <c r="K38" i="12"/>
  <c r="M38" i="12" s="1"/>
  <c r="E24" i="12"/>
  <c r="AR54" i="12"/>
  <c r="AI40" i="12"/>
  <c r="AK40" i="12" s="1"/>
  <c r="E19" i="12"/>
  <c r="AR20" i="12"/>
  <c r="AU18" i="12"/>
  <c r="AW18" i="12" s="1"/>
  <c r="AL53" i="12"/>
  <c r="AN53" i="12" s="1"/>
  <c r="AF54" i="12"/>
  <c r="AR31" i="12"/>
  <c r="Q47" i="12"/>
  <c r="K12" i="12"/>
  <c r="M12" i="12" s="1"/>
  <c r="K42" i="12"/>
  <c r="M42" i="12" s="1"/>
  <c r="AX8" i="12"/>
  <c r="AZ8" i="12" s="1"/>
  <c r="K11" i="12"/>
  <c r="M11" i="12" s="1"/>
  <c r="H46" i="12"/>
  <c r="J46" i="12" s="1"/>
  <c r="AX43" i="12"/>
  <c r="AZ43" i="12" s="1"/>
  <c r="H12" i="12"/>
  <c r="J12" i="12" s="1"/>
  <c r="H13" i="12"/>
  <c r="J13" i="12" s="1"/>
  <c r="K8" i="12"/>
  <c r="M8" i="12" s="1"/>
  <c r="E55" i="34"/>
  <c r="G55" i="34"/>
  <c r="AF55" i="34"/>
  <c r="AH55" i="34"/>
  <c r="Q55" i="34"/>
  <c r="S55" i="34"/>
  <c r="E55" i="35"/>
  <c r="G55" i="35"/>
  <c r="Y55" i="35"/>
  <c r="E55" i="19"/>
  <c r="E23" i="28" s="1"/>
  <c r="G23" i="28" s="1"/>
  <c r="G55" i="19"/>
  <c r="Q55" i="15"/>
  <c r="Q22" i="28" s="1"/>
  <c r="S22" i="28" s="1"/>
  <c r="S55" i="15"/>
  <c r="Y55" i="15"/>
  <c r="AR55" i="35"/>
  <c r="AT55" i="35"/>
  <c r="K55" i="19"/>
  <c r="K23" i="28" s="1"/>
  <c r="M23" i="28" s="1"/>
  <c r="T55" i="35"/>
  <c r="AN55" i="35"/>
  <c r="AK55" i="34"/>
  <c r="AK55" i="19"/>
  <c r="V55" i="19"/>
  <c r="AX55" i="19"/>
  <c r="AX23" i="28" s="1"/>
  <c r="AZ23" i="28" s="1"/>
  <c r="AI55" i="19"/>
  <c r="AI23" i="28" s="1"/>
  <c r="AK23" i="28" s="1"/>
  <c r="T55" i="19"/>
  <c r="T23" i="28" s="1"/>
  <c r="V23" i="28" s="1"/>
  <c r="AZ55" i="34"/>
  <c r="AX55" i="34"/>
  <c r="AI55" i="34"/>
  <c r="AN55" i="30"/>
  <c r="AI55" i="30"/>
  <c r="AI25" i="28" s="1"/>
  <c r="AU55" i="34"/>
  <c r="AL55" i="30"/>
  <c r="AL25" i="28" s="1"/>
  <c r="AN55" i="34"/>
  <c r="AK55" i="30"/>
  <c r="AN55" i="19"/>
  <c r="T55" i="15"/>
  <c r="T22" i="28" s="1"/>
  <c r="V22" i="28" s="1"/>
  <c r="AN55" i="15"/>
  <c r="AL55" i="15"/>
  <c r="AL22" i="28" s="1"/>
  <c r="AN22" i="28" s="1"/>
  <c r="V55" i="30"/>
  <c r="K55" i="30"/>
  <c r="K25" i="28" s="1"/>
  <c r="K55" i="15"/>
  <c r="K22" i="28" s="1"/>
  <c r="M22" i="28" s="1"/>
  <c r="V55" i="15"/>
  <c r="V55" i="34"/>
  <c r="M55" i="19"/>
  <c r="T55" i="34"/>
  <c r="AL55" i="34"/>
  <c r="K55" i="35"/>
  <c r="AZ55" i="19"/>
  <c r="AU55" i="15"/>
  <c r="AU22" i="28" s="1"/>
  <c r="AW22" i="28" s="1"/>
  <c r="AX55" i="30"/>
  <c r="AX25" i="28" s="1"/>
  <c r="AU55" i="19"/>
  <c r="AU23" i="28" s="1"/>
  <c r="AW23" i="28" s="1"/>
  <c r="AL55" i="19"/>
  <c r="AL23" i="28" s="1"/>
  <c r="AN23" i="28" s="1"/>
  <c r="BA53" i="11"/>
  <c r="BC53" i="11" s="1"/>
  <c r="BA29" i="11"/>
  <c r="BC29" i="11" s="1"/>
  <c r="BD18" i="11"/>
  <c r="BF18" i="11" s="1"/>
  <c r="BD28" i="11"/>
  <c r="BF28" i="11" s="1"/>
  <c r="BG28" i="15"/>
  <c r="BI28" i="15" s="1"/>
  <c r="BG31" i="34"/>
  <c r="BI31" i="34" s="1"/>
  <c r="BG21" i="34"/>
  <c r="BI21" i="34" s="1"/>
  <c r="BG10" i="34"/>
  <c r="BI10" i="34" s="1"/>
  <c r="BG13" i="30"/>
  <c r="BI13" i="30" s="1"/>
  <c r="BG47" i="15"/>
  <c r="BI47" i="15" s="1"/>
  <c r="BA32" i="30"/>
  <c r="BC32" i="30" s="1"/>
  <c r="AT55" i="30"/>
  <c r="BG29" i="35"/>
  <c r="BI29" i="35" s="1"/>
  <c r="BG18" i="15"/>
  <c r="BI18" i="15" s="1"/>
  <c r="BG18" i="19"/>
  <c r="BI18" i="19" s="1"/>
  <c r="BA25" i="11"/>
  <c r="BC25" i="11" s="1"/>
  <c r="BG38" i="19"/>
  <c r="BI38" i="19" s="1"/>
  <c r="BG23" i="19"/>
  <c r="BI23" i="19" s="1"/>
  <c r="BG10" i="35"/>
  <c r="BI10" i="35" s="1"/>
  <c r="J55" i="19"/>
  <c r="BA32" i="35"/>
  <c r="BC32" i="35" s="1"/>
  <c r="BA23" i="11"/>
  <c r="BC23" i="11" s="1"/>
  <c r="BA40" i="11"/>
  <c r="BC40" i="11" s="1"/>
  <c r="BD26" i="11"/>
  <c r="BF26" i="11" s="1"/>
  <c r="BD47" i="11"/>
  <c r="BF47" i="11" s="1"/>
  <c r="BA18" i="11"/>
  <c r="BC18" i="11" s="1"/>
  <c r="BA44" i="11"/>
  <c r="BC44" i="11" s="1"/>
  <c r="BA47" i="11"/>
  <c r="BC47" i="11" s="1"/>
  <c r="BD21" i="11"/>
  <c r="BF21" i="11" s="1"/>
  <c r="BD25" i="11"/>
  <c r="BF25" i="11" s="1"/>
  <c r="AK31" i="12"/>
  <c r="BD8" i="11"/>
  <c r="BF8" i="11" s="1"/>
  <c r="BA33" i="11"/>
  <c r="BC33" i="11" s="1"/>
  <c r="BD20" i="11"/>
  <c r="BF20" i="11" s="1"/>
  <c r="BA38" i="11"/>
  <c r="BC38" i="11" s="1"/>
  <c r="BD46" i="11"/>
  <c r="BF46" i="11" s="1"/>
  <c r="BD19" i="11"/>
  <c r="BF19" i="11" s="1"/>
  <c r="BD7" i="11"/>
  <c r="BF7" i="11" s="1"/>
  <c r="BD24" i="11"/>
  <c r="BF24" i="11" s="1"/>
  <c r="BD15" i="11"/>
  <c r="BF15" i="11" s="1"/>
  <c r="BD10" i="11"/>
  <c r="BF10" i="11" s="1"/>
  <c r="BD31" i="11"/>
  <c r="BF31" i="11" s="1"/>
  <c r="BD37" i="11"/>
  <c r="BF37" i="11" s="1"/>
  <c r="BD39" i="11"/>
  <c r="BF39" i="11" s="1"/>
  <c r="BA54" i="11"/>
  <c r="BC54" i="11" s="1"/>
  <c r="BA20" i="11"/>
  <c r="BC20" i="11" s="1"/>
  <c r="BD54" i="11"/>
  <c r="BF54" i="11" s="1"/>
  <c r="BA31" i="11"/>
  <c r="BC31" i="11" s="1"/>
  <c r="BA34" i="11"/>
  <c r="BC34" i="11" s="1"/>
  <c r="BA42" i="11"/>
  <c r="BC42" i="11" s="1"/>
  <c r="BG46" i="15"/>
  <c r="BI46" i="15" s="1"/>
  <c r="BG26" i="15"/>
  <c r="BI26" i="15" s="1"/>
  <c r="BG44" i="30"/>
  <c r="BI44" i="30" s="1"/>
  <c r="BG38" i="15"/>
  <c r="BI38" i="15" s="1"/>
  <c r="BG7" i="35"/>
  <c r="BI7" i="35" s="1"/>
  <c r="BG36" i="34"/>
  <c r="BI36" i="34" s="1"/>
  <c r="BG22" i="34"/>
  <c r="BI22" i="34" s="1"/>
  <c r="BG11" i="35"/>
  <c r="BI11" i="35" s="1"/>
  <c r="BG33" i="19"/>
  <c r="BI33" i="19" s="1"/>
  <c r="J55" i="34"/>
  <c r="BG23" i="30"/>
  <c r="BI23" i="30" s="1"/>
  <c r="BG15" i="35"/>
  <c r="BI15" i="35" s="1"/>
  <c r="BG9" i="15"/>
  <c r="BI9" i="15" s="1"/>
  <c r="BG17" i="35"/>
  <c r="BI17" i="35" s="1"/>
  <c r="BG38" i="35"/>
  <c r="BI38" i="35" s="1"/>
  <c r="BG10" i="30"/>
  <c r="BI10" i="30" s="1"/>
  <c r="BG43" i="34"/>
  <c r="BI43" i="34" s="1"/>
  <c r="BG53" i="30"/>
  <c r="BI53" i="30" s="1"/>
  <c r="AL11" i="25"/>
  <c r="AN11" i="25" s="1"/>
  <c r="AL11" i="2"/>
  <c r="AN11" i="2" s="1"/>
  <c r="BG14" i="15"/>
  <c r="BI14" i="15" s="1"/>
  <c r="BG38" i="34"/>
  <c r="BI38" i="34" s="1"/>
  <c r="BG8" i="34"/>
  <c r="BI8" i="34" s="1"/>
  <c r="BG54" i="15"/>
  <c r="BI54" i="15" s="1"/>
  <c r="BG53" i="19"/>
  <c r="BI53" i="19" s="1"/>
  <c r="BG30" i="15"/>
  <c r="BI30" i="15" s="1"/>
  <c r="BG37" i="35"/>
  <c r="BI37" i="35" s="1"/>
  <c r="BG14" i="19"/>
  <c r="BI14" i="19" s="1"/>
  <c r="AI55" i="35"/>
  <c r="AX55" i="35"/>
  <c r="BG36" i="30"/>
  <c r="BI36" i="30" s="1"/>
  <c r="BG45" i="19"/>
  <c r="BI45" i="19" s="1"/>
  <c r="BG33" i="15"/>
  <c r="BI33" i="15" s="1"/>
  <c r="BG37" i="34"/>
  <c r="BI37" i="34" s="1"/>
  <c r="BG20" i="34"/>
  <c r="BI20" i="34" s="1"/>
  <c r="BG27" i="15"/>
  <c r="BI27" i="15" s="1"/>
  <c r="BG49" i="19"/>
  <c r="BI49" i="19" s="1"/>
  <c r="BG49" i="34"/>
  <c r="BI49" i="34" s="1"/>
  <c r="BG25" i="19"/>
  <c r="BI25" i="19" s="1"/>
  <c r="BA32" i="15"/>
  <c r="BC32" i="15" s="1"/>
  <c r="AT55" i="15"/>
  <c r="AI44" i="25"/>
  <c r="AK44" i="25" s="1"/>
  <c r="AI44" i="2"/>
  <c r="AK44" i="2" s="1"/>
  <c r="BG8" i="35"/>
  <c r="BI8" i="35" s="1"/>
  <c r="AX55" i="15"/>
  <c r="AX22" i="28" s="1"/>
  <c r="AZ22" i="28" s="1"/>
  <c r="BG30" i="30"/>
  <c r="BI30" i="30" s="1"/>
  <c r="AU55" i="35"/>
  <c r="H55" i="15"/>
  <c r="H22" i="28" s="1"/>
  <c r="J22" i="28" s="1"/>
  <c r="BG40" i="15"/>
  <c r="BI40" i="15" s="1"/>
  <c r="AR25" i="25"/>
  <c r="AR25" i="2"/>
  <c r="BG30" i="19"/>
  <c r="BI30" i="19" s="1"/>
  <c r="BG48" i="35"/>
  <c r="BI48" i="35" s="1"/>
  <c r="BG8" i="30"/>
  <c r="BI8" i="30" s="1"/>
  <c r="AK55" i="15"/>
  <c r="BG43" i="19"/>
  <c r="BI43" i="19" s="1"/>
  <c r="BG9" i="30"/>
  <c r="BI9" i="30" s="1"/>
  <c r="BG30" i="35"/>
  <c r="BI30" i="35" s="1"/>
  <c r="BG46" i="19"/>
  <c r="BI46" i="19" s="1"/>
  <c r="BG24" i="34"/>
  <c r="BI24" i="34" s="1"/>
  <c r="BG43" i="15"/>
  <c r="BI43" i="15" s="1"/>
  <c r="BG34" i="30"/>
  <c r="BI34" i="30" s="1"/>
  <c r="BG25" i="15"/>
  <c r="BI25" i="15" s="1"/>
  <c r="H55" i="35"/>
  <c r="BD32" i="15"/>
  <c r="BF32" i="15" s="1"/>
  <c r="AH55" i="15"/>
  <c r="BG23" i="15"/>
  <c r="BI23" i="15" s="1"/>
  <c r="BG42" i="34"/>
  <c r="BI42" i="34" s="1"/>
  <c r="BG39" i="34"/>
  <c r="BI39" i="34" s="1"/>
  <c r="BG18" i="35"/>
  <c r="BI18" i="35" s="1"/>
  <c r="BG21" i="30"/>
  <c r="BI21" i="30" s="1"/>
  <c r="BG45" i="34"/>
  <c r="BI45" i="34" s="1"/>
  <c r="AW55" i="30"/>
  <c r="BD53" i="11"/>
  <c r="BF53" i="11" s="1"/>
  <c r="BA27" i="11"/>
  <c r="BC27" i="11" s="1"/>
  <c r="BD41" i="11"/>
  <c r="BF41" i="11" s="1"/>
  <c r="BA15" i="11"/>
  <c r="BC15" i="11" s="1"/>
  <c r="BD17" i="11"/>
  <c r="BF17" i="11" s="1"/>
  <c r="BD32" i="35"/>
  <c r="BF32" i="35" s="1"/>
  <c r="AH55" i="35"/>
  <c r="BG14" i="34"/>
  <c r="BI14" i="34" s="1"/>
  <c r="BG28" i="34"/>
  <c r="BI28" i="34" s="1"/>
  <c r="BG43" i="35"/>
  <c r="BI43" i="35" s="1"/>
  <c r="BG7" i="15"/>
  <c r="BI7" i="15" s="1"/>
  <c r="BG35" i="35"/>
  <c r="BI35" i="35" s="1"/>
  <c r="BG8" i="15"/>
  <c r="BI8" i="15" s="1"/>
  <c r="BG27" i="35"/>
  <c r="BI27" i="35" s="1"/>
  <c r="H55" i="30"/>
  <c r="H25" i="28" s="1"/>
  <c r="BG19" i="35"/>
  <c r="BI19" i="35" s="1"/>
  <c r="BG20" i="19"/>
  <c r="BI20" i="19" s="1"/>
  <c r="BD32" i="34"/>
  <c r="BF32" i="34" s="1"/>
  <c r="BG47" i="30"/>
  <c r="BI47" i="30" s="1"/>
  <c r="BG53" i="35"/>
  <c r="BI53" i="35" s="1"/>
  <c r="BG44" i="35"/>
  <c r="BI44" i="35" s="1"/>
  <c r="BG12" i="35"/>
  <c r="BI12" i="35" s="1"/>
  <c r="BG20" i="35"/>
  <c r="BI20" i="35" s="1"/>
  <c r="BG23" i="35"/>
  <c r="BI23" i="35" s="1"/>
  <c r="BG25" i="30"/>
  <c r="BI25" i="30" s="1"/>
  <c r="BG17" i="15"/>
  <c r="BI17" i="15" s="1"/>
  <c r="BG18" i="30"/>
  <c r="BI18" i="30" s="1"/>
  <c r="BD32" i="30"/>
  <c r="BF32" i="30" s="1"/>
  <c r="BG29" i="15"/>
  <c r="BI29" i="15" s="1"/>
  <c r="AR55" i="30"/>
  <c r="AR25" i="28" s="1"/>
  <c r="BG35" i="34"/>
  <c r="BI35" i="34" s="1"/>
  <c r="BG47" i="34"/>
  <c r="BI47" i="34" s="1"/>
  <c r="BG41" i="15"/>
  <c r="BI41" i="15" s="1"/>
  <c r="BG7" i="19"/>
  <c r="BI7" i="19" s="1"/>
  <c r="BG17" i="19"/>
  <c r="BI17" i="19" s="1"/>
  <c r="BG9" i="19"/>
  <c r="BI9" i="19" s="1"/>
  <c r="BG14" i="30"/>
  <c r="BI14" i="30" s="1"/>
  <c r="BG40" i="19"/>
  <c r="BI40" i="19" s="1"/>
  <c r="BA26" i="11"/>
  <c r="BC26" i="11" s="1"/>
  <c r="AK20" i="12"/>
  <c r="BD29" i="11"/>
  <c r="BF29" i="11" s="1"/>
  <c r="BA45" i="11"/>
  <c r="BC45" i="11" s="1"/>
  <c r="AK13" i="12"/>
  <c r="BA12" i="11"/>
  <c r="BC12" i="11" s="1"/>
  <c r="BD11" i="11"/>
  <c r="BF11" i="11" s="1"/>
  <c r="BD23" i="11"/>
  <c r="BF23" i="11" s="1"/>
  <c r="AK16" i="12"/>
  <c r="BD22" i="11"/>
  <c r="BF22" i="11" s="1"/>
  <c r="BD12" i="11"/>
  <c r="BF12" i="11" s="1"/>
  <c r="BA35" i="11"/>
  <c r="BC35" i="11" s="1"/>
  <c r="BA39" i="11"/>
  <c r="BC39" i="11" s="1"/>
  <c r="BA49" i="11"/>
  <c r="BC49" i="11" s="1"/>
  <c r="BD34" i="11"/>
  <c r="BF34" i="11" s="1"/>
  <c r="BA21" i="11"/>
  <c r="BC21" i="11" s="1"/>
  <c r="BD13" i="11"/>
  <c r="BF13" i="11" s="1"/>
  <c r="BD16" i="11"/>
  <c r="BF16" i="11" s="1"/>
  <c r="BA11" i="11"/>
  <c r="BC11" i="11" s="1"/>
  <c r="BA14" i="11"/>
  <c r="BC14" i="11" s="1"/>
  <c r="BA19" i="11"/>
  <c r="BC19" i="11" s="1"/>
  <c r="BA9" i="11"/>
  <c r="BC9" i="11" s="1"/>
  <c r="BA46" i="11"/>
  <c r="BC46" i="11" s="1"/>
  <c r="BD48" i="11"/>
  <c r="BF48" i="11" s="1"/>
  <c r="BA10" i="11"/>
  <c r="BC10" i="11" s="1"/>
  <c r="BG22" i="30"/>
  <c r="BI22" i="30" s="1"/>
  <c r="BG24" i="15"/>
  <c r="BI24" i="15" s="1"/>
  <c r="BG13" i="35"/>
  <c r="BI13" i="35" s="1"/>
  <c r="BG54" i="30"/>
  <c r="BI54" i="30" s="1"/>
  <c r="BG36" i="35"/>
  <c r="BI36" i="35" s="1"/>
  <c r="BG22" i="19"/>
  <c r="BI22" i="19" s="1"/>
  <c r="BG34" i="34"/>
  <c r="BI34" i="34" s="1"/>
  <c r="BG16" i="35"/>
  <c r="BI16" i="35" s="1"/>
  <c r="J55" i="30"/>
  <c r="BG29" i="19"/>
  <c r="BI29" i="19" s="1"/>
  <c r="BG31" i="19"/>
  <c r="BI31" i="19" s="1"/>
  <c r="BG36" i="15"/>
  <c r="BI36" i="15" s="1"/>
  <c r="BG15" i="30"/>
  <c r="BI15" i="30" s="1"/>
  <c r="H55" i="34"/>
  <c r="BG25" i="35"/>
  <c r="BI25" i="35" s="1"/>
  <c r="BG29" i="30"/>
  <c r="BI29" i="30" s="1"/>
  <c r="BD32" i="19"/>
  <c r="BF32" i="19" s="1"/>
  <c r="AH55" i="19"/>
  <c r="AW55" i="34"/>
  <c r="BG41" i="30"/>
  <c r="BI41" i="30" s="1"/>
  <c r="BG13" i="34"/>
  <c r="BI13" i="34" s="1"/>
  <c r="BG11" i="34"/>
  <c r="BI11" i="34" s="1"/>
  <c r="BG7" i="34"/>
  <c r="BI7" i="34" s="1"/>
  <c r="BG16" i="19"/>
  <c r="BI16" i="19" s="1"/>
  <c r="BA32" i="34"/>
  <c r="BC32" i="34" s="1"/>
  <c r="AT55" i="34"/>
  <c r="BG45" i="35"/>
  <c r="BI45" i="35" s="1"/>
  <c r="S55" i="35"/>
  <c r="W21" i="2"/>
  <c r="Y21" i="2" s="1"/>
  <c r="W21" i="25"/>
  <c r="Y21" i="25" s="1"/>
  <c r="BG35" i="30"/>
  <c r="BI35" i="30" s="1"/>
  <c r="BG12" i="34"/>
  <c r="BI12" i="34" s="1"/>
  <c r="AF55" i="19"/>
  <c r="AF23" i="28" s="1"/>
  <c r="BG42" i="19"/>
  <c r="BI42" i="19" s="1"/>
  <c r="AW55" i="15"/>
  <c r="BG39" i="15"/>
  <c r="BI39" i="15" s="1"/>
  <c r="BG42" i="15"/>
  <c r="BI42" i="15" s="1"/>
  <c r="BG35" i="19"/>
  <c r="BI35" i="19" s="1"/>
  <c r="BG28" i="35"/>
  <c r="BI28" i="35" s="1"/>
  <c r="BG54" i="35"/>
  <c r="BI54" i="35" s="1"/>
  <c r="BG16" i="34"/>
  <c r="BI16" i="34" s="1"/>
  <c r="BG7" i="30"/>
  <c r="BI7" i="30" s="1"/>
  <c r="BG39" i="35"/>
  <c r="BI39" i="35" s="1"/>
  <c r="BG11" i="19"/>
  <c r="BI11" i="19" s="1"/>
  <c r="BG41" i="19"/>
  <c r="BI41" i="19" s="1"/>
  <c r="BG37" i="30"/>
  <c r="BI37" i="30" s="1"/>
  <c r="BG16" i="15"/>
  <c r="BI16" i="15" s="1"/>
  <c r="BG35" i="15"/>
  <c r="BI35" i="15" s="1"/>
  <c r="BG46" i="35"/>
  <c r="BI46" i="35" s="1"/>
  <c r="BG34" i="35"/>
  <c r="BI34" i="35" s="1"/>
  <c r="BG15" i="19"/>
  <c r="BI15" i="19" s="1"/>
  <c r="AZ55" i="15"/>
  <c r="BG22" i="35"/>
  <c r="BI22" i="35" s="1"/>
  <c r="BG15" i="15"/>
  <c r="BI15" i="15" s="1"/>
  <c r="S55" i="30"/>
  <c r="BG46" i="34"/>
  <c r="BI46" i="34" s="1"/>
  <c r="BG24" i="30"/>
  <c r="BI24" i="30" s="1"/>
  <c r="BG44" i="15"/>
  <c r="BI44" i="15" s="1"/>
  <c r="BG28" i="30"/>
  <c r="BI28" i="30" s="1"/>
  <c r="BG14" i="35"/>
  <c r="BI14" i="35" s="1"/>
  <c r="M55" i="30"/>
  <c r="BG48" i="19"/>
  <c r="BI48" i="19" s="1"/>
  <c r="BG47" i="19"/>
  <c r="BI47" i="19" s="1"/>
  <c r="M55" i="35"/>
  <c r="BG27" i="19"/>
  <c r="BI27" i="19" s="1"/>
  <c r="BG21" i="35"/>
  <c r="BI21" i="35" s="1"/>
  <c r="BG49" i="30"/>
  <c r="BI49" i="30" s="1"/>
  <c r="BG45" i="15"/>
  <c r="BI45" i="15" s="1"/>
  <c r="BG40" i="35"/>
  <c r="BI40" i="35" s="1"/>
  <c r="AW55" i="19"/>
  <c r="BG39" i="19"/>
  <c r="BI39" i="19" s="1"/>
  <c r="AU33" i="25"/>
  <c r="AW33" i="25" s="1"/>
  <c r="AU33" i="2"/>
  <c r="AW33" i="2" s="1"/>
  <c r="BG24" i="19"/>
  <c r="BI24" i="19" s="1"/>
  <c r="BG17" i="34"/>
  <c r="BI17" i="34" s="1"/>
  <c r="BG9" i="35"/>
  <c r="BI9" i="35" s="1"/>
  <c r="AU55" i="30"/>
  <c r="AU25" i="28" s="1"/>
  <c r="AK36" i="12"/>
  <c r="BA22" i="11"/>
  <c r="BC22" i="11" s="1"/>
  <c r="BD30" i="11"/>
  <c r="BF30" i="11" s="1"/>
  <c r="BG12" i="30"/>
  <c r="BI12" i="30" s="1"/>
  <c r="BG48" i="34"/>
  <c r="BI48" i="34" s="1"/>
  <c r="BG48" i="15"/>
  <c r="BI48" i="15" s="1"/>
  <c r="BG34" i="15"/>
  <c r="BI34" i="15" s="1"/>
  <c r="BG33" i="35"/>
  <c r="BI33" i="35" s="1"/>
  <c r="BG44" i="34"/>
  <c r="BI44" i="34" s="1"/>
  <c r="BG19" i="15"/>
  <c r="BI19" i="15" s="1"/>
  <c r="BG10" i="15"/>
  <c r="BI10" i="15" s="1"/>
  <c r="BG48" i="30"/>
  <c r="BI48" i="30" s="1"/>
  <c r="BG42" i="35"/>
  <c r="BI42" i="35" s="1"/>
  <c r="BG19" i="30"/>
  <c r="BI19" i="30" s="1"/>
  <c r="BG16" i="30"/>
  <c r="BI16" i="30" s="1"/>
  <c r="BG19" i="34"/>
  <c r="BI19" i="34" s="1"/>
  <c r="BG53" i="15"/>
  <c r="BI53" i="15" s="1"/>
  <c r="BG18" i="34"/>
  <c r="BI18" i="34" s="1"/>
  <c r="BG31" i="30"/>
  <c r="BI31" i="30" s="1"/>
  <c r="BG26" i="35"/>
  <c r="BI26" i="35" s="1"/>
  <c r="BA24" i="11"/>
  <c r="BC24" i="11" s="1"/>
  <c r="BA30" i="11"/>
  <c r="BC30" i="11" s="1"/>
  <c r="BA48" i="11"/>
  <c r="BC48" i="11" s="1"/>
  <c r="BD42" i="11"/>
  <c r="BF42" i="11" s="1"/>
  <c r="BD40" i="11"/>
  <c r="BF40" i="11" s="1"/>
  <c r="AK10" i="12"/>
  <c r="BD38" i="11"/>
  <c r="BF38" i="11" s="1"/>
  <c r="BD36" i="11"/>
  <c r="BF36" i="11" s="1"/>
  <c r="BA37" i="11"/>
  <c r="BC37" i="11" s="1"/>
  <c r="BD35" i="11"/>
  <c r="BF35" i="11" s="1"/>
  <c r="BA17" i="11"/>
  <c r="BC17" i="11" s="1"/>
  <c r="BA28" i="11"/>
  <c r="BC28" i="11" s="1"/>
  <c r="BD27" i="11"/>
  <c r="BF27" i="11" s="1"/>
  <c r="BD14" i="11"/>
  <c r="BF14" i="11" s="1"/>
  <c r="BD45" i="11"/>
  <c r="BF45" i="11" s="1"/>
  <c r="BA36" i="11"/>
  <c r="BC36" i="11" s="1"/>
  <c r="BA7" i="11"/>
  <c r="BC7" i="11" s="1"/>
  <c r="BD9" i="11"/>
  <c r="BF9" i="11" s="1"/>
  <c r="AK18" i="12"/>
  <c r="BA41" i="11"/>
  <c r="BC41" i="11" s="1"/>
  <c r="AK19" i="12"/>
  <c r="BD44" i="11"/>
  <c r="BF44" i="11" s="1"/>
  <c r="BD33" i="11"/>
  <c r="BF33" i="11" s="1"/>
  <c r="BA13" i="11"/>
  <c r="BC13" i="11" s="1"/>
  <c r="BA8" i="11"/>
  <c r="BC8" i="11" s="1"/>
  <c r="BA43" i="11"/>
  <c r="BC43" i="11" s="1"/>
  <c r="BD43" i="11"/>
  <c r="BF43" i="11" s="1"/>
  <c r="BA16" i="11"/>
  <c r="BC16" i="11" s="1"/>
  <c r="BD49" i="11"/>
  <c r="BF49" i="11" s="1"/>
  <c r="BG44" i="19"/>
  <c r="BI44" i="19" s="1"/>
  <c r="BG19" i="19"/>
  <c r="BI19" i="19" s="1"/>
  <c r="BG8" i="19"/>
  <c r="BI8" i="19" s="1"/>
  <c r="BG11" i="30"/>
  <c r="BI11" i="30" s="1"/>
  <c r="BG30" i="34"/>
  <c r="BI30" i="34" s="1"/>
  <c r="BG38" i="30"/>
  <c r="BI38" i="30" s="1"/>
  <c r="BG47" i="35"/>
  <c r="BI47" i="35" s="1"/>
  <c r="BG37" i="15"/>
  <c r="BI37" i="15" s="1"/>
  <c r="BG20" i="15"/>
  <c r="BI20" i="15" s="1"/>
  <c r="BG43" i="30"/>
  <c r="BI43" i="30" s="1"/>
  <c r="BG9" i="34"/>
  <c r="BI9" i="34" s="1"/>
  <c r="BG15" i="34"/>
  <c r="BI15" i="34" s="1"/>
  <c r="BG39" i="30"/>
  <c r="BI39" i="30" s="1"/>
  <c r="BG54" i="34"/>
  <c r="BI54" i="34" s="1"/>
  <c r="BG41" i="34"/>
  <c r="BI41" i="34" s="1"/>
  <c r="BG40" i="30"/>
  <c r="BI40" i="30" s="1"/>
  <c r="BG33" i="30"/>
  <c r="BI33" i="30" s="1"/>
  <c r="BG26" i="19"/>
  <c r="BI26" i="19" s="1"/>
  <c r="BG27" i="34"/>
  <c r="BI27" i="34" s="1"/>
  <c r="BG21" i="15"/>
  <c r="BI21" i="15" s="1"/>
  <c r="BG13" i="19"/>
  <c r="BI13" i="19" s="1"/>
  <c r="BG26" i="30"/>
  <c r="BI26" i="30" s="1"/>
  <c r="BG21" i="19"/>
  <c r="BI21" i="19" s="1"/>
  <c r="BG12" i="15"/>
  <c r="BI12" i="15" s="1"/>
  <c r="BG11" i="15"/>
  <c r="BI11" i="15" s="1"/>
  <c r="BG24" i="35"/>
  <c r="BI24" i="35" s="1"/>
  <c r="T55" i="30"/>
  <c r="T25" i="28" s="1"/>
  <c r="BG36" i="19"/>
  <c r="BI36" i="19" s="1"/>
  <c r="BG20" i="30"/>
  <c r="BI20" i="30" s="1"/>
  <c r="BG40" i="34"/>
  <c r="BI40" i="34" s="1"/>
  <c r="BG22" i="15"/>
  <c r="BI22" i="15" s="1"/>
  <c r="AK55" i="35"/>
  <c r="AZ55" i="35"/>
  <c r="BG41" i="35"/>
  <c r="BI41" i="35" s="1"/>
  <c r="AZ55" i="30"/>
  <c r="BG23" i="34"/>
  <c r="BI23" i="34" s="1"/>
  <c r="V55" i="35"/>
  <c r="BG27" i="30"/>
  <c r="BI27" i="30" s="1"/>
  <c r="BG12" i="19"/>
  <c r="BI12" i="19" s="1"/>
  <c r="AR55" i="34"/>
  <c r="BG17" i="30"/>
  <c r="BI17" i="30" s="1"/>
  <c r="BG53" i="34"/>
  <c r="BI53" i="34" s="1"/>
  <c r="BG42" i="30"/>
  <c r="BI42" i="30" s="1"/>
  <c r="AW55" i="35"/>
  <c r="J55" i="15"/>
  <c r="BG31" i="15"/>
  <c r="BI31" i="15" s="1"/>
  <c r="Q55" i="35"/>
  <c r="BG28" i="19"/>
  <c r="BI28" i="19" s="1"/>
  <c r="BG49" i="15"/>
  <c r="BI49" i="15" s="1"/>
  <c r="BG46" i="30"/>
  <c r="BI46" i="30" s="1"/>
  <c r="BG13" i="15"/>
  <c r="BI13" i="15" s="1"/>
  <c r="AI55" i="15"/>
  <c r="AI22" i="28" s="1"/>
  <c r="AK22" i="28" s="1"/>
  <c r="BG34" i="19"/>
  <c r="BI34" i="19" s="1"/>
  <c r="BG29" i="34"/>
  <c r="BI29" i="34" s="1"/>
  <c r="BG45" i="30"/>
  <c r="BI45" i="30" s="1"/>
  <c r="BG26" i="34"/>
  <c r="BI26" i="34" s="1"/>
  <c r="BG31" i="35"/>
  <c r="BI31" i="35" s="1"/>
  <c r="BG33" i="34"/>
  <c r="BI33" i="34" s="1"/>
  <c r="H55" i="19"/>
  <c r="H23" i="28" s="1"/>
  <c r="J23" i="28" s="1"/>
  <c r="AL55" i="35"/>
  <c r="J55" i="35"/>
  <c r="BG37" i="19"/>
  <c r="BI37" i="19" s="1"/>
  <c r="BG10" i="19"/>
  <c r="BI10" i="19" s="1"/>
  <c r="BA32" i="19"/>
  <c r="BC32" i="19" s="1"/>
  <c r="AT55" i="19"/>
  <c r="BG49" i="35"/>
  <c r="BI49" i="35" s="1"/>
  <c r="BG54" i="19"/>
  <c r="BI54" i="19" s="1"/>
  <c r="BG25" i="34"/>
  <c r="BI25" i="34" s="1"/>
  <c r="Z25" i="28" l="1"/>
  <c r="AX54" i="25"/>
  <c r="AZ54" i="25" s="1"/>
  <c r="AX54" i="2"/>
  <c r="AZ54" i="2" s="1"/>
  <c r="AC55" i="35"/>
  <c r="Z23" i="28"/>
  <c r="G7" i="25"/>
  <c r="Q55" i="11"/>
  <c r="Q21" i="28" s="1"/>
  <c r="Q32" i="12"/>
  <c r="Q55" i="12" s="1"/>
  <c r="S55" i="11"/>
  <c r="K32" i="12"/>
  <c r="M32" i="12" s="1"/>
  <c r="M55" i="11"/>
  <c r="AU32" i="12"/>
  <c r="AW32" i="12" s="1"/>
  <c r="BA31" i="12"/>
  <c r="BC31" i="12" s="1"/>
  <c r="AT31" i="12"/>
  <c r="BA20" i="12"/>
  <c r="BC20" i="12" s="1"/>
  <c r="AT20" i="12"/>
  <c r="BA21" i="12"/>
  <c r="BC21" i="12" s="1"/>
  <c r="AT21" i="12"/>
  <c r="Z49" i="12"/>
  <c r="AB49" i="12" s="1"/>
  <c r="S49" i="12"/>
  <c r="N16" i="12"/>
  <c r="P16" i="12" s="1"/>
  <c r="AC16" i="12"/>
  <c r="G16" i="12"/>
  <c r="Z39" i="12"/>
  <c r="AB39" i="12" s="1"/>
  <c r="S39" i="12"/>
  <c r="BD36" i="12"/>
  <c r="BF36" i="12" s="1"/>
  <c r="AO36" i="12"/>
  <c r="AQ36" i="12" s="1"/>
  <c r="AH36" i="12"/>
  <c r="BA30" i="12"/>
  <c r="AT30" i="12"/>
  <c r="BA34" i="12"/>
  <c r="BC34" i="12" s="1"/>
  <c r="AT34" i="12"/>
  <c r="Z11" i="12"/>
  <c r="AB11" i="12" s="1"/>
  <c r="S11" i="12"/>
  <c r="BA19" i="12"/>
  <c r="BC19" i="12" s="1"/>
  <c r="AT19" i="12"/>
  <c r="BA29" i="12"/>
  <c r="AT29" i="12"/>
  <c r="AO7" i="12"/>
  <c r="AQ7" i="12" s="1"/>
  <c r="AH7" i="12"/>
  <c r="BA38" i="12"/>
  <c r="BC38" i="12" s="1"/>
  <c r="AT38" i="12"/>
  <c r="BA47" i="12"/>
  <c r="BC47" i="12" s="1"/>
  <c r="AT47" i="12"/>
  <c r="BA48" i="12"/>
  <c r="BC48" i="12" s="1"/>
  <c r="AT48" i="12"/>
  <c r="AC23" i="12"/>
  <c r="AE23" i="12" s="1"/>
  <c r="N23" i="12"/>
  <c r="P23" i="12" s="1"/>
  <c r="G23" i="12"/>
  <c r="AC20" i="12"/>
  <c r="N20" i="12"/>
  <c r="P20" i="12" s="1"/>
  <c r="G20" i="12"/>
  <c r="BA7" i="12"/>
  <c r="BC7" i="12" s="1"/>
  <c r="AT7" i="12"/>
  <c r="Z25" i="12"/>
  <c r="AB25" i="12" s="1"/>
  <c r="S25" i="12"/>
  <c r="BD14" i="12"/>
  <c r="BF14" i="12" s="1"/>
  <c r="AO14" i="12"/>
  <c r="AQ14" i="12" s="1"/>
  <c r="AH14" i="12"/>
  <c r="BA35" i="12"/>
  <c r="BC35" i="12" s="1"/>
  <c r="AT35" i="12"/>
  <c r="AC31" i="12"/>
  <c r="N31" i="12"/>
  <c r="P31" i="12" s="1"/>
  <c r="G31" i="12"/>
  <c r="AC43" i="12"/>
  <c r="AE43" i="12" s="1"/>
  <c r="N43" i="12"/>
  <c r="P43" i="12" s="1"/>
  <c r="G43" i="12"/>
  <c r="BD49" i="12"/>
  <c r="BF49" i="12" s="1"/>
  <c r="AO49" i="12"/>
  <c r="AQ49" i="12" s="1"/>
  <c r="AH49" i="12"/>
  <c r="BD37" i="12"/>
  <c r="BF37" i="12" s="1"/>
  <c r="AO37" i="12"/>
  <c r="AQ37" i="12" s="1"/>
  <c r="AH37" i="12"/>
  <c r="AC17" i="12"/>
  <c r="N17" i="12"/>
  <c r="P17" i="12" s="1"/>
  <c r="G17" i="12"/>
  <c r="AC36" i="12"/>
  <c r="AE36" i="12" s="1"/>
  <c r="N36" i="12"/>
  <c r="G36" i="12"/>
  <c r="Z21" i="12"/>
  <c r="AB21" i="12" s="1"/>
  <c r="S21" i="12"/>
  <c r="N38" i="12"/>
  <c r="P38" i="12" s="1"/>
  <c r="AC38" i="12"/>
  <c r="G38" i="12"/>
  <c r="Z30" i="12"/>
  <c r="AB30" i="12" s="1"/>
  <c r="S30" i="12"/>
  <c r="BD42" i="12"/>
  <c r="BF42" i="12" s="1"/>
  <c r="AO42" i="12"/>
  <c r="AH42" i="12"/>
  <c r="BA24" i="12"/>
  <c r="BC24" i="12" s="1"/>
  <c r="AT24" i="12"/>
  <c r="Z17" i="12"/>
  <c r="AB17" i="12" s="1"/>
  <c r="S17" i="12"/>
  <c r="BA10" i="12"/>
  <c r="BC10" i="12" s="1"/>
  <c r="AT10" i="12"/>
  <c r="Z12" i="12"/>
  <c r="AB12" i="12" s="1"/>
  <c r="S12" i="12"/>
  <c r="BD38" i="12"/>
  <c r="BF38" i="12" s="1"/>
  <c r="AO38" i="12"/>
  <c r="AQ38" i="12" s="1"/>
  <c r="AH38" i="12"/>
  <c r="BA41" i="12"/>
  <c r="BC41" i="12" s="1"/>
  <c r="AT41" i="12"/>
  <c r="BD45" i="12"/>
  <c r="BF45" i="12" s="1"/>
  <c r="AO45" i="12"/>
  <c r="AQ45" i="12" s="1"/>
  <c r="AH45" i="12"/>
  <c r="AC49" i="12"/>
  <c r="N49" i="12"/>
  <c r="P49" i="12" s="1"/>
  <c r="G49" i="12"/>
  <c r="BD8" i="12"/>
  <c r="BF8" i="12" s="1"/>
  <c r="AO8" i="12"/>
  <c r="AH8" i="12"/>
  <c r="W32" i="12"/>
  <c r="Y32" i="12" s="1"/>
  <c r="Y55" i="11"/>
  <c r="BD54" i="12"/>
  <c r="BF54" i="12" s="1"/>
  <c r="AO54" i="12"/>
  <c r="AQ54" i="12" s="1"/>
  <c r="AH54" i="12"/>
  <c r="BA54" i="12"/>
  <c r="AT54" i="12"/>
  <c r="BA13" i="12"/>
  <c r="BC13" i="12" s="1"/>
  <c r="AT13" i="12"/>
  <c r="Z7" i="12"/>
  <c r="AB7" i="12" s="1"/>
  <c r="S7" i="12"/>
  <c r="AC39" i="12"/>
  <c r="AE39" i="12" s="1"/>
  <c r="N39" i="12"/>
  <c r="P39" i="12" s="1"/>
  <c r="G39" i="12"/>
  <c r="N34" i="12"/>
  <c r="P34" i="12" s="1"/>
  <c r="AC34" i="12"/>
  <c r="AE34" i="12" s="1"/>
  <c r="G34" i="12"/>
  <c r="BD16" i="12"/>
  <c r="BF16" i="12" s="1"/>
  <c r="AO16" i="12"/>
  <c r="AQ16" i="12" s="1"/>
  <c r="AH16" i="12"/>
  <c r="Z43" i="12"/>
  <c r="AB43" i="12" s="1"/>
  <c r="S43" i="12"/>
  <c r="BD22" i="12"/>
  <c r="AO22" i="12"/>
  <c r="AQ22" i="12" s="1"/>
  <c r="AH22" i="12"/>
  <c r="Z44" i="12"/>
  <c r="AB44" i="12" s="1"/>
  <c r="S44" i="12"/>
  <c r="BD47" i="12"/>
  <c r="BF47" i="12" s="1"/>
  <c r="AO47" i="12"/>
  <c r="AQ47" i="12" s="1"/>
  <c r="AH47" i="12"/>
  <c r="Z40" i="12"/>
  <c r="S40" i="12"/>
  <c r="BA45" i="12"/>
  <c r="BC45" i="12" s="1"/>
  <c r="AT45" i="12"/>
  <c r="N18" i="12"/>
  <c r="P18" i="12" s="1"/>
  <c r="AC18" i="12"/>
  <c r="AE18" i="12" s="1"/>
  <c r="G18" i="12"/>
  <c r="Z10" i="12"/>
  <c r="AB10" i="12" s="1"/>
  <c r="S10" i="12"/>
  <c r="AU54" i="2"/>
  <c r="AW54" i="2" s="1"/>
  <c r="H55" i="11"/>
  <c r="H21" i="28" s="1"/>
  <c r="H26" i="28" s="1"/>
  <c r="H27" i="28" s="1"/>
  <c r="H32" i="12"/>
  <c r="J32" i="12" s="1"/>
  <c r="J55" i="11"/>
  <c r="AL55" i="11"/>
  <c r="AL21" i="28" s="1"/>
  <c r="AL26" i="28" s="1"/>
  <c r="AL27" i="28" s="1"/>
  <c r="AL32" i="12"/>
  <c r="AN32" i="12" s="1"/>
  <c r="AN55" i="11"/>
  <c r="AC55" i="30"/>
  <c r="AE55" i="30"/>
  <c r="AT25" i="25"/>
  <c r="AI32" i="12"/>
  <c r="AK55" i="11"/>
  <c r="AF32" i="12"/>
  <c r="AF55" i="12" s="1"/>
  <c r="AC55" i="34"/>
  <c r="AE55" i="34"/>
  <c r="N24" i="12"/>
  <c r="P24" i="12" s="1"/>
  <c r="AC24" i="12"/>
  <c r="G24" i="12"/>
  <c r="BA8" i="12"/>
  <c r="BC8" i="12" s="1"/>
  <c r="AT8" i="12"/>
  <c r="N7" i="12"/>
  <c r="P7" i="12" s="1"/>
  <c r="AC7" i="12"/>
  <c r="AE7" i="12" s="1"/>
  <c r="G7" i="12"/>
  <c r="N46" i="12"/>
  <c r="P46" i="12" s="1"/>
  <c r="AC46" i="12"/>
  <c r="G46" i="12"/>
  <c r="BA15" i="12"/>
  <c r="BC15" i="12" s="1"/>
  <c r="AT15" i="12"/>
  <c r="N40" i="12"/>
  <c r="P40" i="12" s="1"/>
  <c r="AC40" i="12"/>
  <c r="AE40" i="12" s="1"/>
  <c r="G40" i="12"/>
  <c r="AC45" i="12"/>
  <c r="AE45" i="12" s="1"/>
  <c r="N45" i="12"/>
  <c r="P45" i="12" s="1"/>
  <c r="G45" i="12"/>
  <c r="Z35" i="12"/>
  <c r="AB35" i="12" s="1"/>
  <c r="S35" i="12"/>
  <c r="BD13" i="12"/>
  <c r="BF13" i="12" s="1"/>
  <c r="AO13" i="12"/>
  <c r="AQ13" i="12" s="1"/>
  <c r="AH13" i="12"/>
  <c r="BD34" i="12"/>
  <c r="AO34" i="12"/>
  <c r="AQ34" i="12" s="1"/>
  <c r="AH34" i="12"/>
  <c r="BA39" i="12"/>
  <c r="BC39" i="12" s="1"/>
  <c r="AT39" i="12"/>
  <c r="BD25" i="12"/>
  <c r="BF25" i="12" s="1"/>
  <c r="AO25" i="12"/>
  <c r="AQ25" i="12" s="1"/>
  <c r="AH25" i="12"/>
  <c r="AC44" i="12"/>
  <c r="N44" i="12"/>
  <c r="P44" i="12" s="1"/>
  <c r="G44" i="12"/>
  <c r="Z13" i="12"/>
  <c r="AB13" i="12" s="1"/>
  <c r="S13" i="12"/>
  <c r="N30" i="12"/>
  <c r="P30" i="12" s="1"/>
  <c r="AC30" i="12"/>
  <c r="AE30" i="12" s="1"/>
  <c r="G30" i="12"/>
  <c r="Z31" i="12"/>
  <c r="AB31" i="12" s="1"/>
  <c r="S31" i="12"/>
  <c r="BA33" i="12"/>
  <c r="BC33" i="12" s="1"/>
  <c r="AT33" i="12"/>
  <c r="AC27" i="12"/>
  <c r="N27" i="12"/>
  <c r="P27" i="12" s="1"/>
  <c r="G27" i="12"/>
  <c r="BA18" i="12"/>
  <c r="BC18" i="12" s="1"/>
  <c r="AT18" i="12"/>
  <c r="G54" i="12"/>
  <c r="N54" i="12"/>
  <c r="P54" i="12" s="1"/>
  <c r="AC54" i="12"/>
  <c r="AE54" i="12" s="1"/>
  <c r="BD53" i="12"/>
  <c r="BF53" i="12" s="1"/>
  <c r="AO53" i="12"/>
  <c r="AQ53" i="12" s="1"/>
  <c r="AH53" i="12"/>
  <c r="Z41" i="12"/>
  <c r="S41" i="12"/>
  <c r="BD18" i="12"/>
  <c r="BF18" i="12" s="1"/>
  <c r="AO18" i="12"/>
  <c r="AQ18" i="12" s="1"/>
  <c r="AH18" i="12"/>
  <c r="BA36" i="12"/>
  <c r="BC36" i="12" s="1"/>
  <c r="AT36" i="12"/>
  <c r="BA27" i="12"/>
  <c r="BC27" i="12" s="1"/>
  <c r="AT27" i="12"/>
  <c r="Z22" i="12"/>
  <c r="AB22" i="12" s="1"/>
  <c r="S22" i="12"/>
  <c r="BD28" i="12"/>
  <c r="BF28" i="12" s="1"/>
  <c r="AO28" i="12"/>
  <c r="AQ28" i="12" s="1"/>
  <c r="AH28" i="12"/>
  <c r="Z37" i="12"/>
  <c r="S37" i="12"/>
  <c r="Z27" i="12"/>
  <c r="AB27" i="12" s="1"/>
  <c r="S27" i="12"/>
  <c r="BD15" i="12"/>
  <c r="BF15" i="12" s="1"/>
  <c r="AO15" i="12"/>
  <c r="AQ15" i="12" s="1"/>
  <c r="AH15" i="12"/>
  <c r="BA53" i="12"/>
  <c r="BC53" i="12" s="1"/>
  <c r="AT53" i="12"/>
  <c r="N22" i="12"/>
  <c r="P22" i="12" s="1"/>
  <c r="AC22" i="12"/>
  <c r="G22" i="12"/>
  <c r="BA26" i="12"/>
  <c r="AT26" i="12"/>
  <c r="BD24" i="12"/>
  <c r="BF24" i="12" s="1"/>
  <c r="AO24" i="12"/>
  <c r="AQ24" i="12" s="1"/>
  <c r="AH24" i="12"/>
  <c r="Z54" i="12"/>
  <c r="AB54" i="12" s="1"/>
  <c r="S54" i="12"/>
  <c r="BD17" i="12"/>
  <c r="BF17" i="12" s="1"/>
  <c r="AO17" i="12"/>
  <c r="AQ17" i="12" s="1"/>
  <c r="AH17" i="12"/>
  <c r="BA11" i="12"/>
  <c r="BC11" i="12" s="1"/>
  <c r="AT11" i="12"/>
  <c r="BA28" i="12"/>
  <c r="BC28" i="12" s="1"/>
  <c r="AT28" i="12"/>
  <c r="AC12" i="12"/>
  <c r="AE12" i="12" s="1"/>
  <c r="N12" i="12"/>
  <c r="P12" i="12" s="1"/>
  <c r="G12" i="12"/>
  <c r="Z18" i="12"/>
  <c r="AB18" i="12" s="1"/>
  <c r="S18" i="12"/>
  <c r="N10" i="12"/>
  <c r="P10" i="12" s="1"/>
  <c r="AC10" i="12"/>
  <c r="AE10" i="12" s="1"/>
  <c r="G10" i="12"/>
  <c r="BD33" i="12"/>
  <c r="BF33" i="12" s="1"/>
  <c r="AO33" i="12"/>
  <c r="AQ33" i="12" s="1"/>
  <c r="AH33" i="12"/>
  <c r="BD10" i="12"/>
  <c r="BF10" i="12" s="1"/>
  <c r="AO10" i="12"/>
  <c r="AQ10" i="12" s="1"/>
  <c r="AH10" i="12"/>
  <c r="BD21" i="12"/>
  <c r="BF21" i="12" s="1"/>
  <c r="AO21" i="12"/>
  <c r="AQ21" i="12" s="1"/>
  <c r="AH21" i="12"/>
  <c r="AC41" i="12"/>
  <c r="AE41" i="12" s="1"/>
  <c r="N41" i="12"/>
  <c r="G41" i="12"/>
  <c r="AC28" i="12"/>
  <c r="AE28" i="12" s="1"/>
  <c r="N28" i="12"/>
  <c r="P28" i="12" s="1"/>
  <c r="G28" i="12"/>
  <c r="E32" i="12"/>
  <c r="AU54" i="25"/>
  <c r="AW54" i="25" s="1"/>
  <c r="AR55" i="11"/>
  <c r="AR21" i="28" s="1"/>
  <c r="AR26" i="28" s="1"/>
  <c r="AR27" i="28" s="1"/>
  <c r="AR32" i="12"/>
  <c r="AR55" i="12" s="1"/>
  <c r="AT55" i="11"/>
  <c r="AX32" i="12"/>
  <c r="AZ32" i="12" s="1"/>
  <c r="AZ55" i="11"/>
  <c r="AT25" i="2"/>
  <c r="T55" i="11"/>
  <c r="T21" i="28" s="1"/>
  <c r="T26" i="28" s="1"/>
  <c r="T27" i="28" s="1"/>
  <c r="T32" i="12"/>
  <c r="V32" i="12" s="1"/>
  <c r="V55" i="11"/>
  <c r="Z47" i="12"/>
  <c r="AB47" i="12" s="1"/>
  <c r="S47" i="12"/>
  <c r="AC19" i="12"/>
  <c r="N19" i="12"/>
  <c r="P19" i="12" s="1"/>
  <c r="G19" i="12"/>
  <c r="Z53" i="12"/>
  <c r="AB53" i="12" s="1"/>
  <c r="S53" i="12"/>
  <c r="N14" i="12"/>
  <c r="P14" i="12" s="1"/>
  <c r="AC14" i="12"/>
  <c r="AE14" i="12" s="1"/>
  <c r="G14" i="12"/>
  <c r="BA14" i="12"/>
  <c r="BC14" i="12" s="1"/>
  <c r="AT14" i="12"/>
  <c r="BD9" i="12"/>
  <c r="AO9" i="12"/>
  <c r="AQ9" i="12" s="1"/>
  <c r="AH9" i="12"/>
  <c r="Z38" i="12"/>
  <c r="AB38" i="12" s="1"/>
  <c r="S38" i="12"/>
  <c r="Z23" i="12"/>
  <c r="AB23" i="12" s="1"/>
  <c r="S23" i="12"/>
  <c r="BA49" i="12"/>
  <c r="BC49" i="12" s="1"/>
  <c r="AT49" i="12"/>
  <c r="Z8" i="12"/>
  <c r="AB8" i="12" s="1"/>
  <c r="S8" i="12"/>
  <c r="BD41" i="12"/>
  <c r="BF41" i="12" s="1"/>
  <c r="AO41" i="12"/>
  <c r="AQ41" i="12" s="1"/>
  <c r="AH41" i="12"/>
  <c r="N8" i="12"/>
  <c r="P8" i="12" s="1"/>
  <c r="AC8" i="12"/>
  <c r="G8" i="12"/>
  <c r="N26" i="12"/>
  <c r="P26" i="12" s="1"/>
  <c r="AC26" i="12"/>
  <c r="AE26" i="12" s="1"/>
  <c r="G26" i="12"/>
  <c r="BD40" i="12"/>
  <c r="BF40" i="12" s="1"/>
  <c r="AO40" i="12"/>
  <c r="AQ40" i="12" s="1"/>
  <c r="AH40" i="12"/>
  <c r="Z46" i="12"/>
  <c r="S46" i="12"/>
  <c r="BD31" i="12"/>
  <c r="BF31" i="12" s="1"/>
  <c r="AO31" i="12"/>
  <c r="AQ31" i="12" s="1"/>
  <c r="AH31" i="12"/>
  <c r="AC9" i="12"/>
  <c r="N9" i="12"/>
  <c r="P9" i="12" s="1"/>
  <c r="G9" i="12"/>
  <c r="BD19" i="12"/>
  <c r="BF19" i="12" s="1"/>
  <c r="AO19" i="12"/>
  <c r="AQ19" i="12" s="1"/>
  <c r="AH19" i="12"/>
  <c r="BD20" i="12"/>
  <c r="BF20" i="12" s="1"/>
  <c r="AO20" i="12"/>
  <c r="AQ20" i="12" s="1"/>
  <c r="AH20" i="12"/>
  <c r="BD23" i="12"/>
  <c r="BF23" i="12" s="1"/>
  <c r="AO23" i="12"/>
  <c r="AQ23" i="12" s="1"/>
  <c r="AH23" i="12"/>
  <c r="BA37" i="12"/>
  <c r="AT37" i="12"/>
  <c r="N48" i="12"/>
  <c r="P48" i="12" s="1"/>
  <c r="AC48" i="12"/>
  <c r="G48" i="12"/>
  <c r="AC15" i="12"/>
  <c r="AE15" i="12" s="1"/>
  <c r="N15" i="12"/>
  <c r="P15" i="12" s="1"/>
  <c r="G15" i="12"/>
  <c r="BA9" i="12"/>
  <c r="BC9" i="12" s="1"/>
  <c r="AT9" i="12"/>
  <c r="BD44" i="12"/>
  <c r="BF44" i="12" s="1"/>
  <c r="AO44" i="12"/>
  <c r="AQ44" i="12" s="1"/>
  <c r="AH44" i="12"/>
  <c r="AC13" i="12"/>
  <c r="AE13" i="12" s="1"/>
  <c r="N13" i="12"/>
  <c r="P13" i="12" s="1"/>
  <c r="G13" i="12"/>
  <c r="Z36" i="12"/>
  <c r="AB36" i="12" s="1"/>
  <c r="S36" i="12"/>
  <c r="Z24" i="12"/>
  <c r="AB24" i="12" s="1"/>
  <c r="S24" i="12"/>
  <c r="Z28" i="12"/>
  <c r="AB28" i="12" s="1"/>
  <c r="S28" i="12"/>
  <c r="BA12" i="12"/>
  <c r="BC12" i="12" s="1"/>
  <c r="AT12" i="12"/>
  <c r="BA44" i="12"/>
  <c r="AT44" i="12"/>
  <c r="N42" i="12"/>
  <c r="P42" i="12" s="1"/>
  <c r="AC42" i="12"/>
  <c r="G42" i="12"/>
  <c r="AC21" i="12"/>
  <c r="N21" i="12"/>
  <c r="P21" i="12" s="1"/>
  <c r="G21" i="12"/>
  <c r="AC35" i="12"/>
  <c r="N35" i="12"/>
  <c r="P35" i="12" s="1"/>
  <c r="G35" i="12"/>
  <c r="Z16" i="12"/>
  <c r="AB16" i="12" s="1"/>
  <c r="S16" i="12"/>
  <c r="Z9" i="12"/>
  <c r="AB9" i="12" s="1"/>
  <c r="S9" i="12"/>
  <c r="BA46" i="12"/>
  <c r="AT46" i="12"/>
  <c r="AC37" i="12"/>
  <c r="N37" i="12"/>
  <c r="P37" i="12" s="1"/>
  <c r="G37" i="12"/>
  <c r="BA22" i="12"/>
  <c r="BC22" i="12" s="1"/>
  <c r="AT22" i="12"/>
  <c r="Z45" i="12"/>
  <c r="AB45" i="12" s="1"/>
  <c r="S45" i="12"/>
  <c r="Z29" i="12"/>
  <c r="AB29" i="12" s="1"/>
  <c r="S29" i="12"/>
  <c r="Z33" i="12"/>
  <c r="AB33" i="12" s="1"/>
  <c r="S33" i="12"/>
  <c r="BD27" i="12"/>
  <c r="BF27" i="12" s="1"/>
  <c r="AO27" i="12"/>
  <c r="AQ27" i="12" s="1"/>
  <c r="AH27" i="12"/>
  <c r="BA17" i="12"/>
  <c r="BC17" i="12" s="1"/>
  <c r="AT17" i="12"/>
  <c r="Z48" i="12"/>
  <c r="AB48" i="12" s="1"/>
  <c r="S48" i="12"/>
  <c r="AC47" i="12"/>
  <c r="N47" i="12"/>
  <c r="P47" i="12" s="1"/>
  <c r="G47" i="12"/>
  <c r="BD29" i="12"/>
  <c r="BF29" i="12" s="1"/>
  <c r="AO29" i="12"/>
  <c r="AH29" i="12"/>
  <c r="Z26" i="12"/>
  <c r="AB26" i="12" s="1"/>
  <c r="S26" i="12"/>
  <c r="BA23" i="12"/>
  <c r="AT23" i="12"/>
  <c r="AC29" i="12"/>
  <c r="N29" i="12"/>
  <c r="P29" i="12" s="1"/>
  <c r="G29" i="12"/>
  <c r="AC33" i="12"/>
  <c r="N33" i="12"/>
  <c r="P33" i="12" s="1"/>
  <c r="G33" i="12"/>
  <c r="BD43" i="12"/>
  <c r="BF43" i="12" s="1"/>
  <c r="AO43" i="12"/>
  <c r="AQ43" i="12" s="1"/>
  <c r="AH43" i="12"/>
  <c r="BA43" i="12"/>
  <c r="BC43" i="12" s="1"/>
  <c r="AT43" i="12"/>
  <c r="Z15" i="12"/>
  <c r="AB15" i="12" s="1"/>
  <c r="S15" i="12"/>
  <c r="BD46" i="12"/>
  <c r="BF46" i="12" s="1"/>
  <c r="AO46" i="12"/>
  <c r="AQ46" i="12" s="1"/>
  <c r="AH46" i="12"/>
  <c r="BD11" i="12"/>
  <c r="BF11" i="12" s="1"/>
  <c r="AO11" i="12"/>
  <c r="AQ11" i="12" s="1"/>
  <c r="AH11" i="12"/>
  <c r="BD26" i="12"/>
  <c r="BF26" i="12" s="1"/>
  <c r="AO26" i="12"/>
  <c r="AQ26" i="12" s="1"/>
  <c r="AH26" i="12"/>
  <c r="BA42" i="12"/>
  <c r="BC42" i="12" s="1"/>
  <c r="AT42" i="12"/>
  <c r="BD30" i="12"/>
  <c r="BF30" i="12" s="1"/>
  <c r="AO30" i="12"/>
  <c r="AQ30" i="12" s="1"/>
  <c r="AH30" i="12"/>
  <c r="Z34" i="12"/>
  <c r="AB34" i="12" s="1"/>
  <c r="S34" i="12"/>
  <c r="AC53" i="12"/>
  <c r="AE53" i="12" s="1"/>
  <c r="N53" i="12"/>
  <c r="P53" i="12" s="1"/>
  <c r="G53" i="12"/>
  <c r="BD12" i="12"/>
  <c r="BF12" i="12" s="1"/>
  <c r="AO12" i="12"/>
  <c r="AQ12" i="12" s="1"/>
  <c r="AH12" i="12"/>
  <c r="Z20" i="12"/>
  <c r="AB20" i="12" s="1"/>
  <c r="S20" i="12"/>
  <c r="Z19" i="12"/>
  <c r="AB19" i="12" s="1"/>
  <c r="S19" i="12"/>
  <c r="BA16" i="12"/>
  <c r="BC16" i="12" s="1"/>
  <c r="AT16" i="12"/>
  <c r="BD48" i="12"/>
  <c r="BF48" i="12" s="1"/>
  <c r="AO48" i="12"/>
  <c r="AQ48" i="12" s="1"/>
  <c r="AH48" i="12"/>
  <c r="BD39" i="12"/>
  <c r="BF39" i="12" s="1"/>
  <c r="AO39" i="12"/>
  <c r="AQ39" i="12" s="1"/>
  <c r="AH39" i="12"/>
  <c r="Z42" i="12"/>
  <c r="AB42" i="12" s="1"/>
  <c r="S42" i="12"/>
  <c r="AC25" i="12"/>
  <c r="AE25" i="12" s="1"/>
  <c r="N25" i="12"/>
  <c r="G25" i="12"/>
  <c r="AC11" i="12"/>
  <c r="N11" i="12"/>
  <c r="P11" i="12" s="1"/>
  <c r="G11" i="12"/>
  <c r="BD35" i="12"/>
  <c r="BF35" i="12" s="1"/>
  <c r="AO35" i="12"/>
  <c r="AQ35" i="12" s="1"/>
  <c r="AH35" i="12"/>
  <c r="Z14" i="12"/>
  <c r="AB14" i="12" s="1"/>
  <c r="S14" i="12"/>
  <c r="BA40" i="12"/>
  <c r="BC40" i="12" s="1"/>
  <c r="AT40" i="12"/>
  <c r="BA25" i="12"/>
  <c r="BC25" i="12" s="1"/>
  <c r="N55" i="34"/>
  <c r="BD55" i="15"/>
  <c r="BC55" i="15"/>
  <c r="BF55" i="15"/>
  <c r="BF55" i="35"/>
  <c r="BA22" i="28"/>
  <c r="BC22" i="28" s="1"/>
  <c r="N55" i="35"/>
  <c r="Z22" i="28"/>
  <c r="Z55" i="19"/>
  <c r="BF55" i="34"/>
  <c r="AO55" i="15"/>
  <c r="N25" i="28"/>
  <c r="AC25" i="28" s="1"/>
  <c r="AO25" i="28"/>
  <c r="AB55" i="34"/>
  <c r="P55" i="35"/>
  <c r="BC55" i="30"/>
  <c r="AQ55" i="35"/>
  <c r="AO55" i="19"/>
  <c r="AO55" i="34"/>
  <c r="BD55" i="19"/>
  <c r="P55" i="19"/>
  <c r="N55" i="15"/>
  <c r="BC55" i="35"/>
  <c r="BF55" i="19"/>
  <c r="P55" i="15"/>
  <c r="N55" i="19"/>
  <c r="AQ55" i="34"/>
  <c r="BA25" i="28"/>
  <c r="BA23" i="28"/>
  <c r="BC23" i="28" s="1"/>
  <c r="AQ55" i="30"/>
  <c r="Z55" i="15"/>
  <c r="AO55" i="30"/>
  <c r="N23" i="28"/>
  <c r="P23" i="28" s="1"/>
  <c r="AB55" i="30"/>
  <c r="Z55" i="35"/>
  <c r="AF43" i="25"/>
  <c r="AF43" i="2"/>
  <c r="E15" i="25"/>
  <c r="E15" i="2"/>
  <c r="AI48" i="25"/>
  <c r="AK48" i="25" s="1"/>
  <c r="AI48" i="2"/>
  <c r="AK48" i="2" s="1"/>
  <c r="T31" i="2"/>
  <c r="V31" i="2" s="1"/>
  <c r="T31" i="25"/>
  <c r="V31" i="25" s="1"/>
  <c r="K21" i="2"/>
  <c r="M21" i="2" s="1"/>
  <c r="K21" i="25"/>
  <c r="M21" i="25" s="1"/>
  <c r="AR13" i="25"/>
  <c r="AR13" i="2"/>
  <c r="W38" i="25"/>
  <c r="Y38" i="25" s="1"/>
  <c r="W38" i="2"/>
  <c r="Y38" i="2" s="1"/>
  <c r="H7" i="2"/>
  <c r="J7" i="2" s="1"/>
  <c r="H7" i="25"/>
  <c r="J7" i="25" s="1"/>
  <c r="T23" i="2"/>
  <c r="V23" i="2" s="1"/>
  <c r="T23" i="25"/>
  <c r="V23" i="25" s="1"/>
  <c r="K19" i="25"/>
  <c r="M19" i="25" s="1"/>
  <c r="K19" i="2"/>
  <c r="M19" i="2" s="1"/>
  <c r="AR41" i="2"/>
  <c r="AR41" i="25"/>
  <c r="AX40" i="25"/>
  <c r="AZ40" i="25" s="1"/>
  <c r="AX40" i="2"/>
  <c r="AZ40" i="2" s="1"/>
  <c r="E40" i="2"/>
  <c r="E40" i="25"/>
  <c r="H30" i="2"/>
  <c r="J30" i="2" s="1"/>
  <c r="H30" i="25"/>
  <c r="J30" i="25" s="1"/>
  <c r="BG53" i="11"/>
  <c r="BI53" i="11" s="1"/>
  <c r="T22" i="2"/>
  <c r="V22" i="2" s="1"/>
  <c r="T22" i="25"/>
  <c r="V22" i="25" s="1"/>
  <c r="H11" i="2"/>
  <c r="J11" i="2" s="1"/>
  <c r="H11" i="25"/>
  <c r="J11" i="25" s="1"/>
  <c r="AL21" i="2"/>
  <c r="AN21" i="2" s="1"/>
  <c r="AL21" i="25"/>
  <c r="AN21" i="25" s="1"/>
  <c r="AX41" i="25"/>
  <c r="AZ41" i="25" s="1"/>
  <c r="AX41" i="2"/>
  <c r="AZ41" i="2" s="1"/>
  <c r="AF27" i="2"/>
  <c r="AF27" i="25"/>
  <c r="H38" i="25"/>
  <c r="J38" i="25" s="1"/>
  <c r="H38" i="2"/>
  <c r="J38" i="2" s="1"/>
  <c r="E38" i="2"/>
  <c r="E38" i="25"/>
  <c r="BG16" i="11"/>
  <c r="BI16" i="11" s="1"/>
  <c r="AL38" i="2"/>
  <c r="AN38" i="2" s="1"/>
  <c r="AL38" i="25"/>
  <c r="AN38" i="25" s="1"/>
  <c r="T49" i="25"/>
  <c r="V49" i="25" s="1"/>
  <c r="T49" i="2"/>
  <c r="V49" i="2" s="1"/>
  <c r="AX22" i="2"/>
  <c r="AZ22" i="2" s="1"/>
  <c r="AX22" i="25"/>
  <c r="AZ22" i="25" s="1"/>
  <c r="AU53" i="25"/>
  <c r="AW53" i="25" s="1"/>
  <c r="AU53" i="2"/>
  <c r="AW53" i="2" s="1"/>
  <c r="AF38" i="2"/>
  <c r="AF38" i="25"/>
  <c r="T44" i="2"/>
  <c r="V44" i="2" s="1"/>
  <c r="T44" i="25"/>
  <c r="V44" i="25" s="1"/>
  <c r="AU47" i="2"/>
  <c r="AW47" i="2" s="1"/>
  <c r="AU47" i="25"/>
  <c r="AW47" i="25" s="1"/>
  <c r="K18" i="2"/>
  <c r="M18" i="2" s="1"/>
  <c r="K18" i="25"/>
  <c r="M18" i="25" s="1"/>
  <c r="BG32" i="15"/>
  <c r="BI32" i="15" s="1"/>
  <c r="AE55" i="15"/>
  <c r="H12" i="25"/>
  <c r="J12" i="25" s="1"/>
  <c r="H12" i="2"/>
  <c r="J12" i="2" s="1"/>
  <c r="T40" i="25"/>
  <c r="V40" i="25" s="1"/>
  <c r="T40" i="2"/>
  <c r="V40" i="2" s="1"/>
  <c r="AF30" i="25"/>
  <c r="AF30" i="2"/>
  <c r="AL23" i="25"/>
  <c r="AN23" i="25" s="1"/>
  <c r="AL23" i="2"/>
  <c r="AN23" i="2" s="1"/>
  <c r="T28" i="25"/>
  <c r="V28" i="25" s="1"/>
  <c r="T28" i="2"/>
  <c r="V28" i="2" s="1"/>
  <c r="K29" i="2"/>
  <c r="M29" i="2" s="1"/>
  <c r="K29" i="25"/>
  <c r="M29" i="25" s="1"/>
  <c r="T48" i="2"/>
  <c r="V48" i="2" s="1"/>
  <c r="T48" i="25"/>
  <c r="V48" i="25" s="1"/>
  <c r="Q54" i="2"/>
  <c r="Q54" i="25"/>
  <c r="AU39" i="2"/>
  <c r="AW39" i="2" s="1"/>
  <c r="AU39" i="25"/>
  <c r="AW39" i="25" s="1"/>
  <c r="AI23" i="25"/>
  <c r="AK23" i="25" s="1"/>
  <c r="AI23" i="2"/>
  <c r="AK23" i="2" s="1"/>
  <c r="K28" i="2"/>
  <c r="M28" i="2" s="1"/>
  <c r="K28" i="25"/>
  <c r="M28" i="25" s="1"/>
  <c r="BA55" i="19"/>
  <c r="W39" i="2"/>
  <c r="Y39" i="2" s="1"/>
  <c r="W39" i="25"/>
  <c r="Y39" i="25" s="1"/>
  <c r="K42" i="25"/>
  <c r="M42" i="25" s="1"/>
  <c r="K42" i="2"/>
  <c r="M42" i="2" s="1"/>
  <c r="Q16" i="25"/>
  <c r="Q16" i="2"/>
  <c r="AU26" i="25"/>
  <c r="AW26" i="25" s="1"/>
  <c r="AU26" i="2"/>
  <c r="AW26" i="2" s="1"/>
  <c r="T43" i="25"/>
  <c r="V43" i="25" s="1"/>
  <c r="T43" i="2"/>
  <c r="V43" i="2" s="1"/>
  <c r="AI34" i="25"/>
  <c r="AK34" i="25" s="1"/>
  <c r="AI34" i="2"/>
  <c r="AK34" i="2" s="1"/>
  <c r="AL39" i="25"/>
  <c r="AN39" i="25" s="1"/>
  <c r="AL39" i="2"/>
  <c r="AN39" i="2" s="1"/>
  <c r="E7" i="2"/>
  <c r="Q53" i="25"/>
  <c r="Q53" i="2"/>
  <c r="AX15" i="2"/>
  <c r="AZ15" i="2" s="1"/>
  <c r="AX15" i="25"/>
  <c r="AZ15" i="25" s="1"/>
  <c r="BG11" i="11"/>
  <c r="BI11" i="11" s="1"/>
  <c r="E17" i="2"/>
  <c r="E17" i="25"/>
  <c r="T25" i="25"/>
  <c r="V25" i="25" s="1"/>
  <c r="T25" i="2"/>
  <c r="V25" i="2" s="1"/>
  <c r="AR14" i="25"/>
  <c r="AR14" i="2"/>
  <c r="Q34" i="25"/>
  <c r="Q34" i="2"/>
  <c r="AX25" i="25"/>
  <c r="AZ25" i="25" s="1"/>
  <c r="AX25" i="2"/>
  <c r="AZ25" i="2" s="1"/>
  <c r="W27" i="2"/>
  <c r="Y27" i="2" s="1"/>
  <c r="W27" i="25"/>
  <c r="Y27" i="25" s="1"/>
  <c r="H35" i="2"/>
  <c r="J35" i="2" s="1"/>
  <c r="H35" i="25"/>
  <c r="J35" i="25" s="1"/>
  <c r="Q23" i="25"/>
  <c r="Q23" i="2"/>
  <c r="AF13" i="25"/>
  <c r="AF13" i="2"/>
  <c r="AU44" i="2"/>
  <c r="AW44" i="2" s="1"/>
  <c r="AU44" i="25"/>
  <c r="AW44" i="25" s="1"/>
  <c r="AF34" i="25"/>
  <c r="AF34" i="2"/>
  <c r="BF34" i="12"/>
  <c r="AL31" i="25"/>
  <c r="AN31" i="25" s="1"/>
  <c r="AL31" i="2"/>
  <c r="AN31" i="2" s="1"/>
  <c r="Q43" i="2"/>
  <c r="Q43" i="25"/>
  <c r="AL43" i="25"/>
  <c r="AN43" i="25" s="1"/>
  <c r="AL43" i="2"/>
  <c r="AN43" i="2" s="1"/>
  <c r="Q49" i="2"/>
  <c r="Q49" i="25"/>
  <c r="BG31" i="11"/>
  <c r="BI31" i="11" s="1"/>
  <c r="AI16" i="25"/>
  <c r="AK16" i="25" s="1"/>
  <c r="AI16" i="2"/>
  <c r="AK16" i="2" s="1"/>
  <c r="AI12" i="2"/>
  <c r="AK12" i="2" s="1"/>
  <c r="AI12" i="25"/>
  <c r="AK12" i="25" s="1"/>
  <c r="Q10" i="25"/>
  <c r="Q10" i="2"/>
  <c r="BG43" i="11"/>
  <c r="BI43" i="11" s="1"/>
  <c r="W46" i="25"/>
  <c r="Y46" i="25" s="1"/>
  <c r="W46" i="2"/>
  <c r="Y46" i="2" s="1"/>
  <c r="AX55" i="11"/>
  <c r="AX21" i="28" s="1"/>
  <c r="AR45" i="2"/>
  <c r="AR45" i="25"/>
  <c r="AQ29" i="12"/>
  <c r="AF29" i="25"/>
  <c r="AF29" i="2"/>
  <c r="AU12" i="25"/>
  <c r="AW12" i="25" s="1"/>
  <c r="AU12" i="2"/>
  <c r="AW12" i="2" s="1"/>
  <c r="AX38" i="25"/>
  <c r="AZ38" i="25" s="1"/>
  <c r="AX38" i="2"/>
  <c r="AZ38" i="2" s="1"/>
  <c r="AC55" i="15"/>
  <c r="BG21" i="11"/>
  <c r="BI21" i="11" s="1"/>
  <c r="W24" i="25"/>
  <c r="Y24" i="25" s="1"/>
  <c r="W24" i="2"/>
  <c r="Y24" i="2" s="1"/>
  <c r="Q15" i="25"/>
  <c r="Q15" i="2"/>
  <c r="Q42" i="25"/>
  <c r="Q42" i="2"/>
  <c r="BG25" i="11"/>
  <c r="BI25" i="11" s="1"/>
  <c r="AF17" i="25"/>
  <c r="AF17" i="2"/>
  <c r="AR15" i="25"/>
  <c r="AR15" i="2"/>
  <c r="AL44" i="2"/>
  <c r="AN44" i="2" s="1"/>
  <c r="AL44" i="25"/>
  <c r="AN44" i="25" s="1"/>
  <c r="H28" i="25"/>
  <c r="J28" i="25" s="1"/>
  <c r="H28" i="2"/>
  <c r="J28" i="2" s="1"/>
  <c r="AL41" i="25"/>
  <c r="AN41" i="25" s="1"/>
  <c r="AL41" i="2"/>
  <c r="AN41" i="2" s="1"/>
  <c r="AL45" i="2"/>
  <c r="AN45" i="2" s="1"/>
  <c r="AL45" i="25"/>
  <c r="AN45" i="25" s="1"/>
  <c r="AI54" i="2"/>
  <c r="AK54" i="2" s="1"/>
  <c r="AI54" i="25"/>
  <c r="AK54" i="25" s="1"/>
  <c r="AX12" i="2"/>
  <c r="AZ12" i="2" s="1"/>
  <c r="AX12" i="25"/>
  <c r="AZ12" i="25" s="1"/>
  <c r="K49" i="2"/>
  <c r="M49" i="2" s="1"/>
  <c r="K49" i="25"/>
  <c r="M49" i="25" s="1"/>
  <c r="W15" i="25"/>
  <c r="Y15" i="25" s="1"/>
  <c r="W15" i="2"/>
  <c r="Y15" i="2" s="1"/>
  <c r="AF41" i="2"/>
  <c r="AF41" i="25"/>
  <c r="AR27" i="2"/>
  <c r="AR27" i="25"/>
  <c r="E44" i="2"/>
  <c r="E44" i="25"/>
  <c r="Q13" i="2"/>
  <c r="Q13" i="25"/>
  <c r="BD55" i="30"/>
  <c r="BC55" i="34"/>
  <c r="AR42" i="2"/>
  <c r="AR42" i="25"/>
  <c r="AL53" i="25"/>
  <c r="AN53" i="25" s="1"/>
  <c r="AL53" i="2"/>
  <c r="AN53" i="2" s="1"/>
  <c r="E19" i="25"/>
  <c r="E19" i="2"/>
  <c r="K38" i="2"/>
  <c r="M38" i="2" s="1"/>
  <c r="K38" i="25"/>
  <c r="M38" i="25" s="1"/>
  <c r="K36" i="2"/>
  <c r="M36" i="2" s="1"/>
  <c r="K36" i="25"/>
  <c r="M36" i="25" s="1"/>
  <c r="AF39" i="2"/>
  <c r="AF39" i="25"/>
  <c r="T24" i="25"/>
  <c r="V24" i="25" s="1"/>
  <c r="T24" i="2"/>
  <c r="V24" i="2" s="1"/>
  <c r="K54" i="2"/>
  <c r="M54" i="2" s="1"/>
  <c r="K54" i="25"/>
  <c r="M54" i="25" s="1"/>
  <c r="Q11" i="25"/>
  <c r="Q11" i="2"/>
  <c r="T38" i="25"/>
  <c r="V38" i="25" s="1"/>
  <c r="T38" i="2"/>
  <c r="V38" i="2" s="1"/>
  <c r="AF15" i="25"/>
  <c r="AF15" i="2"/>
  <c r="AL13" i="2"/>
  <c r="AN13" i="2" s="1"/>
  <c r="AL13" i="25"/>
  <c r="AN13" i="25" s="1"/>
  <c r="AX24" i="2"/>
  <c r="AZ24" i="2" s="1"/>
  <c r="AX24" i="25"/>
  <c r="AZ24" i="25" s="1"/>
  <c r="H16" i="25"/>
  <c r="J16" i="25" s="1"/>
  <c r="H16" i="2"/>
  <c r="J16" i="2" s="1"/>
  <c r="AF19" i="2"/>
  <c r="AF19" i="25"/>
  <c r="T17" i="25"/>
  <c r="V17" i="25" s="1"/>
  <c r="T17" i="2"/>
  <c r="V17" i="2" s="1"/>
  <c r="AF46" i="2"/>
  <c r="AF46" i="25"/>
  <c r="AI11" i="2"/>
  <c r="AK11" i="2" s="1"/>
  <c r="AI11" i="25"/>
  <c r="AK11" i="25" s="1"/>
  <c r="H21" i="2"/>
  <c r="J21" i="2" s="1"/>
  <c r="H21" i="25"/>
  <c r="J21" i="25" s="1"/>
  <c r="H24" i="25"/>
  <c r="J24" i="25" s="1"/>
  <c r="H24" i="2"/>
  <c r="J24" i="2" s="1"/>
  <c r="H54" i="2"/>
  <c r="J54" i="2" s="1"/>
  <c r="H54" i="25"/>
  <c r="J54" i="25" s="1"/>
  <c r="BG41" i="11"/>
  <c r="BI41" i="11" s="1"/>
  <c r="AR40" i="2"/>
  <c r="AR40" i="25"/>
  <c r="Q26" i="25"/>
  <c r="Q26" i="2"/>
  <c r="K20" i="2"/>
  <c r="M20" i="2" s="1"/>
  <c r="K20" i="25"/>
  <c r="M20" i="25" s="1"/>
  <c r="BG32" i="35"/>
  <c r="BI32" i="35" s="1"/>
  <c r="AE55" i="35"/>
  <c r="AL33" i="25"/>
  <c r="AN33" i="25" s="1"/>
  <c r="AL33" i="2"/>
  <c r="AN33" i="2" s="1"/>
  <c r="AF18" i="25"/>
  <c r="AF18" i="2"/>
  <c r="AX11" i="2"/>
  <c r="AZ11" i="2" s="1"/>
  <c r="AX11" i="25"/>
  <c r="AZ11" i="25" s="1"/>
  <c r="K14" i="2"/>
  <c r="M14" i="2" s="1"/>
  <c r="K14" i="25"/>
  <c r="M14" i="25" s="1"/>
  <c r="AW55" i="11"/>
  <c r="BG20" i="11"/>
  <c r="BI20" i="11" s="1"/>
  <c r="E42" i="2"/>
  <c r="E42" i="25"/>
  <c r="BA55" i="15"/>
  <c r="BA55" i="30"/>
  <c r="AU55" i="11"/>
  <c r="AU21" i="28" s="1"/>
  <c r="AF49" i="25"/>
  <c r="AF49" i="2"/>
  <c r="AR16" i="2"/>
  <c r="AR16" i="25"/>
  <c r="BG15" i="11"/>
  <c r="BI15" i="11" s="1"/>
  <c r="BG33" i="11"/>
  <c r="BI33" i="11" s="1"/>
  <c r="AR43" i="25"/>
  <c r="AR43" i="2"/>
  <c r="T34" i="25"/>
  <c r="V34" i="25" s="1"/>
  <c r="T34" i="2"/>
  <c r="V34" i="2" s="1"/>
  <c r="K31" i="25"/>
  <c r="M31" i="25" s="1"/>
  <c r="K31" i="2"/>
  <c r="M31" i="2" s="1"/>
  <c r="AU19" i="25"/>
  <c r="AW19" i="25" s="1"/>
  <c r="AU19" i="2"/>
  <c r="AW19" i="2" s="1"/>
  <c r="K41" i="25"/>
  <c r="M41" i="25" s="1"/>
  <c r="K41" i="2"/>
  <c r="M41" i="2" s="1"/>
  <c r="AI37" i="25"/>
  <c r="AK37" i="25" s="1"/>
  <c r="AI37" i="2"/>
  <c r="AK37" i="2" s="1"/>
  <c r="AF44" i="2"/>
  <c r="AF44" i="25"/>
  <c r="E30" i="2"/>
  <c r="E30" i="25"/>
  <c r="AI18" i="25"/>
  <c r="AK18" i="25" s="1"/>
  <c r="AI18" i="2"/>
  <c r="AK18" i="2" s="1"/>
  <c r="E34" i="2"/>
  <c r="E34" i="25"/>
  <c r="BG13" i="11"/>
  <c r="BI13" i="11" s="1"/>
  <c r="AX36" i="25"/>
  <c r="AZ36" i="25" s="1"/>
  <c r="AX36" i="2"/>
  <c r="AZ36" i="2" s="1"/>
  <c r="E53" i="25"/>
  <c r="E53" i="2"/>
  <c r="AL9" i="2"/>
  <c r="AN9" i="2" s="1"/>
  <c r="AL9" i="25"/>
  <c r="AN9" i="25" s="1"/>
  <c r="AL49" i="25"/>
  <c r="AN49" i="25" s="1"/>
  <c r="AL49" i="2"/>
  <c r="AN49" i="2" s="1"/>
  <c r="AU28" i="2"/>
  <c r="AW28" i="2" s="1"/>
  <c r="AU28" i="25"/>
  <c r="AW28" i="25" s="1"/>
  <c r="AU23" i="2"/>
  <c r="AW23" i="2" s="1"/>
  <c r="AU23" i="25"/>
  <c r="AW23" i="25" s="1"/>
  <c r="T12" i="25"/>
  <c r="V12" i="25" s="1"/>
  <c r="T12" i="2"/>
  <c r="V12" i="2" s="1"/>
  <c r="T13" i="25"/>
  <c r="V13" i="25" s="1"/>
  <c r="T13" i="2"/>
  <c r="V13" i="2" s="1"/>
  <c r="AL46" i="2"/>
  <c r="AN46" i="2" s="1"/>
  <c r="AL46" i="25"/>
  <c r="AN46" i="25" s="1"/>
  <c r="AR28" i="2"/>
  <c r="AR28" i="25"/>
  <c r="E16" i="2"/>
  <c r="E16" i="25"/>
  <c r="AR17" i="25"/>
  <c r="AR17" i="2"/>
  <c r="H42" i="2"/>
  <c r="J42" i="2" s="1"/>
  <c r="H42" i="25"/>
  <c r="J42" i="25" s="1"/>
  <c r="H10" i="25"/>
  <c r="J10" i="25" s="1"/>
  <c r="H10" i="2"/>
  <c r="J10" i="2" s="1"/>
  <c r="W9" i="2"/>
  <c r="Y9" i="2" s="1"/>
  <c r="W9" i="25"/>
  <c r="Y9" i="25" s="1"/>
  <c r="BG8" i="11"/>
  <c r="BI8" i="11" s="1"/>
  <c r="BG28" i="11"/>
  <c r="BI28" i="11" s="1"/>
  <c r="BG48" i="11"/>
  <c r="BI48" i="11" s="1"/>
  <c r="W37" i="25"/>
  <c r="Y37" i="25" s="1"/>
  <c r="W37" i="2"/>
  <c r="Y37" i="2" s="1"/>
  <c r="AF40" i="2"/>
  <c r="AF40" i="25"/>
  <c r="AR48" i="25"/>
  <c r="AR48" i="2"/>
  <c r="AL24" i="2"/>
  <c r="AN24" i="2" s="1"/>
  <c r="AL24" i="25"/>
  <c r="AN24" i="25" s="1"/>
  <c r="E18" i="25"/>
  <c r="E18" i="2"/>
  <c r="W45" i="2"/>
  <c r="Y45" i="2" s="1"/>
  <c r="W45" i="25"/>
  <c r="Y45" i="25" s="1"/>
  <c r="AU8" i="2"/>
  <c r="AW8" i="2" s="1"/>
  <c r="AU8" i="25"/>
  <c r="AW8" i="25" s="1"/>
  <c r="T16" i="25"/>
  <c r="V16" i="25" s="1"/>
  <c r="T16" i="2"/>
  <c r="V16" i="2" s="1"/>
  <c r="AI36" i="2"/>
  <c r="AK36" i="2" s="1"/>
  <c r="AI36" i="25"/>
  <c r="AK36" i="25" s="1"/>
  <c r="AX10" i="2"/>
  <c r="AZ10" i="2" s="1"/>
  <c r="AX10" i="25"/>
  <c r="AZ10" i="25" s="1"/>
  <c r="T54" i="25"/>
  <c r="V54" i="25" s="1"/>
  <c r="T54" i="2"/>
  <c r="V54" i="2" s="1"/>
  <c r="Q24" i="25"/>
  <c r="Q24" i="2"/>
  <c r="AL47" i="2"/>
  <c r="AN47" i="2" s="1"/>
  <c r="AL47" i="25"/>
  <c r="AN47" i="25" s="1"/>
  <c r="Q14" i="2"/>
  <c r="Q14" i="25"/>
  <c r="W29" i="25"/>
  <c r="Y29" i="25" s="1"/>
  <c r="W29" i="2"/>
  <c r="Y29" i="2" s="1"/>
  <c r="Z55" i="34"/>
  <c r="BG32" i="30"/>
  <c r="BI32" i="30" s="1"/>
  <c r="AO23" i="28"/>
  <c r="AQ23" i="28" s="1"/>
  <c r="AH23" i="28"/>
  <c r="BG32" i="34"/>
  <c r="BI32" i="34" s="1"/>
  <c r="BA55" i="35"/>
  <c r="AB37" i="12"/>
  <c r="Q37" i="2"/>
  <c r="Q37" i="25"/>
  <c r="AF48" i="2"/>
  <c r="AF48" i="25"/>
  <c r="Q9" i="25"/>
  <c r="Q9" i="2"/>
  <c r="E10" i="2"/>
  <c r="E10" i="25"/>
  <c r="BC46" i="12"/>
  <c r="AR46" i="2"/>
  <c r="AR46" i="25"/>
  <c r="H53" i="2"/>
  <c r="J53" i="2" s="1"/>
  <c r="H53" i="25"/>
  <c r="J53" i="25" s="1"/>
  <c r="AR9" i="2"/>
  <c r="AR9" i="25"/>
  <c r="BG7" i="11"/>
  <c r="BI7" i="11" s="1"/>
  <c r="AR19" i="2"/>
  <c r="AR19" i="25"/>
  <c r="H26" i="2"/>
  <c r="J26" i="2" s="1"/>
  <c r="H26" i="25"/>
  <c r="J26" i="25" s="1"/>
  <c r="K44" i="25"/>
  <c r="M44" i="25" s="1"/>
  <c r="K44" i="2"/>
  <c r="M44" i="2" s="1"/>
  <c r="BG36" i="11"/>
  <c r="BI36" i="11" s="1"/>
  <c r="W42" i="2"/>
  <c r="Y42" i="2" s="1"/>
  <c r="W42" i="25"/>
  <c r="Y42" i="25" s="1"/>
  <c r="BG45" i="11"/>
  <c r="BI45" i="11" s="1"/>
  <c r="AF16" i="2"/>
  <c r="AF16" i="25"/>
  <c r="Q35" i="25"/>
  <c r="Q35" i="2"/>
  <c r="AU40" i="2"/>
  <c r="AW40" i="2" s="1"/>
  <c r="AU40" i="25"/>
  <c r="AW40" i="25" s="1"/>
  <c r="AI24" i="2"/>
  <c r="AK24" i="2" s="1"/>
  <c r="AI24" i="25"/>
  <c r="AK24" i="25" s="1"/>
  <c r="AF12" i="25"/>
  <c r="AF12" i="2"/>
  <c r="AF23" i="25"/>
  <c r="AF23" i="2"/>
  <c r="AF11" i="2"/>
  <c r="AF11" i="25"/>
  <c r="AX26" i="2"/>
  <c r="AZ26" i="2" s="1"/>
  <c r="AX26" i="25"/>
  <c r="AZ26" i="25" s="1"/>
  <c r="AX28" i="25"/>
  <c r="AZ28" i="25" s="1"/>
  <c r="AX28" i="2"/>
  <c r="AZ28" i="2" s="1"/>
  <c r="K16" i="2"/>
  <c r="M16" i="2" s="1"/>
  <c r="K16" i="25"/>
  <c r="M16" i="25" s="1"/>
  <c r="AX7" i="2"/>
  <c r="AZ7" i="2" s="1"/>
  <c r="AX7" i="25"/>
  <c r="AZ7" i="25" s="1"/>
  <c r="E54" i="2"/>
  <c r="E54" i="25"/>
  <c r="T46" i="25"/>
  <c r="V46" i="25" s="1"/>
  <c r="T46" i="2"/>
  <c r="V46" i="2" s="1"/>
  <c r="AI22" i="2"/>
  <c r="AK22" i="2" s="1"/>
  <c r="AI22" i="25"/>
  <c r="AK22" i="25" s="1"/>
  <c r="AI25" i="2"/>
  <c r="AK25" i="2" s="1"/>
  <c r="AI25" i="25"/>
  <c r="AK25" i="25" s="1"/>
  <c r="AX42" i="25"/>
  <c r="AZ42" i="25" s="1"/>
  <c r="AX42" i="2"/>
  <c r="AZ42" i="2" s="1"/>
  <c r="AL14" i="25"/>
  <c r="AN14" i="25" s="1"/>
  <c r="AL14" i="2"/>
  <c r="AN14" i="2" s="1"/>
  <c r="AU38" i="2"/>
  <c r="AW38" i="2" s="1"/>
  <c r="AU38" i="25"/>
  <c r="AW38" i="25" s="1"/>
  <c r="W13" i="2"/>
  <c r="Y13" i="2" s="1"/>
  <c r="W13" i="25"/>
  <c r="Y13" i="25" s="1"/>
  <c r="H46" i="25"/>
  <c r="J46" i="25" s="1"/>
  <c r="H46" i="2"/>
  <c r="J46" i="2" s="1"/>
  <c r="E21" i="2"/>
  <c r="E21" i="25"/>
  <c r="K26" i="25"/>
  <c r="M26" i="25" s="1"/>
  <c r="K26" i="2"/>
  <c r="M26" i="2" s="1"/>
  <c r="P25" i="12"/>
  <c r="E25" i="2"/>
  <c r="E25" i="25"/>
  <c r="AU20" i="2"/>
  <c r="AW20" i="2" s="1"/>
  <c r="AU20" i="25"/>
  <c r="AW20" i="25" s="1"/>
  <c r="W31" i="25"/>
  <c r="Y31" i="25" s="1"/>
  <c r="W31" i="2"/>
  <c r="Y31" i="2" s="1"/>
  <c r="Q31" i="2"/>
  <c r="Q31" i="25"/>
  <c r="AL22" i="25"/>
  <c r="AN22" i="25" s="1"/>
  <c r="AL22" i="2"/>
  <c r="AN22" i="2" s="1"/>
  <c r="AI30" i="25"/>
  <c r="AK30" i="25" s="1"/>
  <c r="AI30" i="2"/>
  <c r="AK30" i="2" s="1"/>
  <c r="K24" i="2"/>
  <c r="M24" i="2" s="1"/>
  <c r="K24" i="25"/>
  <c r="M24" i="25" s="1"/>
  <c r="AU41" i="2"/>
  <c r="AW41" i="2" s="1"/>
  <c r="AU41" i="25"/>
  <c r="AW41" i="25" s="1"/>
  <c r="W20" i="25"/>
  <c r="Y20" i="25" s="1"/>
  <c r="W20" i="2"/>
  <c r="Y20" i="2" s="1"/>
  <c r="K53" i="25"/>
  <c r="M53" i="25" s="1"/>
  <c r="K53" i="2"/>
  <c r="M53" i="2" s="1"/>
  <c r="AI7" i="25"/>
  <c r="AK7" i="25" s="1"/>
  <c r="AI7" i="2"/>
  <c r="AK7" i="2" s="1"/>
  <c r="K39" i="2"/>
  <c r="M39" i="2" s="1"/>
  <c r="K39" i="25"/>
  <c r="M39" i="25" s="1"/>
  <c r="AF53" i="25"/>
  <c r="AF53" i="2"/>
  <c r="AB55" i="35"/>
  <c r="BA55" i="34"/>
  <c r="K40" i="2"/>
  <c r="M40" i="2" s="1"/>
  <c r="K40" i="25"/>
  <c r="M40" i="25" s="1"/>
  <c r="E23" i="25"/>
  <c r="E23" i="2"/>
  <c r="AR34" i="2"/>
  <c r="AR34" i="25"/>
  <c r="K12" i="25"/>
  <c r="M12" i="25" s="1"/>
  <c r="K12" i="2"/>
  <c r="M12" i="2" s="1"/>
  <c r="AR20" i="25"/>
  <c r="AR20" i="2"/>
  <c r="BG19" i="11"/>
  <c r="BI19" i="11" s="1"/>
  <c r="BG24" i="11"/>
  <c r="BI24" i="11" s="1"/>
  <c r="AL8" i="2"/>
  <c r="AN8" i="2" s="1"/>
  <c r="AL8" i="25"/>
  <c r="AN8" i="25" s="1"/>
  <c r="K30" i="2"/>
  <c r="M30" i="2" s="1"/>
  <c r="K30" i="25"/>
  <c r="M30" i="25" s="1"/>
  <c r="Q27" i="2"/>
  <c r="Q27" i="25"/>
  <c r="AU31" i="25"/>
  <c r="AW31" i="25" s="1"/>
  <c r="AU31" i="2"/>
  <c r="AW31" i="2" s="1"/>
  <c r="AI49" i="2"/>
  <c r="AK49" i="2" s="1"/>
  <c r="AI49" i="25"/>
  <c r="AK49" i="25" s="1"/>
  <c r="W53" i="2"/>
  <c r="Y53" i="2" s="1"/>
  <c r="W53" i="25"/>
  <c r="Y53" i="25" s="1"/>
  <c r="AF10" i="2"/>
  <c r="AF10" i="25"/>
  <c r="AF24" i="2"/>
  <c r="AF24" i="25"/>
  <c r="T30" i="25"/>
  <c r="V30" i="25" s="1"/>
  <c r="T30" i="2"/>
  <c r="V30" i="2" s="1"/>
  <c r="K37" i="2"/>
  <c r="M37" i="2" s="1"/>
  <c r="K37" i="25"/>
  <c r="M37" i="25" s="1"/>
  <c r="W35" i="25"/>
  <c r="Y35" i="25" s="1"/>
  <c r="W35" i="2"/>
  <c r="Y35" i="2" s="1"/>
  <c r="AX48" i="25"/>
  <c r="AZ48" i="25" s="1"/>
  <c r="AX48" i="2"/>
  <c r="AZ48" i="2" s="1"/>
  <c r="AF25" i="2"/>
  <c r="AF25" i="25"/>
  <c r="AF21" i="25"/>
  <c r="AF21" i="2"/>
  <c r="AR47" i="2"/>
  <c r="AR47" i="25"/>
  <c r="AL20" i="2"/>
  <c r="AN20" i="2" s="1"/>
  <c r="AL20" i="25"/>
  <c r="AN20" i="25" s="1"/>
  <c r="BG22" i="11"/>
  <c r="BI22" i="11" s="1"/>
  <c r="AI38" i="2"/>
  <c r="AK38" i="2" s="1"/>
  <c r="AI38" i="25"/>
  <c r="AK38" i="25" s="1"/>
  <c r="Q39" i="2"/>
  <c r="Q39" i="25"/>
  <c r="AU22" i="2"/>
  <c r="AW22" i="2" s="1"/>
  <c r="AU22" i="25"/>
  <c r="AW22" i="25" s="1"/>
  <c r="H18" i="25"/>
  <c r="J18" i="25" s="1"/>
  <c r="H18" i="2"/>
  <c r="J18" i="2" s="1"/>
  <c r="AI41" i="2"/>
  <c r="AK41" i="2" s="1"/>
  <c r="AI41" i="25"/>
  <c r="AK41" i="25" s="1"/>
  <c r="K47" i="2"/>
  <c r="M47" i="2" s="1"/>
  <c r="K47" i="25"/>
  <c r="M47" i="25" s="1"/>
  <c r="P41" i="12"/>
  <c r="E41" i="25"/>
  <c r="E41" i="2"/>
  <c r="AR18" i="25"/>
  <c r="AR18" i="2"/>
  <c r="AF47" i="25"/>
  <c r="AF47" i="2"/>
  <c r="AX37" i="25"/>
  <c r="AZ37" i="25" s="1"/>
  <c r="AX37" i="2"/>
  <c r="AZ37" i="2" s="1"/>
  <c r="AF26" i="2"/>
  <c r="AF26" i="25"/>
  <c r="AI42" i="2"/>
  <c r="AK42" i="2" s="1"/>
  <c r="AI42" i="25"/>
  <c r="AK42" i="25" s="1"/>
  <c r="AL10" i="25"/>
  <c r="AN10" i="25" s="1"/>
  <c r="AL10" i="2"/>
  <c r="AN10" i="2" s="1"/>
  <c r="AL26" i="25"/>
  <c r="AN26" i="25" s="1"/>
  <c r="AL26" i="2"/>
  <c r="AN26" i="2" s="1"/>
  <c r="Q46" i="2"/>
  <c r="Q46" i="25"/>
  <c r="AB46" i="12"/>
  <c r="BC23" i="12"/>
  <c r="AR23" i="25"/>
  <c r="AR23" i="2"/>
  <c r="T42" i="25"/>
  <c r="V42" i="25" s="1"/>
  <c r="T42" i="2"/>
  <c r="V42" i="2" s="1"/>
  <c r="AO55" i="35"/>
  <c r="P55" i="30"/>
  <c r="AQ55" i="19"/>
  <c r="BG37" i="11"/>
  <c r="BI37" i="11" s="1"/>
  <c r="H40" i="2"/>
  <c r="J40" i="2" s="1"/>
  <c r="H40" i="25"/>
  <c r="J40" i="25" s="1"/>
  <c r="E20" i="2"/>
  <c r="E20" i="25"/>
  <c r="AI28" i="2"/>
  <c r="AK28" i="2" s="1"/>
  <c r="AI28" i="25"/>
  <c r="AK28" i="25" s="1"/>
  <c r="K22" i="2"/>
  <c r="M22" i="2" s="1"/>
  <c r="K22" i="25"/>
  <c r="M22" i="25" s="1"/>
  <c r="AX31" i="2"/>
  <c r="AZ31" i="2" s="1"/>
  <c r="AX31" i="25"/>
  <c r="AZ31" i="25" s="1"/>
  <c r="T20" i="25"/>
  <c r="V20" i="25" s="1"/>
  <c r="T20" i="2"/>
  <c r="V20" i="2" s="1"/>
  <c r="AL15" i="25"/>
  <c r="AN15" i="25" s="1"/>
  <c r="AL15" i="2"/>
  <c r="AN15" i="2" s="1"/>
  <c r="BG42" i="11"/>
  <c r="BI42" i="11" s="1"/>
  <c r="AU17" i="2"/>
  <c r="AW17" i="2" s="1"/>
  <c r="AU17" i="25"/>
  <c r="AW17" i="25" s="1"/>
  <c r="AX35" i="2"/>
  <c r="AZ35" i="2" s="1"/>
  <c r="AX35" i="25"/>
  <c r="AZ35" i="25" s="1"/>
  <c r="T33" i="2"/>
  <c r="V33" i="2" s="1"/>
  <c r="T33" i="25"/>
  <c r="V33" i="25" s="1"/>
  <c r="K8" i="2"/>
  <c r="M8" i="2" s="1"/>
  <c r="K8" i="25"/>
  <c r="M8" i="25" s="1"/>
  <c r="Q22" i="25"/>
  <c r="Q22" i="2"/>
  <c r="AU7" i="2"/>
  <c r="AW7" i="2" s="1"/>
  <c r="AU7" i="25"/>
  <c r="AW7" i="25" s="1"/>
  <c r="T36" i="25"/>
  <c r="V36" i="25" s="1"/>
  <c r="T36" i="2"/>
  <c r="V36" i="2" s="1"/>
  <c r="E33" i="25"/>
  <c r="E33" i="2"/>
  <c r="T8" i="2"/>
  <c r="V8" i="2" s="1"/>
  <c r="T8" i="25"/>
  <c r="V8" i="25" s="1"/>
  <c r="AI45" i="2"/>
  <c r="AK45" i="2" s="1"/>
  <c r="AI45" i="25"/>
  <c r="AK45" i="25" s="1"/>
  <c r="AR8" i="25"/>
  <c r="AR8" i="2"/>
  <c r="H20" i="25"/>
  <c r="J20" i="25" s="1"/>
  <c r="H20" i="2"/>
  <c r="J20" i="2" s="1"/>
  <c r="AF33" i="2"/>
  <c r="AF33" i="25"/>
  <c r="AI19" i="2"/>
  <c r="AK19" i="2" s="1"/>
  <c r="AI19" i="25"/>
  <c r="AK19" i="25" s="1"/>
  <c r="BG30" i="11"/>
  <c r="BI30" i="11" s="1"/>
  <c r="AX47" i="2"/>
  <c r="AZ47" i="2" s="1"/>
  <c r="AX47" i="25"/>
  <c r="AZ47" i="25" s="1"/>
  <c r="AU15" i="25"/>
  <c r="AW15" i="25" s="1"/>
  <c r="AU15" i="2"/>
  <c r="AW15" i="2" s="1"/>
  <c r="AX21" i="25"/>
  <c r="AZ21" i="25" s="1"/>
  <c r="AX21" i="2"/>
  <c r="AZ21" i="2" s="1"/>
  <c r="BG34" i="11"/>
  <c r="BI34" i="11" s="1"/>
  <c r="AR7" i="2"/>
  <c r="AR7" i="25"/>
  <c r="E13" i="2"/>
  <c r="E13" i="25"/>
  <c r="AF45" i="25"/>
  <c r="AF45" i="2"/>
  <c r="K43" i="2"/>
  <c r="M43" i="2" s="1"/>
  <c r="K43" i="25"/>
  <c r="M43" i="25" s="1"/>
  <c r="K35" i="2"/>
  <c r="M35" i="2" s="1"/>
  <c r="K35" i="25"/>
  <c r="M35" i="25" s="1"/>
  <c r="T37" i="2"/>
  <c r="V37" i="2" s="1"/>
  <c r="T37" i="25"/>
  <c r="V37" i="25" s="1"/>
  <c r="AF14" i="25"/>
  <c r="AF14" i="2"/>
  <c r="Q36" i="25"/>
  <c r="Q36" i="2"/>
  <c r="AL30" i="2"/>
  <c r="AN30" i="2" s="1"/>
  <c r="AL30" i="25"/>
  <c r="AN30" i="25" s="1"/>
  <c r="H14" i="2"/>
  <c r="J14" i="2" s="1"/>
  <c r="H14" i="25"/>
  <c r="J14" i="25" s="1"/>
  <c r="BG38" i="11"/>
  <c r="BI38" i="11" s="1"/>
  <c r="Q44" i="2"/>
  <c r="Q44" i="25"/>
  <c r="BC37" i="12"/>
  <c r="AR37" i="25"/>
  <c r="AR37" i="2"/>
  <c r="AF36" i="2"/>
  <c r="AF36" i="25"/>
  <c r="H48" i="25"/>
  <c r="J48" i="25" s="1"/>
  <c r="H48" i="2"/>
  <c r="J48" i="2" s="1"/>
  <c r="AI10" i="2"/>
  <c r="AK10" i="2" s="1"/>
  <c r="AI10" i="25"/>
  <c r="AK10" i="25" s="1"/>
  <c r="E8" i="2"/>
  <c r="E8" i="25"/>
  <c r="E28" i="2"/>
  <c r="E28" i="25"/>
  <c r="AL54" i="25"/>
  <c r="AN54" i="25" s="1"/>
  <c r="AL54" i="2"/>
  <c r="AN54" i="2" s="1"/>
  <c r="E48" i="2"/>
  <c r="E48" i="25"/>
  <c r="K46" i="2"/>
  <c r="M46" i="2" s="1"/>
  <c r="K46" i="25"/>
  <c r="M46" i="25" s="1"/>
  <c r="AX17" i="2"/>
  <c r="AZ17" i="2" s="1"/>
  <c r="AX17" i="25"/>
  <c r="AZ17" i="25" s="1"/>
  <c r="AQ42" i="12"/>
  <c r="AF42" i="2"/>
  <c r="AF42" i="25"/>
  <c r="H31" i="25"/>
  <c r="J31" i="25" s="1"/>
  <c r="H31" i="2"/>
  <c r="J31" i="2" s="1"/>
  <c r="AR30" i="2"/>
  <c r="AR30" i="25"/>
  <c r="BC30" i="12"/>
  <c r="K11" i="2"/>
  <c r="M11" i="2" s="1"/>
  <c r="K11" i="25"/>
  <c r="M11" i="25" s="1"/>
  <c r="BG18" i="11"/>
  <c r="BI18" i="11" s="1"/>
  <c r="T26" i="2"/>
  <c r="V26" i="2" s="1"/>
  <c r="T26" i="25"/>
  <c r="V26" i="25" s="1"/>
  <c r="T14" i="2"/>
  <c r="V14" i="2" s="1"/>
  <c r="T14" i="25"/>
  <c r="V14" i="25" s="1"/>
  <c r="T47" i="2"/>
  <c r="V47" i="2" s="1"/>
  <c r="T47" i="25"/>
  <c r="V47" i="25" s="1"/>
  <c r="W18" i="2"/>
  <c r="Y18" i="2" s="1"/>
  <c r="W18" i="25"/>
  <c r="Y18" i="25" s="1"/>
  <c r="AI17" i="25"/>
  <c r="AK17" i="25" s="1"/>
  <c r="AI17" i="2"/>
  <c r="AK17" i="2" s="1"/>
  <c r="AX33" i="2"/>
  <c r="AZ33" i="2" s="1"/>
  <c r="AX33" i="25"/>
  <c r="AZ33" i="25" s="1"/>
  <c r="AU42" i="2"/>
  <c r="AW42" i="2" s="1"/>
  <c r="AU42" i="25"/>
  <c r="AW42" i="25" s="1"/>
  <c r="G55" i="11"/>
  <c r="AL36" i="2"/>
  <c r="AN36" i="2" s="1"/>
  <c r="AL36" i="25"/>
  <c r="AN36" i="25" s="1"/>
  <c r="BG32" i="19"/>
  <c r="BI32" i="19" s="1"/>
  <c r="AE55" i="19"/>
  <c r="BG29" i="11"/>
  <c r="BI29" i="11" s="1"/>
  <c r="AR10" i="2"/>
  <c r="AR10" i="25"/>
  <c r="AX8" i="2"/>
  <c r="AZ8" i="2" s="1"/>
  <c r="AX8" i="25"/>
  <c r="AZ8" i="25" s="1"/>
  <c r="Q18" i="2"/>
  <c r="Q18" i="25"/>
  <c r="E35" i="25"/>
  <c r="E35" i="2"/>
  <c r="BG10" i="11"/>
  <c r="BI10" i="11" s="1"/>
  <c r="H19" i="2"/>
  <c r="J19" i="2" s="1"/>
  <c r="H19" i="25"/>
  <c r="J19" i="25" s="1"/>
  <c r="W10" i="2"/>
  <c r="Y10" i="2" s="1"/>
  <c r="W10" i="25"/>
  <c r="Y10" i="25" s="1"/>
  <c r="H43" i="25"/>
  <c r="J43" i="25" s="1"/>
  <c r="H43" i="2"/>
  <c r="J43" i="2" s="1"/>
  <c r="AU9" i="25"/>
  <c r="AW9" i="25" s="1"/>
  <c r="AU9" i="2"/>
  <c r="AW9" i="2" s="1"/>
  <c r="AL17" i="2"/>
  <c r="AN17" i="2" s="1"/>
  <c r="AL17" i="25"/>
  <c r="AN17" i="25" s="1"/>
  <c r="AL48" i="2"/>
  <c r="AN48" i="2" s="1"/>
  <c r="AL48" i="25"/>
  <c r="AN48" i="25" s="1"/>
  <c r="AI27" i="2"/>
  <c r="AK27" i="2" s="1"/>
  <c r="AI27" i="25"/>
  <c r="AK27" i="25" s="1"/>
  <c r="AX23" i="2"/>
  <c r="AZ23" i="2" s="1"/>
  <c r="AX23" i="25"/>
  <c r="AZ23" i="25" s="1"/>
  <c r="AU24" i="2"/>
  <c r="AW24" i="2" s="1"/>
  <c r="AU24" i="25"/>
  <c r="AW24" i="25" s="1"/>
  <c r="K10" i="2"/>
  <c r="M10" i="2" s="1"/>
  <c r="K10" i="25"/>
  <c r="M10" i="25" s="1"/>
  <c r="P36" i="12"/>
  <c r="E36" i="2"/>
  <c r="E36" i="25"/>
  <c r="AR11" i="2"/>
  <c r="AR11" i="25"/>
  <c r="AI8" i="25"/>
  <c r="AK8" i="25" s="1"/>
  <c r="AI8" i="2"/>
  <c r="AK8" i="2" s="1"/>
  <c r="E45" i="25"/>
  <c r="E45" i="2"/>
  <c r="Q38" i="2"/>
  <c r="Q38" i="25"/>
  <c r="AL18" i="25"/>
  <c r="AN18" i="25" s="1"/>
  <c r="AL18" i="2"/>
  <c r="AN18" i="2" s="1"/>
  <c r="AR21" i="2"/>
  <c r="AR21" i="25"/>
  <c r="AR49" i="2"/>
  <c r="AR49" i="25"/>
  <c r="AR39" i="25"/>
  <c r="AR39" i="2"/>
  <c r="T19" i="2"/>
  <c r="V19" i="2" s="1"/>
  <c r="T19" i="25"/>
  <c r="V19" i="25" s="1"/>
  <c r="AL27" i="25"/>
  <c r="AN27" i="25" s="1"/>
  <c r="AL27" i="2"/>
  <c r="AN27" i="2" s="1"/>
  <c r="W17" i="2"/>
  <c r="Y17" i="2" s="1"/>
  <c r="W17" i="25"/>
  <c r="Y17" i="25" s="1"/>
  <c r="AR35" i="2"/>
  <c r="AR35" i="25"/>
  <c r="AL12" i="2"/>
  <c r="AN12" i="2" s="1"/>
  <c r="AL12" i="25"/>
  <c r="AN12" i="25" s="1"/>
  <c r="AI35" i="2"/>
  <c r="AK35" i="2" s="1"/>
  <c r="AI35" i="25"/>
  <c r="AK35" i="25" s="1"/>
  <c r="T41" i="2"/>
  <c r="V41" i="2" s="1"/>
  <c r="T41" i="25"/>
  <c r="V41" i="25" s="1"/>
  <c r="BF22" i="12"/>
  <c r="AF22" i="2"/>
  <c r="AF22" i="25"/>
  <c r="AX27" i="2"/>
  <c r="AZ27" i="2" s="1"/>
  <c r="AX27" i="25"/>
  <c r="AZ27" i="25" s="1"/>
  <c r="H41" i="2"/>
  <c r="J41" i="2" s="1"/>
  <c r="H41" i="25"/>
  <c r="J41" i="25" s="1"/>
  <c r="AX16" i="25"/>
  <c r="AZ16" i="25" s="1"/>
  <c r="AX16" i="2"/>
  <c r="AZ16" i="2" s="1"/>
  <c r="BG49" i="11"/>
  <c r="BI49" i="11" s="1"/>
  <c r="BG54" i="11"/>
  <c r="BI54" i="11" s="1"/>
  <c r="W40" i="2"/>
  <c r="Y40" i="2" s="1"/>
  <c r="W40" i="25"/>
  <c r="Y40" i="25" s="1"/>
  <c r="BC26" i="12"/>
  <c r="AR26" i="2"/>
  <c r="AR26" i="25"/>
  <c r="AI43" i="2"/>
  <c r="AK43" i="2" s="1"/>
  <c r="AI43" i="25"/>
  <c r="AK43" i="25" s="1"/>
  <c r="W14" i="2"/>
  <c r="Y14" i="2" s="1"/>
  <c r="W14" i="25"/>
  <c r="Y14" i="25" s="1"/>
  <c r="AI33" i="25"/>
  <c r="AK33" i="25" s="1"/>
  <c r="AI33" i="2"/>
  <c r="AK33" i="2" s="1"/>
  <c r="H49" i="2"/>
  <c r="J49" i="2" s="1"/>
  <c r="H49" i="25"/>
  <c r="J49" i="25" s="1"/>
  <c r="Q29" i="25"/>
  <c r="Q29" i="2"/>
  <c r="T53" i="2"/>
  <c r="V53" i="2" s="1"/>
  <c r="T53" i="25"/>
  <c r="V53" i="25" s="1"/>
  <c r="K9" i="2"/>
  <c r="M9" i="2" s="1"/>
  <c r="K9" i="25"/>
  <c r="M9" i="25" s="1"/>
  <c r="T18" i="2"/>
  <c r="V18" i="2" s="1"/>
  <c r="T18" i="25"/>
  <c r="V18" i="25" s="1"/>
  <c r="H36" i="2"/>
  <c r="J36" i="2" s="1"/>
  <c r="H36" i="25"/>
  <c r="J36" i="25" s="1"/>
  <c r="Q48" i="25"/>
  <c r="Q48" i="2"/>
  <c r="K15" i="25"/>
  <c r="M15" i="25" s="1"/>
  <c r="K15" i="2"/>
  <c r="M15" i="2" s="1"/>
  <c r="W54" i="2"/>
  <c r="Y54" i="2" s="1"/>
  <c r="W54" i="25"/>
  <c r="Y54" i="25" s="1"/>
  <c r="Q17" i="25"/>
  <c r="Q17" i="2"/>
  <c r="AX45" i="2"/>
  <c r="AZ45" i="2" s="1"/>
  <c r="AX45" i="25"/>
  <c r="AZ45" i="25" s="1"/>
  <c r="BG23" i="11"/>
  <c r="BI23" i="11" s="1"/>
  <c r="AI47" i="2"/>
  <c r="AK47" i="2" s="1"/>
  <c r="AI47" i="25"/>
  <c r="AK47" i="25" s="1"/>
  <c r="Q47" i="2"/>
  <c r="Q47" i="25"/>
  <c r="AF54" i="25"/>
  <c r="AF54" i="2"/>
  <c r="AU18" i="2"/>
  <c r="AW18" i="2" s="1"/>
  <c r="AU18" i="25"/>
  <c r="AW18" i="25" s="1"/>
  <c r="BC54" i="12"/>
  <c r="AR54" i="2"/>
  <c r="AR54" i="25"/>
  <c r="E24" i="2"/>
  <c r="E24" i="25"/>
  <c r="H8" i="2"/>
  <c r="J8" i="2" s="1"/>
  <c r="H8" i="25"/>
  <c r="J8" i="25" s="1"/>
  <c r="AU48" i="25"/>
  <c r="AW48" i="25" s="1"/>
  <c r="AU48" i="2"/>
  <c r="AW48" i="2" s="1"/>
  <c r="AU34" i="2"/>
  <c r="AW34" i="2" s="1"/>
  <c r="AU34" i="25"/>
  <c r="AW34" i="25" s="1"/>
  <c r="AU21" i="25"/>
  <c r="AW21" i="25" s="1"/>
  <c r="AU21" i="2"/>
  <c r="AW21" i="2" s="1"/>
  <c r="AL40" i="2"/>
  <c r="AN40" i="2" s="1"/>
  <c r="AL40" i="25"/>
  <c r="AN40" i="25" s="1"/>
  <c r="E39" i="25"/>
  <c r="E39" i="2"/>
  <c r="E46" i="2"/>
  <c r="E46" i="25"/>
  <c r="E14" i="25"/>
  <c r="E14" i="2"/>
  <c r="Q12" i="2"/>
  <c r="Q12" i="25"/>
  <c r="AI39" i="2"/>
  <c r="AK39" i="2" s="1"/>
  <c r="AI39" i="25"/>
  <c r="AK39" i="25" s="1"/>
  <c r="BG9" i="11"/>
  <c r="BI9" i="11" s="1"/>
  <c r="AF7" i="2"/>
  <c r="AF7" i="25"/>
  <c r="BD7" i="12"/>
  <c r="BF7" i="12" s="1"/>
  <c r="AL25" i="2"/>
  <c r="AN25" i="2" s="1"/>
  <c r="AL25" i="25"/>
  <c r="AN25" i="25" s="1"/>
  <c r="AL37" i="25"/>
  <c r="AN37" i="25" s="1"/>
  <c r="AL37" i="2"/>
  <c r="AN37" i="2" s="1"/>
  <c r="AL19" i="25"/>
  <c r="AN19" i="25" s="1"/>
  <c r="AL19" i="2"/>
  <c r="AN19" i="2" s="1"/>
  <c r="W28" i="25"/>
  <c r="Y28" i="25" s="1"/>
  <c r="W28" i="2"/>
  <c r="Y28" i="2" s="1"/>
  <c r="H23" i="2"/>
  <c r="J23" i="2" s="1"/>
  <c r="H23" i="25"/>
  <c r="J23" i="25" s="1"/>
  <c r="AU10" i="25"/>
  <c r="AW10" i="25" s="1"/>
  <c r="AU10" i="2"/>
  <c r="AW10" i="2" s="1"/>
  <c r="H27" i="25"/>
  <c r="J27" i="25" s="1"/>
  <c r="H27" i="2"/>
  <c r="J27" i="2" s="1"/>
  <c r="AI46" i="25"/>
  <c r="AK46" i="25" s="1"/>
  <c r="AI46" i="2"/>
  <c r="AK46" i="2" s="1"/>
  <c r="AX53" i="2"/>
  <c r="AZ53" i="2" s="1"/>
  <c r="AX53" i="25"/>
  <c r="AZ53" i="25" s="1"/>
  <c r="W33" i="2"/>
  <c r="Y33" i="2" s="1"/>
  <c r="W33" i="25"/>
  <c r="Y33" i="25" s="1"/>
  <c r="Q30" i="2"/>
  <c r="Q30" i="25"/>
  <c r="W25" i="25"/>
  <c r="Y25" i="25" s="1"/>
  <c r="W25" i="2"/>
  <c r="Y25" i="2" s="1"/>
  <c r="E47" i="25"/>
  <c r="E47" i="2"/>
  <c r="AE47" i="12"/>
  <c r="W30" i="25"/>
  <c r="Y30" i="25" s="1"/>
  <c r="W30" i="2"/>
  <c r="Y30" i="2" s="1"/>
  <c r="BC44" i="12"/>
  <c r="AR44" i="25"/>
  <c r="AR44" i="2"/>
  <c r="BG12" i="11"/>
  <c r="BI12" i="11" s="1"/>
  <c r="E26" i="25"/>
  <c r="E26" i="2"/>
  <c r="H47" i="25"/>
  <c r="J47" i="25" s="1"/>
  <c r="H47" i="2"/>
  <c r="J47" i="2" s="1"/>
  <c r="AI53" i="25"/>
  <c r="AK53" i="25" s="1"/>
  <c r="AI53" i="2"/>
  <c r="AK53" i="2" s="1"/>
  <c r="N55" i="30"/>
  <c r="AB23" i="28"/>
  <c r="AX43" i="2"/>
  <c r="AZ43" i="2" s="1"/>
  <c r="AX43" i="25"/>
  <c r="AZ43" i="25" s="1"/>
  <c r="AF28" i="25"/>
  <c r="AF28" i="2"/>
  <c r="AL16" i="2"/>
  <c r="AN16" i="2" s="1"/>
  <c r="AL16" i="25"/>
  <c r="AN16" i="25" s="1"/>
  <c r="K45" i="2"/>
  <c r="M45" i="2" s="1"/>
  <c r="K45" i="25"/>
  <c r="M45" i="25" s="1"/>
  <c r="E37" i="25"/>
  <c r="E37" i="2"/>
  <c r="K55" i="11"/>
  <c r="K21" i="28" s="1"/>
  <c r="AR53" i="2"/>
  <c r="AR53" i="25"/>
  <c r="Q33" i="25"/>
  <c r="Q33" i="2"/>
  <c r="E27" i="25"/>
  <c r="E27" i="2"/>
  <c r="W36" i="25"/>
  <c r="Y36" i="25" s="1"/>
  <c r="W36" i="2"/>
  <c r="Y36" i="2" s="1"/>
  <c r="BD55" i="35"/>
  <c r="AB55" i="15"/>
  <c r="AQ55" i="15"/>
  <c r="P55" i="34"/>
  <c r="W41" i="25"/>
  <c r="Y41" i="25" s="1"/>
  <c r="W41" i="2"/>
  <c r="Y41" i="2" s="1"/>
  <c r="AB41" i="12"/>
  <c r="Q41" i="2"/>
  <c r="Q41" i="25"/>
  <c r="K48" i="2"/>
  <c r="M48" i="2" s="1"/>
  <c r="K48" i="25"/>
  <c r="M48" i="25" s="1"/>
  <c r="AX34" i="25"/>
  <c r="AZ34" i="25" s="1"/>
  <c r="AX34" i="2"/>
  <c r="AZ34" i="2" s="1"/>
  <c r="T21" i="25"/>
  <c r="V21" i="25" s="1"/>
  <c r="T21" i="2"/>
  <c r="V21" i="2" s="1"/>
  <c r="AX44" i="2"/>
  <c r="AZ44" i="2" s="1"/>
  <c r="AX44" i="25"/>
  <c r="AZ44" i="25" s="1"/>
  <c r="AX14" i="2"/>
  <c r="AZ14" i="2" s="1"/>
  <c r="AX14" i="25"/>
  <c r="AZ14" i="25" s="1"/>
  <c r="AU36" i="2"/>
  <c r="AW36" i="2" s="1"/>
  <c r="AU36" i="25"/>
  <c r="AW36" i="25" s="1"/>
  <c r="AI21" i="25"/>
  <c r="AK21" i="25" s="1"/>
  <c r="AI21" i="2"/>
  <c r="AK21" i="2" s="1"/>
  <c r="H17" i="25"/>
  <c r="J17" i="25" s="1"/>
  <c r="H17" i="2"/>
  <c r="J17" i="2" s="1"/>
  <c r="W19" i="25"/>
  <c r="Y19" i="25" s="1"/>
  <c r="W19" i="2"/>
  <c r="Y19" i="2" s="1"/>
  <c r="AF9" i="25"/>
  <c r="AF9" i="2"/>
  <c r="BF9" i="12"/>
  <c r="BG40" i="11"/>
  <c r="BI40" i="11" s="1"/>
  <c r="AR36" i="25"/>
  <c r="AR36" i="2"/>
  <c r="H45" i="25"/>
  <c r="J45" i="25" s="1"/>
  <c r="H45" i="2"/>
  <c r="J45" i="2" s="1"/>
  <c r="AL42" i="2"/>
  <c r="AN42" i="2" s="1"/>
  <c r="AL42" i="25"/>
  <c r="AN42" i="25" s="1"/>
  <c r="AU13" i="2"/>
  <c r="AW13" i="2" s="1"/>
  <c r="AU13" i="25"/>
  <c r="AW13" i="25" s="1"/>
  <c r="AX18" i="25"/>
  <c r="AZ18" i="25" s="1"/>
  <c r="AX18" i="2"/>
  <c r="AZ18" i="2" s="1"/>
  <c r="Q25" i="2"/>
  <c r="Q25" i="25"/>
  <c r="AU35" i="2"/>
  <c r="AW35" i="2" s="1"/>
  <c r="AU35" i="25"/>
  <c r="AW35" i="25" s="1"/>
  <c r="Q8" i="2"/>
  <c r="Q8" i="25"/>
  <c r="H25" i="2"/>
  <c r="J25" i="2" s="1"/>
  <c r="H25" i="25"/>
  <c r="J25" i="25" s="1"/>
  <c r="AH55" i="11"/>
  <c r="BD32" i="11"/>
  <c r="BF32" i="11" s="1"/>
  <c r="AF35" i="25"/>
  <c r="AF35" i="2"/>
  <c r="AX20" i="2"/>
  <c r="AZ20" i="2" s="1"/>
  <c r="AX20" i="25"/>
  <c r="AZ20" i="25" s="1"/>
  <c r="H44" i="2"/>
  <c r="J44" i="2" s="1"/>
  <c r="H44" i="25"/>
  <c r="J44" i="25" s="1"/>
  <c r="W22" i="25"/>
  <c r="Y22" i="25" s="1"/>
  <c r="W22" i="2"/>
  <c r="Y22" i="2" s="1"/>
  <c r="W49" i="2"/>
  <c r="Y49" i="2" s="1"/>
  <c r="W49" i="25"/>
  <c r="Y49" i="25" s="1"/>
  <c r="T45" i="2"/>
  <c r="V45" i="2" s="1"/>
  <c r="T45" i="25"/>
  <c r="V45" i="25" s="1"/>
  <c r="AR24" i="25"/>
  <c r="AR24" i="2"/>
  <c r="AB22" i="28"/>
  <c r="AX39" i="25"/>
  <c r="AZ39" i="25" s="1"/>
  <c r="AX39" i="2"/>
  <c r="AZ39" i="2" s="1"/>
  <c r="W16" i="25"/>
  <c r="Y16" i="25" s="1"/>
  <c r="W16" i="2"/>
  <c r="Y16" i="2" s="1"/>
  <c r="AR22" i="25"/>
  <c r="AR22" i="2"/>
  <c r="AL35" i="25"/>
  <c r="AN35" i="25" s="1"/>
  <c r="AL35" i="2"/>
  <c r="AN35" i="2" s="1"/>
  <c r="AU49" i="25"/>
  <c r="AW49" i="25" s="1"/>
  <c r="AU49" i="2"/>
  <c r="AW49" i="2" s="1"/>
  <c r="AX9" i="2"/>
  <c r="AZ9" i="2" s="1"/>
  <c r="AX9" i="25"/>
  <c r="AZ9" i="25" s="1"/>
  <c r="AU30" i="2"/>
  <c r="AW30" i="2" s="1"/>
  <c r="AU30" i="25"/>
  <c r="AW30" i="25" s="1"/>
  <c r="K17" i="2"/>
  <c r="M17" i="2" s="1"/>
  <c r="K17" i="25"/>
  <c r="M17" i="25" s="1"/>
  <c r="BD55" i="34"/>
  <c r="BC55" i="19"/>
  <c r="AO22" i="28"/>
  <c r="AQ22" i="28" s="1"/>
  <c r="AB55" i="19"/>
  <c r="K25" i="25"/>
  <c r="M25" i="25" s="1"/>
  <c r="K25" i="2"/>
  <c r="M25" i="2" s="1"/>
  <c r="E29" i="25"/>
  <c r="E29" i="2"/>
  <c r="BA32" i="11"/>
  <c r="BC32" i="11" s="1"/>
  <c r="BG35" i="11"/>
  <c r="BI35" i="11" s="1"/>
  <c r="H33" i="25"/>
  <c r="J33" i="25" s="1"/>
  <c r="H33" i="2"/>
  <c r="J33" i="2" s="1"/>
  <c r="W7" i="2"/>
  <c r="Y7" i="2" s="1"/>
  <c r="W7" i="25"/>
  <c r="Y7" i="25" s="1"/>
  <c r="T39" i="2"/>
  <c r="V39" i="2" s="1"/>
  <c r="T39" i="25"/>
  <c r="V39" i="25" s="1"/>
  <c r="T29" i="2"/>
  <c r="V29" i="2" s="1"/>
  <c r="T29" i="25"/>
  <c r="V29" i="25" s="1"/>
  <c r="Q7" i="2"/>
  <c r="Q7" i="25"/>
  <c r="E55" i="11"/>
  <c r="E21" i="28" s="1"/>
  <c r="E11" i="25"/>
  <c r="E11" i="2"/>
  <c r="BG17" i="11"/>
  <c r="BI17" i="11" s="1"/>
  <c r="W23" i="2"/>
  <c r="Y23" i="2" s="1"/>
  <c r="W23" i="25"/>
  <c r="Y23" i="25" s="1"/>
  <c r="AU29" i="2"/>
  <c r="AW29" i="2" s="1"/>
  <c r="AU29" i="25"/>
  <c r="AW29" i="25" s="1"/>
  <c r="W47" i="25"/>
  <c r="Y47" i="25" s="1"/>
  <c r="W47" i="2"/>
  <c r="Y47" i="2" s="1"/>
  <c r="W11" i="2"/>
  <c r="Y11" i="2" s="1"/>
  <c r="W11" i="25"/>
  <c r="Y11" i="25" s="1"/>
  <c r="AU37" i="2"/>
  <c r="AW37" i="2" s="1"/>
  <c r="AU37" i="25"/>
  <c r="AW37" i="25" s="1"/>
  <c r="K23" i="25"/>
  <c r="M23" i="25" s="1"/>
  <c r="K23" i="2"/>
  <c r="M23" i="2" s="1"/>
  <c r="T35" i="2"/>
  <c r="V35" i="2" s="1"/>
  <c r="T35" i="25"/>
  <c r="V35" i="25" s="1"/>
  <c r="H34" i="25"/>
  <c r="J34" i="25" s="1"/>
  <c r="H34" i="2"/>
  <c r="J34" i="2" s="1"/>
  <c r="W34" i="25"/>
  <c r="Y34" i="25" s="1"/>
  <c r="W34" i="2"/>
  <c r="Y34" i="2" s="1"/>
  <c r="Q40" i="2"/>
  <c r="Q40" i="25"/>
  <c r="AB40" i="12"/>
  <c r="W43" i="2"/>
  <c r="Y43" i="2" s="1"/>
  <c r="W43" i="25"/>
  <c r="Y43" i="25" s="1"/>
  <c r="E31" i="25"/>
  <c r="E31" i="2"/>
  <c r="H37" i="25"/>
  <c r="J37" i="25" s="1"/>
  <c r="H37" i="2"/>
  <c r="J37" i="2" s="1"/>
  <c r="H39" i="2"/>
  <c r="J39" i="2" s="1"/>
  <c r="H39" i="25"/>
  <c r="J39" i="25" s="1"/>
  <c r="Q20" i="2"/>
  <c r="Q20" i="25"/>
  <c r="E43" i="2"/>
  <c r="E43" i="25"/>
  <c r="AR12" i="25"/>
  <c r="AR12" i="2"/>
  <c r="E49" i="25"/>
  <c r="E49" i="2"/>
  <c r="AI13" i="2"/>
  <c r="AK13" i="2" s="1"/>
  <c r="AI13" i="25"/>
  <c r="AK13" i="25" s="1"/>
  <c r="AI29" i="2"/>
  <c r="AK29" i="2" s="1"/>
  <c r="AI29" i="25"/>
  <c r="AK29" i="25" s="1"/>
  <c r="H15" i="25"/>
  <c r="J15" i="25" s="1"/>
  <c r="H15" i="2"/>
  <c r="J15" i="2" s="1"/>
  <c r="AX49" i="25"/>
  <c r="AZ49" i="25" s="1"/>
  <c r="AX49" i="2"/>
  <c r="AZ49" i="2" s="1"/>
  <c r="H22" i="2"/>
  <c r="J22" i="2" s="1"/>
  <c r="H22" i="25"/>
  <c r="J22" i="25" s="1"/>
  <c r="AI20" i="2"/>
  <c r="AK20" i="2" s="1"/>
  <c r="AI20" i="25"/>
  <c r="AK20" i="25" s="1"/>
  <c r="AU16" i="25"/>
  <c r="AW16" i="25" s="1"/>
  <c r="AU16" i="2"/>
  <c r="AW16" i="2" s="1"/>
  <c r="K34" i="2"/>
  <c r="M34" i="2" s="1"/>
  <c r="K34" i="25"/>
  <c r="M34" i="25" s="1"/>
  <c r="AC55" i="19"/>
  <c r="Z55" i="30"/>
  <c r="H13" i="25"/>
  <c r="J13" i="25" s="1"/>
  <c r="H13" i="2"/>
  <c r="J13" i="2" s="1"/>
  <c r="AI26" i="25"/>
  <c r="AK26" i="25" s="1"/>
  <c r="AI26" i="2"/>
  <c r="AK26" i="2" s="1"/>
  <c r="H9" i="2"/>
  <c r="J9" i="2" s="1"/>
  <c r="H9" i="25"/>
  <c r="J9" i="25" s="1"/>
  <c r="W8" i="25"/>
  <c r="Y8" i="25" s="1"/>
  <c r="W8" i="2"/>
  <c r="Y8" i="2" s="1"/>
  <c r="K27" i="2"/>
  <c r="M27" i="2" s="1"/>
  <c r="K27" i="25"/>
  <c r="M27" i="25" s="1"/>
  <c r="H29" i="25"/>
  <c r="J29" i="25" s="1"/>
  <c r="H29" i="2"/>
  <c r="J29" i="2" s="1"/>
  <c r="AX46" i="2"/>
  <c r="AZ46" i="2" s="1"/>
  <c r="AX46" i="25"/>
  <c r="AZ46" i="25" s="1"/>
  <c r="Q21" i="2"/>
  <c r="Q21" i="25"/>
  <c r="AX29" i="2"/>
  <c r="AZ29" i="2" s="1"/>
  <c r="AX29" i="25"/>
  <c r="AZ29" i="25" s="1"/>
  <c r="BG44" i="11"/>
  <c r="BI44" i="11" s="1"/>
  <c r="AI55" i="11"/>
  <c r="AI21" i="28" s="1"/>
  <c r="AL34" i="2"/>
  <c r="AN34" i="2" s="1"/>
  <c r="AL34" i="25"/>
  <c r="AN34" i="25" s="1"/>
  <c r="BF55" i="30"/>
  <c r="W44" i="2"/>
  <c r="Y44" i="2" s="1"/>
  <c r="W44" i="25"/>
  <c r="Y44" i="25" s="1"/>
  <c r="AR31" i="25"/>
  <c r="AR31" i="2"/>
  <c r="AI40" i="25"/>
  <c r="AK40" i="25" s="1"/>
  <c r="AI40" i="2"/>
  <c r="AK40" i="2" s="1"/>
  <c r="W26" i="25"/>
  <c r="Y26" i="25" s="1"/>
  <c r="W26" i="2"/>
  <c r="Y26" i="2" s="1"/>
  <c r="AF37" i="25"/>
  <c r="AF37" i="2"/>
  <c r="AU45" i="2"/>
  <c r="AW45" i="2" s="1"/>
  <c r="AU45" i="25"/>
  <c r="AW45" i="25" s="1"/>
  <c r="AX19" i="25"/>
  <c r="AZ19" i="25" s="1"/>
  <c r="AX19" i="2"/>
  <c r="AZ19" i="2" s="1"/>
  <c r="AF31" i="25"/>
  <c r="AF31" i="2"/>
  <c r="BG39" i="11"/>
  <c r="BI39" i="11" s="1"/>
  <c r="BG46" i="11"/>
  <c r="BI46" i="11" s="1"/>
  <c r="BG14" i="11"/>
  <c r="BI14" i="11" s="1"/>
  <c r="T15" i="2"/>
  <c r="V15" i="2" s="1"/>
  <c r="T15" i="25"/>
  <c r="V15" i="25" s="1"/>
  <c r="T27" i="2"/>
  <c r="V27" i="2" s="1"/>
  <c r="T27" i="25"/>
  <c r="V27" i="25" s="1"/>
  <c r="AI15" i="25"/>
  <c r="AK15" i="25" s="1"/>
  <c r="AI15" i="2"/>
  <c r="AK15" i="2" s="1"/>
  <c r="Q45" i="2"/>
  <c r="Q45" i="25"/>
  <c r="T7" i="2"/>
  <c r="V7" i="2" s="1"/>
  <c r="T7" i="25"/>
  <c r="V7" i="25" s="1"/>
  <c r="E9" i="25"/>
  <c r="E9" i="2"/>
  <c r="K13" i="2"/>
  <c r="M13" i="2" s="1"/>
  <c r="K13" i="25"/>
  <c r="M13" i="25" s="1"/>
  <c r="AF55" i="11"/>
  <c r="AF21" i="28" s="1"/>
  <c r="AR38" i="2"/>
  <c r="AR38" i="25"/>
  <c r="AF20" i="2"/>
  <c r="AF20" i="25"/>
  <c r="AR33" i="25"/>
  <c r="AR33" i="2"/>
  <c r="W12" i="25"/>
  <c r="Y12" i="25" s="1"/>
  <c r="W12" i="2"/>
  <c r="Y12" i="2" s="1"/>
  <c r="AQ8" i="12"/>
  <c r="AF8" i="25"/>
  <c r="AF8" i="2"/>
  <c r="AI31" i="2"/>
  <c r="AK31" i="2" s="1"/>
  <c r="AI31" i="25"/>
  <c r="AK31" i="25" s="1"/>
  <c r="Q28" i="25"/>
  <c r="Q28" i="2"/>
  <c r="AE22" i="12"/>
  <c r="E22" i="25"/>
  <c r="E22" i="2"/>
  <c r="AI9" i="25"/>
  <c r="AK9" i="25" s="1"/>
  <c r="AI9" i="2"/>
  <c r="AK9" i="2" s="1"/>
  <c r="AU43" i="2"/>
  <c r="AW43" i="2" s="1"/>
  <c r="AU43" i="25"/>
  <c r="AW43" i="25" s="1"/>
  <c r="K33" i="25"/>
  <c r="M33" i="25" s="1"/>
  <c r="K33" i="2"/>
  <c r="M33" i="2" s="1"/>
  <c r="BG47" i="11"/>
  <c r="BI47" i="11" s="1"/>
  <c r="T11" i="2"/>
  <c r="V11" i="2" s="1"/>
  <c r="T11" i="25"/>
  <c r="V11" i="25" s="1"/>
  <c r="E12" i="2"/>
  <c r="E12" i="25"/>
  <c r="AU14" i="2"/>
  <c r="AW14" i="2" s="1"/>
  <c r="AU14" i="25"/>
  <c r="AW14" i="25" s="1"/>
  <c r="BG26" i="11"/>
  <c r="BI26" i="11" s="1"/>
  <c r="AU11" i="2"/>
  <c r="AW11" i="2" s="1"/>
  <c r="AU11" i="25"/>
  <c r="AW11" i="25" s="1"/>
  <c r="AI14" i="25"/>
  <c r="AK14" i="25" s="1"/>
  <c r="AI14" i="2"/>
  <c r="AK14" i="2" s="1"/>
  <c r="AL29" i="25"/>
  <c r="AN29" i="25" s="1"/>
  <c r="AL29" i="2"/>
  <c r="AN29" i="2" s="1"/>
  <c r="T9" i="25"/>
  <c r="V9" i="25" s="1"/>
  <c r="T9" i="2"/>
  <c r="V9" i="2" s="1"/>
  <c r="Q19" i="25"/>
  <c r="Q19" i="2"/>
  <c r="AL7" i="25"/>
  <c r="AN7" i="25" s="1"/>
  <c r="AL7" i="2"/>
  <c r="AN7" i="2" s="1"/>
  <c r="AX13" i="2"/>
  <c r="AZ13" i="2" s="1"/>
  <c r="AX13" i="25"/>
  <c r="AZ13" i="25" s="1"/>
  <c r="BC29" i="12"/>
  <c r="AR29" i="2"/>
  <c r="AR29" i="25"/>
  <c r="K7" i="25"/>
  <c r="M7" i="25" s="1"/>
  <c r="K7" i="2"/>
  <c r="M7" i="2" s="1"/>
  <c r="T10" i="2"/>
  <c r="V10" i="2" s="1"/>
  <c r="T10" i="25"/>
  <c r="V10" i="25" s="1"/>
  <c r="AX30" i="2"/>
  <c r="AZ30" i="2" s="1"/>
  <c r="AX30" i="25"/>
  <c r="AZ30" i="25" s="1"/>
  <c r="W48" i="25"/>
  <c r="Y48" i="25" s="1"/>
  <c r="W48" i="2"/>
  <c r="Y48" i="2" s="1"/>
  <c r="BG27" i="11"/>
  <c r="BI27" i="11" s="1"/>
  <c r="AU27" i="25"/>
  <c r="AW27" i="25" s="1"/>
  <c r="AU27" i="2"/>
  <c r="AW27" i="2" s="1"/>
  <c r="AL28" i="2"/>
  <c r="AN28" i="2" s="1"/>
  <c r="AL28" i="25"/>
  <c r="AN28" i="25" s="1"/>
  <c r="AU46" i="25"/>
  <c r="AW46" i="25" s="1"/>
  <c r="AU46" i="2"/>
  <c r="AW46" i="2" s="1"/>
  <c r="AU25" i="25"/>
  <c r="AW25" i="25" s="1"/>
  <c r="AU25" i="2"/>
  <c r="AW25" i="2" s="1"/>
  <c r="N22" i="28"/>
  <c r="P22" i="28" s="1"/>
  <c r="W55" i="12" l="1"/>
  <c r="BG22" i="12"/>
  <c r="AL55" i="12"/>
  <c r="AU55" i="12"/>
  <c r="J21" i="28"/>
  <c r="J26" i="28" s="1"/>
  <c r="J27" i="28" s="1"/>
  <c r="V21" i="28"/>
  <c r="V26" i="28" s="1"/>
  <c r="V27" i="28" s="1"/>
  <c r="BG9" i="12"/>
  <c r="AE9" i="12"/>
  <c r="BG11" i="12"/>
  <c r="BI11" i="12" s="1"/>
  <c r="BG21" i="12"/>
  <c r="BI21" i="12" s="1"/>
  <c r="BG49" i="12"/>
  <c r="BG37" i="12"/>
  <c r="BI37" i="12" s="1"/>
  <c r="AE49" i="12"/>
  <c r="AN21" i="28"/>
  <c r="BG33" i="12"/>
  <c r="BI33" i="12" s="1"/>
  <c r="BG29" i="12"/>
  <c r="BI29" i="12" s="1"/>
  <c r="BG42" i="12"/>
  <c r="BG47" i="12"/>
  <c r="BI47" i="12" s="1"/>
  <c r="AX55" i="12"/>
  <c r="BG14" i="12"/>
  <c r="BI14" i="12" s="1"/>
  <c r="BG46" i="12"/>
  <c r="BI46" i="12" s="1"/>
  <c r="BG24" i="12"/>
  <c r="BI24" i="12" s="1"/>
  <c r="BA25" i="25"/>
  <c r="BC25" i="25" s="1"/>
  <c r="BG34" i="12"/>
  <c r="BI34" i="12" s="1"/>
  <c r="BG38" i="12"/>
  <c r="BI38" i="12" s="1"/>
  <c r="Z21" i="28"/>
  <c r="BG48" i="12"/>
  <c r="BI48" i="12" s="1"/>
  <c r="BG8" i="12"/>
  <c r="BG17" i="12"/>
  <c r="BI17" i="12" s="1"/>
  <c r="BG31" i="12"/>
  <c r="BI31" i="12" s="1"/>
  <c r="AT29" i="2"/>
  <c r="BA29" i="2"/>
  <c r="BC29" i="2" s="1"/>
  <c r="AT38" i="2"/>
  <c r="BA38" i="2"/>
  <c r="BC38" i="2" s="1"/>
  <c r="S20" i="2"/>
  <c r="Z20" i="2"/>
  <c r="G14" i="2"/>
  <c r="AC14" i="2"/>
  <c r="N14" i="2"/>
  <c r="P14" i="2" s="1"/>
  <c r="AH22" i="2"/>
  <c r="BD22" i="2"/>
  <c r="BF22" i="2" s="1"/>
  <c r="AO22" i="2"/>
  <c r="AQ22" i="2" s="1"/>
  <c r="AT21" i="25"/>
  <c r="BA21" i="25"/>
  <c r="BC21" i="25" s="1"/>
  <c r="AT7" i="2"/>
  <c r="BA7" i="2"/>
  <c r="BC7" i="2" s="1"/>
  <c r="AH33" i="2"/>
  <c r="BD33" i="2"/>
  <c r="BF33" i="2" s="1"/>
  <c r="AO33" i="2"/>
  <c r="AQ33" i="2" s="1"/>
  <c r="G33" i="2"/>
  <c r="AC33" i="2"/>
  <c r="N33" i="2"/>
  <c r="P33" i="2" s="1"/>
  <c r="AT18" i="25"/>
  <c r="BA18" i="25"/>
  <c r="BC18" i="25" s="1"/>
  <c r="AT20" i="2"/>
  <c r="BA20" i="2"/>
  <c r="BC20" i="2" s="1"/>
  <c r="S9" i="2"/>
  <c r="Z9" i="2"/>
  <c r="AB9" i="2" s="1"/>
  <c r="AH8" i="25"/>
  <c r="BD8" i="25"/>
  <c r="BF8" i="25" s="1"/>
  <c r="AO8" i="25"/>
  <c r="AQ8" i="25" s="1"/>
  <c r="AH20" i="25"/>
  <c r="BD20" i="25"/>
  <c r="BF20" i="25" s="1"/>
  <c r="AO20" i="25"/>
  <c r="AQ20" i="25" s="1"/>
  <c r="S45" i="2"/>
  <c r="Z45" i="2"/>
  <c r="S7" i="2"/>
  <c r="Z7" i="2"/>
  <c r="AB7" i="2" s="1"/>
  <c r="G29" i="2"/>
  <c r="AC29" i="2"/>
  <c r="AE29" i="2" s="1"/>
  <c r="N29" i="2"/>
  <c r="P29" i="2" s="1"/>
  <c r="AT53" i="25"/>
  <c r="BA53" i="25"/>
  <c r="BC53" i="25" s="1"/>
  <c r="S12" i="25"/>
  <c r="Z12" i="25"/>
  <c r="AB12" i="25" s="1"/>
  <c r="AH54" i="2"/>
  <c r="BD54" i="2"/>
  <c r="BF54" i="2" s="1"/>
  <c r="AO54" i="2"/>
  <c r="AQ54" i="2" s="1"/>
  <c r="S47" i="25"/>
  <c r="Z47" i="25"/>
  <c r="AB47" i="25" s="1"/>
  <c r="G35" i="2"/>
  <c r="AC35" i="2"/>
  <c r="N35" i="2"/>
  <c r="P35" i="2" s="1"/>
  <c r="S18" i="2"/>
  <c r="Z18" i="2"/>
  <c r="AB18" i="2" s="1"/>
  <c r="AT10" i="25"/>
  <c r="BA10" i="25"/>
  <c r="BC10" i="25" s="1"/>
  <c r="G48" i="2"/>
  <c r="AC48" i="2"/>
  <c r="AE48" i="2" s="1"/>
  <c r="N48" i="2"/>
  <c r="G8" i="25"/>
  <c r="AC8" i="25"/>
  <c r="BG8" i="25" s="1"/>
  <c r="N8" i="25"/>
  <c r="P8" i="25" s="1"/>
  <c r="AT37" i="25"/>
  <c r="BA37" i="25"/>
  <c r="BC37" i="25" s="1"/>
  <c r="S44" i="2"/>
  <c r="Z44" i="2"/>
  <c r="AB44" i="2" s="1"/>
  <c r="G13" i="2"/>
  <c r="AC13" i="2"/>
  <c r="AE13" i="2" s="1"/>
  <c r="N13" i="2"/>
  <c r="G41" i="25"/>
  <c r="AC41" i="25"/>
  <c r="AE41" i="25" s="1"/>
  <c r="N41" i="25"/>
  <c r="P41" i="25" s="1"/>
  <c r="AH21" i="25"/>
  <c r="BD21" i="25"/>
  <c r="BF21" i="25" s="1"/>
  <c r="AO21" i="25"/>
  <c r="S27" i="2"/>
  <c r="Z27" i="2"/>
  <c r="AB27" i="2" s="1"/>
  <c r="AH53" i="2"/>
  <c r="BD53" i="2"/>
  <c r="BF53" i="2" s="1"/>
  <c r="AO53" i="2"/>
  <c r="AQ53" i="2" s="1"/>
  <c r="S31" i="2"/>
  <c r="Z31" i="2"/>
  <c r="AB31" i="2" s="1"/>
  <c r="AH23" i="2"/>
  <c r="BD23" i="2"/>
  <c r="BF23" i="2" s="1"/>
  <c r="AO23" i="2"/>
  <c r="AQ23" i="2" s="1"/>
  <c r="AH12" i="25"/>
  <c r="BD12" i="25"/>
  <c r="BF12" i="25" s="1"/>
  <c r="AO12" i="25"/>
  <c r="AQ12" i="25" s="1"/>
  <c r="AT19" i="25"/>
  <c r="BA19" i="25"/>
  <c r="BC19" i="25" s="1"/>
  <c r="S37" i="2"/>
  <c r="Z37" i="2"/>
  <c r="AB37" i="2" s="1"/>
  <c r="S14" i="25"/>
  <c r="Z14" i="25"/>
  <c r="AB14" i="25" s="1"/>
  <c r="AH40" i="2"/>
  <c r="AO40" i="2"/>
  <c r="AQ40" i="2" s="1"/>
  <c r="BD40" i="2"/>
  <c r="BF40" i="2" s="1"/>
  <c r="AH44" i="2"/>
  <c r="BD44" i="2"/>
  <c r="BF44" i="2" s="1"/>
  <c r="AO44" i="2"/>
  <c r="AQ44" i="2" s="1"/>
  <c r="AT16" i="25"/>
  <c r="BA16" i="25"/>
  <c r="BC16" i="25" s="1"/>
  <c r="G42" i="2"/>
  <c r="AC42" i="2"/>
  <c r="N42" i="2"/>
  <c r="P42" i="2" s="1"/>
  <c r="S26" i="2"/>
  <c r="Z26" i="2"/>
  <c r="AB26" i="2" s="1"/>
  <c r="AH46" i="25"/>
  <c r="BD46" i="25"/>
  <c r="BF46" i="25" s="1"/>
  <c r="AO46" i="25"/>
  <c r="AQ46" i="25" s="1"/>
  <c r="AH19" i="2"/>
  <c r="AO19" i="2"/>
  <c r="AQ19" i="2" s="1"/>
  <c r="BD19" i="2"/>
  <c r="BF19" i="2" s="1"/>
  <c r="AH15" i="2"/>
  <c r="AO15" i="2"/>
  <c r="AQ15" i="2" s="1"/>
  <c r="BD15" i="2"/>
  <c r="BF15" i="2" s="1"/>
  <c r="AT42" i="2"/>
  <c r="BA42" i="2"/>
  <c r="BC42" i="2" s="1"/>
  <c r="S13" i="25"/>
  <c r="Z13" i="25"/>
  <c r="AB13" i="25" s="1"/>
  <c r="G44" i="2"/>
  <c r="AC44" i="2"/>
  <c r="AE44" i="2" s="1"/>
  <c r="N44" i="2"/>
  <c r="P44" i="2" s="1"/>
  <c r="AH29" i="2"/>
  <c r="BD29" i="2"/>
  <c r="AO29" i="2"/>
  <c r="AQ29" i="2" s="1"/>
  <c r="S49" i="2"/>
  <c r="Z49" i="2"/>
  <c r="AB49" i="2" s="1"/>
  <c r="S34" i="25"/>
  <c r="Z34" i="25"/>
  <c r="AB34" i="25" s="1"/>
  <c r="AT14" i="25"/>
  <c r="BA14" i="25"/>
  <c r="BC14" i="25" s="1"/>
  <c r="AH30" i="25"/>
  <c r="BD30" i="25"/>
  <c r="BF30" i="25" s="1"/>
  <c r="AO30" i="25"/>
  <c r="AQ30" i="25" s="1"/>
  <c r="AH38" i="25"/>
  <c r="BD38" i="25"/>
  <c r="BF38" i="25" s="1"/>
  <c r="AO38" i="25"/>
  <c r="AQ38" i="25" s="1"/>
  <c r="AH27" i="25"/>
  <c r="BD27" i="25"/>
  <c r="BF27" i="25" s="1"/>
  <c r="AO27" i="25"/>
  <c r="AQ27" i="25" s="1"/>
  <c r="G15" i="25"/>
  <c r="AC15" i="25"/>
  <c r="AE15" i="25" s="1"/>
  <c r="N15" i="25"/>
  <c r="P15" i="25" s="1"/>
  <c r="N32" i="12"/>
  <c r="P32" i="12" s="1"/>
  <c r="AC32" i="12"/>
  <c r="G32" i="12"/>
  <c r="G55" i="12" s="1"/>
  <c r="BG39" i="12"/>
  <c r="BI39" i="12" s="1"/>
  <c r="BG16" i="12"/>
  <c r="BI16" i="12" s="1"/>
  <c r="G12" i="25"/>
  <c r="AC12" i="25"/>
  <c r="BG12" i="25" s="1"/>
  <c r="N12" i="25"/>
  <c r="P12" i="25" s="1"/>
  <c r="G11" i="25"/>
  <c r="AC11" i="25"/>
  <c r="AE11" i="25" s="1"/>
  <c r="N11" i="25"/>
  <c r="P11" i="25" s="1"/>
  <c r="AT24" i="2"/>
  <c r="BA24" i="2"/>
  <c r="BC24" i="2" s="1"/>
  <c r="AH35" i="2"/>
  <c r="BD35" i="2"/>
  <c r="BF35" i="2" s="1"/>
  <c r="AO35" i="2"/>
  <c r="AQ35" i="2" s="1"/>
  <c r="S8" i="25"/>
  <c r="Z8" i="25"/>
  <c r="AB8" i="25" s="1"/>
  <c r="AT36" i="2"/>
  <c r="BA36" i="2"/>
  <c r="BC36" i="2" s="1"/>
  <c r="S41" i="25"/>
  <c r="Z41" i="25"/>
  <c r="AB41" i="25" s="1"/>
  <c r="G27" i="25"/>
  <c r="AC27" i="25"/>
  <c r="N27" i="25"/>
  <c r="P27" i="25" s="1"/>
  <c r="S33" i="2"/>
  <c r="Z33" i="2"/>
  <c r="AB33" i="2" s="1"/>
  <c r="G37" i="25"/>
  <c r="AC37" i="25"/>
  <c r="AE37" i="25" s="1"/>
  <c r="N37" i="25"/>
  <c r="P37" i="25" s="1"/>
  <c r="AH7" i="25"/>
  <c r="AO7" i="25"/>
  <c r="AQ7" i="25" s="1"/>
  <c r="G14" i="25"/>
  <c r="AC14" i="25"/>
  <c r="AE14" i="25" s="1"/>
  <c r="N14" i="25"/>
  <c r="P14" i="25" s="1"/>
  <c r="AE46" i="12"/>
  <c r="AE24" i="12"/>
  <c r="AH54" i="25"/>
  <c r="BD54" i="25"/>
  <c r="BF54" i="25" s="1"/>
  <c r="AO54" i="25"/>
  <c r="AQ54" i="25" s="1"/>
  <c r="S48" i="25"/>
  <c r="Z48" i="25"/>
  <c r="AB48" i="25" s="1"/>
  <c r="AT49" i="25"/>
  <c r="BA49" i="25"/>
  <c r="S38" i="25"/>
  <c r="Z38" i="25"/>
  <c r="AB38" i="25" s="1"/>
  <c r="G35" i="25"/>
  <c r="AC35" i="25"/>
  <c r="N35" i="25"/>
  <c r="P35" i="25" s="1"/>
  <c r="AT30" i="25"/>
  <c r="BA30" i="25"/>
  <c r="BC30" i="25" s="1"/>
  <c r="AE48" i="12"/>
  <c r="G8" i="2"/>
  <c r="AC8" i="2"/>
  <c r="AE8" i="2" s="1"/>
  <c r="N8" i="2"/>
  <c r="P8" i="2" s="1"/>
  <c r="AH36" i="2"/>
  <c r="BD36" i="2"/>
  <c r="BF36" i="2" s="1"/>
  <c r="AO36" i="2"/>
  <c r="AQ36" i="2" s="1"/>
  <c r="AH45" i="2"/>
  <c r="BD45" i="2"/>
  <c r="BF45" i="2" s="1"/>
  <c r="AO45" i="2"/>
  <c r="AQ45" i="2" s="1"/>
  <c r="G33" i="25"/>
  <c r="AC33" i="25"/>
  <c r="AE33" i="25" s="1"/>
  <c r="N33" i="25"/>
  <c r="P33" i="25" s="1"/>
  <c r="AT23" i="2"/>
  <c r="BA23" i="2"/>
  <c r="BC23" i="2" s="1"/>
  <c r="S46" i="25"/>
  <c r="Z46" i="25"/>
  <c r="AB46" i="25" s="1"/>
  <c r="AH47" i="25"/>
  <c r="BD47" i="25"/>
  <c r="BF47" i="25" s="1"/>
  <c r="AO47" i="25"/>
  <c r="AQ47" i="25" s="1"/>
  <c r="AH10" i="25"/>
  <c r="BD10" i="25"/>
  <c r="BF10" i="25" s="1"/>
  <c r="AO10" i="25"/>
  <c r="AQ10" i="25" s="1"/>
  <c r="AT34" i="25"/>
  <c r="BA34" i="25"/>
  <c r="BC34" i="25" s="1"/>
  <c r="AE21" i="12"/>
  <c r="S35" i="2"/>
  <c r="Z35" i="2"/>
  <c r="AB35" i="2" s="1"/>
  <c r="AT19" i="2"/>
  <c r="BA19" i="2"/>
  <c r="BC19" i="2" s="1"/>
  <c r="AT46" i="25"/>
  <c r="BA46" i="25"/>
  <c r="BC46" i="25" s="1"/>
  <c r="G10" i="25"/>
  <c r="AC10" i="25"/>
  <c r="AE10" i="25" s="1"/>
  <c r="N10" i="25"/>
  <c r="P10" i="25" s="1"/>
  <c r="AH48" i="2"/>
  <c r="AO48" i="2"/>
  <c r="AQ48" i="2" s="1"/>
  <c r="BD48" i="2"/>
  <c r="BF48" i="2" s="1"/>
  <c r="G16" i="2"/>
  <c r="AC16" i="2"/>
  <c r="AE16" i="2" s="1"/>
  <c r="N16" i="2"/>
  <c r="P16" i="2" s="1"/>
  <c r="G53" i="2"/>
  <c r="AC53" i="2"/>
  <c r="AE53" i="2" s="1"/>
  <c r="N53" i="2"/>
  <c r="P53" i="2" s="1"/>
  <c r="G34" i="25"/>
  <c r="AC34" i="25"/>
  <c r="AE34" i="25" s="1"/>
  <c r="N34" i="25"/>
  <c r="P34" i="25" s="1"/>
  <c r="G30" i="25"/>
  <c r="AC30" i="25"/>
  <c r="N30" i="25"/>
  <c r="P30" i="25" s="1"/>
  <c r="AT16" i="2"/>
  <c r="BA16" i="2"/>
  <c r="BC16" i="2" s="1"/>
  <c r="AH49" i="25"/>
  <c r="BD49" i="25"/>
  <c r="BF49" i="25" s="1"/>
  <c r="AO49" i="25"/>
  <c r="AQ49" i="25" s="1"/>
  <c r="AH15" i="25"/>
  <c r="BD15" i="25"/>
  <c r="BF15" i="25" s="1"/>
  <c r="AO15" i="25"/>
  <c r="AQ15" i="25" s="1"/>
  <c r="S11" i="2"/>
  <c r="Z11" i="2"/>
  <c r="AB11" i="2" s="1"/>
  <c r="S13" i="2"/>
  <c r="Z13" i="2"/>
  <c r="AB13" i="2" s="1"/>
  <c r="AT15" i="2"/>
  <c r="BA15" i="2"/>
  <c r="BC15" i="2" s="1"/>
  <c r="S15" i="2"/>
  <c r="Z15" i="2"/>
  <c r="AB15" i="2" s="1"/>
  <c r="AH29" i="25"/>
  <c r="BD29" i="25"/>
  <c r="BF29" i="25" s="1"/>
  <c r="AO29" i="25"/>
  <c r="AQ29" i="25" s="1"/>
  <c r="AT45" i="2"/>
  <c r="BA45" i="2"/>
  <c r="BC45" i="2" s="1"/>
  <c r="AH34" i="2"/>
  <c r="BD34" i="2"/>
  <c r="BF34" i="2" s="1"/>
  <c r="AO34" i="2"/>
  <c r="AH13" i="25"/>
  <c r="BD13" i="25"/>
  <c r="BF13" i="25" s="1"/>
  <c r="AO13" i="25"/>
  <c r="AQ13" i="25" s="1"/>
  <c r="AH38" i="2"/>
  <c r="BD38" i="2"/>
  <c r="BF38" i="2" s="1"/>
  <c r="AO38" i="2"/>
  <c r="AQ38" i="2" s="1"/>
  <c r="G40" i="2"/>
  <c r="AC40" i="2"/>
  <c r="AE40" i="2" s="1"/>
  <c r="N40" i="2"/>
  <c r="P40" i="2" s="1"/>
  <c r="AT13" i="2"/>
  <c r="BA13" i="2"/>
  <c r="BC13" i="2" s="1"/>
  <c r="AH43" i="25"/>
  <c r="BD43" i="25"/>
  <c r="BF43" i="25" s="1"/>
  <c r="AO43" i="25"/>
  <c r="AQ43" i="25" s="1"/>
  <c r="BG35" i="12"/>
  <c r="BI35" i="12" s="1"/>
  <c r="BG26" i="12"/>
  <c r="BI26" i="12" s="1"/>
  <c r="BG19" i="12"/>
  <c r="BI19" i="12" s="1"/>
  <c r="BG10" i="12"/>
  <c r="BI10" i="12" s="1"/>
  <c r="BG27" i="12"/>
  <c r="BI27" i="12" s="1"/>
  <c r="BG44" i="12"/>
  <c r="BI44" i="12" s="1"/>
  <c r="BG45" i="12"/>
  <c r="BD32" i="12"/>
  <c r="BF32" i="12" s="1"/>
  <c r="AO32" i="12"/>
  <c r="AQ32" i="12" s="1"/>
  <c r="AH32" i="12"/>
  <c r="AH55" i="12" s="1"/>
  <c r="BG20" i="12"/>
  <c r="BI20" i="12" s="1"/>
  <c r="AC7" i="25"/>
  <c r="AE7" i="25" s="1"/>
  <c r="S19" i="2"/>
  <c r="Z19" i="2"/>
  <c r="AB19" i="2" s="1"/>
  <c r="G22" i="25"/>
  <c r="AC22" i="25"/>
  <c r="AE22" i="25" s="1"/>
  <c r="N22" i="25"/>
  <c r="P22" i="25" s="1"/>
  <c r="S28" i="2"/>
  <c r="Z28" i="2"/>
  <c r="AB28" i="2" s="1"/>
  <c r="AH20" i="2"/>
  <c r="BD20" i="2"/>
  <c r="BF20" i="2" s="1"/>
  <c r="AO20" i="2"/>
  <c r="AQ20" i="2" s="1"/>
  <c r="G9" i="2"/>
  <c r="AC9" i="2"/>
  <c r="AE9" i="2" s="1"/>
  <c r="N9" i="2"/>
  <c r="P9" i="2" s="1"/>
  <c r="AH31" i="2"/>
  <c r="BD31" i="2"/>
  <c r="BF31" i="2" s="1"/>
  <c r="AO31" i="2"/>
  <c r="AQ31" i="2" s="1"/>
  <c r="AH37" i="2"/>
  <c r="BD37" i="2"/>
  <c r="BF37" i="2" s="1"/>
  <c r="AO37" i="2"/>
  <c r="AQ37" i="2" s="1"/>
  <c r="AT31" i="25"/>
  <c r="BA31" i="25"/>
  <c r="BC31" i="25" s="1"/>
  <c r="S21" i="2"/>
  <c r="Z21" i="2"/>
  <c r="AB21" i="2" s="1"/>
  <c r="G49" i="2"/>
  <c r="AC49" i="2"/>
  <c r="AE49" i="2" s="1"/>
  <c r="N49" i="2"/>
  <c r="P49" i="2" s="1"/>
  <c r="G43" i="2"/>
  <c r="AC43" i="2"/>
  <c r="AE43" i="2" s="1"/>
  <c r="N43" i="2"/>
  <c r="P43" i="2" s="1"/>
  <c r="AE31" i="12"/>
  <c r="S40" i="2"/>
  <c r="Z40" i="2"/>
  <c r="AB40" i="2" s="1"/>
  <c r="G11" i="2"/>
  <c r="AC11" i="2"/>
  <c r="AE11" i="2" s="1"/>
  <c r="N11" i="2"/>
  <c r="P11" i="2" s="1"/>
  <c r="AE29" i="12"/>
  <c r="AT22" i="25"/>
  <c r="BA22" i="25"/>
  <c r="BC22" i="25" s="1"/>
  <c r="AT24" i="25"/>
  <c r="BA24" i="25"/>
  <c r="BC24" i="25" s="1"/>
  <c r="AH35" i="25"/>
  <c r="BD35" i="25"/>
  <c r="BF35" i="25" s="1"/>
  <c r="AO35" i="25"/>
  <c r="AQ35" i="25" s="1"/>
  <c r="S8" i="2"/>
  <c r="Z8" i="2"/>
  <c r="AB8" i="2" s="1"/>
  <c r="S25" i="25"/>
  <c r="Z25" i="25"/>
  <c r="AB25" i="25" s="1"/>
  <c r="AT36" i="25"/>
  <c r="BA36" i="25"/>
  <c r="BC36" i="25" s="1"/>
  <c r="AH9" i="2"/>
  <c r="AO9" i="2"/>
  <c r="AQ9" i="2" s="1"/>
  <c r="BD9" i="2"/>
  <c r="BF9" i="2" s="1"/>
  <c r="S41" i="2"/>
  <c r="Z41" i="2"/>
  <c r="AB41" i="2" s="1"/>
  <c r="AE27" i="12"/>
  <c r="S33" i="25"/>
  <c r="Z33" i="25"/>
  <c r="AB33" i="25" s="1"/>
  <c r="AE37" i="12"/>
  <c r="AH28" i="25"/>
  <c r="BD28" i="25"/>
  <c r="BF28" i="25" s="1"/>
  <c r="AO28" i="25"/>
  <c r="AQ28" i="25" s="1"/>
  <c r="G26" i="2"/>
  <c r="AC26" i="2"/>
  <c r="AE26" i="2" s="1"/>
  <c r="N26" i="2"/>
  <c r="P26" i="2" s="1"/>
  <c r="AT44" i="2"/>
  <c r="BA44" i="2"/>
  <c r="BC44" i="2" s="1"/>
  <c r="G47" i="25"/>
  <c r="AC47" i="25"/>
  <c r="N47" i="25"/>
  <c r="P47" i="25" s="1"/>
  <c r="S30" i="2"/>
  <c r="Z30" i="2"/>
  <c r="AB30" i="2" s="1"/>
  <c r="AH7" i="2"/>
  <c r="AO7" i="2"/>
  <c r="AQ7" i="2" s="1"/>
  <c r="G46" i="2"/>
  <c r="AC46" i="2"/>
  <c r="AE46" i="2" s="1"/>
  <c r="N46" i="2"/>
  <c r="P46" i="2" s="1"/>
  <c r="G39" i="25"/>
  <c r="AC39" i="25"/>
  <c r="N39" i="25"/>
  <c r="P39" i="25" s="1"/>
  <c r="G24" i="25"/>
  <c r="AC24" i="25"/>
  <c r="AE24" i="25" s="1"/>
  <c r="N24" i="25"/>
  <c r="P24" i="25" s="1"/>
  <c r="AT54" i="25"/>
  <c r="BA54" i="25"/>
  <c r="BC54" i="25" s="1"/>
  <c r="S17" i="25"/>
  <c r="Z17" i="25"/>
  <c r="AB17" i="25" s="1"/>
  <c r="AT26" i="25"/>
  <c r="BA26" i="25"/>
  <c r="BC26" i="25" s="1"/>
  <c r="AT35" i="25"/>
  <c r="BA35" i="25"/>
  <c r="BC35" i="25" s="1"/>
  <c r="AT39" i="2"/>
  <c r="BA39" i="2"/>
  <c r="BC39" i="2" s="1"/>
  <c r="S38" i="2"/>
  <c r="Z38" i="2"/>
  <c r="AT11" i="25"/>
  <c r="BA11" i="25"/>
  <c r="BC11" i="25" s="1"/>
  <c r="G36" i="2"/>
  <c r="AC36" i="2"/>
  <c r="BG36" i="2" s="1"/>
  <c r="N36" i="2"/>
  <c r="P36" i="2" s="1"/>
  <c r="Q26" i="28"/>
  <c r="Q27" i="28" s="1"/>
  <c r="AE35" i="12"/>
  <c r="AT30" i="2"/>
  <c r="BA30" i="2"/>
  <c r="BC30" i="2" s="1"/>
  <c r="AH42" i="25"/>
  <c r="BD42" i="25"/>
  <c r="BF42" i="25" s="1"/>
  <c r="AO42" i="25"/>
  <c r="AQ42" i="25" s="1"/>
  <c r="G48" i="25"/>
  <c r="AC48" i="25"/>
  <c r="AE48" i="25" s="1"/>
  <c r="N48" i="25"/>
  <c r="P48" i="25" s="1"/>
  <c r="S44" i="25"/>
  <c r="Z44" i="25"/>
  <c r="AB44" i="25" s="1"/>
  <c r="S36" i="2"/>
  <c r="Z36" i="2"/>
  <c r="AB36" i="2" s="1"/>
  <c r="AH14" i="25"/>
  <c r="BD14" i="25"/>
  <c r="BF14" i="25" s="1"/>
  <c r="AO14" i="25"/>
  <c r="AQ14" i="25" s="1"/>
  <c r="AH45" i="25"/>
  <c r="BD45" i="25"/>
  <c r="BF45" i="25" s="1"/>
  <c r="AO45" i="25"/>
  <c r="AQ45" i="25" s="1"/>
  <c r="AT8" i="25"/>
  <c r="BA8" i="25"/>
  <c r="BC8" i="25" s="1"/>
  <c r="G20" i="2"/>
  <c r="AC20" i="2"/>
  <c r="AE20" i="2" s="1"/>
  <c r="N20" i="2"/>
  <c r="P20" i="2" s="1"/>
  <c r="AT23" i="25"/>
  <c r="BA23" i="25"/>
  <c r="BC23" i="25" s="1"/>
  <c r="S46" i="2"/>
  <c r="Z46" i="2"/>
  <c r="AB46" i="2" s="1"/>
  <c r="AH26" i="25"/>
  <c r="BD26" i="25"/>
  <c r="BF26" i="25" s="1"/>
  <c r="AO26" i="25"/>
  <c r="AQ26" i="25" s="1"/>
  <c r="S39" i="25"/>
  <c r="Z39" i="25"/>
  <c r="AB39" i="25" s="1"/>
  <c r="AT47" i="25"/>
  <c r="BA47" i="25"/>
  <c r="BC47" i="25" s="1"/>
  <c r="AH25" i="25"/>
  <c r="BD25" i="25"/>
  <c r="BF25" i="25" s="1"/>
  <c r="AO25" i="25"/>
  <c r="AQ25" i="25" s="1"/>
  <c r="AH10" i="2"/>
  <c r="BD10" i="2"/>
  <c r="BF10" i="2" s="1"/>
  <c r="AO10" i="2"/>
  <c r="AQ10" i="2" s="1"/>
  <c r="AT34" i="2"/>
  <c r="BA34" i="2"/>
  <c r="BC34" i="2" s="1"/>
  <c r="G23" i="25"/>
  <c r="AC23" i="25"/>
  <c r="N23" i="25"/>
  <c r="P23" i="25" s="1"/>
  <c r="AH53" i="25"/>
  <c r="BD53" i="25"/>
  <c r="BF53" i="25" s="1"/>
  <c r="AO53" i="25"/>
  <c r="AQ53" i="25" s="1"/>
  <c r="S31" i="25"/>
  <c r="Z31" i="25"/>
  <c r="AB31" i="25" s="1"/>
  <c r="G25" i="25"/>
  <c r="AC25" i="25"/>
  <c r="AE25" i="25" s="1"/>
  <c r="N25" i="25"/>
  <c r="P25" i="25" s="1"/>
  <c r="G54" i="2"/>
  <c r="AC54" i="2"/>
  <c r="N54" i="2"/>
  <c r="P54" i="2" s="1"/>
  <c r="AH23" i="25"/>
  <c r="BD23" i="25"/>
  <c r="BF23" i="25" s="1"/>
  <c r="AO23" i="25"/>
  <c r="AQ23" i="25" s="1"/>
  <c r="S35" i="25"/>
  <c r="Z35" i="25"/>
  <c r="AB35" i="25" s="1"/>
  <c r="AT9" i="2"/>
  <c r="BA9" i="2"/>
  <c r="BC9" i="2" s="1"/>
  <c r="AT46" i="2"/>
  <c r="BA46" i="2"/>
  <c r="BC46" i="2" s="1"/>
  <c r="S24" i="2"/>
  <c r="Z24" i="2"/>
  <c r="AB24" i="2" s="1"/>
  <c r="G18" i="25"/>
  <c r="AC18" i="25"/>
  <c r="AE18" i="25" s="1"/>
  <c r="N18" i="25"/>
  <c r="P18" i="25" s="1"/>
  <c r="AT48" i="2"/>
  <c r="BA48" i="2"/>
  <c r="BC48" i="2" s="1"/>
  <c r="AT17" i="25"/>
  <c r="BA17" i="25"/>
  <c r="BC17" i="25" s="1"/>
  <c r="AE16" i="12"/>
  <c r="AT28" i="2"/>
  <c r="BA28" i="2"/>
  <c r="BC28" i="2" s="1"/>
  <c r="G34" i="2"/>
  <c r="AC34" i="2"/>
  <c r="N34" i="2"/>
  <c r="P34" i="2" s="1"/>
  <c r="G30" i="2"/>
  <c r="AC30" i="2"/>
  <c r="AE30" i="2" s="1"/>
  <c r="N30" i="2"/>
  <c r="P30" i="2" s="1"/>
  <c r="AH44" i="25"/>
  <c r="BD44" i="25"/>
  <c r="BF44" i="25" s="1"/>
  <c r="AO44" i="25"/>
  <c r="AQ44" i="25" s="1"/>
  <c r="AE42" i="12"/>
  <c r="AH18" i="2"/>
  <c r="BD18" i="2"/>
  <c r="BF18" i="2" s="1"/>
  <c r="AO18" i="2"/>
  <c r="AQ18" i="2" s="1"/>
  <c r="AT40" i="25"/>
  <c r="BA40" i="25"/>
  <c r="BC40" i="25" s="1"/>
  <c r="AH46" i="2"/>
  <c r="BD46" i="2"/>
  <c r="BF46" i="2" s="1"/>
  <c r="AO46" i="2"/>
  <c r="AQ46" i="2" s="1"/>
  <c r="S11" i="25"/>
  <c r="Z11" i="25"/>
  <c r="AB11" i="25" s="1"/>
  <c r="AH39" i="25"/>
  <c r="BD39" i="25"/>
  <c r="BF39" i="25" s="1"/>
  <c r="AO39" i="25"/>
  <c r="AQ39" i="25" s="1"/>
  <c r="G19" i="25"/>
  <c r="AC19" i="25"/>
  <c r="AE19" i="25" s="1"/>
  <c r="N19" i="25"/>
  <c r="P19" i="25" s="1"/>
  <c r="AT42" i="25"/>
  <c r="BA42" i="25"/>
  <c r="BC42" i="25" s="1"/>
  <c r="G44" i="25"/>
  <c r="AC44" i="25"/>
  <c r="N44" i="25"/>
  <c r="P44" i="25" s="1"/>
  <c r="AT27" i="25"/>
  <c r="BA27" i="25"/>
  <c r="BC27" i="25" s="1"/>
  <c r="AH41" i="25"/>
  <c r="BD41" i="25"/>
  <c r="BF41" i="25" s="1"/>
  <c r="AO41" i="25"/>
  <c r="AQ41" i="25" s="1"/>
  <c r="AT15" i="25"/>
  <c r="BA15" i="25"/>
  <c r="BC15" i="25" s="1"/>
  <c r="AH17" i="2"/>
  <c r="AO17" i="2"/>
  <c r="AQ17" i="2" s="1"/>
  <c r="BD17" i="2"/>
  <c r="BF17" i="2" s="1"/>
  <c r="S15" i="25"/>
  <c r="Z15" i="25"/>
  <c r="AB15" i="25" s="1"/>
  <c r="S10" i="2"/>
  <c r="Z10" i="2"/>
  <c r="AB10" i="2" s="1"/>
  <c r="S49" i="25"/>
  <c r="Z49" i="25"/>
  <c r="AB49" i="25" s="1"/>
  <c r="AH34" i="25"/>
  <c r="BD34" i="25"/>
  <c r="BF34" i="25" s="1"/>
  <c r="AO34" i="25"/>
  <c r="AQ34" i="25" s="1"/>
  <c r="S23" i="2"/>
  <c r="Z23" i="2"/>
  <c r="AB23" i="2" s="1"/>
  <c r="S53" i="2"/>
  <c r="Z53" i="2"/>
  <c r="AB53" i="2" s="1"/>
  <c r="G7" i="2"/>
  <c r="AC7" i="2"/>
  <c r="AE7" i="2" s="1"/>
  <c r="N7" i="2"/>
  <c r="P7" i="2" s="1"/>
  <c r="S16" i="2"/>
  <c r="Z16" i="2"/>
  <c r="AB16" i="2" s="1"/>
  <c r="S54" i="2"/>
  <c r="Z54" i="2"/>
  <c r="AB54" i="2" s="1"/>
  <c r="G38" i="2"/>
  <c r="AC38" i="2"/>
  <c r="AE38" i="2" s="1"/>
  <c r="N38" i="2"/>
  <c r="P38" i="2" s="1"/>
  <c r="AT21" i="28"/>
  <c r="AT41" i="25"/>
  <c r="BA41" i="25"/>
  <c r="BC41" i="25" s="1"/>
  <c r="AT13" i="25"/>
  <c r="BA13" i="25"/>
  <c r="BC13" i="25" s="1"/>
  <c r="BG13" i="12"/>
  <c r="BI13" i="12" s="1"/>
  <c r="BG15" i="12"/>
  <c r="BI15" i="12" s="1"/>
  <c r="BG41" i="12"/>
  <c r="BI41" i="12" s="1"/>
  <c r="BG54" i="12"/>
  <c r="BI54" i="12" s="1"/>
  <c r="BG18" i="12"/>
  <c r="BI18" i="12" s="1"/>
  <c r="BG36" i="12"/>
  <c r="BI36" i="12" s="1"/>
  <c r="BG43" i="12"/>
  <c r="BI43" i="12" s="1"/>
  <c r="N7" i="25"/>
  <c r="P7" i="25" s="1"/>
  <c r="AT33" i="2"/>
  <c r="BA33" i="2"/>
  <c r="BC33" i="2" s="1"/>
  <c r="AT12" i="2"/>
  <c r="BA12" i="2"/>
  <c r="BC12" i="2" s="1"/>
  <c r="G31" i="25"/>
  <c r="AC31" i="25"/>
  <c r="AE31" i="25" s="1"/>
  <c r="N31" i="25"/>
  <c r="P31" i="25" s="1"/>
  <c r="G27" i="2"/>
  <c r="AC27" i="2"/>
  <c r="N27" i="2"/>
  <c r="P27" i="2" s="1"/>
  <c r="G37" i="2"/>
  <c r="AC37" i="2"/>
  <c r="AE37" i="2" s="1"/>
  <c r="N37" i="2"/>
  <c r="P37" i="2" s="1"/>
  <c r="AH28" i="2"/>
  <c r="BD28" i="2"/>
  <c r="BF28" i="2" s="1"/>
  <c r="AO28" i="2"/>
  <c r="AQ28" i="2" s="1"/>
  <c r="G47" i="2"/>
  <c r="AC47" i="2"/>
  <c r="AE47" i="2" s="1"/>
  <c r="N47" i="2"/>
  <c r="P47" i="2" s="1"/>
  <c r="G46" i="25"/>
  <c r="AC46" i="25"/>
  <c r="N46" i="25"/>
  <c r="P46" i="25" s="1"/>
  <c r="S48" i="2"/>
  <c r="Z48" i="2"/>
  <c r="AB48" i="2" s="1"/>
  <c r="S29" i="25"/>
  <c r="Z29" i="25"/>
  <c r="AB29" i="25" s="1"/>
  <c r="G28" i="25"/>
  <c r="AC28" i="25"/>
  <c r="AE28" i="25" s="1"/>
  <c r="N28" i="25"/>
  <c r="P28" i="25" s="1"/>
  <c r="AH24" i="2"/>
  <c r="AO24" i="2"/>
  <c r="AQ24" i="2" s="1"/>
  <c r="BD24" i="2"/>
  <c r="BF24" i="2" s="1"/>
  <c r="G21" i="2"/>
  <c r="AC21" i="2"/>
  <c r="AE21" i="2" s="1"/>
  <c r="N21" i="2"/>
  <c r="P21" i="2" s="1"/>
  <c r="AT9" i="25"/>
  <c r="BA9" i="25"/>
  <c r="BC9" i="25" s="1"/>
  <c r="AH48" i="25"/>
  <c r="BD48" i="25"/>
  <c r="BF48" i="25" s="1"/>
  <c r="AO48" i="25"/>
  <c r="AQ48" i="25" s="1"/>
  <c r="G16" i="25"/>
  <c r="AC16" i="25"/>
  <c r="AE16" i="25" s="1"/>
  <c r="N16" i="25"/>
  <c r="P16" i="25" s="1"/>
  <c r="AT28" i="25"/>
  <c r="BA28" i="25"/>
  <c r="BC28" i="25" s="1"/>
  <c r="AT43" i="25"/>
  <c r="BA43" i="25"/>
  <c r="BC43" i="25" s="1"/>
  <c r="AH49" i="2"/>
  <c r="BD49" i="2"/>
  <c r="BF49" i="2" s="1"/>
  <c r="AO49" i="2"/>
  <c r="AQ49" i="2" s="1"/>
  <c r="S43" i="2"/>
  <c r="Z43" i="2"/>
  <c r="AB43" i="2" s="1"/>
  <c r="G17" i="25"/>
  <c r="AC17" i="25"/>
  <c r="N17" i="25"/>
  <c r="P17" i="25" s="1"/>
  <c r="S54" i="25"/>
  <c r="Z54" i="25"/>
  <c r="AB54" i="25" s="1"/>
  <c r="G40" i="25"/>
  <c r="AC40" i="25"/>
  <c r="AE40" i="25" s="1"/>
  <c r="N40" i="25"/>
  <c r="P40" i="25" s="1"/>
  <c r="BA32" i="12"/>
  <c r="BC32" i="12" s="1"/>
  <c r="AT32" i="12"/>
  <c r="AT55" i="12" s="1"/>
  <c r="G22" i="2"/>
  <c r="AC22" i="2"/>
  <c r="AE22" i="2" s="1"/>
  <c r="N22" i="2"/>
  <c r="P22" i="2" s="1"/>
  <c r="AT33" i="25"/>
  <c r="BA33" i="25"/>
  <c r="BC33" i="25" s="1"/>
  <c r="AT31" i="2"/>
  <c r="BA31" i="2"/>
  <c r="BC31" i="2" s="1"/>
  <c r="S21" i="25"/>
  <c r="Z21" i="25"/>
  <c r="AB21" i="25" s="1"/>
  <c r="AT12" i="25"/>
  <c r="BA12" i="25"/>
  <c r="BC12" i="25" s="1"/>
  <c r="S40" i="25"/>
  <c r="Z40" i="25"/>
  <c r="AB40" i="25" s="1"/>
  <c r="G29" i="25"/>
  <c r="AC29" i="25"/>
  <c r="AE29" i="25" s="1"/>
  <c r="N29" i="25"/>
  <c r="P29" i="25" s="1"/>
  <c r="AT22" i="2"/>
  <c r="BA22" i="2"/>
  <c r="BC22" i="2" s="1"/>
  <c r="AT53" i="2"/>
  <c r="BA53" i="2"/>
  <c r="BC53" i="2" s="1"/>
  <c r="S30" i="25"/>
  <c r="Z30" i="25"/>
  <c r="AB30" i="25" s="1"/>
  <c r="S12" i="2"/>
  <c r="Z12" i="2"/>
  <c r="AB12" i="2" s="1"/>
  <c r="G39" i="2"/>
  <c r="AC39" i="2"/>
  <c r="AE39" i="2" s="1"/>
  <c r="N39" i="2"/>
  <c r="P39" i="2" s="1"/>
  <c r="S47" i="2"/>
  <c r="Z47" i="2"/>
  <c r="AB47" i="2" s="1"/>
  <c r="S17" i="2"/>
  <c r="Z17" i="2"/>
  <c r="AB17" i="2" s="1"/>
  <c r="AT21" i="2"/>
  <c r="BA21" i="2"/>
  <c r="BC21" i="2" s="1"/>
  <c r="G45" i="2"/>
  <c r="AC45" i="2"/>
  <c r="AE45" i="2" s="1"/>
  <c r="N45" i="2"/>
  <c r="P45" i="2" s="1"/>
  <c r="G36" i="25"/>
  <c r="AC36" i="25"/>
  <c r="AE36" i="25" s="1"/>
  <c r="N36" i="25"/>
  <c r="P36" i="25" s="1"/>
  <c r="S21" i="28"/>
  <c r="S26" i="28" s="1"/>
  <c r="S27" i="28" s="1"/>
  <c r="AT10" i="2"/>
  <c r="BA10" i="2"/>
  <c r="BC10" i="2" s="1"/>
  <c r="G28" i="2"/>
  <c r="AC28" i="2"/>
  <c r="N28" i="2"/>
  <c r="P28" i="2" s="1"/>
  <c r="AH14" i="2"/>
  <c r="BD14" i="2"/>
  <c r="BF14" i="2" s="1"/>
  <c r="AO14" i="2"/>
  <c r="AQ14" i="2" s="1"/>
  <c r="AT8" i="2"/>
  <c r="BA8" i="2"/>
  <c r="BC8" i="2" s="1"/>
  <c r="S22" i="25"/>
  <c r="Z22" i="25"/>
  <c r="AB22" i="25" s="1"/>
  <c r="G20" i="25"/>
  <c r="AC20" i="25"/>
  <c r="AE20" i="25" s="1"/>
  <c r="N20" i="25"/>
  <c r="P20" i="25" s="1"/>
  <c r="AH24" i="25"/>
  <c r="BD24" i="25"/>
  <c r="BF24" i="25" s="1"/>
  <c r="AO24" i="25"/>
  <c r="AQ24" i="25" s="1"/>
  <c r="AT20" i="25"/>
  <c r="BA20" i="25"/>
  <c r="BC20" i="25" s="1"/>
  <c r="G23" i="2"/>
  <c r="AC23" i="2"/>
  <c r="AE23" i="2" s="1"/>
  <c r="N23" i="2"/>
  <c r="P23" i="2" s="1"/>
  <c r="G54" i="25"/>
  <c r="AC54" i="25"/>
  <c r="AE54" i="25" s="1"/>
  <c r="N54" i="25"/>
  <c r="P54" i="25" s="1"/>
  <c r="AH11" i="2"/>
  <c r="AO11" i="2"/>
  <c r="AQ11" i="2" s="1"/>
  <c r="BD11" i="2"/>
  <c r="BF11" i="2" s="1"/>
  <c r="AH16" i="25"/>
  <c r="BD16" i="25"/>
  <c r="BF16" i="25" s="1"/>
  <c r="AO16" i="25"/>
  <c r="AQ16" i="25" s="1"/>
  <c r="S9" i="25"/>
  <c r="Z9" i="25"/>
  <c r="AB9" i="25" s="1"/>
  <c r="S14" i="2"/>
  <c r="Z14" i="2"/>
  <c r="AB14" i="2" s="1"/>
  <c r="G18" i="2"/>
  <c r="AC18" i="2"/>
  <c r="AE18" i="2" s="1"/>
  <c r="N18" i="2"/>
  <c r="P18" i="2" s="1"/>
  <c r="AH40" i="25"/>
  <c r="BD40" i="25"/>
  <c r="BF40" i="25" s="1"/>
  <c r="AO40" i="25"/>
  <c r="AQ40" i="25" s="1"/>
  <c r="AT17" i="2"/>
  <c r="BA17" i="2"/>
  <c r="BC17" i="2" s="1"/>
  <c r="S26" i="25"/>
  <c r="Z26" i="25"/>
  <c r="AB26" i="25" s="1"/>
  <c r="G19" i="2"/>
  <c r="AC19" i="2"/>
  <c r="AE19" i="2" s="1"/>
  <c r="N19" i="2"/>
  <c r="P19" i="2" s="1"/>
  <c r="S42" i="2"/>
  <c r="Z42" i="2"/>
  <c r="AB42" i="2" s="1"/>
  <c r="G17" i="2"/>
  <c r="AC17" i="2"/>
  <c r="N17" i="2"/>
  <c r="P17" i="2" s="1"/>
  <c r="G38" i="25"/>
  <c r="AC38" i="25"/>
  <c r="N38" i="25"/>
  <c r="P38" i="25" s="1"/>
  <c r="AH27" i="2"/>
  <c r="BD27" i="2"/>
  <c r="BF27" i="2" s="1"/>
  <c r="AO27" i="2"/>
  <c r="AQ27" i="2" s="1"/>
  <c r="AT29" i="25"/>
  <c r="BA29" i="25"/>
  <c r="BC29" i="25" s="1"/>
  <c r="S19" i="25"/>
  <c r="Z19" i="25"/>
  <c r="AB19" i="25" s="1"/>
  <c r="G12" i="2"/>
  <c r="AC12" i="2"/>
  <c r="AE12" i="2" s="1"/>
  <c r="N12" i="2"/>
  <c r="P12" i="2" s="1"/>
  <c r="S28" i="25"/>
  <c r="Z28" i="25"/>
  <c r="AB28" i="25" s="1"/>
  <c r="AH8" i="2"/>
  <c r="BD8" i="2"/>
  <c r="BF8" i="2" s="1"/>
  <c r="AO8" i="2"/>
  <c r="AT38" i="25"/>
  <c r="BA38" i="25"/>
  <c r="BC38" i="25" s="1"/>
  <c r="G9" i="25"/>
  <c r="AC9" i="25"/>
  <c r="AE9" i="25" s="1"/>
  <c r="N9" i="25"/>
  <c r="P9" i="25" s="1"/>
  <c r="S45" i="25"/>
  <c r="Z45" i="25"/>
  <c r="AB45" i="25" s="1"/>
  <c r="T55" i="12"/>
  <c r="AH31" i="25"/>
  <c r="BD31" i="25"/>
  <c r="BF31" i="25" s="1"/>
  <c r="AO31" i="25"/>
  <c r="AQ31" i="25" s="1"/>
  <c r="AH37" i="25"/>
  <c r="BD37" i="25"/>
  <c r="BF37" i="25" s="1"/>
  <c r="AO37" i="25"/>
  <c r="AQ37" i="25" s="1"/>
  <c r="G49" i="25"/>
  <c r="AC49" i="25"/>
  <c r="AE49" i="25" s="1"/>
  <c r="N49" i="25"/>
  <c r="P49" i="25" s="1"/>
  <c r="G43" i="25"/>
  <c r="AC43" i="25"/>
  <c r="N43" i="25"/>
  <c r="P43" i="25" s="1"/>
  <c r="S20" i="25"/>
  <c r="Z20" i="25"/>
  <c r="AB20" i="25" s="1"/>
  <c r="G31" i="2"/>
  <c r="AC31" i="2"/>
  <c r="N31" i="2"/>
  <c r="P31" i="2" s="1"/>
  <c r="AE11" i="12"/>
  <c r="S7" i="25"/>
  <c r="Z7" i="25"/>
  <c r="AB7" i="25" s="1"/>
  <c r="S25" i="2"/>
  <c r="Z25" i="2"/>
  <c r="AB25" i="2" s="1"/>
  <c r="AH9" i="25"/>
  <c r="BD9" i="25"/>
  <c r="BF9" i="25" s="1"/>
  <c r="AO9" i="25"/>
  <c r="AQ9" i="25" s="1"/>
  <c r="AC23" i="28"/>
  <c r="AE23" i="28" s="1"/>
  <c r="G26" i="25"/>
  <c r="AC26" i="25"/>
  <c r="AE26" i="25" s="1"/>
  <c r="N26" i="25"/>
  <c r="P26" i="25" s="1"/>
  <c r="AT44" i="25"/>
  <c r="BA44" i="25"/>
  <c r="BC44" i="25" s="1"/>
  <c r="G24" i="2"/>
  <c r="AC24" i="2"/>
  <c r="N24" i="2"/>
  <c r="P24" i="2" s="1"/>
  <c r="AT54" i="2"/>
  <c r="BA54" i="2"/>
  <c r="BC54" i="2" s="1"/>
  <c r="K55" i="12"/>
  <c r="S29" i="2"/>
  <c r="Z29" i="2"/>
  <c r="AB29" i="2" s="1"/>
  <c r="AT26" i="2"/>
  <c r="BA26" i="2"/>
  <c r="BC26" i="2" s="1"/>
  <c r="AH22" i="25"/>
  <c r="BD22" i="25"/>
  <c r="BF22" i="25" s="1"/>
  <c r="AO22" i="25"/>
  <c r="AQ22" i="25" s="1"/>
  <c r="AT35" i="2"/>
  <c r="BA35" i="2"/>
  <c r="BC35" i="2" s="1"/>
  <c r="AT39" i="25"/>
  <c r="BA39" i="25"/>
  <c r="BC39" i="25" s="1"/>
  <c r="AT49" i="2"/>
  <c r="BA49" i="2"/>
  <c r="BC49" i="2" s="1"/>
  <c r="G45" i="25"/>
  <c r="AC45" i="25"/>
  <c r="N45" i="25"/>
  <c r="P45" i="25" s="1"/>
  <c r="AT11" i="2"/>
  <c r="BA11" i="2"/>
  <c r="BC11" i="2" s="1"/>
  <c r="S18" i="25"/>
  <c r="Z18" i="25"/>
  <c r="AB18" i="25" s="1"/>
  <c r="AH42" i="2"/>
  <c r="BD42" i="2"/>
  <c r="BF42" i="2" s="1"/>
  <c r="AO42" i="2"/>
  <c r="AQ42" i="2" s="1"/>
  <c r="AE8" i="12"/>
  <c r="AH36" i="25"/>
  <c r="BD36" i="25"/>
  <c r="BF36" i="25" s="1"/>
  <c r="AO36" i="25"/>
  <c r="AQ36" i="25" s="1"/>
  <c r="AT37" i="2"/>
  <c r="BA37" i="2"/>
  <c r="BC37" i="2" s="1"/>
  <c r="S36" i="25"/>
  <c r="Z36" i="25"/>
  <c r="AB36" i="25" s="1"/>
  <c r="G13" i="25"/>
  <c r="AC13" i="25"/>
  <c r="AE13" i="25" s="1"/>
  <c r="N13" i="25"/>
  <c r="P13" i="25" s="1"/>
  <c r="AT7" i="25"/>
  <c r="BA7" i="25"/>
  <c r="BC7" i="25" s="1"/>
  <c r="AH33" i="25"/>
  <c r="BD33" i="25"/>
  <c r="BF33" i="25" s="1"/>
  <c r="AO33" i="25"/>
  <c r="AQ33" i="25" s="1"/>
  <c r="AE33" i="12"/>
  <c r="S22" i="2"/>
  <c r="Z22" i="2"/>
  <c r="AB22" i="2" s="1"/>
  <c r="AE20" i="12"/>
  <c r="AH26" i="2"/>
  <c r="BD26" i="2"/>
  <c r="BF26" i="2" s="1"/>
  <c r="AO26" i="2"/>
  <c r="AQ26" i="2" s="1"/>
  <c r="AH47" i="2"/>
  <c r="BD47" i="2"/>
  <c r="BF47" i="2" s="1"/>
  <c r="AO47" i="2"/>
  <c r="AQ47" i="2" s="1"/>
  <c r="AT18" i="2"/>
  <c r="BA18" i="2"/>
  <c r="BC18" i="2" s="1"/>
  <c r="G41" i="2"/>
  <c r="AC41" i="2"/>
  <c r="AE41" i="2" s="1"/>
  <c r="N41" i="2"/>
  <c r="P41" i="2" s="1"/>
  <c r="S39" i="2"/>
  <c r="Z39" i="2"/>
  <c r="AB39" i="2" s="1"/>
  <c r="AT47" i="2"/>
  <c r="BA47" i="2"/>
  <c r="BC47" i="2" s="1"/>
  <c r="AH21" i="2"/>
  <c r="BD21" i="2"/>
  <c r="BF21" i="2" s="1"/>
  <c r="AO21" i="2"/>
  <c r="AQ21" i="2" s="1"/>
  <c r="AH25" i="2"/>
  <c r="BD25" i="2"/>
  <c r="BF25" i="2" s="1"/>
  <c r="AO25" i="2"/>
  <c r="AQ25" i="2" s="1"/>
  <c r="S27" i="25"/>
  <c r="Z27" i="25"/>
  <c r="AB27" i="25" s="1"/>
  <c r="G25" i="2"/>
  <c r="AC25" i="2"/>
  <c r="AE25" i="2" s="1"/>
  <c r="N25" i="2"/>
  <c r="P25" i="2" s="1"/>
  <c r="G21" i="25"/>
  <c r="AC21" i="25"/>
  <c r="N21" i="25"/>
  <c r="P21" i="25" s="1"/>
  <c r="AH11" i="25"/>
  <c r="BD11" i="25"/>
  <c r="BF11" i="25" s="1"/>
  <c r="AO11" i="25"/>
  <c r="AQ11" i="25" s="1"/>
  <c r="AH12" i="2"/>
  <c r="BD12" i="2"/>
  <c r="BF12" i="2" s="1"/>
  <c r="AO12" i="2"/>
  <c r="AQ12" i="2" s="1"/>
  <c r="AH16" i="2"/>
  <c r="BD16" i="2"/>
  <c r="BF16" i="2" s="1"/>
  <c r="AO16" i="2"/>
  <c r="AQ16" i="2" s="1"/>
  <c r="G10" i="2"/>
  <c r="AC10" i="2"/>
  <c r="N10" i="2"/>
  <c r="P10" i="2" s="1"/>
  <c r="S37" i="25"/>
  <c r="Z37" i="25"/>
  <c r="AB37" i="25" s="1"/>
  <c r="S24" i="25"/>
  <c r="Z24" i="25"/>
  <c r="AB24" i="25" s="1"/>
  <c r="AT48" i="25"/>
  <c r="BA48" i="25"/>
  <c r="BC48" i="25" s="1"/>
  <c r="G53" i="25"/>
  <c r="AC53" i="25"/>
  <c r="AE53" i="25" s="1"/>
  <c r="N53" i="25"/>
  <c r="P53" i="25" s="1"/>
  <c r="AT43" i="2"/>
  <c r="BA43" i="2"/>
  <c r="BC43" i="2" s="1"/>
  <c r="G42" i="25"/>
  <c r="AC42" i="25"/>
  <c r="AE42" i="25" s="1"/>
  <c r="N42" i="25"/>
  <c r="P42" i="25" s="1"/>
  <c r="AH18" i="25"/>
  <c r="BD18" i="25"/>
  <c r="BF18" i="25" s="1"/>
  <c r="AO18" i="25"/>
  <c r="AQ18" i="25" s="1"/>
  <c r="AT40" i="2"/>
  <c r="BA40" i="2"/>
  <c r="BC40" i="2" s="1"/>
  <c r="AH19" i="25"/>
  <c r="BD19" i="25"/>
  <c r="BF19" i="25" s="1"/>
  <c r="AO19" i="25"/>
  <c r="AQ19" i="25" s="1"/>
  <c r="AH39" i="2"/>
  <c r="BD39" i="2"/>
  <c r="BF39" i="2" s="1"/>
  <c r="AO39" i="2"/>
  <c r="AQ39" i="2" s="1"/>
  <c r="AE19" i="12"/>
  <c r="AE44" i="12"/>
  <c r="AT27" i="2"/>
  <c r="BA27" i="2"/>
  <c r="BC27" i="2" s="1"/>
  <c r="AH41" i="2"/>
  <c r="BD41" i="2"/>
  <c r="BF41" i="2" s="1"/>
  <c r="AO41" i="2"/>
  <c r="AQ41" i="2" s="1"/>
  <c r="AH17" i="25"/>
  <c r="BD17" i="25"/>
  <c r="BF17" i="25" s="1"/>
  <c r="AO17" i="25"/>
  <c r="AQ17" i="25" s="1"/>
  <c r="S42" i="25"/>
  <c r="Z42" i="25"/>
  <c r="AB42" i="25" s="1"/>
  <c r="AT45" i="25"/>
  <c r="BA45" i="25"/>
  <c r="BC45" i="25" s="1"/>
  <c r="S10" i="25"/>
  <c r="Z10" i="25"/>
  <c r="AB10" i="25" s="1"/>
  <c r="S43" i="25"/>
  <c r="Z43" i="25"/>
  <c r="AB43" i="25" s="1"/>
  <c r="AH13" i="2"/>
  <c r="AO13" i="2"/>
  <c r="AQ13" i="2" s="1"/>
  <c r="BD13" i="2"/>
  <c r="BF13" i="2" s="1"/>
  <c r="S23" i="25"/>
  <c r="Z23" i="25"/>
  <c r="AB23" i="25" s="1"/>
  <c r="S34" i="2"/>
  <c r="Z34" i="2"/>
  <c r="AB34" i="2" s="1"/>
  <c r="AT14" i="2"/>
  <c r="BA14" i="2"/>
  <c r="BC14" i="2" s="1"/>
  <c r="AE17" i="12"/>
  <c r="S53" i="25"/>
  <c r="Z53" i="25"/>
  <c r="AB53" i="25" s="1"/>
  <c r="S16" i="25"/>
  <c r="Z16" i="25"/>
  <c r="AB16" i="25" s="1"/>
  <c r="AH30" i="2"/>
  <c r="BD30" i="2"/>
  <c r="BF30" i="2" s="1"/>
  <c r="AO30" i="2"/>
  <c r="AQ30" i="2" s="1"/>
  <c r="AE38" i="12"/>
  <c r="AT41" i="2"/>
  <c r="BA41" i="2"/>
  <c r="BC41" i="2" s="1"/>
  <c r="G15" i="2"/>
  <c r="AC15" i="2"/>
  <c r="AE15" i="2" s="1"/>
  <c r="N15" i="2"/>
  <c r="P15" i="2" s="1"/>
  <c r="AH43" i="2"/>
  <c r="BD43" i="2"/>
  <c r="BF43" i="2" s="1"/>
  <c r="AO43" i="2"/>
  <c r="AQ43" i="2" s="1"/>
  <c r="BG25" i="12"/>
  <c r="BI25" i="12" s="1"/>
  <c r="BG53" i="12"/>
  <c r="BI53" i="12" s="1"/>
  <c r="BA25" i="2"/>
  <c r="BC25" i="2" s="1"/>
  <c r="BG28" i="12"/>
  <c r="BI28" i="12" s="1"/>
  <c r="BG12" i="12"/>
  <c r="BI12" i="12" s="1"/>
  <c r="BG30" i="12"/>
  <c r="BI30" i="12" s="1"/>
  <c r="BG40" i="12"/>
  <c r="BI40" i="12" s="1"/>
  <c r="BG7" i="12"/>
  <c r="BI7" i="12" s="1"/>
  <c r="BG23" i="12"/>
  <c r="BI23" i="12" s="1"/>
  <c r="Z32" i="12"/>
  <c r="AB32" i="12" s="1"/>
  <c r="S32" i="12"/>
  <c r="S55" i="12" s="1"/>
  <c r="AI55" i="12"/>
  <c r="AK32" i="12"/>
  <c r="AK55" i="12" s="1"/>
  <c r="BD25" i="28"/>
  <c r="BG25" i="28" s="1"/>
  <c r="Z55" i="11"/>
  <c r="AB55" i="11"/>
  <c r="BI55" i="15"/>
  <c r="BG55" i="15"/>
  <c r="BI55" i="30"/>
  <c r="BI55" i="35"/>
  <c r="BG55" i="35"/>
  <c r="N55" i="11"/>
  <c r="BG55" i="30"/>
  <c r="BD55" i="11"/>
  <c r="BA21" i="28"/>
  <c r="BC21" i="28" s="1"/>
  <c r="P55" i="11"/>
  <c r="AB20" i="2"/>
  <c r="AO21" i="28"/>
  <c r="AF26" i="28"/>
  <c r="AF27" i="28" s="1"/>
  <c r="AH21" i="28"/>
  <c r="T32" i="25"/>
  <c r="V32" i="25" s="1"/>
  <c r="T32" i="2"/>
  <c r="V32" i="2" s="1"/>
  <c r="V55" i="12"/>
  <c r="E26" i="28"/>
  <c r="E27" i="28" s="1"/>
  <c r="N21" i="28"/>
  <c r="G21" i="28"/>
  <c r="G26" i="28" s="1"/>
  <c r="G27" i="28" s="1"/>
  <c r="AE39" i="25"/>
  <c r="BI55" i="19"/>
  <c r="BG32" i="11"/>
  <c r="BI32" i="11" s="1"/>
  <c r="AE55" i="11"/>
  <c r="BI8" i="12"/>
  <c r="BG55" i="34"/>
  <c r="BC55" i="11"/>
  <c r="Q32" i="25"/>
  <c r="Q32" i="2"/>
  <c r="AQ55" i="11"/>
  <c r="AQ34" i="2"/>
  <c r="BC49" i="25"/>
  <c r="AB38" i="2"/>
  <c r="H32" i="25"/>
  <c r="J32" i="25" s="1"/>
  <c r="H32" i="2"/>
  <c r="J32" i="2" s="1"/>
  <c r="J55" i="12"/>
  <c r="BI42" i="12"/>
  <c r="AQ8" i="2"/>
  <c r="BI9" i="12"/>
  <c r="AL32" i="2"/>
  <c r="AN32" i="2" s="1"/>
  <c r="AL32" i="25"/>
  <c r="AN32" i="25" s="1"/>
  <c r="AN55" i="12"/>
  <c r="AC22" i="28"/>
  <c r="AE22" i="28" s="1"/>
  <c r="W32" i="25"/>
  <c r="Y32" i="25" s="1"/>
  <c r="W32" i="2"/>
  <c r="Y32" i="2" s="1"/>
  <c r="Y55" i="12"/>
  <c r="BG55" i="19"/>
  <c r="BI45" i="12"/>
  <c r="Z26" i="28"/>
  <c r="Z27" i="28" s="1"/>
  <c r="AB21" i="28"/>
  <c r="AB26" i="28" s="1"/>
  <c r="AB27" i="28" s="1"/>
  <c r="E32" i="2"/>
  <c r="E32" i="25"/>
  <c r="P13" i="2"/>
  <c r="BF55" i="11"/>
  <c r="BA55" i="11"/>
  <c r="AU32" i="2"/>
  <c r="AW32" i="2" s="1"/>
  <c r="AU32" i="25"/>
  <c r="AW32" i="25" s="1"/>
  <c r="AW55" i="12"/>
  <c r="AO55" i="11"/>
  <c r="E55" i="12"/>
  <c r="BD22" i="28"/>
  <c r="BI22" i="12"/>
  <c r="AI32" i="25"/>
  <c r="AK32" i="25" s="1"/>
  <c r="AI32" i="2"/>
  <c r="AK32" i="2" s="1"/>
  <c r="BD7" i="25"/>
  <c r="BF7" i="25" s="1"/>
  <c r="P48" i="2"/>
  <c r="AZ21" i="28"/>
  <c r="AX26" i="28"/>
  <c r="AX27" i="28" s="1"/>
  <c r="AX32" i="2"/>
  <c r="AZ32" i="2" s="1"/>
  <c r="AX32" i="25"/>
  <c r="AZ32" i="25" s="1"/>
  <c r="AZ55" i="12"/>
  <c r="H55" i="12"/>
  <c r="AB45" i="2"/>
  <c r="BD23" i="28"/>
  <c r="AI26" i="28"/>
  <c r="AI27" i="28" s="1"/>
  <c r="AK21" i="28"/>
  <c r="BI49" i="12"/>
  <c r="AR32" i="25"/>
  <c r="AR32" i="2"/>
  <c r="AF32" i="2"/>
  <c r="AF32" i="25"/>
  <c r="K26" i="28"/>
  <c r="K27" i="28" s="1"/>
  <c r="M21" i="28"/>
  <c r="M26" i="28" s="1"/>
  <c r="M27" i="28" s="1"/>
  <c r="BD7" i="2"/>
  <c r="BF7" i="2" s="1"/>
  <c r="K32" i="2"/>
  <c r="M32" i="2" s="1"/>
  <c r="K32" i="25"/>
  <c r="M32" i="25" s="1"/>
  <c r="M55" i="12"/>
  <c r="AE35" i="2"/>
  <c r="AQ21" i="25"/>
  <c r="AC55" i="11"/>
  <c r="BI55" i="34"/>
  <c r="AW21" i="28"/>
  <c r="AU26" i="28"/>
  <c r="AU27" i="28" s="1"/>
  <c r="BF29" i="2"/>
  <c r="BG46" i="25" l="1"/>
  <c r="AE8" i="25"/>
  <c r="AC21" i="28"/>
  <c r="AC26" i="28" s="1"/>
  <c r="AC27" i="28" s="1"/>
  <c r="BG45" i="25"/>
  <c r="BI45" i="25" s="1"/>
  <c r="BG31" i="2"/>
  <c r="BG30" i="25"/>
  <c r="BI30" i="25" s="1"/>
  <c r="BG54" i="2"/>
  <c r="BI54" i="2" s="1"/>
  <c r="BG47" i="25"/>
  <c r="BI47" i="25" s="1"/>
  <c r="BG27" i="25"/>
  <c r="BG24" i="2"/>
  <c r="BI24" i="2" s="1"/>
  <c r="AE47" i="25"/>
  <c r="BG10" i="2"/>
  <c r="BI10" i="2" s="1"/>
  <c r="AE12" i="25"/>
  <c r="BG29" i="25"/>
  <c r="BI29" i="25" s="1"/>
  <c r="BG17" i="2"/>
  <c r="BI17" i="2" s="1"/>
  <c r="BG21" i="25"/>
  <c r="BI21" i="25" s="1"/>
  <c r="BG38" i="2"/>
  <c r="BI38" i="2" s="1"/>
  <c r="BG43" i="25"/>
  <c r="BI43" i="25" s="1"/>
  <c r="BG22" i="2"/>
  <c r="BI22" i="2" s="1"/>
  <c r="AE36" i="2"/>
  <c r="BG26" i="25"/>
  <c r="BI26" i="25" s="1"/>
  <c r="BG44" i="25"/>
  <c r="BI44" i="25" s="1"/>
  <c r="BG40" i="2"/>
  <c r="BI40" i="2" s="1"/>
  <c r="BG10" i="25"/>
  <c r="BI10" i="25" s="1"/>
  <c r="BG49" i="25"/>
  <c r="BI49" i="25" s="1"/>
  <c r="BG38" i="25"/>
  <c r="BI38" i="25" s="1"/>
  <c r="BG19" i="2"/>
  <c r="BI19" i="2" s="1"/>
  <c r="BG28" i="2"/>
  <c r="BI28" i="2" s="1"/>
  <c r="AE43" i="25"/>
  <c r="BG18" i="2"/>
  <c r="BI18" i="2" s="1"/>
  <c r="BG37" i="2"/>
  <c r="BI37" i="2" s="1"/>
  <c r="BG23" i="25"/>
  <c r="BI23" i="25" s="1"/>
  <c r="BG33" i="2"/>
  <c r="BI33" i="2" s="1"/>
  <c r="BG34" i="2"/>
  <c r="BI34" i="2" s="1"/>
  <c r="AE38" i="25"/>
  <c r="BA32" i="25"/>
  <c r="BC32" i="25" s="1"/>
  <c r="AE33" i="2"/>
  <c r="AE21" i="25"/>
  <c r="BG13" i="25"/>
  <c r="BI13" i="25" s="1"/>
  <c r="BG28" i="25"/>
  <c r="BI28" i="25" s="1"/>
  <c r="AE31" i="2"/>
  <c r="BG54" i="25"/>
  <c r="BI54" i="25" s="1"/>
  <c r="BG48" i="25"/>
  <c r="BI48" i="25" s="1"/>
  <c r="BG29" i="2"/>
  <c r="BI29" i="2" s="1"/>
  <c r="BG16" i="25"/>
  <c r="BI16" i="25" s="1"/>
  <c r="BG27" i="2"/>
  <c r="BI27" i="2" s="1"/>
  <c r="BG49" i="2"/>
  <c r="BI49" i="2" s="1"/>
  <c r="BG35" i="25"/>
  <c r="BI35" i="25" s="1"/>
  <c r="BG42" i="2"/>
  <c r="BI42" i="2" s="1"/>
  <c r="BG14" i="2"/>
  <c r="BI14" i="2" s="1"/>
  <c r="BG13" i="2"/>
  <c r="BI13" i="2" s="1"/>
  <c r="G32" i="25"/>
  <c r="G55" i="25" s="1"/>
  <c r="AC32" i="25"/>
  <c r="N32" i="25"/>
  <c r="P32" i="25" s="1"/>
  <c r="AE30" i="25"/>
  <c r="AE23" i="25"/>
  <c r="BG15" i="2"/>
  <c r="BI15" i="2" s="1"/>
  <c r="BG42" i="25"/>
  <c r="BI42" i="25" s="1"/>
  <c r="BG9" i="25"/>
  <c r="BI9" i="25" s="1"/>
  <c r="BG45" i="2"/>
  <c r="BI45" i="2" s="1"/>
  <c r="BG19" i="25"/>
  <c r="BI19" i="25" s="1"/>
  <c r="BG30" i="2"/>
  <c r="BI30" i="2" s="1"/>
  <c r="BG43" i="2"/>
  <c r="BG9" i="2"/>
  <c r="BI9" i="2" s="1"/>
  <c r="BG22" i="25"/>
  <c r="BI22" i="25" s="1"/>
  <c r="BG7" i="25"/>
  <c r="BI7" i="25" s="1"/>
  <c r="BG16" i="2"/>
  <c r="BI16" i="2" s="1"/>
  <c r="BG33" i="25"/>
  <c r="BI33" i="25" s="1"/>
  <c r="BG15" i="25"/>
  <c r="BI15" i="25" s="1"/>
  <c r="BG41" i="25"/>
  <c r="BI41" i="25" s="1"/>
  <c r="BG35" i="2"/>
  <c r="BI35" i="2" s="1"/>
  <c r="AT32" i="2"/>
  <c r="AT55" i="2" s="1"/>
  <c r="BA32" i="2"/>
  <c r="BC32" i="2" s="1"/>
  <c r="BG17" i="25"/>
  <c r="BI17" i="25" s="1"/>
  <c r="AE17" i="25"/>
  <c r="AE44" i="25"/>
  <c r="AE28" i="2"/>
  <c r="AE46" i="25"/>
  <c r="BD32" i="25"/>
  <c r="BF32" i="25" s="1"/>
  <c r="AO32" i="25"/>
  <c r="AQ32" i="25" s="1"/>
  <c r="AE54" i="2"/>
  <c r="AC32" i="2"/>
  <c r="N32" i="2"/>
  <c r="P32" i="2" s="1"/>
  <c r="AE27" i="25"/>
  <c r="AE42" i="2"/>
  <c r="AE45" i="25"/>
  <c r="AE17" i="2"/>
  <c r="AE10" i="2"/>
  <c r="BG53" i="25"/>
  <c r="BI53" i="25" s="1"/>
  <c r="BG25" i="2"/>
  <c r="BI25" i="2" s="1"/>
  <c r="BG20" i="25"/>
  <c r="BI20" i="25" s="1"/>
  <c r="BG36" i="25"/>
  <c r="BI36" i="25" s="1"/>
  <c r="BG39" i="2"/>
  <c r="BI39" i="2" s="1"/>
  <c r="BG7" i="2"/>
  <c r="BI7" i="2" s="1"/>
  <c r="BG18" i="25"/>
  <c r="BI18" i="25" s="1"/>
  <c r="BG25" i="25"/>
  <c r="BI25" i="25" s="1"/>
  <c r="BG20" i="2"/>
  <c r="BI20" i="2" s="1"/>
  <c r="BG46" i="2"/>
  <c r="BI46" i="2" s="1"/>
  <c r="BG26" i="2"/>
  <c r="BI26" i="2" s="1"/>
  <c r="BG53" i="2"/>
  <c r="BI53" i="2" s="1"/>
  <c r="BG8" i="2"/>
  <c r="BI8" i="2" s="1"/>
  <c r="BG14" i="25"/>
  <c r="BI14" i="25" s="1"/>
  <c r="BG11" i="25"/>
  <c r="BI11" i="25" s="1"/>
  <c r="BG32" i="12"/>
  <c r="BI32" i="12" s="1"/>
  <c r="BG44" i="2"/>
  <c r="BI44" i="2" s="1"/>
  <c r="BG48" i="2"/>
  <c r="BI48" i="2" s="1"/>
  <c r="Z32" i="25"/>
  <c r="AB32" i="25" s="1"/>
  <c r="BG21" i="2"/>
  <c r="BI21" i="2" s="1"/>
  <c r="BG24" i="25"/>
  <c r="BI24" i="25" s="1"/>
  <c r="AE24" i="2"/>
  <c r="AO32" i="2"/>
  <c r="AQ32" i="2" s="1"/>
  <c r="BD32" i="2"/>
  <c r="BF32" i="2" s="1"/>
  <c r="AE34" i="2"/>
  <c r="AE27" i="2"/>
  <c r="BG55" i="11"/>
  <c r="Z32" i="2"/>
  <c r="AB32" i="2" s="1"/>
  <c r="AE35" i="25"/>
  <c r="AE14" i="2"/>
  <c r="BG41" i="2"/>
  <c r="BI41" i="2" s="1"/>
  <c r="BG12" i="2"/>
  <c r="BI12" i="2" s="1"/>
  <c r="BG23" i="2"/>
  <c r="BI23" i="2" s="1"/>
  <c r="BG40" i="25"/>
  <c r="BI40" i="25" s="1"/>
  <c r="BG47" i="2"/>
  <c r="BI47" i="2" s="1"/>
  <c r="BG31" i="25"/>
  <c r="BI31" i="25" s="1"/>
  <c r="BG39" i="25"/>
  <c r="BI39" i="25" s="1"/>
  <c r="BG11" i="2"/>
  <c r="BI11" i="2" s="1"/>
  <c r="BG34" i="25"/>
  <c r="BI34" i="25" s="1"/>
  <c r="BG37" i="25"/>
  <c r="BI37" i="25" s="1"/>
  <c r="AR55" i="25"/>
  <c r="AT32" i="25"/>
  <c r="AT55" i="25" s="1"/>
  <c r="AF55" i="25"/>
  <c r="AH32" i="25"/>
  <c r="AH55" i="25" s="1"/>
  <c r="AF55" i="2"/>
  <c r="AH32" i="2"/>
  <c r="AH55" i="2" s="1"/>
  <c r="Q55" i="2"/>
  <c r="S32" i="2"/>
  <c r="S55" i="2" s="1"/>
  <c r="Q55" i="25"/>
  <c r="S32" i="25"/>
  <c r="S55" i="25" s="1"/>
  <c r="E55" i="2"/>
  <c r="G32" i="2"/>
  <c r="G55" i="2" s="1"/>
  <c r="AC55" i="12"/>
  <c r="AE32" i="12"/>
  <c r="AE55" i="12" s="1"/>
  <c r="BI55" i="11"/>
  <c r="J55" i="25"/>
  <c r="H55" i="25"/>
  <c r="BA55" i="12"/>
  <c r="AI55" i="2"/>
  <c r="AK55" i="2"/>
  <c r="T55" i="2"/>
  <c r="AZ55" i="25"/>
  <c r="AX55" i="25"/>
  <c r="BC55" i="12"/>
  <c r="AL55" i="25"/>
  <c r="K55" i="2"/>
  <c r="V55" i="25"/>
  <c r="Y55" i="25"/>
  <c r="T55" i="25"/>
  <c r="Y55" i="2"/>
  <c r="AZ55" i="2"/>
  <c r="AW55" i="2"/>
  <c r="BA26" i="28"/>
  <c r="BA27" i="28" s="1"/>
  <c r="V55" i="2"/>
  <c r="BD55" i="12"/>
  <c r="BF55" i="12"/>
  <c r="Z55" i="12"/>
  <c r="AU55" i="25"/>
  <c r="BI43" i="2"/>
  <c r="BG23" i="28"/>
  <c r="BI23" i="28" s="1"/>
  <c r="BF23" i="28"/>
  <c r="AN55" i="2"/>
  <c r="BI12" i="25"/>
  <c r="AU55" i="2"/>
  <c r="AE21" i="28"/>
  <c r="AE26" i="28" s="1"/>
  <c r="AE27" i="28" s="1"/>
  <c r="BI46" i="25"/>
  <c r="AQ55" i="12"/>
  <c r="W55" i="2"/>
  <c r="AX55" i="2"/>
  <c r="AQ21" i="28"/>
  <c r="AO26" i="28"/>
  <c r="AO27" i="28" s="1"/>
  <c r="AL55" i="2"/>
  <c r="BD21" i="28"/>
  <c r="H55" i="2"/>
  <c r="BF22" i="28"/>
  <c r="BG22" i="28"/>
  <c r="BI22" i="28" s="1"/>
  <c r="BI8" i="25"/>
  <c r="AO55" i="12"/>
  <c r="W55" i="25"/>
  <c r="BI36" i="2"/>
  <c r="M55" i="25"/>
  <c r="AK55" i="25"/>
  <c r="N26" i="28"/>
  <c r="N27" i="28" s="1"/>
  <c r="P21" i="28"/>
  <c r="P26" i="28" s="1"/>
  <c r="P27" i="28" s="1"/>
  <c r="P55" i="12"/>
  <c r="BI27" i="25"/>
  <c r="AB55" i="12"/>
  <c r="AN55" i="25"/>
  <c r="M55" i="2"/>
  <c r="AR55" i="2"/>
  <c r="K55" i="25"/>
  <c r="J55" i="2"/>
  <c r="E55" i="25"/>
  <c r="AI55" i="25"/>
  <c r="AW55" i="25"/>
  <c r="BI31" i="2"/>
  <c r="N55" i="12"/>
  <c r="BG32" i="2" l="1"/>
  <c r="BG32" i="25"/>
  <c r="BI32" i="25" s="1"/>
  <c r="BA55" i="25"/>
  <c r="AC55" i="2"/>
  <c r="AE32" i="2"/>
  <c r="AE55" i="2" s="1"/>
  <c r="AC55" i="25"/>
  <c r="AE32" i="25"/>
  <c r="AE55" i="25" s="1"/>
  <c r="BF55" i="25"/>
  <c r="BD55" i="25"/>
  <c r="BC55" i="25"/>
  <c r="BC55" i="2"/>
  <c r="BA55" i="2"/>
  <c r="AO55" i="25"/>
  <c r="AQ55" i="2"/>
  <c r="AQ55" i="25"/>
  <c r="Z55" i="25"/>
  <c r="BF55" i="2"/>
  <c r="BG55" i="12"/>
  <c r="BD26" i="28"/>
  <c r="BD27" i="28" s="1"/>
  <c r="BG21" i="28"/>
  <c r="BF21" i="28"/>
  <c r="AB55" i="2"/>
  <c r="P55" i="2"/>
  <c r="P55" i="25"/>
  <c r="BI32" i="2"/>
  <c r="AB55" i="25"/>
  <c r="Z55" i="2"/>
  <c r="N55" i="2"/>
  <c r="N55" i="25"/>
  <c r="BI55" i="12"/>
  <c r="AO55" i="2"/>
  <c r="BD55" i="2"/>
  <c r="BI55" i="2" l="1"/>
  <c r="BG55" i="2"/>
  <c r="BI55" i="25"/>
  <c r="BG55" i="25"/>
  <c r="BG26" i="28"/>
  <c r="BG27" i="28" s="1"/>
  <c r="BI21" i="28"/>
  <c r="K67" i="29" l="1"/>
</calcChain>
</file>

<file path=xl/comments1.xml><?xml version="1.0" encoding="utf-8"?>
<comments xmlns="http://schemas.openxmlformats.org/spreadsheetml/2006/main">
  <authors>
    <author>340292 Wanna Namlimhemnatee</author>
  </authors>
  <commentList>
    <comment ref="B23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30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87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151" authorId="0" shapeId="0">
      <text>
        <r>
          <rPr>
            <b/>
            <sz val="9"/>
            <color indexed="81"/>
            <rFont val="Tahoma"/>
            <family val="2"/>
          </rPr>
          <t>340292 Wanna Namlimhemnatee:</t>
        </r>
        <r>
          <rPr>
            <sz val="9"/>
            <color indexed="81"/>
            <rFont val="Tahoma"/>
            <family val="2"/>
          </rPr>
          <t xml:space="preserve">
Not Use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  <comment ref="B282" authorId="0" shapeId="0">
      <text>
        <r>
          <rPr>
            <b/>
            <sz val="9"/>
            <color indexed="81"/>
            <rFont val="Tahoma"/>
            <family val="2"/>
          </rPr>
          <t xml:space="preserve">
สูตรแถวไม่ต่อเนื่อง เริ่มส่วนนี้ต่อ</t>
        </r>
      </text>
    </comment>
  </commentList>
</comments>
</file>

<file path=xl/comments2.xml><?xml version="1.0" encoding="utf-8"?>
<comments xmlns="http://schemas.openxmlformats.org/spreadsheetml/2006/main">
  <authors>
    <author>nantawan.bur</author>
  </authors>
  <commentList>
    <comment ref="C11" authorId="0" shapeId="0">
      <text>
        <r>
          <rPr>
            <b/>
            <sz val="12"/>
            <color indexed="81"/>
            <rFont val="Tahoma"/>
            <family val="2"/>
          </rPr>
          <t>nantawan.bur:</t>
        </r>
        <r>
          <rPr>
            <sz val="12"/>
            <color indexed="81"/>
            <rFont val="Tahoma"/>
            <family val="2"/>
          </rPr>
          <t xml:space="preserve">
proj 2 + proj 6</t>
        </r>
      </text>
    </comment>
  </commentList>
</comments>
</file>

<file path=xl/comments3.xml><?xml version="1.0" encoding="utf-8"?>
<comments xmlns="http://schemas.openxmlformats.org/spreadsheetml/2006/main">
  <authors>
    <author>430719 Nantawan Buranateerawit</author>
  </authors>
  <commentList>
    <comment ref="U24" authorId="0" shapeId="0">
      <text>
        <r>
          <rPr>
            <b/>
            <sz val="11"/>
            <color indexed="81"/>
            <rFont val="Tahoma"/>
            <family val="2"/>
          </rPr>
          <t>ค่า Sorting Top Cover</t>
        </r>
        <r>
          <rPr>
            <sz val="11"/>
            <color indexed="81"/>
            <rFont val="Tahoma"/>
            <family val="2"/>
          </rPr>
          <t xml:space="preserve">
จ้าง Hongkong Albeite Electric</t>
        </r>
      </text>
    </comment>
  </commentList>
</comments>
</file>

<file path=xl/sharedStrings.xml><?xml version="1.0" encoding="utf-8"?>
<sst xmlns="http://schemas.openxmlformats.org/spreadsheetml/2006/main" count="6320" uniqueCount="331">
  <si>
    <t xml:space="preserve"> EMPLOYEE LIFE INSURANCE</t>
  </si>
  <si>
    <t xml:space="preserve"> MEDICAL TREATMENT</t>
  </si>
  <si>
    <t xml:space="preserve"> UNIFORM</t>
  </si>
  <si>
    <t xml:space="preserve"> OTHER WELFARE</t>
  </si>
  <si>
    <t xml:space="preserve"> TECHNICAL ASSISTANT FEE</t>
  </si>
  <si>
    <t xml:space="preserve"> FIRE INSURANCE</t>
  </si>
  <si>
    <t xml:space="preserve"> SUB-CONTRACT WAGE</t>
  </si>
  <si>
    <t xml:space="preserve"> REPAIR</t>
  </si>
  <si>
    <t xml:space="preserve"> ELECTRICITY</t>
  </si>
  <si>
    <t xml:space="preserve"> WATER</t>
  </si>
  <si>
    <t xml:space="preserve"> CONTRACT  MAINTENANCE</t>
  </si>
  <si>
    <t xml:space="preserve"> ROYALTY  FEE</t>
  </si>
  <si>
    <t xml:space="preserve"> SUNDRY  INCOME</t>
  </si>
  <si>
    <t xml:space="preserve"> SUNDRY EXPENSES</t>
  </si>
  <si>
    <t xml:space="preserve"> CAR INSURANCE EXP.</t>
  </si>
  <si>
    <t xml:space="preserve"> CAR GASOLINE</t>
  </si>
  <si>
    <t xml:space="preserve"> CAR MAINTENANCE</t>
  </si>
  <si>
    <t xml:space="preserve"> CAR REGISTRATION</t>
  </si>
  <si>
    <t xml:space="preserve"> CAR RENTAL EXPENSES</t>
  </si>
  <si>
    <t xml:space="preserve"> CAR LEASE FEE</t>
  </si>
  <si>
    <t xml:space="preserve"> CAR DRIVER EXPENSE</t>
  </si>
  <si>
    <t xml:space="preserve"> TRANSPORTATION EXP.</t>
  </si>
  <si>
    <t xml:space="preserve"> BUS CHARGE</t>
  </si>
  <si>
    <t xml:space="preserve"> CAR OTHER EXPENSES</t>
  </si>
  <si>
    <t xml:space="preserve"> ADVERTISING EXPENSES</t>
  </si>
  <si>
    <t xml:space="preserve"> EDUCATION&amp;TRANING FEE</t>
  </si>
  <si>
    <t xml:space="preserve"> NURSING&amp;MEDICAL EXP.</t>
  </si>
  <si>
    <t xml:space="preserve"> TRAVELLING EXP. DOMESTIC</t>
  </si>
  <si>
    <t xml:space="preserve"> TRAVELLING EXP. FOREIGN</t>
  </si>
  <si>
    <t xml:space="preserve"> RENTAL FEE</t>
  </si>
  <si>
    <t xml:space="preserve"> LEASE FEE EQUIPMENT</t>
  </si>
  <si>
    <t xml:space="preserve"> MEMBER SHIP FEE</t>
  </si>
  <si>
    <t xml:space="preserve"> SECURITY SERVICE CHAEGE</t>
  </si>
  <si>
    <t xml:space="preserve"> TELEPHONE &amp; POSTAGE</t>
  </si>
  <si>
    <t xml:space="preserve"> STATIONERY</t>
  </si>
  <si>
    <t xml:space="preserve"> SPORT EQUIPMENT</t>
  </si>
  <si>
    <t xml:space="preserve"> BOOK &amp; NEWPAPER</t>
  </si>
  <si>
    <t xml:space="preserve"> DONATION</t>
  </si>
  <si>
    <t xml:space="preserve"> TAX &amp; FEE</t>
  </si>
  <si>
    <t>ชื่อบัญชี</t>
  </si>
  <si>
    <t>Account Code</t>
  </si>
  <si>
    <t>เลขที่บัญชี</t>
  </si>
  <si>
    <t>Account Name</t>
  </si>
  <si>
    <t>ค่ารักษาพยาบาล</t>
  </si>
  <si>
    <t>ค่าชุดแบบฟอร์ม</t>
  </si>
  <si>
    <t>ค่าสวัสดิการ</t>
  </si>
  <si>
    <t>ค่าความช่วยเหลือทางเทคนิค</t>
  </si>
  <si>
    <t>ค่าเบี้ยประกันอัคคีภัย</t>
  </si>
  <si>
    <t>ค่ารับจ้างทำของ</t>
  </si>
  <si>
    <t>ค่าซ่อมแซม</t>
  </si>
  <si>
    <t>ค่าไฟฟ้า</t>
  </si>
  <si>
    <t>ค่าเช่าโกดังเก็บสินค้า</t>
  </si>
  <si>
    <t>ค่าใช้จ่ายในการทดสอบผลิตภัณฑ์</t>
  </si>
  <si>
    <t>ค่าสิทธิ</t>
  </si>
  <si>
    <t>รายได้เบิดเตล็ด</t>
  </si>
  <si>
    <t>ค่าใช้จ่ายเบ็ดเตล็ด</t>
  </si>
  <si>
    <t>ค่าเบี้ยประกันภัยยานพาหนะ</t>
  </si>
  <si>
    <t>ค่าน้ำมันยานพาหนะ</t>
  </si>
  <si>
    <t>ค่าซ่อมแซมยานพาหนะ</t>
  </si>
  <si>
    <t>ค่าจดทะเบียนยานพาหนะ</t>
  </si>
  <si>
    <t>ค่าเช่ายานพาหนะ</t>
  </si>
  <si>
    <t>ค่าเช่าซื้อยานพาหนะ</t>
  </si>
  <si>
    <t>ค่าใช้จ่ายเกี่ยวกับผู้ขับขี่ยานพาหนะ</t>
  </si>
  <si>
    <t>ค่าขนส่ง</t>
  </si>
  <si>
    <t>ค่ารถรับ-ส่งพนักงาน</t>
  </si>
  <si>
    <t>ค่าใช้จ่ายอื่น ๆ เกี่ยวกับยานพาหนะ</t>
  </si>
  <si>
    <t>ค่าโฆษณา</t>
  </si>
  <si>
    <t>ค่าฝึกอบรมและสัมนา</t>
  </si>
  <si>
    <t>ค่าใช้จ่ายในการเดินทาง ในประเทศ</t>
  </si>
  <si>
    <t>ค่าเช่า</t>
  </si>
  <si>
    <t>ค่าเช่าซื้อเครื่องมือและอุปกรณ์</t>
  </si>
  <si>
    <t>ค่าสมาชิก</t>
  </si>
  <si>
    <t>ค่าใช้จ่ายในการรักษาความปลอดภัย</t>
  </si>
  <si>
    <t>ค่าไปรษณีย์โทรเลข/โทรศัพท์</t>
  </si>
  <si>
    <t>ค่าอุปกรณ์เครื่องเขียน</t>
  </si>
  <si>
    <t>ค่าหนังสือ/หนังสือพิมพ์</t>
  </si>
  <si>
    <t>ค่าปฏิคม</t>
  </si>
  <si>
    <t>เงินบริจาค</t>
  </si>
  <si>
    <t>ค่าธรรมเนียมและภาษี</t>
  </si>
  <si>
    <t xml:space="preserve"> WAREHOUSE CHARGE</t>
  </si>
  <si>
    <t xml:space="preserve"> TRIAL&amp;TEST EXPENSES'</t>
  </si>
  <si>
    <t xml:space="preserve"> ENTERTAINMENT</t>
  </si>
  <si>
    <t xml:space="preserve"> QS&amp;OTHER CERTIFICATE</t>
  </si>
  <si>
    <t>ค่าเบี้ยประกันชีวิตพนักงาน</t>
  </si>
  <si>
    <t>ค่ายาและค่าจ้างพยาบาล</t>
  </si>
  <si>
    <t>ค่าใช้จ่ายในการเดินทาง ไปต่างประเทศ</t>
  </si>
  <si>
    <t>ค่าอุปกรณ์กีฬา</t>
  </si>
  <si>
    <t>ค่าใช้จ่ายเกียวกับ QS และ อื่น ๆ</t>
  </si>
  <si>
    <t>ค่าน้ำ</t>
  </si>
  <si>
    <t>ค่าบำรุงรักษาอุปกรณ์ ตามสัญญา</t>
  </si>
  <si>
    <t>Row</t>
  </si>
  <si>
    <t>Jan</t>
  </si>
  <si>
    <t>Feb</t>
  </si>
  <si>
    <t>Mar</t>
  </si>
  <si>
    <t>Apr</t>
  </si>
  <si>
    <t>May</t>
  </si>
  <si>
    <t>Jun</t>
  </si>
  <si>
    <t>Jul</t>
  </si>
  <si>
    <t>Total</t>
  </si>
  <si>
    <t>Aug</t>
  </si>
  <si>
    <t>Sep</t>
  </si>
  <si>
    <t>Oct</t>
  </si>
  <si>
    <t>Nov</t>
  </si>
  <si>
    <t>Dec</t>
  </si>
  <si>
    <t>NHK SPRING(THAILAND) CO.,LTD.</t>
  </si>
  <si>
    <t>SECTION   :   PRECISION  OFFICE</t>
  </si>
  <si>
    <t>SECTION   :  HDD.PROJ.2 (Spacer,Coil support)</t>
  </si>
  <si>
    <t>SECTION   :   HDD.PROJ.3 (Top cover)</t>
  </si>
  <si>
    <t xml:space="preserve"> SOFTWARE AMORTIZATION</t>
  </si>
  <si>
    <t>ค่าโปรแกรมคอมพิวเตอร์</t>
  </si>
  <si>
    <t>Actual</t>
  </si>
  <si>
    <t>Diff</t>
  </si>
  <si>
    <t>Budget</t>
  </si>
  <si>
    <t>SECTION   :  HDD. TOTAL</t>
  </si>
  <si>
    <t>SECTION   :  HDD.GASKET Project 1</t>
  </si>
  <si>
    <t>SECTION   :   HDD.L-LEVER  Project 1</t>
  </si>
  <si>
    <t>SECTION   :  HDD.PROJ.4 (Long Lever FTC) Rev.0</t>
  </si>
  <si>
    <t>SECTION   :  HDD.PROJ.7 (Cover Sub-Ass'y)</t>
  </si>
  <si>
    <t>SECTION   :  HDD.PROJ.6 (Arm,Arm ass'y ,Clamp,Washer )</t>
  </si>
  <si>
    <t>SECTION   :  HDD.PROJ.5 (Top Cover2.5",3.5")Rev.0</t>
  </si>
  <si>
    <t>Jan-Jun</t>
  </si>
  <si>
    <t>Jan-Dec</t>
  </si>
  <si>
    <t>Jul-Dec</t>
  </si>
  <si>
    <t>SECTION   :  HDD.PROJ.8 (M-Cover, Cover Base)</t>
  </si>
  <si>
    <t>SECTION   :  FLAT  SPRING</t>
  </si>
  <si>
    <t>SECTION   :  CHAIN TENSIONER</t>
  </si>
  <si>
    <t>SECTION   :  LARGE  SPRING</t>
  </si>
  <si>
    <t>SECTION   :  SMALL  SPRING</t>
  </si>
  <si>
    <t>SECTION   :  TEN &amp; TOR  SPRING</t>
  </si>
  <si>
    <t>SECTION   :  SHUTTER  SPRING</t>
  </si>
  <si>
    <t>SECTION   :  TOTAL  FACTORY</t>
  </si>
  <si>
    <t>Estimated</t>
  </si>
  <si>
    <t xml:space="preserve"> </t>
  </si>
  <si>
    <t>Grand Total</t>
  </si>
  <si>
    <t>SECTION   :  HDD.PROJ.9 (Seal Product HDD.)</t>
  </si>
  <si>
    <t>คู่มือในการบันทึกข้อมูล Expenses</t>
  </si>
  <si>
    <t>Life Insurance  ค่าเบี้ยประกันชีวิตพนักงาน</t>
  </si>
  <si>
    <t>Other Welfare  ค่าสวัสดิการพนักงาน  (เฉพาะค่าทอง และค่าของขวัญปีใหม่ จะบันทึกเพิ่มให้</t>
  </si>
  <si>
    <t>ในเดือน ธันวาคม ของทุกปี)</t>
  </si>
  <si>
    <t>Technical Assistance Fee  ค่าความช่วยเหลือทางเทคนิค</t>
  </si>
  <si>
    <t>Fire Insurance  ค่าเบี้ยประกันอัคคีภัย</t>
  </si>
  <si>
    <t>Cantract Maintenance  ค่าสัญญาบริการรายปี  (เมื่อมีการทำสัญญา  จะต้องส่งให้บัญชี 1 ชุด)</t>
  </si>
  <si>
    <t>Software Amortization  ค่าโปรแกรมคอมพิวเตอร์</t>
  </si>
  <si>
    <t>Car Lease Fee  ค่าเช่าซื้อยานพาหนะ</t>
  </si>
  <si>
    <t>ให้บันทึกค่าใช้จ่ายที่คาดว่าจะเกิดขึ้น ตามแต่ละประเภทบัญชี  หน่วยเป็นจำนวนบาท</t>
  </si>
  <si>
    <t>ค่าใช้จ่าย ดังรายการต่อไปนี้  ทาง แผนกบัญชี Head Office จะเป็นผู้คำนวณให้</t>
  </si>
  <si>
    <t>การกรอกรายละเอียดสำหรับค่าซ่อมแซม (Repair) ที่มีรายการตั้งแต่ 50,000 บาทขึ้นไป ต่อ 1 งาน กรุณา</t>
  </si>
  <si>
    <t>ระบุรายละเอียดงาน ว่าเป็นค่าซ่อมแซมรายการใด (ด้านล่างสุด)</t>
  </si>
  <si>
    <t>Car Registration  ค่าจดทะเบียนยานพาหนะ</t>
  </si>
  <si>
    <t>Car Insurance Exp.  ค่าเบี้ยประกันภัยยานพาหนะ</t>
  </si>
  <si>
    <t xml:space="preserve"> PACKING  EXPENSES</t>
  </si>
  <si>
    <t>รายการ Sale Scrap (ค่าขายเศษซาก_Code 48104)   ให้บันทึกแยกออกจาก Sundry Income (รายได้</t>
  </si>
  <si>
    <t>เบ็ดเตล็ด_Code 51314)</t>
  </si>
  <si>
    <t>PRECSION   DIVISION</t>
  </si>
  <si>
    <t>Pss Off.</t>
  </si>
  <si>
    <t>PRECISION   DIVISION</t>
  </si>
  <si>
    <t>SPRING</t>
  </si>
  <si>
    <t>Flat</t>
  </si>
  <si>
    <t>Chain</t>
  </si>
  <si>
    <t>Large</t>
  </si>
  <si>
    <t>Small</t>
  </si>
  <si>
    <t>Ten&amp;Tor</t>
  </si>
  <si>
    <t>Shutter</t>
  </si>
  <si>
    <t>Total Spring</t>
  </si>
  <si>
    <t>HDD.</t>
  </si>
  <si>
    <t>Gasket</t>
  </si>
  <si>
    <t>L-Lever</t>
  </si>
  <si>
    <t>Proj.2</t>
  </si>
  <si>
    <t>Proj.3</t>
  </si>
  <si>
    <t>Proj.4</t>
  </si>
  <si>
    <t>Proj.5</t>
  </si>
  <si>
    <t>Proj.6</t>
  </si>
  <si>
    <t>Proj.7</t>
  </si>
  <si>
    <t>Proj.8</t>
  </si>
  <si>
    <t>Proj.9</t>
  </si>
  <si>
    <t>Total Hdd</t>
  </si>
  <si>
    <t>EXPENSES</t>
  </si>
  <si>
    <t>SALE SCRAP</t>
  </si>
  <si>
    <t>SECTION   :   PRECISION  DIVISION</t>
  </si>
  <si>
    <t>FLAT  SPRING</t>
  </si>
  <si>
    <t>CHAIN  TENSIONER</t>
  </si>
  <si>
    <t>LARGE  SPRING</t>
  </si>
  <si>
    <t>SMALL  SPRING</t>
  </si>
  <si>
    <t>TEN.&amp;TOR.SPRING</t>
  </si>
  <si>
    <t>SHUTTER  SPRING</t>
  </si>
  <si>
    <t>TOTAL  SPRING</t>
  </si>
  <si>
    <t>TOTAL EXPENSES</t>
  </si>
  <si>
    <t>==================</t>
  </si>
  <si>
    <t>SECTION   :   BOI. PROJECT</t>
  </si>
  <si>
    <t>HDD. PROJ.1</t>
  </si>
  <si>
    <t>HDD. PROJ. 1</t>
  </si>
  <si>
    <t>HDD. PROJ.2</t>
  </si>
  <si>
    <t>HDD. PROJ.3</t>
  </si>
  <si>
    <t>HDD. PROJ.4</t>
  </si>
  <si>
    <t>SUB TOTAL 1</t>
  </si>
  <si>
    <t>GASKET</t>
  </si>
  <si>
    <t>L-LEVER</t>
  </si>
  <si>
    <t>COIL SUPPORT</t>
  </si>
  <si>
    <t>TOP COVER</t>
  </si>
  <si>
    <t>LATCH  LEVER</t>
  </si>
  <si>
    <t>HDD.PROJECT</t>
  </si>
  <si>
    <t>SUB TOTAL</t>
  </si>
  <si>
    <t>====================</t>
  </si>
  <si>
    <t>HDD. PROJ.5</t>
  </si>
  <si>
    <t>HDD. PROJ.6</t>
  </si>
  <si>
    <t>HDD. PROJ.7</t>
  </si>
  <si>
    <t>HDD. PROJ.8</t>
  </si>
  <si>
    <t>HDD. PROJ.9</t>
  </si>
  <si>
    <t>SUB TOTAL 2</t>
  </si>
  <si>
    <t>TOP  COVER 3.5 "</t>
  </si>
  <si>
    <t>CARRIAGE SUB ASS'Y</t>
  </si>
  <si>
    <t>TOP COVER 3.5" ASS'Y</t>
  </si>
  <si>
    <t>COVER. COVER BASE</t>
  </si>
  <si>
    <t>SEAL PRODUCT</t>
  </si>
  <si>
    <t>BOI  PROJECT</t>
  </si>
  <si>
    <t>SECTION   :   WELLGROW  FACTORY</t>
  </si>
  <si>
    <t>TOTAL SPRING</t>
  </si>
  <si>
    <t>TOTAL HDD.PARTS</t>
  </si>
  <si>
    <t>PRECISION  OFFICE</t>
  </si>
  <si>
    <t>TOTAL</t>
  </si>
  <si>
    <t>PREC. DIVISION</t>
  </si>
  <si>
    <t>--------------------</t>
  </si>
  <si>
    <t>EMPLOYEE LIFE INSURANCE</t>
  </si>
  <si>
    <t>MEDICAL TREATMENT</t>
  </si>
  <si>
    <t>UNIFORM</t>
  </si>
  <si>
    <t>CELEBRATION</t>
  </si>
  <si>
    <t>RECREATION CONTRIBUTION</t>
  </si>
  <si>
    <t>OTHER WELFARE</t>
  </si>
  <si>
    <t>TECHNICAL ASST. FEE</t>
  </si>
  <si>
    <t>FIRE INSURANCE</t>
  </si>
  <si>
    <t>MACHINERY INSURANCE</t>
  </si>
  <si>
    <t>RENTAL EXPENSES</t>
  </si>
  <si>
    <t>LEASE FEE</t>
  </si>
  <si>
    <t>SUB-CONTRACT</t>
  </si>
  <si>
    <t>REPAIR</t>
  </si>
  <si>
    <t>ELECTRICITY</t>
  </si>
  <si>
    <t>WATER</t>
  </si>
  <si>
    <t>CONTRACT MAINTENANCE</t>
  </si>
  <si>
    <t>WAREHOUSE CHARGE</t>
  </si>
  <si>
    <t>TRIAL &amp; TEST EXPENSES</t>
  </si>
  <si>
    <t>ROYALTY FEE</t>
  </si>
  <si>
    <t>SUNDRY INCOME</t>
  </si>
  <si>
    <t>SOFTWARE AMORTIZATION</t>
  </si>
  <si>
    <t>PACKING EXPENSES</t>
  </si>
  <si>
    <t>SUNDRY EXPENSES</t>
  </si>
  <si>
    <t>CAR INSURANCE</t>
  </si>
  <si>
    <t>CAR GASOLINE</t>
  </si>
  <si>
    <t>CAR MAINTENANCE</t>
  </si>
  <si>
    <t>CAR REGISTRATION</t>
  </si>
  <si>
    <t>CAR RENTAL EXPENSES</t>
  </si>
  <si>
    <t>CAR-LEASE FEE</t>
  </si>
  <si>
    <t>CAR-DRIVER EXPENSES</t>
  </si>
  <si>
    <t>TRANSPORTATION EXP.</t>
  </si>
  <si>
    <t>BUS CHARGE</t>
  </si>
  <si>
    <t>OTHER EXPENSES</t>
  </si>
  <si>
    <t>ADVERTISING EXPENSES</t>
  </si>
  <si>
    <t>EDUCATION &amp; TRAINING FEE</t>
  </si>
  <si>
    <t>NURSING &amp; MEDICAL EXP.</t>
  </si>
  <si>
    <t>TRAVELLING EXP. - DOMESTIC</t>
  </si>
  <si>
    <t>TRAVELLING EXP. - FOREIGN</t>
  </si>
  <si>
    <t>RENTAL FEE</t>
  </si>
  <si>
    <t>LEASE FEE - FACTORY</t>
  </si>
  <si>
    <t>MEMBERSHIP FEE</t>
  </si>
  <si>
    <t>SECURITY SERVICE CHARGE</t>
  </si>
  <si>
    <t>TELEPHONE &amp; POSTAGE</t>
  </si>
  <si>
    <t>STATIONERY</t>
  </si>
  <si>
    <t>SPORT EQUIPMENT</t>
  </si>
  <si>
    <t>BOOKS &amp; NEWSPAPER</t>
  </si>
  <si>
    <t>ENTERTAINMENT</t>
  </si>
  <si>
    <t>QS AND OTHER CERTIFICATE</t>
  </si>
  <si>
    <t>DONATION</t>
  </si>
  <si>
    <t>TAX &amp; FEE</t>
  </si>
  <si>
    <t>ALLOCATE OFFICE SERVICE CENTER</t>
  </si>
  <si>
    <t>HDD. PROJ.10</t>
  </si>
  <si>
    <t>สูตร</t>
  </si>
  <si>
    <t>QUARTER 1</t>
  </si>
  <si>
    <t>QUARTER 2</t>
  </si>
  <si>
    <t>QUARTER 3</t>
  </si>
  <si>
    <t>QUARTER 4</t>
  </si>
  <si>
    <t>Jan-Mar</t>
  </si>
  <si>
    <t>Apr-Jun</t>
  </si>
  <si>
    <t>Jul-Sep</t>
  </si>
  <si>
    <t>Oct-Dec</t>
  </si>
  <si>
    <t>Proj.10</t>
  </si>
  <si>
    <t>SECTION   :  HDD.PROJ.10 (Cover &amp; Base)</t>
  </si>
  <si>
    <t>( UNIT : BAHT )</t>
  </si>
  <si>
    <t>ใส่ข้อมูลเฉพาะพื้นที่สีเหลือง</t>
  </si>
  <si>
    <t>BUDGET  EXPENSES  2009-2011</t>
  </si>
  <si>
    <t>Budget 2 Years</t>
  </si>
  <si>
    <t>Diff B-A</t>
  </si>
  <si>
    <t>Diff E-A</t>
  </si>
  <si>
    <t>SECTION   :   HDD.L-LEVER  Project 1 + Project 4</t>
  </si>
  <si>
    <t>SECTION   :  HDD.PROJ.12 (Motor Part)</t>
  </si>
  <si>
    <t>SECTION   :  HDD.PROJ.11 (FIPG)</t>
  </si>
  <si>
    <t>HDD.PROJ.11</t>
  </si>
  <si>
    <t>HDD.PROJ.12</t>
  </si>
  <si>
    <t>FIPG</t>
  </si>
  <si>
    <t>METAL PART HDD</t>
  </si>
  <si>
    <t>ALLOCATE OFFICE SERVICE CENTE</t>
  </si>
  <si>
    <t>R                  0.00</t>
  </si>
  <si>
    <t>MANUFACTURING  EXPENSES -   PRECISION  SPRING</t>
  </si>
  <si>
    <t>IMPROVE</t>
  </si>
  <si>
    <t>IMPROVE BY PROJECT TEAM</t>
  </si>
  <si>
    <t>EXPENSE TO ADMIN</t>
  </si>
  <si>
    <t>SECTION   : OTHER SPRING</t>
  </si>
  <si>
    <t xml:space="preserve"> DEAD STOCK EXPENSSES</t>
  </si>
  <si>
    <t xml:space="preserve"> LOSS ON DEVALUATION INV.</t>
  </si>
  <si>
    <t>DEAD STOCK EXPENSES</t>
  </si>
  <si>
    <t>LOSS ON DEVALUATION INVENTORY</t>
  </si>
  <si>
    <t>สินค้าล้าสมัย</t>
  </si>
  <si>
    <t>ขาดทุนจากมูลค่าที่ลดลงของสินค้า</t>
  </si>
  <si>
    <t>ปรับปรุงรายการ</t>
  </si>
  <si>
    <t>ค่าใช้จ่ายในการบรรจุภัณฑ์</t>
  </si>
  <si>
    <t>SECTION   :  QUENCING  SPRING</t>
  </si>
  <si>
    <t>DIE QUENCHING</t>
  </si>
  <si>
    <t>BUDGET AND ACUTAL MANUFACTURING EXPENSES …. PRECISION DIVISION   2017</t>
  </si>
  <si>
    <t>Ten. Part Indo.</t>
  </si>
  <si>
    <t>SECTION   : PSS. GRAND TOTAL</t>
  </si>
  <si>
    <t>SECTION   : TOTAL CONVENTIONAL SPRING</t>
  </si>
  <si>
    <t>SECTION   : TOTAL CHAIN TENSIONER SPRING + TENIONER PART FOR INDO.</t>
  </si>
  <si>
    <t>SECTION   :  TENSIONER PART FOR INDO.</t>
  </si>
  <si>
    <t>SECTION   : TOTAL SPRING</t>
  </si>
  <si>
    <t xml:space="preserve">Check </t>
  </si>
  <si>
    <t>PSS</t>
  </si>
  <si>
    <t>HDD</t>
  </si>
  <si>
    <t>OFFICE</t>
  </si>
  <si>
    <t>TTL</t>
  </si>
  <si>
    <t>SECTION   :  ARC Spring</t>
  </si>
  <si>
    <t xml:space="preserve"> LEASE FEE SOFTWARE</t>
  </si>
  <si>
    <t>BUDGET AND ACUTAL MANUFACTURING EXPENSES …. PRECISION DIVISION   2020</t>
  </si>
  <si>
    <t>EXPENSES ALLOCATION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</si>
</sst>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_-* #,##0_-;\-* #,##0_-;_-* &quot;-&quot;??_-;_-@_-"/>
  </numFmts>
  <fonts count="68">
    <font>
      <sz val="14"/>
      <name val="Cordia New"/>
      <charset val="22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8"/>
      <name val="Cordia New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u/>
      <sz val="14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b/>
      <sz val="8"/>
      <color indexed="10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11"/>
      <color indexed="10"/>
      <name val="Arial Narrow"/>
      <family val="2"/>
    </font>
    <font>
      <b/>
      <sz val="14"/>
      <color indexed="10"/>
      <name val="Arial Narrow"/>
      <family val="2"/>
    </font>
    <font>
      <sz val="14"/>
      <color indexed="10"/>
      <name val="Arial Narrow"/>
      <family val="2"/>
    </font>
    <font>
      <sz val="12"/>
      <name val="Arial Narrow"/>
      <family val="2"/>
    </font>
    <font>
      <sz val="14"/>
      <name val="Arial Narrow"/>
      <family val="2"/>
    </font>
    <font>
      <b/>
      <sz val="14"/>
      <color indexed="12"/>
      <name val="Arial Narrow"/>
      <family val="2"/>
    </font>
    <font>
      <b/>
      <sz val="8"/>
      <name val="Batang"/>
      <family val="1"/>
    </font>
    <font>
      <sz val="8"/>
      <name val="Batang"/>
      <family val="1"/>
    </font>
    <font>
      <sz val="12"/>
      <name val="Batang"/>
      <family val="1"/>
    </font>
    <font>
      <sz val="12"/>
      <name val="Gulim"/>
      <family val="2"/>
    </font>
    <font>
      <sz val="8"/>
      <name val="Gulim"/>
      <family val="2"/>
    </font>
    <font>
      <sz val="16"/>
      <name val="Arial Narrow"/>
      <family val="2"/>
    </font>
    <font>
      <b/>
      <sz val="16"/>
      <color indexed="12"/>
      <name val="Arial Narrow"/>
      <family val="2"/>
    </font>
    <font>
      <b/>
      <sz val="16"/>
      <color indexed="10"/>
      <name val="Arial Narrow"/>
      <family val="2"/>
    </font>
    <font>
      <b/>
      <sz val="18"/>
      <name val="Arial"/>
      <family val="2"/>
    </font>
    <font>
      <u/>
      <sz val="18"/>
      <name val="Arial"/>
      <family val="2"/>
    </font>
    <font>
      <sz val="18"/>
      <name val="Arial"/>
      <family val="2"/>
    </font>
    <font>
      <sz val="16"/>
      <name val="Arial"/>
      <family val="2"/>
    </font>
    <font>
      <u/>
      <sz val="16"/>
      <name val="Arial"/>
      <family val="2"/>
    </font>
    <font>
      <b/>
      <sz val="22"/>
      <name val="Arial"/>
      <family val="2"/>
    </font>
    <font>
      <sz val="14"/>
      <color indexed="10"/>
      <name val="Arial"/>
      <family val="2"/>
    </font>
    <font>
      <b/>
      <u/>
      <sz val="15"/>
      <name val="Arial"/>
      <family val="2"/>
    </font>
    <font>
      <b/>
      <sz val="15"/>
      <name val="Arial"/>
      <family val="2"/>
    </font>
    <font>
      <b/>
      <u/>
      <sz val="14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2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14"/>
      <name val="Cordia New"/>
      <family val="2"/>
      <charset val="222"/>
    </font>
    <font>
      <b/>
      <sz val="8"/>
      <color indexed="10"/>
      <name val="Arial"/>
      <family val="2"/>
    </font>
    <font>
      <sz val="9"/>
      <color indexed="81"/>
      <name val="Tahoma"/>
      <family val="2"/>
    </font>
    <font>
      <sz val="10"/>
      <name val="Arial Narrow"/>
      <family val="2"/>
    </font>
    <font>
      <b/>
      <sz val="14"/>
      <color rgb="FFFF0000"/>
      <name val="Arial Narrow"/>
      <family val="2"/>
    </font>
    <font>
      <b/>
      <u/>
      <sz val="14"/>
      <color rgb="FFFF0000"/>
      <name val="Arial Narrow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0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164" fontId="2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99" applyNumberFormat="0" applyFill="0" applyAlignment="0" applyProtection="0"/>
    <xf numFmtId="0" fontId="45" fillId="0" borderId="100" applyNumberFormat="0" applyFill="0" applyAlignment="0" applyProtection="0"/>
    <xf numFmtId="0" fontId="46" fillId="0" borderId="101" applyNumberFormat="0" applyFill="0" applyAlignment="0" applyProtection="0"/>
    <xf numFmtId="0" fontId="46" fillId="0" borderId="0" applyNumberFormat="0" applyFill="0" applyBorder="0" applyAlignment="0" applyProtection="0"/>
    <xf numFmtId="0" fontId="47" fillId="14" borderId="0" applyNumberFormat="0" applyBorder="0" applyAlignment="0" applyProtection="0"/>
    <xf numFmtId="0" fontId="48" fillId="15" borderId="0" applyNumberFormat="0" applyBorder="0" applyAlignment="0" applyProtection="0"/>
    <xf numFmtId="0" fontId="49" fillId="16" borderId="0" applyNumberFormat="0" applyBorder="0" applyAlignment="0" applyProtection="0"/>
    <xf numFmtId="0" fontId="50" fillId="17" borderId="102" applyNumberFormat="0" applyAlignment="0" applyProtection="0"/>
    <xf numFmtId="0" fontId="51" fillId="18" borderId="103" applyNumberFormat="0" applyAlignment="0" applyProtection="0"/>
    <xf numFmtId="0" fontId="52" fillId="18" borderId="102" applyNumberFormat="0" applyAlignment="0" applyProtection="0"/>
    <xf numFmtId="0" fontId="53" fillId="0" borderId="104" applyNumberFormat="0" applyFill="0" applyAlignment="0" applyProtection="0"/>
    <xf numFmtId="0" fontId="54" fillId="19" borderId="105" applyNumberFormat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107" applyNumberFormat="0" applyFill="0" applyAlignment="0" applyProtection="0"/>
    <xf numFmtId="0" fontId="5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8" fillId="24" borderId="0" applyNumberFormat="0" applyBorder="0" applyAlignment="0" applyProtection="0"/>
    <xf numFmtId="0" fontId="5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8" fillId="28" borderId="0" applyNumberFormat="0" applyBorder="0" applyAlignment="0" applyProtection="0"/>
    <xf numFmtId="0" fontId="5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58" fillId="32" borderId="0" applyNumberFormat="0" applyBorder="0" applyAlignment="0" applyProtection="0"/>
    <xf numFmtId="0" fontId="5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58" fillId="36" borderId="0" applyNumberFormat="0" applyBorder="0" applyAlignment="0" applyProtection="0"/>
    <xf numFmtId="0" fontId="58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58" fillId="44" borderId="0" applyNumberFormat="0" applyBorder="0" applyAlignment="0" applyProtection="0"/>
    <xf numFmtId="0" fontId="1" fillId="0" borderId="0"/>
    <xf numFmtId="0" fontId="1" fillId="20" borderId="106" applyNumberFormat="0" applyFont="0" applyAlignment="0" applyProtection="0"/>
    <xf numFmtId="0" fontId="62" fillId="0" borderId="0"/>
  </cellStyleXfs>
  <cellXfs count="580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4" fillId="2" borderId="0" xfId="0" quotePrefix="1" applyFont="1" applyFill="1" applyBorder="1" applyAlignment="1">
      <alignment horizontal="left" vertical="center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8" fillId="0" borderId="0" xfId="0" applyFont="1" applyFill="1"/>
    <xf numFmtId="0" fontId="7" fillId="3" borderId="9" xfId="0" applyFont="1" applyFill="1" applyBorder="1" applyAlignment="1">
      <alignment horizontal="center"/>
    </xf>
    <xf numFmtId="38" fontId="7" fillId="3" borderId="9" xfId="1" applyNumberFormat="1" applyFont="1" applyFill="1" applyBorder="1" applyAlignment="1">
      <alignment horizontal="center"/>
    </xf>
    <xf numFmtId="0" fontId="8" fillId="2" borderId="0" xfId="0" applyFont="1" applyFill="1" applyBorder="1"/>
    <xf numFmtId="38" fontId="8" fillId="0" borderId="0" xfId="1" applyNumberFormat="1" applyFont="1"/>
    <xf numFmtId="38" fontId="8" fillId="0" borderId="10" xfId="1" applyNumberFormat="1" applyFont="1" applyBorder="1"/>
    <xf numFmtId="3" fontId="8" fillId="4" borderId="9" xfId="1" applyNumberFormat="1" applyFont="1" applyFill="1" applyBorder="1"/>
    <xf numFmtId="3" fontId="8" fillId="0" borderId="11" xfId="1" applyNumberFormat="1" applyFont="1" applyBorder="1"/>
    <xf numFmtId="3" fontId="8" fillId="0" borderId="0" xfId="1" applyNumberFormat="1" applyFont="1"/>
    <xf numFmtId="3" fontId="8" fillId="0" borderId="12" xfId="1" applyNumberFormat="1" applyFont="1" applyBorder="1"/>
    <xf numFmtId="3" fontId="8" fillId="0" borderId="12" xfId="0" applyNumberFormat="1" applyFont="1" applyBorder="1"/>
    <xf numFmtId="3" fontId="8" fillId="0" borderId="0" xfId="0" applyNumberFormat="1" applyFont="1"/>
    <xf numFmtId="3" fontId="8" fillId="0" borderId="13" xfId="1" applyNumberFormat="1" applyFont="1" applyBorder="1"/>
    <xf numFmtId="3" fontId="8" fillId="0" borderId="14" xfId="1" applyNumberFormat="1" applyFont="1" applyBorder="1"/>
    <xf numFmtId="3" fontId="8" fillId="0" borderId="14" xfId="0" applyNumberFormat="1" applyFont="1" applyBorder="1"/>
    <xf numFmtId="3" fontId="8" fillId="5" borderId="9" xfId="1" applyNumberFormat="1" applyFont="1" applyFill="1" applyBorder="1"/>
    <xf numFmtId="3" fontId="8" fillId="5" borderId="9" xfId="0" applyNumberFormat="1" applyFont="1" applyFill="1" applyBorder="1"/>
    <xf numFmtId="3" fontId="8" fillId="0" borderId="11" xfId="0" applyNumberFormat="1" applyFont="1" applyBorder="1"/>
    <xf numFmtId="3" fontId="8" fillId="6" borderId="9" xfId="1" applyNumberFormat="1" applyFont="1" applyFill="1" applyBorder="1"/>
    <xf numFmtId="3" fontId="8" fillId="6" borderId="9" xfId="0" applyNumberFormat="1" applyFont="1" applyFill="1" applyBorder="1"/>
    <xf numFmtId="167" fontId="11" fillId="0" borderId="11" xfId="1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15" xfId="0" applyFont="1" applyFill="1" applyBorder="1" applyAlignment="1">
      <alignment vertical="center"/>
    </xf>
    <xf numFmtId="0" fontId="11" fillId="0" borderId="16" xfId="0" applyFont="1" applyFill="1" applyBorder="1" applyAlignment="1">
      <alignment horizontal="center" vertical="center"/>
    </xf>
    <xf numFmtId="0" fontId="14" fillId="0" borderId="0" xfId="0" applyFont="1"/>
    <xf numFmtId="0" fontId="15" fillId="0" borderId="17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4" fillId="0" borderId="19" xfId="0" applyFont="1" applyBorder="1"/>
    <xf numFmtId="0" fontId="15" fillId="0" borderId="20" xfId="0" applyFont="1" applyBorder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21" xfId="0" applyFont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18" fillId="0" borderId="0" xfId="0" applyFont="1"/>
    <xf numFmtId="0" fontId="14" fillId="0" borderId="4" xfId="0" applyFont="1" applyBorder="1" applyAlignment="1">
      <alignment horizontal="center"/>
    </xf>
    <xf numFmtId="0" fontId="14" fillId="0" borderId="13" xfId="0" applyFont="1" applyBorder="1"/>
    <xf numFmtId="164" fontId="14" fillId="0" borderId="0" xfId="1" applyFont="1" applyBorder="1"/>
    <xf numFmtId="164" fontId="14" fillId="0" borderId="18" xfId="1" applyFont="1" applyBorder="1"/>
    <xf numFmtId="164" fontId="14" fillId="0" borderId="27" xfId="1" applyFont="1" applyBorder="1"/>
    <xf numFmtId="164" fontId="14" fillId="2" borderId="28" xfId="1" applyFont="1" applyFill="1" applyBorder="1"/>
    <xf numFmtId="0" fontId="14" fillId="0" borderId="29" xfId="0" applyFont="1" applyBorder="1" applyAlignment="1">
      <alignment horizontal="center"/>
    </xf>
    <xf numFmtId="0" fontId="14" fillId="0" borderId="12" xfId="0" applyFont="1" applyBorder="1"/>
    <xf numFmtId="164" fontId="14" fillId="0" borderId="10" xfId="1" applyFont="1" applyBorder="1"/>
    <xf numFmtId="164" fontId="14" fillId="0" borderId="12" xfId="1" applyFont="1" applyBorder="1"/>
    <xf numFmtId="164" fontId="14" fillId="0" borderId="30" xfId="1" applyFont="1" applyBorder="1"/>
    <xf numFmtId="164" fontId="14" fillId="2" borderId="31" xfId="1" applyFont="1" applyFill="1" applyBorder="1"/>
    <xf numFmtId="0" fontId="13" fillId="7" borderId="12" xfId="0" applyFont="1" applyFill="1" applyBorder="1"/>
    <xf numFmtId="164" fontId="13" fillId="7" borderId="10" xfId="1" applyFont="1" applyFill="1" applyBorder="1"/>
    <xf numFmtId="164" fontId="13" fillId="7" borderId="12" xfId="1" applyFont="1" applyFill="1" applyBorder="1"/>
    <xf numFmtId="164" fontId="13" fillId="7" borderId="30" xfId="1" applyFont="1" applyFill="1" applyBorder="1"/>
    <xf numFmtId="164" fontId="13" fillId="7" borderId="31" xfId="1" applyFont="1" applyFill="1" applyBorder="1"/>
    <xf numFmtId="0" fontId="14" fillId="0" borderId="29" xfId="0" applyFont="1" applyFill="1" applyBorder="1" applyAlignment="1">
      <alignment horizontal="center"/>
    </xf>
    <xf numFmtId="0" fontId="14" fillId="0" borderId="12" xfId="0" applyFont="1" applyFill="1" applyBorder="1"/>
    <xf numFmtId="164" fontId="14" fillId="0" borderId="10" xfId="1" applyFont="1" applyFill="1" applyBorder="1"/>
    <xf numFmtId="164" fontId="14" fillId="0" borderId="12" xfId="1" applyFont="1" applyFill="1" applyBorder="1"/>
    <xf numFmtId="164" fontId="14" fillId="0" borderId="30" xfId="1" applyFont="1" applyFill="1" applyBorder="1"/>
    <xf numFmtId="0" fontId="14" fillId="0" borderId="0" xfId="0" applyFont="1" applyFill="1"/>
    <xf numFmtId="0" fontId="14" fillId="5" borderId="0" xfId="0" applyFont="1" applyFill="1" applyAlignment="1">
      <alignment horizontal="center"/>
    </xf>
    <xf numFmtId="0" fontId="14" fillId="5" borderId="0" xfId="0" applyFont="1" applyFill="1"/>
    <xf numFmtId="0" fontId="19" fillId="0" borderId="0" xfId="0" applyFont="1" applyAlignment="1"/>
    <xf numFmtId="0" fontId="19" fillId="0" borderId="0" xfId="0" applyFont="1" applyAlignment="1">
      <alignment horizontal="center"/>
    </xf>
    <xf numFmtId="4" fontId="19" fillId="0" borderId="0" xfId="0" applyNumberFormat="1" applyFont="1"/>
    <xf numFmtId="0" fontId="19" fillId="0" borderId="0" xfId="0" applyFont="1"/>
    <xf numFmtId="0" fontId="14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21" fillId="2" borderId="32" xfId="0" applyFont="1" applyFill="1" applyBorder="1" applyAlignment="1">
      <alignment horizontal="center"/>
    </xf>
    <xf numFmtId="4" fontId="17" fillId="2" borderId="0" xfId="0" applyNumberFormat="1" applyFont="1" applyFill="1"/>
    <xf numFmtId="0" fontId="20" fillId="0" borderId="0" xfId="0" applyFont="1"/>
    <xf numFmtId="0" fontId="15" fillId="0" borderId="0" xfId="0" applyFont="1" applyBorder="1" applyAlignment="1"/>
    <xf numFmtId="0" fontId="14" fillId="0" borderId="0" xfId="0" applyFont="1" applyBorder="1"/>
    <xf numFmtId="0" fontId="13" fillId="3" borderId="22" xfId="0" applyFont="1" applyFill="1" applyBorder="1" applyAlignment="1">
      <alignment horizontal="center"/>
    </xf>
    <xf numFmtId="0" fontId="17" fillId="3" borderId="26" xfId="0" applyFont="1" applyFill="1" applyBorder="1" applyAlignment="1">
      <alignment horizontal="center"/>
    </xf>
    <xf numFmtId="0" fontId="14" fillId="0" borderId="20" xfId="0" applyFont="1" applyBorder="1" applyAlignment="1">
      <alignment horizontal="center"/>
    </xf>
    <xf numFmtId="164" fontId="14" fillId="0" borderId="13" xfId="1" applyFont="1" applyBorder="1"/>
    <xf numFmtId="164" fontId="14" fillId="3" borderId="22" xfId="1" applyFont="1" applyFill="1" applyBorder="1"/>
    <xf numFmtId="0" fontId="14" fillId="0" borderId="33" xfId="0" applyFont="1" applyBorder="1" applyAlignment="1">
      <alignment horizontal="center"/>
    </xf>
    <xf numFmtId="164" fontId="14" fillId="3" borderId="31" xfId="1" applyFont="1" applyFill="1" applyBorder="1"/>
    <xf numFmtId="0" fontId="13" fillId="7" borderId="33" xfId="0" applyFont="1" applyFill="1" applyBorder="1" applyAlignment="1">
      <alignment horizontal="center"/>
    </xf>
    <xf numFmtId="0" fontId="13" fillId="0" borderId="0" xfId="0" applyFont="1" applyFill="1"/>
    <xf numFmtId="0" fontId="14" fillId="0" borderId="33" xfId="0" applyFont="1" applyFill="1" applyBorder="1" applyAlignment="1">
      <alignment horizontal="center"/>
    </xf>
    <xf numFmtId="0" fontId="14" fillId="5" borderId="0" xfId="0" applyFont="1" applyFill="1" applyBorder="1" applyAlignment="1">
      <alignment horizontal="center"/>
    </xf>
    <xf numFmtId="0" fontId="14" fillId="5" borderId="0" xfId="0" applyFont="1" applyFill="1" applyBorder="1"/>
    <xf numFmtId="4" fontId="14" fillId="5" borderId="0" xfId="0" applyNumberFormat="1" applyFont="1" applyFill="1" applyBorder="1"/>
    <xf numFmtId="0" fontId="22" fillId="0" borderId="0" xfId="0" applyFont="1" applyAlignment="1">
      <alignment horizontal="center"/>
    </xf>
    <xf numFmtId="4" fontId="22" fillId="0" borderId="0" xfId="0" applyNumberFormat="1" applyFont="1"/>
    <xf numFmtId="0" fontId="22" fillId="0" borderId="0" xfId="0" applyFont="1"/>
    <xf numFmtId="0" fontId="23" fillId="0" borderId="0" xfId="0" applyFont="1" applyAlignment="1">
      <alignment horizontal="center"/>
    </xf>
    <xf numFmtId="0" fontId="23" fillId="0" borderId="0" xfId="0" applyFont="1"/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20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3" borderId="22" xfId="0" applyFont="1" applyFill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24" fillId="0" borderId="0" xfId="0" applyFont="1" applyAlignment="1">
      <alignment horizontal="center"/>
    </xf>
    <xf numFmtId="4" fontId="24" fillId="0" borderId="0" xfId="0" applyNumberFormat="1" applyFont="1"/>
    <xf numFmtId="0" fontId="24" fillId="0" borderId="0" xfId="0" applyFont="1"/>
    <xf numFmtId="0" fontId="15" fillId="0" borderId="4" xfId="0" applyFont="1" applyBorder="1" applyAlignment="1"/>
    <xf numFmtId="0" fontId="15" fillId="0" borderId="34" xfId="0" applyFont="1" applyBorder="1" applyAlignment="1">
      <alignment horizontal="center"/>
    </xf>
    <xf numFmtId="0" fontId="15" fillId="0" borderId="22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4" fontId="14" fillId="0" borderId="13" xfId="0" applyNumberFormat="1" applyFont="1" applyBorder="1"/>
    <xf numFmtId="4" fontId="14" fillId="0" borderId="22" xfId="0" applyNumberFormat="1" applyFont="1" applyBorder="1"/>
    <xf numFmtId="4" fontId="14" fillId="0" borderId="12" xfId="0" applyNumberFormat="1" applyFont="1" applyBorder="1"/>
    <xf numFmtId="0" fontId="14" fillId="0" borderId="31" xfId="0" applyFont="1" applyBorder="1"/>
    <xf numFmtId="4" fontId="14" fillId="0" borderId="31" xfId="0" applyNumberFormat="1" applyFont="1" applyBorder="1"/>
    <xf numFmtId="4" fontId="13" fillId="7" borderId="12" xfId="0" applyNumberFormat="1" applyFont="1" applyFill="1" applyBorder="1"/>
    <xf numFmtId="4" fontId="14" fillId="0" borderId="12" xfId="0" applyNumberFormat="1" applyFont="1" applyFill="1" applyBorder="1"/>
    <xf numFmtId="4" fontId="14" fillId="0" borderId="31" xfId="0" applyNumberFormat="1" applyFont="1" applyFill="1" applyBorder="1"/>
    <xf numFmtId="0" fontId="25" fillId="0" borderId="0" xfId="0" applyFont="1" applyAlignment="1">
      <alignment horizontal="center"/>
    </xf>
    <xf numFmtId="4" fontId="25" fillId="0" borderId="0" xfId="0" applyNumberFormat="1" applyFont="1"/>
    <xf numFmtId="0" fontId="25" fillId="0" borderId="0" xfId="0" applyFont="1"/>
    <xf numFmtId="0" fontId="26" fillId="0" borderId="0" xfId="0" applyFont="1" applyAlignment="1">
      <alignment horizontal="center"/>
    </xf>
    <xf numFmtId="0" fontId="26" fillId="0" borderId="0" xfId="0" applyFont="1"/>
    <xf numFmtId="0" fontId="27" fillId="0" borderId="0" xfId="0" applyFont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7" fillId="0" borderId="0" xfId="0" applyFont="1"/>
    <xf numFmtId="0" fontId="15" fillId="2" borderId="13" xfId="0" applyFont="1" applyFill="1" applyBorder="1" applyAlignment="1">
      <alignment horizontal="center"/>
    </xf>
    <xf numFmtId="0" fontId="17" fillId="2" borderId="24" xfId="0" applyFont="1" applyFill="1" applyBorder="1" applyAlignment="1">
      <alignment horizontal="center"/>
    </xf>
    <xf numFmtId="4" fontId="14" fillId="2" borderId="13" xfId="0" applyNumberFormat="1" applyFont="1" applyFill="1" applyBorder="1"/>
    <xf numFmtId="4" fontId="14" fillId="2" borderId="12" xfId="0" applyNumberFormat="1" applyFont="1" applyFill="1" applyBorder="1"/>
    <xf numFmtId="0" fontId="14" fillId="2" borderId="12" xfId="0" applyFont="1" applyFill="1" applyBorder="1"/>
    <xf numFmtId="0" fontId="30" fillId="0" borderId="0" xfId="0" applyFont="1" applyFill="1" applyBorder="1" applyAlignment="1">
      <alignment vertical="center"/>
    </xf>
    <xf numFmtId="165" fontId="32" fillId="0" borderId="0" xfId="1" applyNumberFormat="1" applyFont="1" applyFill="1" applyBorder="1" applyAlignment="1">
      <alignment horizontal="left" vertical="center"/>
    </xf>
    <xf numFmtId="0" fontId="34" fillId="0" borderId="11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vertical="center"/>
    </xf>
    <xf numFmtId="0" fontId="33" fillId="0" borderId="10" xfId="0" applyFont="1" applyFill="1" applyBorder="1" applyAlignment="1">
      <alignment vertical="center"/>
    </xf>
    <xf numFmtId="0" fontId="33" fillId="0" borderId="10" xfId="0" applyFont="1" applyFill="1" applyBorder="1" applyAlignment="1">
      <alignment horizontal="left" vertical="center"/>
    </xf>
    <xf numFmtId="0" fontId="33" fillId="0" borderId="35" xfId="0" applyFont="1" applyFill="1" applyBorder="1" applyAlignment="1">
      <alignment horizontal="left" vertical="center"/>
    </xf>
    <xf numFmtId="0" fontId="12" fillId="0" borderId="36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9" fillId="0" borderId="36" xfId="0" applyFont="1" applyFill="1" applyBorder="1" applyAlignment="1">
      <alignment vertical="center"/>
    </xf>
    <xf numFmtId="166" fontId="9" fillId="0" borderId="37" xfId="1" applyNumberFormat="1" applyFont="1" applyFill="1" applyBorder="1" applyAlignment="1">
      <alignment vertical="center"/>
    </xf>
    <xf numFmtId="166" fontId="9" fillId="0" borderId="38" xfId="1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4" fontId="13" fillId="7" borderId="31" xfId="0" applyNumberFormat="1" applyFont="1" applyFill="1" applyBorder="1"/>
    <xf numFmtId="166" fontId="33" fillId="6" borderId="0" xfId="1" applyNumberFormat="1" applyFont="1" applyFill="1" applyBorder="1" applyAlignment="1">
      <alignment vertical="center"/>
    </xf>
    <xf numFmtId="166" fontId="11" fillId="0" borderId="12" xfId="1" applyNumberFormat="1" applyFont="1" applyFill="1" applyBorder="1" applyAlignment="1">
      <alignment vertical="center"/>
    </xf>
    <xf numFmtId="166" fontId="11" fillId="0" borderId="40" xfId="1" applyNumberFormat="1" applyFont="1" applyFill="1" applyBorder="1" applyAlignment="1">
      <alignment vertical="center"/>
    </xf>
    <xf numFmtId="166" fontId="11" fillId="0" borderId="14" xfId="1" applyNumberFormat="1" applyFont="1" applyFill="1" applyBorder="1" applyAlignment="1">
      <alignment vertical="center"/>
    </xf>
    <xf numFmtId="166" fontId="9" fillId="0" borderId="12" xfId="1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8" fillId="6" borderId="21" xfId="0" applyFont="1" applyFill="1" applyBorder="1" applyAlignment="1">
      <alignment horizontal="center" vertical="center" textRotation="90"/>
    </xf>
    <xf numFmtId="167" fontId="11" fillId="0" borderId="43" xfId="1" applyNumberFormat="1" applyFont="1" applyFill="1" applyBorder="1" applyAlignment="1">
      <alignment vertical="center"/>
    </xf>
    <xf numFmtId="166" fontId="11" fillId="0" borderId="33" xfId="1" applyNumberFormat="1" applyFont="1" applyFill="1" applyBorder="1" applyAlignment="1">
      <alignment vertical="center"/>
    </xf>
    <xf numFmtId="166" fontId="11" fillId="0" borderId="44" xfId="1" applyNumberFormat="1" applyFont="1" applyFill="1" applyBorder="1" applyAlignment="1">
      <alignment vertical="center"/>
    </xf>
    <xf numFmtId="0" fontId="38" fillId="0" borderId="2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vertical="center"/>
    </xf>
    <xf numFmtId="166" fontId="32" fillId="0" borderId="0" xfId="0" applyNumberFormat="1" applyFont="1" applyFill="1" applyBorder="1" applyAlignment="1">
      <alignment vertical="center"/>
    </xf>
    <xf numFmtId="166" fontId="11" fillId="0" borderId="0" xfId="0" applyNumberFormat="1" applyFont="1" applyFill="1" applyBorder="1" applyAlignment="1">
      <alignment vertical="center"/>
    </xf>
    <xf numFmtId="0" fontId="30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0" fontId="37" fillId="0" borderId="18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vertical="center"/>
    </xf>
    <xf numFmtId="0" fontId="38" fillId="0" borderId="20" xfId="0" applyFont="1" applyFill="1" applyBorder="1" applyAlignment="1">
      <alignment horizontal="center" vertical="center"/>
    </xf>
    <xf numFmtId="0" fontId="37" fillId="0" borderId="13" xfId="0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9" fillId="0" borderId="47" xfId="0" applyFont="1" applyFill="1" applyBorder="1" applyAlignment="1">
      <alignment horizontal="center" vertical="center"/>
    </xf>
    <xf numFmtId="0" fontId="39" fillId="0" borderId="48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9" fillId="0" borderId="49" xfId="0" applyFont="1" applyFill="1" applyBorder="1" applyAlignment="1">
      <alignment horizontal="center" vertical="center"/>
    </xf>
    <xf numFmtId="0" fontId="9" fillId="0" borderId="50" xfId="0" applyFont="1" applyFill="1" applyBorder="1" applyAlignment="1">
      <alignment horizontal="center" vertical="center"/>
    </xf>
    <xf numFmtId="0" fontId="9" fillId="0" borderId="5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66" fontId="11" fillId="0" borderId="52" xfId="0" applyNumberFormat="1" applyFont="1" applyFill="1" applyBorder="1" applyAlignment="1">
      <alignment vertical="center"/>
    </xf>
    <xf numFmtId="0" fontId="9" fillId="0" borderId="54" xfId="0" applyFont="1" applyFill="1" applyBorder="1" applyAlignment="1">
      <alignment horizontal="center" vertical="center"/>
    </xf>
    <xf numFmtId="167" fontId="32" fillId="0" borderId="0" xfId="0" applyNumberFormat="1" applyFont="1" applyFill="1" applyBorder="1" applyAlignment="1">
      <alignment vertical="center"/>
    </xf>
    <xf numFmtId="0" fontId="38" fillId="0" borderId="28" xfId="0" applyFont="1" applyFill="1" applyBorder="1" applyAlignment="1">
      <alignment horizontal="center" vertical="center"/>
    </xf>
    <xf numFmtId="0" fontId="38" fillId="0" borderId="22" xfId="0" applyFont="1" applyFill="1" applyBorder="1" applyAlignment="1">
      <alignment horizontal="center" vertical="center"/>
    </xf>
    <xf numFmtId="0" fontId="11" fillId="0" borderId="41" xfId="0" applyFont="1" applyFill="1" applyBorder="1" applyAlignment="1">
      <alignment vertical="center"/>
    </xf>
    <xf numFmtId="0" fontId="10" fillId="0" borderId="12" xfId="0" applyFont="1" applyFill="1" applyBorder="1" applyAlignment="1">
      <alignment horizontal="center" vertical="center"/>
    </xf>
    <xf numFmtId="0" fontId="11" fillId="0" borderId="31" xfId="0" applyFont="1" applyFill="1" applyBorder="1" applyAlignment="1">
      <alignment vertical="center"/>
    </xf>
    <xf numFmtId="0" fontId="11" fillId="0" borderId="29" xfId="0" applyFont="1" applyFill="1" applyBorder="1" applyAlignment="1">
      <alignment horizontal="center" vertical="center"/>
    </xf>
    <xf numFmtId="3" fontId="8" fillId="6" borderId="56" xfId="0" applyNumberFormat="1" applyFont="1" applyFill="1" applyBorder="1"/>
    <xf numFmtId="0" fontId="7" fillId="3" borderId="53" xfId="0" applyFont="1" applyFill="1" applyBorder="1" applyAlignment="1">
      <alignment horizontal="center"/>
    </xf>
    <xf numFmtId="3" fontId="7" fillId="3" borderId="24" xfId="0" applyNumberFormat="1" applyFont="1" applyFill="1" applyBorder="1"/>
    <xf numFmtId="3" fontId="7" fillId="3" borderId="26" xfId="0" applyNumberFormat="1" applyFont="1" applyFill="1" applyBorder="1"/>
    <xf numFmtId="3" fontId="8" fillId="3" borderId="53" xfId="1" applyNumberFormat="1" applyFont="1" applyFill="1" applyBorder="1"/>
    <xf numFmtId="3" fontId="8" fillId="3" borderId="41" xfId="1" applyNumberFormat="1" applyFont="1" applyFill="1" applyBorder="1"/>
    <xf numFmtId="3" fontId="8" fillId="3" borderId="31" xfId="1" applyNumberFormat="1" applyFont="1" applyFill="1" applyBorder="1"/>
    <xf numFmtId="3" fontId="8" fillId="3" borderId="31" xfId="0" applyNumberFormat="1" applyFont="1" applyFill="1" applyBorder="1"/>
    <xf numFmtId="3" fontId="8" fillId="3" borderId="46" xfId="0" applyNumberFormat="1" applyFont="1" applyFill="1" applyBorder="1"/>
    <xf numFmtId="3" fontId="8" fillId="3" borderId="53" xfId="0" applyNumberFormat="1" applyFont="1" applyFill="1" applyBorder="1"/>
    <xf numFmtId="3" fontId="8" fillId="3" borderId="41" xfId="0" applyNumberFormat="1" applyFont="1" applyFill="1" applyBorder="1"/>
    <xf numFmtId="0" fontId="7" fillId="0" borderId="2" xfId="0" applyFont="1" applyBorder="1"/>
    <xf numFmtId="0" fontId="7" fillId="2" borderId="4" xfId="0" applyFont="1" applyFill="1" applyBorder="1" applyAlignment="1">
      <alignment horizontal="center" vertical="center"/>
    </xf>
    <xf numFmtId="38" fontId="7" fillId="0" borderId="0" xfId="1" applyNumberFormat="1" applyFont="1" applyBorder="1"/>
    <xf numFmtId="0" fontId="8" fillId="2" borderId="4" xfId="0" applyFont="1" applyFill="1" applyBorder="1"/>
    <xf numFmtId="38" fontId="8" fillId="0" borderId="0" xfId="1" applyNumberFormat="1" applyFont="1" applyBorder="1"/>
    <xf numFmtId="38" fontId="7" fillId="0" borderId="7" xfId="1" applyNumberFormat="1" applyFont="1" applyBorder="1"/>
    <xf numFmtId="3" fontId="7" fillId="3" borderId="24" xfId="1" applyNumberFormat="1" applyFont="1" applyFill="1" applyBorder="1"/>
    <xf numFmtId="0" fontId="7" fillId="2" borderId="5" xfId="0" applyFont="1" applyFill="1" applyBorder="1" applyAlignment="1">
      <alignment horizontal="center" vertical="center"/>
    </xf>
    <xf numFmtId="38" fontId="7" fillId="8" borderId="57" xfId="1" applyNumberFormat="1" applyFont="1" applyFill="1" applyBorder="1" applyAlignment="1">
      <alignment horizontal="center"/>
    </xf>
    <xf numFmtId="0" fontId="8" fillId="4" borderId="53" xfId="0" applyFont="1" applyFill="1" applyBorder="1"/>
    <xf numFmtId="0" fontId="8" fillId="0" borderId="41" xfId="0" applyFont="1" applyBorder="1"/>
    <xf numFmtId="0" fontId="8" fillId="0" borderId="31" xfId="0" applyFont="1" applyBorder="1"/>
    <xf numFmtId="0" fontId="8" fillId="0" borderId="50" xfId="0" applyFont="1" applyBorder="1"/>
    <xf numFmtId="0" fontId="8" fillId="0" borderId="34" xfId="0" applyFont="1" applyBorder="1"/>
    <xf numFmtId="38" fontId="7" fillId="6" borderId="9" xfId="1" applyNumberFormat="1" applyFont="1" applyFill="1" applyBorder="1" applyAlignment="1">
      <alignment horizontal="center"/>
    </xf>
    <xf numFmtId="3" fontId="8" fillId="6" borderId="11" xfId="1" applyNumberFormat="1" applyFont="1" applyFill="1" applyBorder="1"/>
    <xf numFmtId="3" fontId="8" fillId="6" borderId="12" xfId="1" applyNumberFormat="1" applyFont="1" applyFill="1" applyBorder="1"/>
    <xf numFmtId="3" fontId="8" fillId="6" borderId="14" xfId="1" applyNumberFormat="1" applyFont="1" applyFill="1" applyBorder="1"/>
    <xf numFmtId="3" fontId="8" fillId="6" borderId="13" xfId="1" applyNumberFormat="1" applyFont="1" applyFill="1" applyBorder="1"/>
    <xf numFmtId="3" fontId="7" fillId="6" borderId="24" xfId="1" applyNumberFormat="1" applyFont="1" applyFill="1" applyBorder="1"/>
    <xf numFmtId="0" fontId="7" fillId="6" borderId="56" xfId="0" applyFont="1" applyFill="1" applyBorder="1" applyAlignment="1">
      <alignment horizontal="center"/>
    </xf>
    <xf numFmtId="3" fontId="8" fillId="6" borderId="56" xfId="1" applyNumberFormat="1" applyFont="1" applyFill="1" applyBorder="1"/>
    <xf numFmtId="3" fontId="8" fillId="6" borderId="58" xfId="1" applyNumberFormat="1" applyFont="1" applyFill="1" applyBorder="1"/>
    <xf numFmtId="3" fontId="8" fillId="6" borderId="30" xfId="1" applyNumberFormat="1" applyFont="1" applyFill="1" applyBorder="1"/>
    <xf numFmtId="3" fontId="8" fillId="6" borderId="30" xfId="0" applyNumberFormat="1" applyFont="1" applyFill="1" applyBorder="1"/>
    <xf numFmtId="3" fontId="8" fillId="6" borderId="59" xfId="0" applyNumberFormat="1" applyFont="1" applyFill="1" applyBorder="1"/>
    <xf numFmtId="3" fontId="8" fillId="6" borderId="58" xfId="0" applyNumberFormat="1" applyFont="1" applyFill="1" applyBorder="1"/>
    <xf numFmtId="3" fontId="7" fillId="6" borderId="25" xfId="0" applyNumberFormat="1" applyFont="1" applyFill="1" applyBorder="1"/>
    <xf numFmtId="0" fontId="7" fillId="8" borderId="53" xfId="0" applyFont="1" applyFill="1" applyBorder="1" applyAlignment="1">
      <alignment horizontal="center"/>
    </xf>
    <xf numFmtId="3" fontId="8" fillId="8" borderId="53" xfId="1" applyNumberFormat="1" applyFont="1" applyFill="1" applyBorder="1"/>
    <xf numFmtId="3" fontId="8" fillId="8" borderId="41" xfId="1" applyNumberFormat="1" applyFont="1" applyFill="1" applyBorder="1"/>
    <xf numFmtId="3" fontId="8" fillId="8" borderId="31" xfId="1" applyNumberFormat="1" applyFont="1" applyFill="1" applyBorder="1"/>
    <xf numFmtId="3" fontId="8" fillId="8" borderId="31" xfId="0" applyNumberFormat="1" applyFont="1" applyFill="1" applyBorder="1"/>
    <xf numFmtId="3" fontId="8" fillId="8" borderId="46" xfId="0" applyNumberFormat="1" applyFont="1" applyFill="1" applyBorder="1"/>
    <xf numFmtId="3" fontId="8" fillId="8" borderId="53" xfId="0" applyNumberFormat="1" applyFont="1" applyFill="1" applyBorder="1"/>
    <xf numFmtId="3" fontId="8" fillId="8" borderId="41" xfId="0" applyNumberFormat="1" applyFont="1" applyFill="1" applyBorder="1"/>
    <xf numFmtId="3" fontId="7" fillId="8" borderId="26" xfId="0" applyNumberFormat="1" applyFont="1" applyFill="1" applyBorder="1"/>
    <xf numFmtId="3" fontId="8" fillId="0" borderId="13" xfId="0" applyNumberFormat="1" applyFont="1" applyBorder="1"/>
    <xf numFmtId="3" fontId="8" fillId="6" borderId="21" xfId="0" applyNumberFormat="1" applyFont="1" applyFill="1" applyBorder="1"/>
    <xf numFmtId="3" fontId="8" fillId="3" borderId="22" xfId="0" applyNumberFormat="1" applyFont="1" applyFill="1" applyBorder="1"/>
    <xf numFmtId="0" fontId="8" fillId="0" borderId="22" xfId="0" applyFont="1" applyBorder="1"/>
    <xf numFmtId="0" fontId="8" fillId="0" borderId="60" xfId="0" applyFont="1" applyBorder="1"/>
    <xf numFmtId="38" fontId="8" fillId="0" borderId="35" xfId="1" applyNumberFormat="1" applyFont="1" applyBorder="1"/>
    <xf numFmtId="3" fontId="7" fillId="9" borderId="24" xfId="1" applyNumberFormat="1" applyFont="1" applyFill="1" applyBorder="1"/>
    <xf numFmtId="3" fontId="7" fillId="9" borderId="24" xfId="0" applyNumberFormat="1" applyFont="1" applyFill="1" applyBorder="1"/>
    <xf numFmtId="38" fontId="7" fillId="9" borderId="9" xfId="1" applyNumberFormat="1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3" fontId="8" fillId="8" borderId="5" xfId="0" applyNumberFormat="1" applyFont="1" applyFill="1" applyBorder="1"/>
    <xf numFmtId="3" fontId="8" fillId="8" borderId="61" xfId="0" applyNumberFormat="1" applyFont="1" applyFill="1" applyBorder="1"/>
    <xf numFmtId="3" fontId="8" fillId="8" borderId="62" xfId="0" applyNumberFormat="1" applyFont="1" applyFill="1" applyBorder="1"/>
    <xf numFmtId="3" fontId="8" fillId="8" borderId="57" xfId="0" applyNumberFormat="1" applyFont="1" applyFill="1" applyBorder="1"/>
    <xf numFmtId="0" fontId="7" fillId="8" borderId="57" xfId="0" applyFont="1" applyFill="1" applyBorder="1" applyAlignment="1">
      <alignment horizontal="center"/>
    </xf>
    <xf numFmtId="3" fontId="7" fillId="8" borderId="8" xfId="0" applyNumberFormat="1" applyFont="1" applyFill="1" applyBorder="1"/>
    <xf numFmtId="38" fontId="7" fillId="8" borderId="63" xfId="1" applyNumberFormat="1" applyFont="1" applyFill="1" applyBorder="1" applyAlignment="1">
      <alignment horizontal="center"/>
    </xf>
    <xf numFmtId="38" fontId="7" fillId="3" borderId="63" xfId="1" applyNumberFormat="1" applyFont="1" applyFill="1" applyBorder="1" applyAlignment="1">
      <alignment horizontal="center"/>
    </xf>
    <xf numFmtId="38" fontId="7" fillId="3" borderId="57" xfId="1" applyNumberFormat="1" applyFont="1" applyFill="1" applyBorder="1" applyAlignment="1">
      <alignment horizontal="center"/>
    </xf>
    <xf numFmtId="0" fontId="7" fillId="3" borderId="64" xfId="0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0" fontId="7" fillId="8" borderId="64" xfId="0" applyFont="1" applyFill="1" applyBorder="1" applyAlignment="1">
      <alignment horizontal="center"/>
    </xf>
    <xf numFmtId="0" fontId="7" fillId="8" borderId="19" xfId="0" applyFont="1" applyFill="1" applyBorder="1" applyAlignment="1">
      <alignment horizontal="center"/>
    </xf>
    <xf numFmtId="0" fontId="9" fillId="3" borderId="65" xfId="0" applyFont="1" applyFill="1" applyBorder="1" applyAlignment="1">
      <alignment horizontal="center" vertical="center"/>
    </xf>
    <xf numFmtId="166" fontId="11" fillId="3" borderId="67" xfId="1" applyNumberFormat="1" applyFont="1" applyFill="1" applyBorder="1" applyAlignment="1">
      <alignment vertical="center"/>
    </xf>
    <xf numFmtId="166" fontId="11" fillId="3" borderId="68" xfId="1" applyNumberFormat="1" applyFont="1" applyFill="1" applyBorder="1" applyAlignment="1">
      <alignment vertical="center"/>
    </xf>
    <xf numFmtId="166" fontId="9" fillId="3" borderId="69" xfId="1" applyNumberFormat="1" applyFont="1" applyFill="1" applyBorder="1" applyAlignment="1">
      <alignment vertical="center" shrinkToFit="1"/>
    </xf>
    <xf numFmtId="0" fontId="9" fillId="0" borderId="9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3" borderId="70" xfId="0" applyFont="1" applyFill="1" applyBorder="1" applyAlignment="1">
      <alignment horizontal="center"/>
    </xf>
    <xf numFmtId="3" fontId="8" fillId="3" borderId="70" xfId="1" applyNumberFormat="1" applyFont="1" applyFill="1" applyBorder="1"/>
    <xf numFmtId="3" fontId="8" fillId="3" borderId="71" xfId="1" applyNumberFormat="1" applyFont="1" applyFill="1" applyBorder="1"/>
    <xf numFmtId="3" fontId="8" fillId="3" borderId="72" xfId="1" applyNumberFormat="1" applyFont="1" applyFill="1" applyBorder="1"/>
    <xf numFmtId="3" fontId="8" fillId="3" borderId="72" xfId="0" applyNumberFormat="1" applyFont="1" applyFill="1" applyBorder="1"/>
    <xf numFmtId="3" fontId="8" fillId="3" borderId="73" xfId="0" applyNumberFormat="1" applyFont="1" applyFill="1" applyBorder="1"/>
    <xf numFmtId="3" fontId="8" fillId="3" borderId="70" xfId="0" applyNumberFormat="1" applyFont="1" applyFill="1" applyBorder="1"/>
    <xf numFmtId="3" fontId="8" fillId="3" borderId="71" xfId="0" applyNumberFormat="1" applyFont="1" applyFill="1" applyBorder="1"/>
    <xf numFmtId="3" fontId="7" fillId="3" borderId="74" xfId="0" applyNumberFormat="1" applyFont="1" applyFill="1" applyBorder="1"/>
    <xf numFmtId="0" fontId="7" fillId="3" borderId="75" xfId="0" applyFont="1" applyFill="1" applyBorder="1" applyAlignment="1">
      <alignment horizontal="center"/>
    </xf>
    <xf numFmtId="38" fontId="7" fillId="3" borderId="76" xfId="1" applyNumberFormat="1" applyFont="1" applyFill="1" applyBorder="1" applyAlignment="1">
      <alignment horizontal="center"/>
    </xf>
    <xf numFmtId="0" fontId="7" fillId="3" borderId="76" xfId="0" applyFont="1" applyFill="1" applyBorder="1" applyAlignment="1">
      <alignment horizontal="center"/>
    </xf>
    <xf numFmtId="3" fontId="8" fillId="3" borderId="76" xfId="1" applyNumberFormat="1" applyFont="1" applyFill="1" applyBorder="1"/>
    <xf numFmtId="3" fontId="8" fillId="3" borderId="66" xfId="1" applyNumberFormat="1" applyFont="1" applyFill="1" applyBorder="1"/>
    <xf numFmtId="3" fontId="8" fillId="3" borderId="67" xfId="1" applyNumberFormat="1" applyFont="1" applyFill="1" applyBorder="1"/>
    <xf numFmtId="3" fontId="8" fillId="3" borderId="67" xfId="0" applyNumberFormat="1" applyFont="1" applyFill="1" applyBorder="1"/>
    <xf numFmtId="3" fontId="8" fillId="3" borderId="77" xfId="0" applyNumberFormat="1" applyFont="1" applyFill="1" applyBorder="1"/>
    <xf numFmtId="3" fontId="8" fillId="3" borderId="76" xfId="0" applyNumberFormat="1" applyFont="1" applyFill="1" applyBorder="1"/>
    <xf numFmtId="3" fontId="8" fillId="3" borderId="66" xfId="0" applyNumberFormat="1" applyFont="1" applyFill="1" applyBorder="1"/>
    <xf numFmtId="3" fontId="7" fillId="3" borderId="78" xfId="0" applyNumberFormat="1" applyFont="1" applyFill="1" applyBorder="1"/>
    <xf numFmtId="3" fontId="8" fillId="3" borderId="79" xfId="0" applyNumberFormat="1" applyFont="1" applyFill="1" applyBorder="1"/>
    <xf numFmtId="3" fontId="8" fillId="3" borderId="80" xfId="0" applyNumberFormat="1" applyFont="1" applyFill="1" applyBorder="1"/>
    <xf numFmtId="0" fontId="7" fillId="8" borderId="70" xfId="0" applyFont="1" applyFill="1" applyBorder="1" applyAlignment="1">
      <alignment horizontal="center"/>
    </xf>
    <xf numFmtId="3" fontId="8" fillId="8" borderId="70" xfId="1" applyNumberFormat="1" applyFont="1" applyFill="1" applyBorder="1"/>
    <xf numFmtId="3" fontId="8" fillId="8" borderId="71" xfId="1" applyNumberFormat="1" applyFont="1" applyFill="1" applyBorder="1"/>
    <xf numFmtId="3" fontId="8" fillId="8" borderId="72" xfId="1" applyNumberFormat="1" applyFont="1" applyFill="1" applyBorder="1"/>
    <xf numFmtId="3" fontId="8" fillId="8" borderId="72" xfId="0" applyNumberFormat="1" applyFont="1" applyFill="1" applyBorder="1"/>
    <xf numFmtId="3" fontId="8" fillId="8" borderId="73" xfId="0" applyNumberFormat="1" applyFont="1" applyFill="1" applyBorder="1"/>
    <xf numFmtId="3" fontId="8" fillId="8" borderId="70" xfId="0" applyNumberFormat="1" applyFont="1" applyFill="1" applyBorder="1"/>
    <xf numFmtId="3" fontId="8" fillId="8" borderId="71" xfId="0" applyNumberFormat="1" applyFont="1" applyFill="1" applyBorder="1"/>
    <xf numFmtId="3" fontId="7" fillId="8" borderId="74" xfId="0" applyNumberFormat="1" applyFont="1" applyFill="1" applyBorder="1"/>
    <xf numFmtId="3" fontId="8" fillId="8" borderId="79" xfId="0" applyNumberFormat="1" applyFont="1" applyFill="1" applyBorder="1"/>
    <xf numFmtId="0" fontId="7" fillId="8" borderId="75" xfId="0" applyFont="1" applyFill="1" applyBorder="1" applyAlignment="1">
      <alignment horizontal="center"/>
    </xf>
    <xf numFmtId="38" fontId="7" fillId="8" borderId="76" xfId="1" applyNumberFormat="1" applyFont="1" applyFill="1" applyBorder="1" applyAlignment="1">
      <alignment horizontal="center"/>
    </xf>
    <xf numFmtId="0" fontId="7" fillId="8" borderId="76" xfId="0" applyFont="1" applyFill="1" applyBorder="1" applyAlignment="1">
      <alignment horizontal="center"/>
    </xf>
    <xf numFmtId="3" fontId="8" fillId="8" borderId="76" xfId="1" applyNumberFormat="1" applyFont="1" applyFill="1" applyBorder="1"/>
    <xf numFmtId="3" fontId="8" fillId="8" borderId="66" xfId="1" applyNumberFormat="1" applyFont="1" applyFill="1" applyBorder="1"/>
    <xf numFmtId="3" fontId="8" fillId="8" borderId="67" xfId="1" applyNumberFormat="1" applyFont="1" applyFill="1" applyBorder="1"/>
    <xf numFmtId="3" fontId="8" fillId="8" borderId="67" xfId="0" applyNumberFormat="1" applyFont="1" applyFill="1" applyBorder="1"/>
    <xf numFmtId="3" fontId="8" fillId="8" borderId="77" xfId="0" applyNumberFormat="1" applyFont="1" applyFill="1" applyBorder="1"/>
    <xf numFmtId="3" fontId="8" fillId="8" borderId="76" xfId="0" applyNumberFormat="1" applyFont="1" applyFill="1" applyBorder="1"/>
    <xf numFmtId="3" fontId="8" fillId="8" borderId="66" xfId="0" applyNumberFormat="1" applyFont="1" applyFill="1" applyBorder="1"/>
    <xf numFmtId="3" fontId="7" fillId="8" borderId="78" xfId="0" applyNumberFormat="1" applyFont="1" applyFill="1" applyBorder="1"/>
    <xf numFmtId="3" fontId="8" fillId="8" borderId="80" xfId="0" applyNumberFormat="1" applyFont="1" applyFill="1" applyBorder="1"/>
    <xf numFmtId="3" fontId="8" fillId="4" borderId="76" xfId="1" applyNumberFormat="1" applyFont="1" applyFill="1" applyBorder="1"/>
    <xf numFmtId="3" fontId="8" fillId="0" borderId="66" xfId="1" applyNumberFormat="1" applyFont="1" applyBorder="1"/>
    <xf numFmtId="3" fontId="8" fillId="0" borderId="67" xfId="1" applyNumberFormat="1" applyFont="1" applyBorder="1"/>
    <xf numFmtId="3" fontId="8" fillId="0" borderId="77" xfId="1" applyNumberFormat="1" applyFont="1" applyBorder="1"/>
    <xf numFmtId="3" fontId="8" fillId="5" borderId="76" xfId="1" applyNumberFormat="1" applyFont="1" applyFill="1" applyBorder="1"/>
    <xf numFmtId="3" fontId="8" fillId="6" borderId="76" xfId="1" applyNumberFormat="1" applyFont="1" applyFill="1" applyBorder="1"/>
    <xf numFmtId="3" fontId="7" fillId="3" borderId="78" xfId="1" applyNumberFormat="1" applyFont="1" applyFill="1" applyBorder="1"/>
    <xf numFmtId="49" fontId="7" fillId="8" borderId="76" xfId="1" applyNumberFormat="1" applyFont="1" applyFill="1" applyBorder="1" applyAlignment="1">
      <alignment horizontal="center"/>
    </xf>
    <xf numFmtId="49" fontId="7" fillId="8" borderId="81" xfId="1" applyNumberFormat="1" applyFont="1" applyFill="1" applyBorder="1" applyAlignment="1">
      <alignment horizontal="center"/>
    </xf>
    <xf numFmtId="3" fontId="8" fillId="0" borderId="80" xfId="1" applyNumberFormat="1" applyFont="1" applyBorder="1"/>
    <xf numFmtId="3" fontId="7" fillId="9" borderId="78" xfId="1" applyNumberFormat="1" applyFont="1" applyFill="1" applyBorder="1"/>
    <xf numFmtId="38" fontId="7" fillId="9" borderId="76" xfId="1" applyNumberFormat="1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2" fillId="0" borderId="0" xfId="0" applyFont="1" applyFill="1" applyBorder="1"/>
    <xf numFmtId="0" fontId="1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33" fillId="6" borderId="7" xfId="1" applyNumberFormat="1" applyFont="1" applyFill="1" applyBorder="1" applyAlignment="1">
      <alignment vertical="center"/>
    </xf>
    <xf numFmtId="166" fontId="12" fillId="6" borderId="7" xfId="1" applyNumberFormat="1" applyFont="1" applyFill="1" applyBorder="1" applyAlignment="1">
      <alignment vertical="center"/>
    </xf>
    <xf numFmtId="0" fontId="38" fillId="3" borderId="75" xfId="0" applyFont="1" applyFill="1" applyBorder="1" applyAlignment="1">
      <alignment horizontal="centerContinuous" vertical="center"/>
    </xf>
    <xf numFmtId="0" fontId="38" fillId="3" borderId="76" xfId="0" applyFont="1" applyFill="1" applyBorder="1" applyAlignment="1">
      <alignment horizontal="centerContinuous" vertical="center"/>
    </xf>
    <xf numFmtId="0" fontId="38" fillId="0" borderId="82" xfId="0" applyFont="1" applyFill="1" applyBorder="1" applyAlignment="1">
      <alignment horizontal="centerContinuous" vertical="center"/>
    </xf>
    <xf numFmtId="0" fontId="38" fillId="0" borderId="63" xfId="0" applyFont="1" applyFill="1" applyBorder="1" applyAlignment="1">
      <alignment horizontal="centerContinuous" vertical="center"/>
    </xf>
    <xf numFmtId="0" fontId="38" fillId="0" borderId="70" xfId="0" applyFont="1" applyFill="1" applyBorder="1" applyAlignment="1">
      <alignment horizontal="centerContinuous" vertical="center"/>
    </xf>
    <xf numFmtId="0" fontId="38" fillId="0" borderId="56" xfId="0" applyFont="1" applyFill="1" applyBorder="1" applyAlignment="1">
      <alignment horizontal="centerContinuous" vertical="center"/>
    </xf>
    <xf numFmtId="0" fontId="38" fillId="0" borderId="57" xfId="0" applyFont="1" applyFill="1" applyBorder="1" applyAlignment="1">
      <alignment horizontal="centerContinuous" vertical="center"/>
    </xf>
    <xf numFmtId="0" fontId="38" fillId="8" borderId="76" xfId="0" applyFont="1" applyFill="1" applyBorder="1" applyAlignment="1">
      <alignment horizontal="centerContinuous" vertical="center"/>
    </xf>
    <xf numFmtId="0" fontId="38" fillId="8" borderId="63" xfId="0" applyFont="1" applyFill="1" applyBorder="1" applyAlignment="1">
      <alignment horizontal="centerContinuous" vertical="center"/>
    </xf>
    <xf numFmtId="0" fontId="38" fillId="8" borderId="75" xfId="0" applyFont="1" applyFill="1" applyBorder="1" applyAlignment="1">
      <alignment horizontal="centerContinuous" vertical="center"/>
    </xf>
    <xf numFmtId="0" fontId="38" fillId="8" borderId="64" xfId="0" applyFont="1" applyFill="1" applyBorder="1" applyAlignment="1">
      <alignment horizontal="centerContinuous" vertical="center"/>
    </xf>
    <xf numFmtId="167" fontId="11" fillId="0" borderId="58" xfId="1" applyNumberFormat="1" applyFont="1" applyFill="1" applyBorder="1" applyAlignment="1">
      <alignment vertical="center"/>
    </xf>
    <xf numFmtId="166" fontId="11" fillId="0" borderId="30" xfId="1" applyNumberFormat="1" applyFont="1" applyFill="1" applyBorder="1" applyAlignment="1">
      <alignment vertical="center"/>
    </xf>
    <xf numFmtId="166" fontId="11" fillId="0" borderId="83" xfId="1" applyNumberFormat="1" applyFont="1" applyFill="1" applyBorder="1" applyAlignment="1">
      <alignment vertical="center"/>
    </xf>
    <xf numFmtId="166" fontId="9" fillId="0" borderId="84" xfId="1" applyNumberFormat="1" applyFont="1" applyFill="1" applyBorder="1" applyAlignment="1">
      <alignment vertical="center"/>
    </xf>
    <xf numFmtId="0" fontId="38" fillId="0" borderId="9" xfId="0" applyFont="1" applyFill="1" applyBorder="1" applyAlignment="1">
      <alignment horizontal="centerContinuous" vertical="center"/>
    </xf>
    <xf numFmtId="0" fontId="38" fillId="0" borderId="85" xfId="0" applyFont="1" applyFill="1" applyBorder="1" applyAlignment="1">
      <alignment horizontal="centerContinuous" vertical="center"/>
    </xf>
    <xf numFmtId="0" fontId="9" fillId="3" borderId="47" xfId="0" applyFont="1" applyFill="1" applyBorder="1" applyAlignment="1">
      <alignment horizontal="center" vertical="center"/>
    </xf>
    <xf numFmtId="167" fontId="11" fillId="3" borderId="16" xfId="1" applyNumberFormat="1" applyFont="1" applyFill="1" applyBorder="1" applyAlignment="1">
      <alignment vertical="center"/>
    </xf>
    <xf numFmtId="166" fontId="11" fillId="3" borderId="29" xfId="1" applyNumberFormat="1" applyFont="1" applyFill="1" applyBorder="1" applyAlignment="1">
      <alignment vertical="center"/>
    </xf>
    <xf numFmtId="166" fontId="11" fillId="3" borderId="86" xfId="1" applyNumberFormat="1" applyFont="1" applyFill="1" applyBorder="1" applyAlignment="1">
      <alignment vertical="center"/>
    </xf>
    <xf numFmtId="166" fontId="9" fillId="3" borderId="87" xfId="1" applyNumberFormat="1" applyFont="1" applyFill="1" applyBorder="1" applyAlignment="1">
      <alignment vertical="center" shrinkToFit="1"/>
    </xf>
    <xf numFmtId="0" fontId="9" fillId="3" borderId="9" xfId="0" applyFont="1" applyFill="1" applyBorder="1" applyAlignment="1">
      <alignment horizontal="center" vertical="center"/>
    </xf>
    <xf numFmtId="167" fontId="11" fillId="3" borderId="11" xfId="1" applyNumberFormat="1" applyFont="1" applyFill="1" applyBorder="1" applyAlignment="1">
      <alignment vertical="center"/>
    </xf>
    <xf numFmtId="166" fontId="11" fillId="3" borderId="12" xfId="1" applyNumberFormat="1" applyFont="1" applyFill="1" applyBorder="1" applyAlignment="1">
      <alignment vertical="center"/>
    </xf>
    <xf numFmtId="166" fontId="11" fillId="3" borderId="40" xfId="1" applyNumberFormat="1" applyFont="1" applyFill="1" applyBorder="1" applyAlignment="1">
      <alignment vertical="center"/>
    </xf>
    <xf numFmtId="166" fontId="9" fillId="3" borderId="37" xfId="1" applyNumberFormat="1" applyFont="1" applyFill="1" applyBorder="1" applyAlignment="1">
      <alignment vertical="center" shrinkToFit="1"/>
    </xf>
    <xf numFmtId="0" fontId="9" fillId="8" borderId="85" xfId="0" applyFont="1" applyFill="1" applyBorder="1" applyAlignment="1">
      <alignment horizontal="center" vertical="center"/>
    </xf>
    <xf numFmtId="0" fontId="9" fillId="8" borderId="9" xfId="0" applyFont="1" applyFill="1" applyBorder="1" applyAlignment="1">
      <alignment horizontal="center" vertical="center"/>
    </xf>
    <xf numFmtId="167" fontId="11" fillId="8" borderId="43" xfId="1" applyNumberFormat="1" applyFont="1" applyFill="1" applyBorder="1" applyAlignment="1">
      <alignment vertical="center"/>
    </xf>
    <xf numFmtId="167" fontId="11" fillId="8" borderId="11" xfId="1" applyNumberFormat="1" applyFont="1" applyFill="1" applyBorder="1" applyAlignment="1">
      <alignment vertical="center"/>
    </xf>
    <xf numFmtId="166" fontId="11" fillId="8" borderId="33" xfId="1" applyNumberFormat="1" applyFont="1" applyFill="1" applyBorder="1" applyAlignment="1">
      <alignment vertical="center"/>
    </xf>
    <xf numFmtId="166" fontId="11" fillId="8" borderId="12" xfId="1" applyNumberFormat="1" applyFont="1" applyFill="1" applyBorder="1" applyAlignment="1">
      <alignment vertical="center"/>
    </xf>
    <xf numFmtId="166" fontId="11" fillId="8" borderId="88" xfId="1" applyNumberFormat="1" applyFont="1" applyFill="1" applyBorder="1" applyAlignment="1">
      <alignment vertical="center"/>
    </xf>
    <xf numFmtId="166" fontId="11" fillId="8" borderId="14" xfId="1" applyNumberFormat="1" applyFont="1" applyFill="1" applyBorder="1" applyAlignment="1">
      <alignment vertical="center"/>
    </xf>
    <xf numFmtId="166" fontId="9" fillId="8" borderId="38" xfId="1" applyNumberFormat="1" applyFont="1" applyFill="1" applyBorder="1" applyAlignment="1">
      <alignment vertical="center"/>
    </xf>
    <xf numFmtId="166" fontId="9" fillId="8" borderId="37" xfId="1" applyNumberFormat="1" applyFont="1" applyFill="1" applyBorder="1" applyAlignment="1">
      <alignment vertical="center"/>
    </xf>
    <xf numFmtId="166" fontId="9" fillId="8" borderId="33" xfId="1" applyNumberFormat="1" applyFont="1" applyFill="1" applyBorder="1" applyAlignment="1">
      <alignment vertical="center"/>
    </xf>
    <xf numFmtId="166" fontId="9" fillId="8" borderId="12" xfId="1" applyNumberFormat="1" applyFont="1" applyFill="1" applyBorder="1" applyAlignment="1">
      <alignment vertical="center"/>
    </xf>
    <xf numFmtId="0" fontId="9" fillId="8" borderId="47" xfId="0" applyFont="1" applyFill="1" applyBorder="1" applyAlignment="1">
      <alignment horizontal="center" vertical="center"/>
    </xf>
    <xf numFmtId="167" fontId="11" fillId="8" borderId="16" xfId="1" applyNumberFormat="1" applyFont="1" applyFill="1" applyBorder="1" applyAlignment="1">
      <alignment vertical="center"/>
    </xf>
    <xf numFmtId="166" fontId="11" fillId="8" borderId="29" xfId="1" applyNumberFormat="1" applyFont="1" applyFill="1" applyBorder="1" applyAlignment="1">
      <alignment vertical="center"/>
    </xf>
    <xf numFmtId="166" fontId="11" fillId="8" borderId="89" xfId="1" applyNumberFormat="1" applyFont="1" applyFill="1" applyBorder="1" applyAlignment="1">
      <alignment vertical="center"/>
    </xf>
    <xf numFmtId="166" fontId="9" fillId="8" borderId="87" xfId="1" applyNumberFormat="1" applyFont="1" applyFill="1" applyBorder="1" applyAlignment="1">
      <alignment vertical="center"/>
    </xf>
    <xf numFmtId="166" fontId="9" fillId="8" borderId="29" xfId="1" applyNumberFormat="1" applyFont="1" applyFill="1" applyBorder="1" applyAlignment="1">
      <alignment vertical="center"/>
    </xf>
    <xf numFmtId="0" fontId="38" fillId="0" borderId="53" xfId="0" applyFont="1" applyFill="1" applyBorder="1" applyAlignment="1">
      <alignment horizontal="centerContinuous" vertical="center"/>
    </xf>
    <xf numFmtId="166" fontId="9" fillId="0" borderId="30" xfId="1" applyNumberFormat="1" applyFont="1" applyFill="1" applyBorder="1" applyAlignment="1">
      <alignment vertical="center"/>
    </xf>
    <xf numFmtId="166" fontId="11" fillId="0" borderId="59" xfId="1" applyNumberFormat="1" applyFont="1" applyFill="1" applyBorder="1" applyAlignment="1">
      <alignment vertical="center"/>
    </xf>
    <xf numFmtId="166" fontId="11" fillId="0" borderId="24" xfId="1" applyNumberFormat="1" applyFont="1" applyFill="1" applyBorder="1" applyAlignment="1">
      <alignment vertical="center"/>
    </xf>
    <xf numFmtId="4" fontId="14" fillId="0" borderId="0" xfId="0" applyNumberFormat="1" applyFont="1"/>
    <xf numFmtId="166" fontId="36" fillId="0" borderId="33" xfId="1" applyNumberFormat="1" applyFont="1" applyFill="1" applyBorder="1" applyAlignment="1">
      <alignment vertical="center"/>
    </xf>
    <xf numFmtId="167" fontId="11" fillId="0" borderId="0" xfId="1" applyNumberFormat="1" applyFont="1" applyFill="1" applyBorder="1" applyAlignment="1">
      <alignment vertical="center"/>
    </xf>
    <xf numFmtId="0" fontId="38" fillId="0" borderId="75" xfId="0" applyFont="1" applyFill="1" applyBorder="1" applyAlignment="1">
      <alignment horizontal="centerContinuous" vertical="center"/>
    </xf>
    <xf numFmtId="0" fontId="38" fillId="0" borderId="64" xfId="0" applyFont="1" applyFill="1" applyBorder="1" applyAlignment="1">
      <alignment horizontal="centerContinuous" vertical="center"/>
    </xf>
    <xf numFmtId="0" fontId="38" fillId="0" borderId="19" xfId="0" applyFont="1" applyFill="1" applyBorder="1" applyAlignment="1">
      <alignment horizontal="centerContinuous" vertical="center"/>
    </xf>
    <xf numFmtId="0" fontId="38" fillId="0" borderId="76" xfId="0" applyFont="1" applyFill="1" applyBorder="1" applyAlignment="1">
      <alignment horizontal="centerContinuous" vertical="center"/>
    </xf>
    <xf numFmtId="0" fontId="9" fillId="0" borderId="85" xfId="0" applyFont="1" applyFill="1" applyBorder="1" applyAlignment="1">
      <alignment horizontal="center" vertical="center"/>
    </xf>
    <xf numFmtId="0" fontId="9" fillId="0" borderId="53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39" xfId="0" applyFont="1" applyFill="1" applyBorder="1" applyAlignment="1">
      <alignment horizontal="center" vertical="center"/>
    </xf>
    <xf numFmtId="0" fontId="9" fillId="0" borderId="55" xfId="0" applyFont="1" applyFill="1" applyBorder="1" applyAlignment="1">
      <alignment horizontal="center" vertical="center"/>
    </xf>
    <xf numFmtId="166" fontId="11" fillId="0" borderId="41" xfId="1" applyNumberFormat="1" applyFont="1" applyFill="1" applyBorder="1" applyAlignment="1">
      <alignment vertical="center"/>
    </xf>
    <xf numFmtId="167" fontId="11" fillId="0" borderId="16" xfId="1" applyNumberFormat="1" applyFont="1" applyFill="1" applyBorder="1" applyAlignment="1">
      <alignment vertical="center"/>
    </xf>
    <xf numFmtId="166" fontId="11" fillId="0" borderId="31" xfId="1" applyNumberFormat="1" applyFont="1" applyFill="1" applyBorder="1" applyAlignment="1">
      <alignment vertical="center"/>
    </xf>
    <xf numFmtId="166" fontId="11" fillId="0" borderId="29" xfId="1" applyNumberFormat="1" applyFont="1" applyFill="1" applyBorder="1" applyAlignment="1">
      <alignment vertical="center"/>
    </xf>
    <xf numFmtId="166" fontId="11" fillId="0" borderId="42" xfId="1" applyNumberFormat="1" applyFont="1" applyFill="1" applyBorder="1" applyAlignment="1">
      <alignment vertical="center"/>
    </xf>
    <xf numFmtId="166" fontId="11" fillId="0" borderId="86" xfId="1" applyNumberFormat="1" applyFont="1" applyFill="1" applyBorder="1" applyAlignment="1">
      <alignment vertical="center"/>
    </xf>
    <xf numFmtId="166" fontId="11" fillId="0" borderId="89" xfId="1" applyNumberFormat="1" applyFont="1" applyFill="1" applyBorder="1" applyAlignment="1">
      <alignment vertical="center"/>
    </xf>
    <xf numFmtId="166" fontId="11" fillId="0" borderId="46" xfId="1" applyNumberFormat="1" applyFont="1" applyFill="1" applyBorder="1" applyAlignment="1">
      <alignment vertical="center"/>
    </xf>
    <xf numFmtId="166" fontId="9" fillId="0" borderId="45" xfId="1" applyNumberFormat="1" applyFont="1" applyFill="1" applyBorder="1" applyAlignment="1">
      <alignment vertical="center"/>
    </xf>
    <xf numFmtId="166" fontId="9" fillId="0" borderId="87" xfId="1" applyNumberFormat="1" applyFont="1" applyFill="1" applyBorder="1" applyAlignment="1">
      <alignment vertical="center" shrinkToFit="1"/>
    </xf>
    <xf numFmtId="166" fontId="9" fillId="0" borderId="37" xfId="1" applyNumberFormat="1" applyFont="1" applyFill="1" applyBorder="1" applyAlignment="1">
      <alignment vertical="center" shrinkToFit="1"/>
    </xf>
    <xf numFmtId="166" fontId="9" fillId="0" borderId="45" xfId="1" applyNumberFormat="1" applyFont="1" applyFill="1" applyBorder="1" applyAlignment="1">
      <alignment vertical="center" shrinkToFit="1"/>
    </xf>
    <xf numFmtId="166" fontId="9" fillId="0" borderId="38" xfId="1" applyNumberFormat="1" applyFont="1" applyFill="1" applyBorder="1" applyAlignment="1">
      <alignment vertical="center" shrinkToFit="1"/>
    </xf>
    <xf numFmtId="166" fontId="9" fillId="0" borderId="87" xfId="1" applyNumberFormat="1" applyFont="1" applyFill="1" applyBorder="1" applyAlignment="1">
      <alignment vertical="center"/>
    </xf>
    <xf numFmtId="166" fontId="9" fillId="0" borderId="33" xfId="1" applyNumberFormat="1" applyFont="1" applyFill="1" applyBorder="1" applyAlignment="1">
      <alignment vertical="center"/>
    </xf>
    <xf numFmtId="166" fontId="9" fillId="0" borderId="31" xfId="1" applyNumberFormat="1" applyFont="1" applyFill="1" applyBorder="1" applyAlignment="1">
      <alignment vertical="center"/>
    </xf>
    <xf numFmtId="166" fontId="9" fillId="0" borderId="29" xfId="1" applyNumberFormat="1" applyFont="1" applyFill="1" applyBorder="1" applyAlignment="1">
      <alignment vertical="center"/>
    </xf>
    <xf numFmtId="0" fontId="9" fillId="8" borderId="65" xfId="0" applyFont="1" applyFill="1" applyBorder="1" applyAlignment="1">
      <alignment horizontal="center" vertical="center"/>
    </xf>
    <xf numFmtId="166" fontId="11" fillId="8" borderId="67" xfId="1" applyNumberFormat="1" applyFont="1" applyFill="1" applyBorder="1" applyAlignment="1">
      <alignment vertical="center"/>
    </xf>
    <xf numFmtId="166" fontId="11" fillId="8" borderId="77" xfId="1" applyNumberFormat="1" applyFont="1" applyFill="1" applyBorder="1" applyAlignment="1">
      <alignment vertical="center"/>
    </xf>
    <xf numFmtId="166" fontId="9" fillId="8" borderId="69" xfId="1" applyNumberFormat="1" applyFont="1" applyFill="1" applyBorder="1" applyAlignment="1">
      <alignment vertical="center"/>
    </xf>
    <xf numFmtId="166" fontId="9" fillId="8" borderId="67" xfId="1" applyNumberFormat="1" applyFont="1" applyFill="1" applyBorder="1" applyAlignment="1">
      <alignment vertical="center"/>
    </xf>
    <xf numFmtId="0" fontId="15" fillId="0" borderId="92" xfId="0" applyFont="1" applyBorder="1" applyAlignment="1">
      <alignment horizontal="centerContinuous" vertical="center"/>
    </xf>
    <xf numFmtId="0" fontId="15" fillId="0" borderId="64" xfId="0" applyFont="1" applyBorder="1" applyAlignment="1">
      <alignment horizontal="centerContinuous" vertical="center"/>
    </xf>
    <xf numFmtId="164" fontId="14" fillId="10" borderId="12" xfId="1" applyFont="1" applyFill="1" applyBorder="1"/>
    <xf numFmtId="166" fontId="9" fillId="11" borderId="84" xfId="1" applyNumberFormat="1" applyFont="1" applyFill="1" applyBorder="1" applyAlignment="1">
      <alignment vertical="center"/>
    </xf>
    <xf numFmtId="166" fontId="11" fillId="11" borderId="31" xfId="1" applyNumberFormat="1" applyFont="1" applyFill="1" applyBorder="1" applyAlignment="1">
      <alignment vertical="center"/>
    </xf>
    <xf numFmtId="166" fontId="9" fillId="11" borderId="45" xfId="1" applyNumberFormat="1" applyFont="1" applyFill="1" applyBorder="1" applyAlignment="1">
      <alignment vertical="center"/>
    </xf>
    <xf numFmtId="166" fontId="9" fillId="11" borderId="31" xfId="1" applyNumberFormat="1" applyFont="1" applyFill="1" applyBorder="1" applyAlignment="1">
      <alignment vertical="center"/>
    </xf>
    <xf numFmtId="166" fontId="11" fillId="11" borderId="46" xfId="1" applyNumberFormat="1" applyFont="1" applyFill="1" applyBorder="1" applyAlignment="1">
      <alignment vertical="center"/>
    </xf>
    <xf numFmtId="164" fontId="14" fillId="0" borderId="21" xfId="1" applyFont="1" applyBorder="1"/>
    <xf numFmtId="0" fontId="15" fillId="0" borderId="21" xfId="0" applyFont="1" applyBorder="1" applyAlignment="1">
      <alignment horizontal="center" vertical="center"/>
    </xf>
    <xf numFmtId="0" fontId="38" fillId="0" borderId="4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11" fillId="0" borderId="4" xfId="0" applyFont="1" applyFill="1" applyBorder="1" applyAlignment="1">
      <alignment vertical="center"/>
    </xf>
    <xf numFmtId="0" fontId="33" fillId="0" borderId="4" xfId="0" applyFont="1" applyFill="1" applyBorder="1" applyAlignment="1">
      <alignment vertical="center"/>
    </xf>
    <xf numFmtId="0" fontId="38" fillId="0" borderId="4" xfId="0" applyFont="1" applyFill="1" applyBorder="1" applyAlignment="1">
      <alignment horizontal="center" vertical="center"/>
    </xf>
    <xf numFmtId="166" fontId="33" fillId="0" borderId="4" xfId="1" applyNumberFormat="1" applyFont="1" applyFill="1" applyBorder="1" applyAlignment="1">
      <alignment vertical="center"/>
    </xf>
    <xf numFmtId="166" fontId="9" fillId="0" borderId="4" xfId="0" applyNumberFormat="1" applyFont="1" applyFill="1" applyBorder="1" applyAlignment="1">
      <alignment vertical="center"/>
    </xf>
    <xf numFmtId="0" fontId="12" fillId="0" borderId="4" xfId="0" applyFont="1" applyFill="1" applyBorder="1" applyAlignment="1">
      <alignment vertical="center"/>
    </xf>
    <xf numFmtId="3" fontId="17" fillId="2" borderId="0" xfId="0" applyNumberFormat="1" applyFont="1" applyFill="1"/>
    <xf numFmtId="3" fontId="29" fillId="2" borderId="0" xfId="0" applyNumberFormat="1" applyFont="1" applyFill="1"/>
    <xf numFmtId="0" fontId="9" fillId="12" borderId="50" xfId="0" applyFont="1" applyFill="1" applyBorder="1" applyAlignment="1">
      <alignment horizontal="center" vertical="center"/>
    </xf>
    <xf numFmtId="166" fontId="11" fillId="12" borderId="31" xfId="1" applyNumberFormat="1" applyFont="1" applyFill="1" applyBorder="1" applyAlignment="1">
      <alignment vertical="center"/>
    </xf>
    <xf numFmtId="166" fontId="11" fillId="12" borderId="42" xfId="1" applyNumberFormat="1" applyFont="1" applyFill="1" applyBorder="1" applyAlignment="1">
      <alignment vertical="center"/>
    </xf>
    <xf numFmtId="166" fontId="9" fillId="12" borderId="45" xfId="1" applyNumberFormat="1" applyFont="1" applyFill="1" applyBorder="1" applyAlignment="1">
      <alignment vertical="center"/>
    </xf>
    <xf numFmtId="0" fontId="9" fillId="12" borderId="48" xfId="0" applyFont="1" applyFill="1" applyBorder="1" applyAlignment="1">
      <alignment horizontal="center" vertical="center"/>
    </xf>
    <xf numFmtId="166" fontId="11" fillId="12" borderId="12" xfId="1" applyNumberFormat="1" applyFont="1" applyFill="1" applyBorder="1" applyAlignment="1">
      <alignment vertical="center"/>
    </xf>
    <xf numFmtId="166" fontId="11" fillId="12" borderId="40" xfId="1" applyNumberFormat="1" applyFont="1" applyFill="1" applyBorder="1" applyAlignment="1">
      <alignment vertical="center"/>
    </xf>
    <xf numFmtId="166" fontId="9" fillId="12" borderId="37" xfId="1" applyNumberFormat="1" applyFont="1" applyFill="1" applyBorder="1" applyAlignment="1">
      <alignment vertical="center"/>
    </xf>
    <xf numFmtId="166" fontId="9" fillId="12" borderId="84" xfId="1" applyNumberFormat="1" applyFont="1" applyFill="1" applyBorder="1" applyAlignment="1">
      <alignment vertical="center"/>
    </xf>
    <xf numFmtId="167" fontId="11" fillId="12" borderId="41" xfId="1" applyNumberFormat="1" applyFont="1" applyFill="1" applyBorder="1" applyAlignment="1">
      <alignment vertical="center"/>
    </xf>
    <xf numFmtId="166" fontId="9" fillId="12" borderId="31" xfId="1" applyNumberFormat="1" applyFont="1" applyFill="1" applyBorder="1" applyAlignment="1">
      <alignment vertical="center"/>
    </xf>
    <xf numFmtId="167" fontId="11" fillId="12" borderId="11" xfId="1" applyNumberFormat="1" applyFont="1" applyFill="1" applyBorder="1" applyAlignment="1">
      <alignment vertical="center"/>
    </xf>
    <xf numFmtId="166" fontId="9" fillId="12" borderId="12" xfId="1" applyNumberFormat="1" applyFont="1" applyFill="1" applyBorder="1" applyAlignment="1">
      <alignment vertical="center"/>
    </xf>
    <xf numFmtId="0" fontId="9" fillId="11" borderId="70" xfId="0" applyFont="1" applyFill="1" applyBorder="1" applyAlignment="1">
      <alignment horizontal="center" vertical="center"/>
    </xf>
    <xf numFmtId="166" fontId="11" fillId="11" borderId="30" xfId="1" applyNumberFormat="1" applyFont="1" applyFill="1" applyBorder="1" applyAlignment="1">
      <alignment vertical="center"/>
    </xf>
    <xf numFmtId="0" fontId="9" fillId="11" borderId="57" xfId="0" applyFont="1" applyFill="1" applyBorder="1" applyAlignment="1">
      <alignment horizontal="center" vertical="center"/>
    </xf>
    <xf numFmtId="166" fontId="11" fillId="11" borderId="59" xfId="1" applyNumberFormat="1" applyFont="1" applyFill="1" applyBorder="1" applyAlignment="1">
      <alignment vertical="center"/>
    </xf>
    <xf numFmtId="166" fontId="9" fillId="11" borderId="30" xfId="1" applyNumberFormat="1" applyFont="1" applyFill="1" applyBorder="1" applyAlignment="1">
      <alignment vertical="center"/>
    </xf>
    <xf numFmtId="0" fontId="9" fillId="12" borderId="70" xfId="0" applyFont="1" applyFill="1" applyBorder="1" applyAlignment="1">
      <alignment horizontal="center" vertical="center"/>
    </xf>
    <xf numFmtId="166" fontId="11" fillId="12" borderId="30" xfId="1" applyNumberFormat="1" applyFont="1" applyFill="1" applyBorder="1" applyAlignment="1">
      <alignment vertical="center"/>
    </xf>
    <xf numFmtId="166" fontId="11" fillId="12" borderId="83" xfId="1" applyNumberFormat="1" applyFont="1" applyFill="1" applyBorder="1" applyAlignment="1">
      <alignment vertical="center"/>
    </xf>
    <xf numFmtId="167" fontId="11" fillId="12" borderId="58" xfId="1" applyNumberFormat="1" applyFont="1" applyFill="1" applyBorder="1" applyAlignment="1">
      <alignment vertical="center"/>
    </xf>
    <xf numFmtId="166" fontId="11" fillId="12" borderId="59" xfId="1" applyNumberFormat="1" applyFont="1" applyFill="1" applyBorder="1" applyAlignment="1">
      <alignment vertical="center"/>
    </xf>
    <xf numFmtId="166" fontId="9" fillId="12" borderId="30" xfId="1" applyNumberFormat="1" applyFont="1" applyFill="1" applyBorder="1" applyAlignment="1">
      <alignment vertical="center"/>
    </xf>
    <xf numFmtId="0" fontId="9" fillId="12" borderId="57" xfId="0" applyFont="1" applyFill="1" applyBorder="1" applyAlignment="1">
      <alignment horizontal="center" vertical="center"/>
    </xf>
    <xf numFmtId="166" fontId="11" fillId="12" borderId="14" xfId="1" applyNumberFormat="1" applyFont="1" applyFill="1" applyBorder="1" applyAlignment="1">
      <alignment vertical="center"/>
    </xf>
    <xf numFmtId="166" fontId="11" fillId="12" borderId="46" xfId="1" applyNumberFormat="1" applyFont="1" applyFill="1" applyBorder="1" applyAlignment="1">
      <alignment vertical="center"/>
    </xf>
    <xf numFmtId="0" fontId="9" fillId="12" borderId="63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4" xfId="0" applyFill="1" applyBorder="1" applyAlignment="1">
      <alignment vertical="center"/>
    </xf>
    <xf numFmtId="166" fontId="11" fillId="8" borderId="78" xfId="1" applyNumberFormat="1" applyFont="1" applyFill="1" applyBorder="1" applyAlignment="1">
      <alignment vertical="center"/>
    </xf>
    <xf numFmtId="166" fontId="11" fillId="8" borderId="6" xfId="1" applyNumberFormat="1" applyFont="1" applyFill="1" applyBorder="1" applyAlignment="1">
      <alignment vertical="center"/>
    </xf>
    <xf numFmtId="0" fontId="9" fillId="0" borderId="96" xfId="0" applyFont="1" applyFill="1" applyBorder="1" applyAlignment="1">
      <alignment horizontal="center" vertical="center"/>
    </xf>
    <xf numFmtId="166" fontId="11" fillId="0" borderId="72" xfId="1" applyNumberFormat="1" applyFont="1" applyFill="1" applyBorder="1" applyAlignment="1">
      <alignment vertical="center"/>
    </xf>
    <xf numFmtId="166" fontId="11" fillId="0" borderId="97" xfId="1" applyNumberFormat="1" applyFont="1" applyFill="1" applyBorder="1" applyAlignment="1">
      <alignment vertical="center"/>
    </xf>
    <xf numFmtId="166" fontId="9" fillId="0" borderId="98" xfId="1" applyNumberFormat="1" applyFont="1" applyFill="1" applyBorder="1" applyAlignment="1">
      <alignment vertical="center"/>
    </xf>
    <xf numFmtId="164" fontId="11" fillId="13" borderId="0" xfId="1" applyFont="1" applyFill="1" applyBorder="1" applyAlignment="1">
      <alignment vertical="center"/>
    </xf>
    <xf numFmtId="4" fontId="11" fillId="0" borderId="0" xfId="0" applyNumberFormat="1" applyFont="1" applyFill="1" applyBorder="1" applyAlignment="1">
      <alignment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vertical="center"/>
    </xf>
    <xf numFmtId="0" fontId="9" fillId="0" borderId="70" xfId="0" applyFont="1" applyFill="1" applyBorder="1" applyAlignment="1">
      <alignment horizontal="center" vertical="center"/>
    </xf>
    <xf numFmtId="0" fontId="9" fillId="12" borderId="9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164" fontId="11" fillId="0" borderId="0" xfId="1" applyFont="1" applyFill="1" applyBorder="1" applyAlignment="1">
      <alignment vertical="center"/>
    </xf>
    <xf numFmtId="167" fontId="11" fillId="0" borderId="0" xfId="0" applyNumberFormat="1" applyFont="1" applyFill="1" applyBorder="1" applyAlignment="1">
      <alignment vertical="center"/>
    </xf>
    <xf numFmtId="0" fontId="10" fillId="0" borderId="14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vertical="center"/>
    </xf>
    <xf numFmtId="166" fontId="9" fillId="0" borderId="72" xfId="1" applyNumberFormat="1" applyFont="1" applyFill="1" applyBorder="1" applyAlignment="1">
      <alignment vertical="center"/>
    </xf>
    <xf numFmtId="0" fontId="9" fillId="3" borderId="70" xfId="0" applyFont="1" applyFill="1" applyBorder="1" applyAlignment="1">
      <alignment horizontal="center" vertical="center"/>
    </xf>
    <xf numFmtId="166" fontId="11" fillId="3" borderId="72" xfId="1" applyNumberFormat="1" applyFont="1" applyFill="1" applyBorder="1" applyAlignment="1">
      <alignment vertical="center"/>
    </xf>
    <xf numFmtId="166" fontId="11" fillId="3" borderId="97" xfId="1" applyNumberFormat="1" applyFont="1" applyFill="1" applyBorder="1" applyAlignment="1">
      <alignment vertical="center"/>
    </xf>
    <xf numFmtId="166" fontId="9" fillId="3" borderId="98" xfId="1" applyNumberFormat="1" applyFont="1" applyFill="1" applyBorder="1" applyAlignment="1">
      <alignment vertical="center" shrinkToFit="1"/>
    </xf>
    <xf numFmtId="0" fontId="9" fillId="3" borderId="85" xfId="0" applyFont="1" applyFill="1" applyBorder="1" applyAlignment="1">
      <alignment horizontal="center" vertical="center"/>
    </xf>
    <xf numFmtId="166" fontId="11" fillId="3" borderId="33" xfId="1" applyNumberFormat="1" applyFont="1" applyFill="1" applyBorder="1" applyAlignment="1">
      <alignment vertical="center"/>
    </xf>
    <xf numFmtId="166" fontId="11" fillId="3" borderId="44" xfId="1" applyNumberFormat="1" applyFont="1" applyFill="1" applyBorder="1" applyAlignment="1">
      <alignment vertical="center"/>
    </xf>
    <xf numFmtId="166" fontId="9" fillId="3" borderId="38" xfId="1" applyNumberFormat="1" applyFont="1" applyFill="1" applyBorder="1" applyAlignment="1">
      <alignment vertical="center" shrinkToFit="1"/>
    </xf>
    <xf numFmtId="0" fontId="15" fillId="0" borderId="64" xfId="0" applyFont="1" applyBorder="1" applyAlignment="1">
      <alignment horizontal="center"/>
    </xf>
    <xf numFmtId="0" fontId="14" fillId="45" borderId="29" xfId="0" applyFont="1" applyFill="1" applyBorder="1" applyAlignment="1">
      <alignment horizontal="center"/>
    </xf>
    <xf numFmtId="0" fontId="14" fillId="45" borderId="12" xfId="0" applyFont="1" applyFill="1" applyBorder="1" applyAlignment="1"/>
    <xf numFmtId="0" fontId="63" fillId="7" borderId="12" xfId="44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3" fontId="17" fillId="0" borderId="0" xfId="0" applyNumberFormat="1" applyFont="1" applyFill="1"/>
    <xf numFmtId="0" fontId="20" fillId="0" borderId="0" xfId="0" applyFont="1" applyFill="1"/>
    <xf numFmtId="0" fontId="65" fillId="46" borderId="0" xfId="0" applyFont="1" applyFill="1" applyAlignment="1">
      <alignment horizontal="right"/>
    </xf>
    <xf numFmtId="164" fontId="17" fillId="46" borderId="0" xfId="1" applyFont="1" applyFill="1"/>
    <xf numFmtId="164" fontId="14" fillId="46" borderId="0" xfId="1" applyFont="1" applyFill="1"/>
    <xf numFmtId="0" fontId="15" fillId="13" borderId="13" xfId="0" applyFont="1" applyFill="1" applyBorder="1" applyAlignment="1">
      <alignment horizontal="center"/>
    </xf>
    <xf numFmtId="0" fontId="17" fillId="13" borderId="24" xfId="0" applyFont="1" applyFill="1" applyBorder="1" applyAlignment="1">
      <alignment horizontal="center"/>
    </xf>
    <xf numFmtId="0" fontId="15" fillId="13" borderId="21" xfId="0" applyFont="1" applyFill="1" applyBorder="1" applyAlignment="1">
      <alignment horizontal="center"/>
    </xf>
    <xf numFmtId="0" fontId="17" fillId="13" borderId="25" xfId="0" applyFont="1" applyFill="1" applyBorder="1" applyAlignment="1">
      <alignment horizontal="center"/>
    </xf>
    <xf numFmtId="0" fontId="15" fillId="0" borderId="92" xfId="0" applyFont="1" applyBorder="1" applyAlignment="1">
      <alignment horizontal="centerContinuous"/>
    </xf>
    <xf numFmtId="0" fontId="15" fillId="0" borderId="64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3" fontId="66" fillId="0" borderId="0" xfId="0" applyNumberFormat="1" applyFont="1"/>
    <xf numFmtId="3" fontId="67" fillId="0" borderId="0" xfId="0" applyNumberFormat="1" applyFont="1"/>
    <xf numFmtId="3" fontId="19" fillId="13" borderId="0" xfId="0" applyNumberFormat="1" applyFont="1" applyFill="1"/>
    <xf numFmtId="3" fontId="18" fillId="13" borderId="0" xfId="0" applyNumberFormat="1" applyFont="1" applyFill="1"/>
    <xf numFmtId="0" fontId="38" fillId="0" borderId="1" xfId="0" applyFont="1" applyFill="1" applyBorder="1" applyAlignment="1">
      <alignment horizontal="center" vertical="center"/>
    </xf>
    <xf numFmtId="0" fontId="38" fillId="0" borderId="93" xfId="0" applyFont="1" applyFill="1" applyBorder="1" applyAlignment="1">
      <alignment horizontal="centerContinuous" vertical="center"/>
    </xf>
    <xf numFmtId="166" fontId="11" fillId="0" borderId="0" xfId="1" applyNumberFormat="1" applyFont="1" applyFill="1" applyBorder="1" applyAlignment="1">
      <alignment vertical="center"/>
    </xf>
    <xf numFmtId="0" fontId="10" fillId="11" borderId="14" xfId="0" applyFont="1" applyFill="1" applyBorder="1" applyAlignment="1">
      <alignment horizontal="center" vertical="center"/>
    </xf>
    <xf numFmtId="0" fontId="11" fillId="11" borderId="59" xfId="0" applyFont="1" applyFill="1" applyBorder="1" applyAlignment="1">
      <alignment vertical="center"/>
    </xf>
    <xf numFmtId="0" fontId="5" fillId="6" borderId="87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91" xfId="0" applyFont="1" applyFill="1" applyBorder="1" applyAlignment="1">
      <alignment horizontal="center" vertical="center"/>
    </xf>
    <xf numFmtId="0" fontId="6" fillId="2" borderId="0" xfId="0" quotePrefix="1" applyFont="1" applyFill="1"/>
    <xf numFmtId="0" fontId="7" fillId="8" borderId="93" xfId="0" applyFont="1" applyFill="1" applyBorder="1" applyAlignment="1">
      <alignment horizontal="center"/>
    </xf>
    <xf numFmtId="0" fontId="7" fillId="8" borderId="19" xfId="0" applyFont="1" applyFill="1" applyBorder="1" applyAlignment="1">
      <alignment horizontal="center"/>
    </xf>
    <xf numFmtId="0" fontId="7" fillId="3" borderId="93" xfId="0" applyFont="1" applyFill="1" applyBorder="1" applyAlignment="1">
      <alignment horizontal="center"/>
    </xf>
    <xf numFmtId="0" fontId="7" fillId="3" borderId="64" xfId="0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38" fontId="7" fillId="3" borderId="56" xfId="1" applyNumberFormat="1" applyFont="1" applyFill="1" applyBorder="1" applyAlignment="1">
      <alignment horizontal="center"/>
    </xf>
    <xf numFmtId="38" fontId="7" fillId="3" borderId="63" xfId="1" applyNumberFormat="1" applyFont="1" applyFill="1" applyBorder="1" applyAlignment="1">
      <alignment horizontal="center"/>
    </xf>
    <xf numFmtId="38" fontId="7" fillId="3" borderId="70" xfId="1" applyNumberFormat="1" applyFont="1" applyFill="1" applyBorder="1" applyAlignment="1">
      <alignment horizontal="center"/>
    </xf>
    <xf numFmtId="0" fontId="7" fillId="9" borderId="92" xfId="0" applyFont="1" applyFill="1" applyBorder="1" applyAlignment="1">
      <alignment horizontal="center"/>
    </xf>
    <xf numFmtId="0" fontId="7" fillId="9" borderId="64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 textRotation="90"/>
    </xf>
    <xf numFmtId="0" fontId="8" fillId="5" borderId="94" xfId="0" applyFont="1" applyFill="1" applyBorder="1" applyAlignment="1">
      <alignment horizontal="center" vertical="center" textRotation="90"/>
    </xf>
    <xf numFmtId="0" fontId="8" fillId="5" borderId="21" xfId="0" applyFont="1" applyFill="1" applyBorder="1" applyAlignment="1">
      <alignment horizontal="center" vertical="center" textRotation="90"/>
    </xf>
    <xf numFmtId="0" fontId="8" fillId="5" borderId="51" xfId="0" applyFont="1" applyFill="1" applyBorder="1" applyAlignment="1">
      <alignment horizontal="center"/>
    </xf>
    <xf numFmtId="0" fontId="8" fillId="5" borderId="90" xfId="0" applyFont="1" applyFill="1" applyBorder="1" applyAlignment="1">
      <alignment horizontal="center"/>
    </xf>
    <xf numFmtId="0" fontId="8" fillId="6" borderId="94" xfId="0" applyFont="1" applyFill="1" applyBorder="1" applyAlignment="1">
      <alignment horizontal="center" vertical="center" textRotation="90"/>
    </xf>
    <xf numFmtId="0" fontId="8" fillId="6" borderId="21" xfId="0" applyFont="1" applyFill="1" applyBorder="1" applyAlignment="1">
      <alignment horizontal="center" vertical="center" textRotation="90"/>
    </xf>
    <xf numFmtId="0" fontId="8" fillId="6" borderId="51" xfId="0" applyFont="1" applyFill="1" applyBorder="1" applyAlignment="1">
      <alignment horizontal="center"/>
    </xf>
    <xf numFmtId="0" fontId="8" fillId="6" borderId="90" xfId="0" applyFont="1" applyFill="1" applyBorder="1" applyAlignment="1">
      <alignment horizontal="center"/>
    </xf>
    <xf numFmtId="0" fontId="7" fillId="3" borderId="92" xfId="0" applyFont="1" applyFill="1" applyBorder="1" applyAlignment="1">
      <alignment horizontal="center"/>
    </xf>
    <xf numFmtId="38" fontId="7" fillId="9" borderId="56" xfId="1" applyNumberFormat="1" applyFont="1" applyFill="1" applyBorder="1" applyAlignment="1">
      <alignment horizontal="center"/>
    </xf>
    <xf numFmtId="38" fontId="7" fillId="9" borderId="63" xfId="1" applyNumberFormat="1" applyFont="1" applyFill="1" applyBorder="1" applyAlignment="1">
      <alignment horizontal="center"/>
    </xf>
    <xf numFmtId="38" fontId="7" fillId="9" borderId="70" xfId="1" applyNumberFormat="1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15" fillId="0" borderId="92" xfId="0" applyFont="1" applyBorder="1" applyAlignment="1">
      <alignment horizontal="center"/>
    </xf>
    <xf numFmtId="0" fontId="15" fillId="0" borderId="64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3" fillId="2" borderId="87" xfId="0" applyFont="1" applyFill="1" applyBorder="1" applyAlignment="1">
      <alignment horizontal="center"/>
    </xf>
    <xf numFmtId="0" fontId="13" fillId="2" borderId="36" xfId="0" applyFont="1" applyFill="1" applyBorder="1" applyAlignment="1">
      <alignment horizontal="center"/>
    </xf>
    <xf numFmtId="0" fontId="13" fillId="2" borderId="91" xfId="0" applyFont="1" applyFill="1" applyBorder="1" applyAlignment="1">
      <alignment horizontal="center"/>
    </xf>
    <xf numFmtId="0" fontId="15" fillId="0" borderId="95" xfId="0" applyFont="1" applyBorder="1" applyAlignment="1">
      <alignment horizontal="center"/>
    </xf>
    <xf numFmtId="0" fontId="15" fillId="0" borderId="92" xfId="0" applyFont="1" applyBorder="1" applyAlignment="1">
      <alignment horizontal="center" vertical="center"/>
    </xf>
    <xf numFmtId="0" fontId="15" fillId="0" borderId="64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35" fillId="0" borderId="87" xfId="0" applyFont="1" applyFill="1" applyBorder="1" applyAlignment="1">
      <alignment horizontal="center" vertical="center"/>
    </xf>
    <xf numFmtId="0" fontId="35" fillId="0" borderId="36" xfId="0" applyFont="1" applyFill="1" applyBorder="1" applyAlignment="1">
      <alignment horizontal="center" vertical="center"/>
    </xf>
    <xf numFmtId="0" fontId="35" fillId="0" borderId="91" xfId="0" applyFont="1" applyFill="1" applyBorder="1" applyAlignment="1">
      <alignment horizontal="center" vertical="center"/>
    </xf>
    <xf numFmtId="0" fontId="38" fillId="0" borderId="93" xfId="0" applyFont="1" applyFill="1" applyBorder="1" applyAlignment="1">
      <alignment horizontal="center" vertical="center"/>
    </xf>
    <xf numFmtId="0" fontId="38" fillId="0" borderId="64" xfId="0" applyFont="1" applyFill="1" applyBorder="1" applyAlignment="1">
      <alignment horizontal="center" vertical="center"/>
    </xf>
    <xf numFmtId="0" fontId="38" fillId="0" borderId="19" xfId="0" applyFont="1" applyFill="1" applyBorder="1" applyAlignment="1">
      <alignment horizontal="center" vertical="center"/>
    </xf>
    <xf numFmtId="0" fontId="38" fillId="0" borderId="56" xfId="0" applyFont="1" applyFill="1" applyBorder="1" applyAlignment="1">
      <alignment horizontal="center" vertical="center"/>
    </xf>
    <xf numFmtId="0" fontId="38" fillId="0" borderId="63" xfId="0" applyFont="1" applyFill="1" applyBorder="1" applyAlignment="1">
      <alignment horizontal="center" vertical="center"/>
    </xf>
    <xf numFmtId="0" fontId="38" fillId="0" borderId="57" xfId="0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/>
    <cellStyle name="Note 2" xfId="43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  <cellStyle name="ปกติ_2008  DDS  Expense" xfId="4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DDDDDD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CC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0</xdr:row>
      <xdr:rowOff>0</xdr:rowOff>
    </xdr:from>
    <xdr:to>
      <xdr:col>12</xdr:col>
      <xdr:colOff>400050</xdr:colOff>
      <xdr:row>5</xdr:row>
      <xdr:rowOff>228600</xdr:rowOff>
    </xdr:to>
    <xdr:sp macro="" textlink="">
      <xdr:nvSpPr>
        <xdr:cNvPr id="23553" name="AutoShape 1">
          <a:extLst>
            <a:ext uri="{FF2B5EF4-FFF2-40B4-BE49-F238E27FC236}">
              <a16:creationId xmlns:a16="http://schemas.microsoft.com/office/drawing/2014/main" id="{00000000-0008-0000-0000-0000015C0000}"/>
            </a:ext>
          </a:extLst>
        </xdr:cNvPr>
        <xdr:cNvSpPr>
          <a:spLocks noChangeArrowheads="1"/>
        </xdr:cNvSpPr>
      </xdr:nvSpPr>
      <xdr:spPr bwMode="auto">
        <a:xfrm rot="383543">
          <a:off x="5610225" y="0"/>
          <a:ext cx="2990850" cy="1666875"/>
        </a:xfrm>
        <a:prstGeom prst="irregularSeal1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lr oSVbN"/>
            </a:rPr>
            <a:t>โปรดอ่าน</a:t>
          </a:r>
        </a:p>
        <a:p>
          <a:pPr algn="ctr" rtl="1">
            <a:defRPr sz="1000"/>
          </a:pPr>
          <a:r>
            <a:rPr lang="th-TH" sz="1800" b="1" i="0" strike="noStrike">
              <a:solidFill>
                <a:srgbClr val="000000"/>
              </a:solidFill>
              <a:latin typeface="lr oSVbN"/>
            </a:rPr>
            <a:t>อีกคร้งหนึ่ง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ttipong.kit\Documents\UiPath\RPA_Accounting\Data\Accounting\Expense%20Data%20Mas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ccount\Wanna\Expense\2020%20Expense\Budget%20Link\2020%20Budget%20Expnese%20P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"/>
      <sheetName val="WA"/>
      <sheetName val="ST"/>
      <sheetName val="CO"/>
      <sheetName val="SU"/>
      <sheetName val="BP1"/>
      <sheetName val="BP2"/>
      <sheetName val="BP"/>
      <sheetName val="SC"/>
      <sheetName val="SP"/>
      <sheetName val="SP2"/>
      <sheetName val="HP"/>
      <sheetName val="S1"/>
      <sheetName val="S2"/>
      <sheetName val="H1"/>
      <sheetName val="H2"/>
      <sheetName val="WG"/>
      <sheetName val="D1"/>
      <sheetName val="D2"/>
      <sheetName val="Sheet1"/>
    </sheetNames>
    <sheetDataSet>
      <sheetData sheetId="0">
        <row r="32">
          <cell r="C32">
            <v>31910.32</v>
          </cell>
        </row>
      </sheetData>
      <sheetData sheetId="1">
        <row r="36">
          <cell r="C36">
            <v>3000</v>
          </cell>
        </row>
      </sheetData>
      <sheetData sheetId="2">
        <row r="36">
          <cell r="C36">
            <v>8000</v>
          </cell>
        </row>
      </sheetData>
      <sheetData sheetId="3">
        <row r="36">
          <cell r="C36">
            <v>5200</v>
          </cell>
        </row>
      </sheetData>
      <sheetData sheetId="4">
        <row r="36">
          <cell r="C36">
            <v>5300</v>
          </cell>
        </row>
      </sheetData>
      <sheetData sheetId="5">
        <row r="36">
          <cell r="C36">
            <v>15400</v>
          </cell>
        </row>
      </sheetData>
      <sheetData sheetId="6">
        <row r="36">
          <cell r="C36">
            <v>2800</v>
          </cell>
        </row>
      </sheetData>
      <sheetData sheetId="7">
        <row r="36">
          <cell r="E36">
            <v>24732</v>
          </cell>
        </row>
      </sheetData>
      <sheetData sheetId="8">
        <row r="36">
          <cell r="C36">
            <v>16614</v>
          </cell>
        </row>
      </sheetData>
      <sheetData sheetId="9">
        <row r="36">
          <cell r="C36">
            <v>10700</v>
          </cell>
        </row>
      </sheetData>
      <sheetData sheetId="10">
        <row r="36">
          <cell r="C36">
            <v>1300</v>
          </cell>
        </row>
      </sheetData>
      <sheetData sheetId="11">
        <row r="36">
          <cell r="C36">
            <v>3900</v>
          </cell>
        </row>
      </sheetData>
      <sheetData sheetId="12">
        <row r="36">
          <cell r="C36">
            <v>2000</v>
          </cell>
          <cell r="D36">
            <v>18900</v>
          </cell>
          <cell r="E36">
            <v>1100</v>
          </cell>
          <cell r="F36">
            <v>1300</v>
          </cell>
          <cell r="G36">
            <v>0</v>
          </cell>
          <cell r="H36">
            <v>400</v>
          </cell>
        </row>
        <row r="37">
          <cell r="C37">
            <v>153806.06</v>
          </cell>
          <cell r="D37">
            <v>270713.96000000002</v>
          </cell>
          <cell r="E37">
            <v>56287.86</v>
          </cell>
          <cell r="F37">
            <v>69952.66</v>
          </cell>
          <cell r="G37">
            <v>0</v>
          </cell>
          <cell r="H37">
            <v>18596.669999999998</v>
          </cell>
        </row>
        <row r="38">
          <cell r="C38">
            <v>2057.4</v>
          </cell>
          <cell r="D38">
            <v>3182.57</v>
          </cell>
          <cell r="E38">
            <v>1739.42</v>
          </cell>
          <cell r="F38">
            <v>20233.93</v>
          </cell>
          <cell r="G38">
            <v>0</v>
          </cell>
          <cell r="H38">
            <v>285.56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C41">
            <v>206.55</v>
          </cell>
          <cell r="D41">
            <v>930.2</v>
          </cell>
          <cell r="E41">
            <v>27095.55</v>
          </cell>
          <cell r="F41">
            <v>100.5</v>
          </cell>
          <cell r="G41">
            <v>0</v>
          </cell>
          <cell r="H41">
            <v>65.55</v>
          </cell>
        </row>
        <row r="42">
          <cell r="C42">
            <v>8800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>
            <v>9461</v>
          </cell>
          <cell r="D43">
            <v>31107</v>
          </cell>
          <cell r="E43">
            <v>4874</v>
          </cell>
          <cell r="F43">
            <v>6164</v>
          </cell>
          <cell r="G43">
            <v>717</v>
          </cell>
          <cell r="H43">
            <v>2867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959764.99</v>
          </cell>
          <cell r="D48">
            <v>4400202.8</v>
          </cell>
          <cell r="E48">
            <v>70071.100000000006</v>
          </cell>
          <cell r="F48">
            <v>241915.73</v>
          </cell>
          <cell r="G48">
            <v>0</v>
          </cell>
          <cell r="H48">
            <v>24973.43</v>
          </cell>
        </row>
        <row r="49">
          <cell r="C49">
            <v>470845.64</v>
          </cell>
          <cell r="D49">
            <v>1308539.22</v>
          </cell>
          <cell r="E49">
            <v>191379.8</v>
          </cell>
          <cell r="F49">
            <v>171694.95</v>
          </cell>
          <cell r="G49">
            <v>0</v>
          </cell>
          <cell r="H49">
            <v>75507.86</v>
          </cell>
        </row>
        <row r="50">
          <cell r="C50">
            <v>41083.279999999999</v>
          </cell>
          <cell r="D50">
            <v>48908.67</v>
          </cell>
          <cell r="E50">
            <v>23476.16</v>
          </cell>
          <cell r="F50">
            <v>23476.16</v>
          </cell>
          <cell r="G50">
            <v>0</v>
          </cell>
          <cell r="H50">
            <v>39126.94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4192.46</v>
          </cell>
          <cell r="D52">
            <v>68041.8</v>
          </cell>
          <cell r="E52">
            <v>1939.43</v>
          </cell>
          <cell r="F52">
            <v>2039.9</v>
          </cell>
          <cell r="G52">
            <v>0</v>
          </cell>
          <cell r="H52">
            <v>1330.5</v>
          </cell>
        </row>
        <row r="53">
          <cell r="C53">
            <v>88697.76</v>
          </cell>
          <cell r="D53">
            <v>43231.65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547021.26</v>
          </cell>
          <cell r="D54">
            <v>2483095.4900000002</v>
          </cell>
          <cell r="E54">
            <v>187977.16</v>
          </cell>
          <cell r="F54">
            <v>261776.78</v>
          </cell>
          <cell r="G54">
            <v>0</v>
          </cell>
          <cell r="H54">
            <v>296383.69</v>
          </cell>
        </row>
        <row r="55">
          <cell r="C55">
            <v>-202877.84</v>
          </cell>
          <cell r="D55">
            <v>-146012.32</v>
          </cell>
          <cell r="E55">
            <v>0</v>
          </cell>
          <cell r="F55">
            <v>-15068.14</v>
          </cell>
          <cell r="G55">
            <v>0</v>
          </cell>
          <cell r="H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15396.78</v>
          </cell>
          <cell r="D58">
            <v>582415.74</v>
          </cell>
          <cell r="E58">
            <v>9900.18</v>
          </cell>
          <cell r="F58">
            <v>53252.97</v>
          </cell>
          <cell r="G58">
            <v>0</v>
          </cell>
          <cell r="H58">
            <v>3728.23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C70">
            <v>7098.45</v>
          </cell>
          <cell r="D70">
            <v>25075.95</v>
          </cell>
          <cell r="E70">
            <v>3280.55</v>
          </cell>
          <cell r="F70">
            <v>3449.35</v>
          </cell>
          <cell r="G70">
            <v>0</v>
          </cell>
          <cell r="H70">
            <v>2248.25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C73">
            <v>74057.84</v>
          </cell>
          <cell r="D73">
            <v>278186.06</v>
          </cell>
          <cell r="E73">
            <v>25879.119999999999</v>
          </cell>
          <cell r="F73">
            <v>36431.22</v>
          </cell>
          <cell r="G73">
            <v>0</v>
          </cell>
          <cell r="H73">
            <v>17120.439999999999</v>
          </cell>
        </row>
        <row r="74">
          <cell r="C74">
            <v>136001.28</v>
          </cell>
          <cell r="D74">
            <v>483620.23</v>
          </cell>
          <cell r="E74">
            <v>81135.289999999994</v>
          </cell>
          <cell r="F74">
            <v>82085.7</v>
          </cell>
          <cell r="G74">
            <v>0</v>
          </cell>
          <cell r="H74">
            <v>25170.49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C81">
            <v>4222.95</v>
          </cell>
          <cell r="D81">
            <v>19419.8</v>
          </cell>
          <cell r="E81">
            <v>1951.95</v>
          </cell>
          <cell r="F81">
            <v>2052.5</v>
          </cell>
          <cell r="G81">
            <v>0</v>
          </cell>
          <cell r="H81">
            <v>1337.95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C86">
            <v>34715.75</v>
          </cell>
          <cell r="D86">
            <v>48990.46</v>
          </cell>
          <cell r="E86">
            <v>4717.1899999999996</v>
          </cell>
          <cell r="F86">
            <v>6546.15</v>
          </cell>
          <cell r="G86">
            <v>0</v>
          </cell>
          <cell r="H86">
            <v>3232.39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C90">
            <v>9663.7000000000007</v>
          </cell>
          <cell r="D90">
            <v>34157.449999999997</v>
          </cell>
          <cell r="E90">
            <v>4469.42</v>
          </cell>
          <cell r="F90">
            <v>4700.6000000000004</v>
          </cell>
          <cell r="G90">
            <v>0</v>
          </cell>
          <cell r="H90">
            <v>3065.42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8">
          <cell r="C98">
            <v>2366215.31</v>
          </cell>
          <cell r="D98">
            <v>10002706.73</v>
          </cell>
          <cell r="E98">
            <v>697274.18</v>
          </cell>
          <cell r="F98">
            <v>972104.96</v>
          </cell>
          <cell r="G98">
            <v>717</v>
          </cell>
          <cell r="H98">
            <v>515440.37</v>
          </cell>
        </row>
      </sheetData>
      <sheetData sheetId="13">
        <row r="36">
          <cell r="C36">
            <v>1926.54</v>
          </cell>
          <cell r="D36">
            <v>173.46</v>
          </cell>
        </row>
        <row r="37">
          <cell r="C37">
            <v>179417.66</v>
          </cell>
          <cell r="D37">
            <v>0</v>
          </cell>
        </row>
        <row r="38">
          <cell r="C38">
            <v>1756.18</v>
          </cell>
          <cell r="D38">
            <v>0</v>
          </cell>
        </row>
        <row r="39">
          <cell r="C39">
            <v>0</v>
          </cell>
          <cell r="D39">
            <v>0</v>
          </cell>
        </row>
        <row r="40">
          <cell r="C40">
            <v>0</v>
          </cell>
          <cell r="D40">
            <v>0</v>
          </cell>
        </row>
        <row r="41">
          <cell r="C41">
            <v>301.64999999999998</v>
          </cell>
          <cell r="D41">
            <v>0</v>
          </cell>
        </row>
        <row r="42">
          <cell r="C42">
            <v>0</v>
          </cell>
          <cell r="D42">
            <v>0</v>
          </cell>
        </row>
        <row r="43">
          <cell r="C43">
            <v>6575.01</v>
          </cell>
          <cell r="D43">
            <v>1021.99</v>
          </cell>
        </row>
        <row r="44">
          <cell r="C44">
            <v>0</v>
          </cell>
          <cell r="D44">
            <v>0</v>
          </cell>
        </row>
        <row r="45">
          <cell r="C45">
            <v>0</v>
          </cell>
          <cell r="D45">
            <v>0</v>
          </cell>
        </row>
        <row r="46">
          <cell r="C46">
            <v>0</v>
          </cell>
          <cell r="D46">
            <v>0</v>
          </cell>
        </row>
        <row r="47">
          <cell r="C47">
            <v>0</v>
          </cell>
          <cell r="D47">
            <v>0</v>
          </cell>
        </row>
        <row r="48">
          <cell r="C48">
            <v>245386.27</v>
          </cell>
          <cell r="D48">
            <v>0</v>
          </cell>
        </row>
        <row r="49">
          <cell r="C49">
            <v>28150.92</v>
          </cell>
          <cell r="D49">
            <v>0</v>
          </cell>
        </row>
        <row r="50">
          <cell r="C50">
            <v>19563.47</v>
          </cell>
          <cell r="D50">
            <v>0</v>
          </cell>
        </row>
        <row r="51">
          <cell r="C51">
            <v>0</v>
          </cell>
          <cell r="D51">
            <v>0</v>
          </cell>
        </row>
        <row r="52">
          <cell r="C52">
            <v>39853.440000000002</v>
          </cell>
          <cell r="D52">
            <v>25711.77</v>
          </cell>
        </row>
        <row r="53">
          <cell r="C53">
            <v>0</v>
          </cell>
          <cell r="D53">
            <v>0</v>
          </cell>
        </row>
        <row r="54">
          <cell r="C54">
            <v>906424.55</v>
          </cell>
          <cell r="D54">
            <v>0</v>
          </cell>
        </row>
        <row r="55">
          <cell r="C55">
            <v>0</v>
          </cell>
          <cell r="D55">
            <v>0</v>
          </cell>
        </row>
        <row r="56">
          <cell r="C56">
            <v>0</v>
          </cell>
          <cell r="D56">
            <v>0</v>
          </cell>
        </row>
        <row r="57">
          <cell r="C57">
            <v>0</v>
          </cell>
          <cell r="D57">
            <v>0</v>
          </cell>
        </row>
        <row r="58">
          <cell r="C58">
            <v>19266.599999999999</v>
          </cell>
          <cell r="D58">
            <v>0</v>
          </cell>
        </row>
        <row r="59">
          <cell r="C59">
            <v>0</v>
          </cell>
          <cell r="D59">
            <v>0</v>
          </cell>
        </row>
        <row r="60">
          <cell r="C60">
            <v>0</v>
          </cell>
          <cell r="D60">
            <v>0</v>
          </cell>
        </row>
        <row r="68">
          <cell r="C68">
            <v>0</v>
          </cell>
          <cell r="D68">
            <v>0</v>
          </cell>
        </row>
        <row r="69">
          <cell r="C69">
            <v>0</v>
          </cell>
          <cell r="D69">
            <v>0</v>
          </cell>
        </row>
        <row r="70">
          <cell r="C70">
            <v>10365.85</v>
          </cell>
          <cell r="D70">
            <v>0</v>
          </cell>
        </row>
        <row r="71">
          <cell r="C71">
            <v>0</v>
          </cell>
          <cell r="D71">
            <v>0</v>
          </cell>
        </row>
        <row r="72">
          <cell r="C72">
            <v>0</v>
          </cell>
          <cell r="D72">
            <v>0</v>
          </cell>
        </row>
        <row r="73">
          <cell r="C73">
            <v>140367.32</v>
          </cell>
          <cell r="D73">
            <v>0</v>
          </cell>
        </row>
        <row r="74">
          <cell r="C74">
            <v>141794.01</v>
          </cell>
          <cell r="D74">
            <v>0</v>
          </cell>
        </row>
        <row r="75">
          <cell r="C75">
            <v>0</v>
          </cell>
          <cell r="D75">
            <v>0</v>
          </cell>
        </row>
        <row r="76">
          <cell r="C76">
            <v>0</v>
          </cell>
          <cell r="D76">
            <v>0</v>
          </cell>
        </row>
        <row r="77">
          <cell r="C77">
            <v>0</v>
          </cell>
          <cell r="D77">
            <v>0</v>
          </cell>
        </row>
        <row r="78">
          <cell r="C78">
            <v>0</v>
          </cell>
          <cell r="D78">
            <v>0</v>
          </cell>
        </row>
        <row r="79">
          <cell r="C79">
            <v>0</v>
          </cell>
          <cell r="D79">
            <v>0</v>
          </cell>
        </row>
        <row r="80">
          <cell r="C80">
            <v>0</v>
          </cell>
          <cell r="D80">
            <v>0</v>
          </cell>
        </row>
        <row r="81">
          <cell r="C81">
            <v>6166.85</v>
          </cell>
          <cell r="D81">
            <v>0</v>
          </cell>
        </row>
        <row r="82">
          <cell r="C82">
            <v>0</v>
          </cell>
          <cell r="D82">
            <v>0</v>
          </cell>
        </row>
        <row r="83">
          <cell r="C83">
            <v>0</v>
          </cell>
          <cell r="D83">
            <v>0</v>
          </cell>
        </row>
        <row r="84">
          <cell r="C84">
            <v>0</v>
          </cell>
          <cell r="D84">
            <v>0</v>
          </cell>
        </row>
        <row r="85">
          <cell r="C85">
            <v>0</v>
          </cell>
          <cell r="D85">
            <v>0</v>
          </cell>
        </row>
        <row r="86">
          <cell r="C86">
            <v>14907.05</v>
          </cell>
          <cell r="D86">
            <v>0</v>
          </cell>
        </row>
        <row r="87">
          <cell r="C87">
            <v>0</v>
          </cell>
          <cell r="D87">
            <v>0</v>
          </cell>
        </row>
        <row r="88">
          <cell r="C88">
            <v>0</v>
          </cell>
          <cell r="D88">
            <v>0</v>
          </cell>
        </row>
        <row r="89">
          <cell r="C89">
            <v>0</v>
          </cell>
          <cell r="D89">
            <v>0</v>
          </cell>
        </row>
        <row r="90">
          <cell r="C90">
            <v>14112.81</v>
          </cell>
          <cell r="D90">
            <v>0</v>
          </cell>
        </row>
        <row r="91">
          <cell r="C91">
            <v>0</v>
          </cell>
          <cell r="D91">
            <v>0</v>
          </cell>
        </row>
        <row r="92">
          <cell r="C92">
            <v>0</v>
          </cell>
          <cell r="D92">
            <v>0</v>
          </cell>
        </row>
        <row r="93">
          <cell r="C93">
            <v>0</v>
          </cell>
          <cell r="D93">
            <v>0</v>
          </cell>
        </row>
        <row r="94">
          <cell r="C94">
            <v>0</v>
          </cell>
          <cell r="D94">
            <v>0</v>
          </cell>
        </row>
        <row r="98">
          <cell r="C98">
            <v>1776336.18</v>
          </cell>
          <cell r="D98">
            <v>26907.22</v>
          </cell>
        </row>
      </sheetData>
      <sheetData sheetId="14"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200</v>
          </cell>
          <cell r="J36">
            <v>200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15054.63</v>
          </cell>
          <cell r="J37">
            <v>15054.63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64.209999999999994</v>
          </cell>
          <cell r="J38">
            <v>64.209999999999994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7884</v>
          </cell>
          <cell r="J43">
            <v>7884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76145.13</v>
          </cell>
          <cell r="J48">
            <v>76145.13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64296.160000000003</v>
          </cell>
          <cell r="J49">
            <v>64296.160000000003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13449.88</v>
          </cell>
          <cell r="J50">
            <v>13449.88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417.37</v>
          </cell>
          <cell r="J52">
            <v>417.37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I54">
            <v>93905.04</v>
          </cell>
          <cell r="J54">
            <v>93905.04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1340.54</v>
          </cell>
          <cell r="J58">
            <v>1340.54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635.25</v>
          </cell>
          <cell r="J70">
            <v>635.25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10226.540000000001</v>
          </cell>
          <cell r="J73">
            <v>10226.540000000001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6600.99</v>
          </cell>
          <cell r="J74">
            <v>6600.99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180</v>
          </cell>
          <cell r="J81">
            <v>180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997.55</v>
          </cell>
          <cell r="J86">
            <v>997.55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865.14</v>
          </cell>
          <cell r="J90">
            <v>865.14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C95" t="str">
            <v>R                  0.00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8"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292262.43</v>
          </cell>
          <cell r="J98">
            <v>292262.43</v>
          </cell>
        </row>
      </sheetData>
      <sheetData sheetId="15">
        <row r="36">
          <cell r="C36">
            <v>0</v>
          </cell>
          <cell r="D36">
            <v>0</v>
          </cell>
          <cell r="E36">
            <v>0</v>
          </cell>
          <cell r="F36">
            <v>2100</v>
          </cell>
          <cell r="G36">
            <v>1200</v>
          </cell>
          <cell r="H36">
            <v>9100</v>
          </cell>
          <cell r="I36">
            <v>12400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87597.83</v>
          </cell>
          <cell r="G37">
            <v>50713.65</v>
          </cell>
          <cell r="H37">
            <v>483710.55</v>
          </cell>
          <cell r="I37">
            <v>622022.03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3792.26</v>
          </cell>
          <cell r="G38">
            <v>7379.11</v>
          </cell>
          <cell r="H38">
            <v>30732.36</v>
          </cell>
          <cell r="I38">
            <v>41903.730000000003</v>
          </cell>
        </row>
        <row r="39"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297943.07</v>
          </cell>
          <cell r="G42">
            <v>0</v>
          </cell>
          <cell r="H42">
            <v>43666.85</v>
          </cell>
          <cell r="I42">
            <v>341609.92</v>
          </cell>
        </row>
        <row r="43">
          <cell r="C43">
            <v>10751</v>
          </cell>
          <cell r="D43">
            <v>5591</v>
          </cell>
          <cell r="E43">
            <v>0</v>
          </cell>
          <cell r="F43">
            <v>12901</v>
          </cell>
          <cell r="G43">
            <v>7167</v>
          </cell>
          <cell r="H43">
            <v>28240</v>
          </cell>
          <cell r="I43">
            <v>64650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980822.71</v>
          </cell>
          <cell r="G48">
            <v>671096.95</v>
          </cell>
          <cell r="H48">
            <v>3379672.55</v>
          </cell>
          <cell r="I48">
            <v>5031592.21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1444511.46</v>
          </cell>
          <cell r="G49">
            <v>236643.14</v>
          </cell>
          <cell r="H49">
            <v>3046194.74</v>
          </cell>
          <cell r="I49">
            <v>4727349.34</v>
          </cell>
        </row>
        <row r="50">
          <cell r="C50">
            <v>0</v>
          </cell>
          <cell r="D50">
            <v>0</v>
          </cell>
          <cell r="E50">
            <v>0</v>
          </cell>
          <cell r="F50">
            <v>53799.54</v>
          </cell>
          <cell r="G50">
            <v>40349.65</v>
          </cell>
          <cell r="H50">
            <v>161398.62</v>
          </cell>
          <cell r="I50">
            <v>255547.81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414181.16</v>
          </cell>
          <cell r="G52">
            <v>148986.66</v>
          </cell>
          <cell r="H52">
            <v>461413.79</v>
          </cell>
          <cell r="I52">
            <v>1024581.61</v>
          </cell>
        </row>
        <row r="53">
          <cell r="C53">
            <v>0</v>
          </cell>
          <cell r="D53">
            <v>0</v>
          </cell>
          <cell r="E53">
            <v>0</v>
          </cell>
          <cell r="F53">
            <v>445730.2</v>
          </cell>
          <cell r="G53">
            <v>0</v>
          </cell>
          <cell r="H53">
            <v>0</v>
          </cell>
          <cell r="I53">
            <v>445730.2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2109720.06</v>
          </cell>
          <cell r="G54">
            <v>345619.12</v>
          </cell>
          <cell r="H54">
            <v>4776584.24</v>
          </cell>
          <cell r="I54">
            <v>7231923.4199999999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-1096812.43</v>
          </cell>
          <cell r="G55">
            <v>0</v>
          </cell>
          <cell r="H55">
            <v>-10758.86</v>
          </cell>
          <cell r="I55">
            <v>-1107571.29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58714.97</v>
          </cell>
          <cell r="G58">
            <v>8764.7999999999993</v>
          </cell>
          <cell r="H58">
            <v>542952.81000000006</v>
          </cell>
          <cell r="I58">
            <v>610432.57999999996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21281.05</v>
          </cell>
          <cell r="G70">
            <v>4142.6000000000004</v>
          </cell>
          <cell r="H70">
            <v>54922.7</v>
          </cell>
          <cell r="I70">
            <v>80346.350000000006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229754.83</v>
          </cell>
          <cell r="G73">
            <v>37638.959999999999</v>
          </cell>
          <cell r="H73">
            <v>345069.67</v>
          </cell>
          <cell r="I73">
            <v>612463.46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150130.23999999999</v>
          </cell>
          <cell r="G74">
            <v>103603.86</v>
          </cell>
          <cell r="H74">
            <v>1064476.22</v>
          </cell>
          <cell r="I74">
            <v>1318210.32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6004</v>
          </cell>
          <cell r="G81">
            <v>1168</v>
          </cell>
          <cell r="H81">
            <v>19996</v>
          </cell>
          <cell r="I81">
            <v>27168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33411.89</v>
          </cell>
          <cell r="G86">
            <v>6503.82</v>
          </cell>
          <cell r="H86">
            <v>87165.99</v>
          </cell>
          <cell r="I86">
            <v>127081.7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C90">
            <v>0</v>
          </cell>
          <cell r="D90">
            <v>0</v>
          </cell>
          <cell r="E90">
            <v>0</v>
          </cell>
          <cell r="F90">
            <v>111909.8</v>
          </cell>
          <cell r="G90">
            <v>5670.21</v>
          </cell>
          <cell r="H90">
            <v>572703.85</v>
          </cell>
          <cell r="I90">
            <v>690283.86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9719</v>
          </cell>
          <cell r="G92">
            <v>2762</v>
          </cell>
          <cell r="H92">
            <v>29419</v>
          </cell>
          <cell r="I92">
            <v>41900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8">
          <cell r="C98">
            <v>10751</v>
          </cell>
          <cell r="D98">
            <v>5591</v>
          </cell>
          <cell r="E98">
            <v>0</v>
          </cell>
          <cell r="F98">
            <v>5377212.6399999997</v>
          </cell>
          <cell r="G98">
            <v>1679409.53</v>
          </cell>
          <cell r="H98">
            <v>15126661.08</v>
          </cell>
          <cell r="I98">
            <v>22199625.25</v>
          </cell>
        </row>
      </sheetData>
      <sheetData sheetId="16">
        <row r="36">
          <cell r="C36">
            <v>25800</v>
          </cell>
          <cell r="D36">
            <v>12600</v>
          </cell>
          <cell r="E36">
            <v>13700</v>
          </cell>
        </row>
        <row r="37">
          <cell r="C37">
            <v>748774.87</v>
          </cell>
          <cell r="D37">
            <v>637076.66</v>
          </cell>
          <cell r="E37">
            <v>588390.22</v>
          </cell>
        </row>
        <row r="38">
          <cell r="C38">
            <v>29255.06</v>
          </cell>
          <cell r="D38">
            <v>41967.94</v>
          </cell>
          <cell r="E38">
            <v>30476</v>
          </cell>
        </row>
        <row r="39">
          <cell r="C39">
            <v>0</v>
          </cell>
          <cell r="D39">
            <v>0</v>
          </cell>
          <cell r="E39">
            <v>0</v>
          </cell>
        </row>
        <row r="40">
          <cell r="C40">
            <v>0</v>
          </cell>
          <cell r="D40">
            <v>0</v>
          </cell>
          <cell r="E40">
            <v>0</v>
          </cell>
        </row>
        <row r="41">
          <cell r="C41">
            <v>28700</v>
          </cell>
          <cell r="D41">
            <v>0</v>
          </cell>
          <cell r="E41">
            <v>604570.59</v>
          </cell>
        </row>
        <row r="42">
          <cell r="C42">
            <v>8800</v>
          </cell>
          <cell r="D42">
            <v>341609.92</v>
          </cell>
          <cell r="E42">
            <v>0</v>
          </cell>
        </row>
        <row r="43">
          <cell r="C43">
            <v>62787</v>
          </cell>
          <cell r="D43">
            <v>72534</v>
          </cell>
          <cell r="E43">
            <v>8028</v>
          </cell>
        </row>
        <row r="44">
          <cell r="C44">
            <v>0</v>
          </cell>
          <cell r="D44">
            <v>0</v>
          </cell>
          <cell r="E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</row>
        <row r="48">
          <cell r="C48">
            <v>5942314.3200000003</v>
          </cell>
          <cell r="D48">
            <v>5107737.34</v>
          </cell>
          <cell r="E48">
            <v>519018.53</v>
          </cell>
        </row>
        <row r="49">
          <cell r="C49">
            <v>2246118.39</v>
          </cell>
          <cell r="D49">
            <v>4791645.5</v>
          </cell>
          <cell r="E49">
            <v>177604.21</v>
          </cell>
        </row>
        <row r="50">
          <cell r="C50">
            <v>195634.68</v>
          </cell>
          <cell r="D50">
            <v>268997.69</v>
          </cell>
          <cell r="E50">
            <v>24454.34</v>
          </cell>
        </row>
        <row r="51">
          <cell r="C51">
            <v>0</v>
          </cell>
          <cell r="D51">
            <v>0</v>
          </cell>
          <cell r="E51">
            <v>856020.56</v>
          </cell>
        </row>
        <row r="52">
          <cell r="C52">
            <v>143109.29999999999</v>
          </cell>
          <cell r="D52">
            <v>1024998.98</v>
          </cell>
          <cell r="E52">
            <v>0</v>
          </cell>
        </row>
        <row r="53">
          <cell r="C53">
            <v>131929.41</v>
          </cell>
          <cell r="D53">
            <v>445730.2</v>
          </cell>
          <cell r="E53">
            <v>0</v>
          </cell>
        </row>
        <row r="54">
          <cell r="C54">
            <v>4682678.93</v>
          </cell>
          <cell r="D54">
            <v>7325828.46</v>
          </cell>
          <cell r="E54">
            <v>0</v>
          </cell>
        </row>
        <row r="55">
          <cell r="C55">
            <v>-363958.3</v>
          </cell>
          <cell r="D55">
            <v>-1107571.29</v>
          </cell>
          <cell r="E55">
            <v>0</v>
          </cell>
        </row>
        <row r="56">
          <cell r="C56">
            <v>0</v>
          </cell>
          <cell r="D56">
            <v>0</v>
          </cell>
          <cell r="E56">
            <v>390382.69</v>
          </cell>
        </row>
        <row r="57">
          <cell r="C57">
            <v>0</v>
          </cell>
          <cell r="D57">
            <v>0</v>
          </cell>
          <cell r="E57">
            <v>0</v>
          </cell>
        </row>
        <row r="58">
          <cell r="C58">
            <v>683960.5</v>
          </cell>
          <cell r="D58">
            <v>611773.12</v>
          </cell>
          <cell r="E58">
            <v>634924.29</v>
          </cell>
        </row>
        <row r="59">
          <cell r="C59">
            <v>0</v>
          </cell>
          <cell r="D59">
            <v>0</v>
          </cell>
          <cell r="E59">
            <v>17642.22</v>
          </cell>
        </row>
        <row r="60">
          <cell r="C60">
            <v>0</v>
          </cell>
          <cell r="D60">
            <v>0</v>
          </cell>
          <cell r="E60">
            <v>97817.24</v>
          </cell>
        </row>
        <row r="68">
          <cell r="C68">
            <v>0</v>
          </cell>
          <cell r="D68">
            <v>0</v>
          </cell>
          <cell r="E68">
            <v>23166.51</v>
          </cell>
        </row>
        <row r="69">
          <cell r="C69">
            <v>0</v>
          </cell>
          <cell r="D69">
            <v>0</v>
          </cell>
          <cell r="E69">
            <v>0</v>
          </cell>
        </row>
        <row r="70">
          <cell r="C70">
            <v>51518.400000000001</v>
          </cell>
          <cell r="D70">
            <v>80981.600000000006</v>
          </cell>
          <cell r="E70">
            <v>131157.59</v>
          </cell>
        </row>
        <row r="71">
          <cell r="C71">
            <v>0</v>
          </cell>
          <cell r="D71">
            <v>0</v>
          </cell>
          <cell r="E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</row>
        <row r="73">
          <cell r="C73">
            <v>572042</v>
          </cell>
          <cell r="D73">
            <v>622690</v>
          </cell>
          <cell r="E73">
            <v>0</v>
          </cell>
        </row>
        <row r="74">
          <cell r="C74">
            <v>949807</v>
          </cell>
          <cell r="D74">
            <v>1324811.31</v>
          </cell>
          <cell r="E74">
            <v>301052.42</v>
          </cell>
        </row>
        <row r="75">
          <cell r="C75">
            <v>0</v>
          </cell>
          <cell r="D75">
            <v>0</v>
          </cell>
          <cell r="E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</row>
        <row r="78">
          <cell r="C78">
            <v>0</v>
          </cell>
          <cell r="D78">
            <v>0</v>
          </cell>
          <cell r="E78">
            <v>84044.12</v>
          </cell>
        </row>
        <row r="79">
          <cell r="C79">
            <v>0</v>
          </cell>
          <cell r="D79">
            <v>0</v>
          </cell>
          <cell r="E79">
            <v>36420.68</v>
          </cell>
        </row>
        <row r="80">
          <cell r="C80">
            <v>0</v>
          </cell>
          <cell r="D80">
            <v>0</v>
          </cell>
          <cell r="E80">
            <v>117510</v>
          </cell>
        </row>
        <row r="81">
          <cell r="C81">
            <v>35152</v>
          </cell>
          <cell r="D81">
            <v>27348</v>
          </cell>
          <cell r="E81">
            <v>1000</v>
          </cell>
        </row>
        <row r="82">
          <cell r="C82">
            <v>0</v>
          </cell>
          <cell r="D82">
            <v>0</v>
          </cell>
          <cell r="E82">
            <v>67850.179999999993</v>
          </cell>
        </row>
        <row r="83">
          <cell r="C83">
            <v>0</v>
          </cell>
          <cell r="D83">
            <v>0</v>
          </cell>
          <cell r="E83">
            <v>0</v>
          </cell>
        </row>
        <row r="84">
          <cell r="C84">
            <v>0</v>
          </cell>
          <cell r="D84">
            <v>0</v>
          </cell>
          <cell r="E84">
            <v>168368</v>
          </cell>
        </row>
        <row r="85">
          <cell r="C85">
            <v>0</v>
          </cell>
          <cell r="D85">
            <v>0</v>
          </cell>
          <cell r="E85">
            <v>211284.38</v>
          </cell>
        </row>
        <row r="86">
          <cell r="C86">
            <v>113108.99</v>
          </cell>
          <cell r="D86">
            <v>128079.25</v>
          </cell>
          <cell r="E86">
            <v>111615.36</v>
          </cell>
        </row>
        <row r="87">
          <cell r="C87">
            <v>0</v>
          </cell>
          <cell r="D87">
            <v>0</v>
          </cell>
          <cell r="E87">
            <v>6168.25</v>
          </cell>
        </row>
        <row r="88">
          <cell r="C88">
            <v>0</v>
          </cell>
          <cell r="D88">
            <v>0</v>
          </cell>
          <cell r="E88">
            <v>1569</v>
          </cell>
        </row>
        <row r="89">
          <cell r="C89">
            <v>0</v>
          </cell>
          <cell r="D89">
            <v>0</v>
          </cell>
          <cell r="E89">
            <v>38047.39</v>
          </cell>
        </row>
        <row r="90">
          <cell r="C90">
            <v>70169.399999999994</v>
          </cell>
          <cell r="D90">
            <v>691149</v>
          </cell>
          <cell r="E90">
            <v>187670</v>
          </cell>
        </row>
        <row r="91">
          <cell r="C91">
            <v>0</v>
          </cell>
          <cell r="D91">
            <v>0</v>
          </cell>
          <cell r="E91">
            <v>0</v>
          </cell>
        </row>
        <row r="92">
          <cell r="C92">
            <v>0</v>
          </cell>
          <cell r="D92">
            <v>41900</v>
          </cell>
          <cell r="E92">
            <v>0</v>
          </cell>
        </row>
        <row r="93">
          <cell r="C93">
            <v>0</v>
          </cell>
          <cell r="D93">
            <v>0</v>
          </cell>
          <cell r="E93">
            <v>0</v>
          </cell>
        </row>
        <row r="94">
          <cell r="C94">
            <v>0</v>
          </cell>
          <cell r="D94">
            <v>0</v>
          </cell>
          <cell r="E94">
            <v>0</v>
          </cell>
        </row>
        <row r="95">
          <cell r="C95" t="str">
            <v>R                    0.00</v>
          </cell>
          <cell r="D95">
            <v>0</v>
          </cell>
          <cell r="E95">
            <v>201084.86</v>
          </cell>
        </row>
        <row r="98">
          <cell r="C98">
            <v>16357701.949999999</v>
          </cell>
          <cell r="D98">
            <v>22491887.68</v>
          </cell>
          <cell r="E98">
            <v>5651037.6299999999</v>
          </cell>
        </row>
        <row r="101">
          <cell r="J101">
            <v>32291035.009999998</v>
          </cell>
        </row>
      </sheetData>
      <sheetData sheetId="17">
        <row r="36">
          <cell r="C36">
            <v>4000</v>
          </cell>
        </row>
      </sheetData>
      <sheetData sheetId="18">
        <row r="36">
          <cell r="C36">
            <v>8200</v>
          </cell>
        </row>
      </sheetData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% allocate"/>
      <sheetName val="sum"/>
      <sheetName val="com conv"/>
      <sheetName val="com hdd"/>
      <sheetName val="com conv&amp;hdd"/>
      <sheetName val="Flat com"/>
      <sheetName val="Chain com"/>
      <sheetName val="Large com"/>
      <sheetName val="Small com"/>
      <sheetName val="Ten&amp;Tor com"/>
      <sheetName val="Shutter com"/>
      <sheetName val="DQ com"/>
      <sheetName val="Cable com"/>
      <sheetName val="Proj#6+2 com"/>
      <sheetName val="Proj#7+5 com"/>
      <sheetName val="Proj#8 com"/>
      <sheetName val="Proj#10 com"/>
      <sheetName val="Proj#11 com"/>
      <sheetName val="Proj#12 com"/>
      <sheetName val="Total Precision"/>
      <sheetName val="Total Conv"/>
      <sheetName val="Total Spring"/>
      <sheetName val="Total Hdd"/>
      <sheetName val="Office"/>
      <sheetName val="Chain Ten. Assy"/>
      <sheetName val="Ten. Indo"/>
      <sheetName val="Flat"/>
      <sheetName val="Large"/>
      <sheetName val="Small"/>
      <sheetName val="Ten&amp;Tor"/>
      <sheetName val="Shutter"/>
      <sheetName val="DQ"/>
      <sheetName val="ARC Spring"/>
      <sheetName val="Proj#6+2"/>
      <sheetName val="Proj#7+5"/>
      <sheetName val="Proj#8"/>
      <sheetName val="Proj#10"/>
      <sheetName val="Proj#11"/>
      <sheetName val="Proj#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10">
          <cell r="F10">
            <v>13400</v>
          </cell>
          <cell r="G10">
            <v>13400</v>
          </cell>
          <cell r="H10">
            <v>13400</v>
          </cell>
          <cell r="I10">
            <v>13400</v>
          </cell>
          <cell r="J10">
            <v>13400</v>
          </cell>
          <cell r="K10">
            <v>13400</v>
          </cell>
          <cell r="L10">
            <v>13400</v>
          </cell>
          <cell r="M10">
            <v>13400</v>
          </cell>
          <cell r="N10">
            <v>13400</v>
          </cell>
          <cell r="O10">
            <v>13400</v>
          </cell>
          <cell r="P10">
            <v>13400</v>
          </cell>
          <cell r="Q10">
            <v>13400</v>
          </cell>
        </row>
        <row r="11">
          <cell r="F11">
            <v>382200</v>
          </cell>
          <cell r="G11">
            <v>379600</v>
          </cell>
          <cell r="H11">
            <v>377000</v>
          </cell>
          <cell r="I11">
            <v>377000</v>
          </cell>
          <cell r="J11">
            <v>377000</v>
          </cell>
          <cell r="K11">
            <v>379600</v>
          </cell>
          <cell r="L11">
            <v>382200</v>
          </cell>
          <cell r="M11">
            <v>384800</v>
          </cell>
          <cell r="N11">
            <v>384800</v>
          </cell>
          <cell r="O11">
            <v>384800</v>
          </cell>
          <cell r="P11">
            <v>384800</v>
          </cell>
          <cell r="Q11">
            <v>384800</v>
          </cell>
        </row>
        <row r="12">
          <cell r="F12">
            <v>593730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160764</v>
          </cell>
          <cell r="G13">
            <v>384956</v>
          </cell>
          <cell r="H13">
            <v>981144</v>
          </cell>
          <cell r="I13">
            <v>160332</v>
          </cell>
          <cell r="J13">
            <v>161412</v>
          </cell>
          <cell r="K13">
            <v>484224</v>
          </cell>
          <cell r="L13">
            <v>685288</v>
          </cell>
          <cell r="M13">
            <v>161628</v>
          </cell>
          <cell r="N13">
            <v>160116</v>
          </cell>
          <cell r="O13">
            <v>195548</v>
          </cell>
          <cell r="P13">
            <v>160548</v>
          </cell>
          <cell r="Q13">
            <v>747902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6460</v>
          </cell>
          <cell r="G15">
            <v>6042.5499999999993</v>
          </cell>
          <cell r="H15">
            <v>6460</v>
          </cell>
          <cell r="I15">
            <v>6321</v>
          </cell>
          <cell r="J15">
            <v>6531.23</v>
          </cell>
          <cell r="K15">
            <v>6321</v>
          </cell>
          <cell r="L15">
            <v>6532</v>
          </cell>
          <cell r="M15">
            <v>6532</v>
          </cell>
          <cell r="N15">
            <v>6319.9599999999991</v>
          </cell>
          <cell r="O15">
            <v>6531</v>
          </cell>
          <cell r="P15">
            <v>6321.6399999999994</v>
          </cell>
          <cell r="Q15">
            <v>6531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256859</v>
          </cell>
          <cell r="G17">
            <v>845843.83</v>
          </cell>
          <cell r="H17">
            <v>858211.5</v>
          </cell>
          <cell r="I17">
            <v>905000</v>
          </cell>
          <cell r="J17">
            <v>578728</v>
          </cell>
          <cell r="K17">
            <v>256731.5</v>
          </cell>
          <cell r="L17">
            <v>292300</v>
          </cell>
          <cell r="M17">
            <v>522710.5</v>
          </cell>
          <cell r="N17">
            <v>269631.5</v>
          </cell>
          <cell r="O17">
            <v>347800</v>
          </cell>
          <cell r="P17">
            <v>189228</v>
          </cell>
          <cell r="Q17">
            <v>64000</v>
          </cell>
        </row>
        <row r="18">
          <cell r="F18">
            <v>132021.97499999998</v>
          </cell>
          <cell r="G18">
            <v>139389.00650000002</v>
          </cell>
          <cell r="H18">
            <v>148389.43</v>
          </cell>
          <cell r="I18">
            <v>154574.47150000001</v>
          </cell>
          <cell r="J18">
            <v>178470.91399999999</v>
          </cell>
          <cell r="K18">
            <v>167441.0435</v>
          </cell>
          <cell r="L18">
            <v>168723.99949999998</v>
          </cell>
          <cell r="M18">
            <v>154993.77299999999</v>
          </cell>
          <cell r="N18">
            <v>152777.59399999998</v>
          </cell>
          <cell r="O18">
            <v>152449.38799999998</v>
          </cell>
          <cell r="P18">
            <v>154923.15950000001</v>
          </cell>
          <cell r="Q18">
            <v>154923.15950000001</v>
          </cell>
        </row>
        <row r="19">
          <cell r="F19">
            <v>25000</v>
          </cell>
          <cell r="G19">
            <v>25000</v>
          </cell>
          <cell r="H19">
            <v>25000</v>
          </cell>
          <cell r="I19">
            <v>25000</v>
          </cell>
          <cell r="J19">
            <v>25000</v>
          </cell>
          <cell r="K19">
            <v>25000</v>
          </cell>
          <cell r="L19">
            <v>25000</v>
          </cell>
          <cell r="M19">
            <v>25000</v>
          </cell>
          <cell r="N19">
            <v>25000</v>
          </cell>
          <cell r="O19">
            <v>25000</v>
          </cell>
          <cell r="P19">
            <v>25000</v>
          </cell>
          <cell r="Q19">
            <v>25000</v>
          </cell>
        </row>
        <row r="20">
          <cell r="F20">
            <v>845833.98</v>
          </cell>
          <cell r="G20">
            <v>845995.27</v>
          </cell>
          <cell r="H20">
            <v>861449.72</v>
          </cell>
          <cell r="I20">
            <v>845201.97</v>
          </cell>
          <cell r="J20">
            <v>869528.95000000019</v>
          </cell>
          <cell r="K20">
            <v>888188.32</v>
          </cell>
          <cell r="L20">
            <v>873571.32000000007</v>
          </cell>
          <cell r="M20">
            <v>873571.32000000007</v>
          </cell>
          <cell r="N20">
            <v>936654.95</v>
          </cell>
          <cell r="O20">
            <v>921641.40000000014</v>
          </cell>
          <cell r="P20">
            <v>921549.57000000007</v>
          </cell>
          <cell r="Q20">
            <v>938432.65999999968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287765.17999999993</v>
          </cell>
          <cell r="G25">
            <v>285001.52999999997</v>
          </cell>
          <cell r="H25">
            <v>287854.67</v>
          </cell>
          <cell r="I25">
            <v>286625.19</v>
          </cell>
          <cell r="J25">
            <v>285566.06999999995</v>
          </cell>
          <cell r="K25">
            <v>285351</v>
          </cell>
          <cell r="L25">
            <v>284472.44999999995</v>
          </cell>
          <cell r="M25">
            <v>280400.32999999996</v>
          </cell>
          <cell r="N25">
            <v>273804.62</v>
          </cell>
          <cell r="O25">
            <v>294317.55999999994</v>
          </cell>
          <cell r="P25">
            <v>291239.57999999996</v>
          </cell>
          <cell r="Q25">
            <v>287902.52999999997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588886.30000000005</v>
          </cell>
          <cell r="G27">
            <v>654056.5</v>
          </cell>
          <cell r="H27">
            <v>753542.4</v>
          </cell>
          <cell r="I27">
            <v>893025.75</v>
          </cell>
          <cell r="J27">
            <v>676886.3</v>
          </cell>
          <cell r="K27">
            <v>648670.5</v>
          </cell>
          <cell r="L27">
            <v>646928.4</v>
          </cell>
          <cell r="M27">
            <v>677056.5</v>
          </cell>
          <cell r="N27">
            <v>658252.05000000005</v>
          </cell>
          <cell r="O27">
            <v>580756.5</v>
          </cell>
          <cell r="P27">
            <v>649928.4</v>
          </cell>
          <cell r="Q27">
            <v>648670.5</v>
          </cell>
        </row>
        <row r="28">
          <cell r="F28">
            <v>22026</v>
          </cell>
          <cell r="G28">
            <v>22026</v>
          </cell>
          <cell r="H28">
            <v>22026</v>
          </cell>
          <cell r="I28">
            <v>22026</v>
          </cell>
          <cell r="J28">
            <v>22026</v>
          </cell>
          <cell r="K28">
            <v>26692</v>
          </cell>
          <cell r="L28">
            <v>26692</v>
          </cell>
          <cell r="M28">
            <v>26692</v>
          </cell>
          <cell r="N28">
            <v>26692</v>
          </cell>
          <cell r="O28">
            <v>26692</v>
          </cell>
          <cell r="P28">
            <v>26692</v>
          </cell>
          <cell r="Q28">
            <v>26680</v>
          </cell>
        </row>
        <row r="29">
          <cell r="F29">
            <v>80000</v>
          </cell>
          <cell r="G29">
            <v>78000</v>
          </cell>
          <cell r="H29">
            <v>78000</v>
          </cell>
          <cell r="I29">
            <v>78000</v>
          </cell>
          <cell r="J29">
            <v>78000</v>
          </cell>
          <cell r="K29">
            <v>78000</v>
          </cell>
          <cell r="L29">
            <v>78000</v>
          </cell>
          <cell r="M29">
            <v>78000</v>
          </cell>
          <cell r="N29">
            <v>78000</v>
          </cell>
          <cell r="O29">
            <v>78000</v>
          </cell>
          <cell r="P29">
            <v>78000</v>
          </cell>
          <cell r="Q29">
            <v>80000</v>
          </cell>
        </row>
        <row r="30">
          <cell r="F30">
            <v>16000</v>
          </cell>
          <cell r="G30">
            <v>37500</v>
          </cell>
          <cell r="H30">
            <v>39500</v>
          </cell>
          <cell r="I30">
            <v>10000</v>
          </cell>
          <cell r="J30">
            <v>36000</v>
          </cell>
          <cell r="K30">
            <v>7000</v>
          </cell>
          <cell r="L30">
            <v>34000</v>
          </cell>
          <cell r="M30">
            <v>10000</v>
          </cell>
          <cell r="N30">
            <v>29000</v>
          </cell>
          <cell r="O30">
            <v>26000</v>
          </cell>
          <cell r="P30">
            <v>50000</v>
          </cell>
          <cell r="Q30">
            <v>48000</v>
          </cell>
        </row>
        <row r="31">
          <cell r="F31">
            <v>29172</v>
          </cell>
          <cell r="G31">
            <v>15536</v>
          </cell>
          <cell r="H31">
            <v>0</v>
          </cell>
          <cell r="I31">
            <v>13578</v>
          </cell>
          <cell r="J31">
            <v>1050</v>
          </cell>
          <cell r="K31">
            <v>21050</v>
          </cell>
          <cell r="L31">
            <v>10000</v>
          </cell>
          <cell r="M31">
            <v>2516</v>
          </cell>
          <cell r="N31">
            <v>0</v>
          </cell>
          <cell r="O31">
            <v>1050</v>
          </cell>
          <cell r="P31">
            <v>1000</v>
          </cell>
          <cell r="Q31">
            <v>0</v>
          </cell>
        </row>
        <row r="32">
          <cell r="F32">
            <v>30000</v>
          </cell>
          <cell r="G32">
            <v>30000</v>
          </cell>
          <cell r="H32">
            <v>30000</v>
          </cell>
          <cell r="I32">
            <v>30000</v>
          </cell>
          <cell r="J32">
            <v>30000</v>
          </cell>
          <cell r="K32">
            <v>30000</v>
          </cell>
          <cell r="L32">
            <v>30000</v>
          </cell>
          <cell r="M32">
            <v>30000</v>
          </cell>
          <cell r="N32">
            <v>30000</v>
          </cell>
          <cell r="O32">
            <v>30000</v>
          </cell>
          <cell r="P32">
            <v>30000</v>
          </cell>
          <cell r="Q32">
            <v>30000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281200</v>
          </cell>
          <cell r="G36">
            <v>281200</v>
          </cell>
          <cell r="H36">
            <v>281200</v>
          </cell>
          <cell r="I36">
            <v>281200</v>
          </cell>
          <cell r="J36">
            <v>281200</v>
          </cell>
          <cell r="K36">
            <v>281200</v>
          </cell>
          <cell r="L36">
            <v>281200</v>
          </cell>
          <cell r="M36">
            <v>281200</v>
          </cell>
          <cell r="N36">
            <v>281200</v>
          </cell>
          <cell r="O36">
            <v>281200</v>
          </cell>
          <cell r="P36">
            <v>281200</v>
          </cell>
          <cell r="Q36">
            <v>281200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6000</v>
          </cell>
          <cell r="G39">
            <v>32000</v>
          </cell>
          <cell r="H39">
            <v>52250</v>
          </cell>
          <cell r="I39">
            <v>36000</v>
          </cell>
          <cell r="J39">
            <v>50250</v>
          </cell>
          <cell r="K39">
            <v>28000</v>
          </cell>
          <cell r="L39">
            <v>56250</v>
          </cell>
          <cell r="M39">
            <v>31000</v>
          </cell>
          <cell r="N39">
            <v>47250</v>
          </cell>
          <cell r="O39">
            <v>26000</v>
          </cell>
          <cell r="P39">
            <v>69000</v>
          </cell>
          <cell r="Q39">
            <v>15000</v>
          </cell>
        </row>
        <row r="40">
          <cell r="F40">
            <v>91800</v>
          </cell>
          <cell r="G40">
            <v>91800</v>
          </cell>
          <cell r="H40">
            <v>91800</v>
          </cell>
          <cell r="I40">
            <v>91800</v>
          </cell>
          <cell r="J40">
            <v>91800</v>
          </cell>
          <cell r="K40">
            <v>91800</v>
          </cell>
          <cell r="L40">
            <v>91800</v>
          </cell>
          <cell r="M40">
            <v>91800</v>
          </cell>
          <cell r="N40">
            <v>91800</v>
          </cell>
          <cell r="O40">
            <v>91800</v>
          </cell>
          <cell r="P40">
            <v>91800</v>
          </cell>
          <cell r="Q40">
            <v>91800</v>
          </cell>
        </row>
        <row r="41">
          <cell r="F41">
            <v>31800</v>
          </cell>
          <cell r="G41">
            <v>35800</v>
          </cell>
          <cell r="H41">
            <v>31800</v>
          </cell>
          <cell r="I41">
            <v>2100</v>
          </cell>
          <cell r="J41">
            <v>2500</v>
          </cell>
          <cell r="K41">
            <v>2500</v>
          </cell>
          <cell r="L41">
            <v>9500</v>
          </cell>
          <cell r="M41">
            <v>11500</v>
          </cell>
          <cell r="N41">
            <v>9500</v>
          </cell>
          <cell r="O41">
            <v>11500</v>
          </cell>
          <cell r="P41">
            <v>9500</v>
          </cell>
          <cell r="Q41">
            <v>37500</v>
          </cell>
        </row>
        <row r="42">
          <cell r="F42">
            <v>0</v>
          </cell>
          <cell r="G42">
            <v>40000</v>
          </cell>
          <cell r="H42">
            <v>180000</v>
          </cell>
          <cell r="I42">
            <v>0</v>
          </cell>
          <cell r="J42">
            <v>0</v>
          </cell>
          <cell r="K42">
            <v>110000</v>
          </cell>
          <cell r="L42">
            <v>20000</v>
          </cell>
          <cell r="M42">
            <v>40000</v>
          </cell>
          <cell r="N42">
            <v>40000</v>
          </cell>
          <cell r="O42">
            <v>0</v>
          </cell>
          <cell r="P42">
            <v>159480</v>
          </cell>
          <cell r="Q42">
            <v>50000</v>
          </cell>
        </row>
        <row r="43">
          <cell r="F43">
            <v>91000</v>
          </cell>
          <cell r="G43">
            <v>121000</v>
          </cell>
          <cell r="H43">
            <v>91000</v>
          </cell>
          <cell r="I43">
            <v>91000</v>
          </cell>
          <cell r="J43">
            <v>91000</v>
          </cell>
          <cell r="K43">
            <v>91000</v>
          </cell>
          <cell r="L43">
            <v>91000</v>
          </cell>
          <cell r="M43">
            <v>91000</v>
          </cell>
          <cell r="N43">
            <v>91000</v>
          </cell>
          <cell r="O43">
            <v>91000</v>
          </cell>
          <cell r="P43">
            <v>91000</v>
          </cell>
          <cell r="Q43">
            <v>91000</v>
          </cell>
        </row>
        <row r="44">
          <cell r="F44">
            <v>94343.750000000015</v>
          </cell>
          <cell r="G44">
            <v>94343.750000000015</v>
          </cell>
          <cell r="H44">
            <v>99177.080000000016</v>
          </cell>
          <cell r="I44">
            <v>76177.08</v>
          </cell>
          <cell r="J44">
            <v>90676.75</v>
          </cell>
          <cell r="K44">
            <v>90676.75</v>
          </cell>
          <cell r="L44">
            <v>110010.07</v>
          </cell>
          <cell r="M44">
            <v>110010.07</v>
          </cell>
          <cell r="N44">
            <v>110010.07</v>
          </cell>
          <cell r="O44">
            <v>110010.07</v>
          </cell>
          <cell r="P44">
            <v>110010.07</v>
          </cell>
          <cell r="Q44">
            <v>95510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168368</v>
          </cell>
          <cell r="G46">
            <v>168368</v>
          </cell>
          <cell r="H46">
            <v>168368</v>
          </cell>
          <cell r="I46">
            <v>168368</v>
          </cell>
          <cell r="J46">
            <v>168368</v>
          </cell>
          <cell r="K46">
            <v>168368</v>
          </cell>
          <cell r="L46">
            <v>168368</v>
          </cell>
          <cell r="M46">
            <v>168368</v>
          </cell>
          <cell r="N46">
            <v>168368</v>
          </cell>
          <cell r="O46">
            <v>168368</v>
          </cell>
          <cell r="P46">
            <v>168368</v>
          </cell>
          <cell r="Q46">
            <v>168368</v>
          </cell>
        </row>
        <row r="47">
          <cell r="F47">
            <v>142383.97</v>
          </cell>
          <cell r="G47">
            <v>140385</v>
          </cell>
          <cell r="H47">
            <v>140385</v>
          </cell>
          <cell r="I47">
            <v>140385</v>
          </cell>
          <cell r="J47">
            <v>140385</v>
          </cell>
          <cell r="K47">
            <v>140385</v>
          </cell>
          <cell r="L47">
            <v>140385</v>
          </cell>
          <cell r="M47">
            <v>140385</v>
          </cell>
          <cell r="N47">
            <v>140385</v>
          </cell>
          <cell r="O47">
            <v>140385</v>
          </cell>
          <cell r="P47">
            <v>140385</v>
          </cell>
          <cell r="Q47">
            <v>140385</v>
          </cell>
        </row>
        <row r="48">
          <cell r="F48">
            <v>142680</v>
          </cell>
          <cell r="G48">
            <v>144380</v>
          </cell>
          <cell r="H48">
            <v>156780</v>
          </cell>
          <cell r="I48">
            <v>153880</v>
          </cell>
          <cell r="J48">
            <v>149780</v>
          </cell>
          <cell r="K48">
            <v>156780</v>
          </cell>
          <cell r="L48">
            <v>156780</v>
          </cell>
          <cell r="M48">
            <v>164880</v>
          </cell>
          <cell r="N48">
            <v>151780</v>
          </cell>
          <cell r="O48">
            <v>146380</v>
          </cell>
          <cell r="P48">
            <v>149280</v>
          </cell>
          <cell r="Q48">
            <v>149280</v>
          </cell>
        </row>
        <row r="49">
          <cell r="F49">
            <v>4000</v>
          </cell>
          <cell r="G49">
            <v>4000</v>
          </cell>
          <cell r="H49">
            <v>4000</v>
          </cell>
          <cell r="I49">
            <v>4000</v>
          </cell>
          <cell r="J49">
            <v>4000</v>
          </cell>
          <cell r="K49">
            <v>4000</v>
          </cell>
          <cell r="L49">
            <v>4000</v>
          </cell>
          <cell r="M49">
            <v>4000</v>
          </cell>
          <cell r="N49">
            <v>4000</v>
          </cell>
          <cell r="O49">
            <v>4000</v>
          </cell>
          <cell r="P49">
            <v>4000</v>
          </cell>
          <cell r="Q49">
            <v>4000</v>
          </cell>
        </row>
        <row r="50">
          <cell r="F50">
            <v>4000</v>
          </cell>
          <cell r="G50">
            <v>4000</v>
          </cell>
          <cell r="H50">
            <v>4000</v>
          </cell>
          <cell r="I50">
            <v>4000</v>
          </cell>
          <cell r="J50">
            <v>4000</v>
          </cell>
          <cell r="K50">
            <v>4000</v>
          </cell>
          <cell r="L50">
            <v>4000</v>
          </cell>
          <cell r="M50">
            <v>4000</v>
          </cell>
          <cell r="N50">
            <v>4000</v>
          </cell>
          <cell r="O50">
            <v>4000</v>
          </cell>
          <cell r="P50">
            <v>4000</v>
          </cell>
          <cell r="Q50">
            <v>4000</v>
          </cell>
        </row>
        <row r="51">
          <cell r="F51">
            <v>40000</v>
          </cell>
          <cell r="G51">
            <v>45000</v>
          </cell>
          <cell r="H51">
            <v>47000</v>
          </cell>
          <cell r="I51">
            <v>0</v>
          </cell>
          <cell r="J51">
            <v>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42000</v>
          </cell>
        </row>
        <row r="52">
          <cell r="F52">
            <v>8110</v>
          </cell>
          <cell r="G52">
            <v>168110</v>
          </cell>
          <cell r="H52">
            <v>38110</v>
          </cell>
          <cell r="I52">
            <v>8110</v>
          </cell>
          <cell r="J52">
            <v>200531</v>
          </cell>
          <cell r="K52">
            <v>28110</v>
          </cell>
          <cell r="L52">
            <v>8110</v>
          </cell>
          <cell r="M52">
            <v>31825</v>
          </cell>
          <cell r="N52">
            <v>8110</v>
          </cell>
          <cell r="O52">
            <v>38110</v>
          </cell>
          <cell r="P52">
            <v>483110</v>
          </cell>
          <cell r="Q52">
            <v>8110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472516.66</v>
          </cell>
          <cell r="I54">
            <v>0</v>
          </cell>
          <cell r="J54">
            <v>0</v>
          </cell>
          <cell r="K54">
            <v>8054</v>
          </cell>
          <cell r="L54">
            <v>0</v>
          </cell>
          <cell r="M54">
            <v>5700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6">
        <row r="10">
          <cell r="F10">
            <v>3213</v>
          </cell>
          <cell r="G10">
            <v>3192.7</v>
          </cell>
          <cell r="H10">
            <v>3245.9</v>
          </cell>
          <cell r="I10">
            <v>3157.92</v>
          </cell>
          <cell r="J10">
            <v>3318</v>
          </cell>
          <cell r="K10">
            <v>3234</v>
          </cell>
          <cell r="L10">
            <v>3153.5</v>
          </cell>
          <cell r="M10">
            <v>3101.48</v>
          </cell>
          <cell r="N10">
            <v>3107.94</v>
          </cell>
          <cell r="O10">
            <v>3105.9</v>
          </cell>
          <cell r="P10">
            <v>3160.98</v>
          </cell>
          <cell r="Q10">
            <v>3127.66</v>
          </cell>
        </row>
        <row r="11">
          <cell r="F11">
            <v>128107.70784</v>
          </cell>
          <cell r="G11">
            <v>127593.02631199997</v>
          </cell>
          <cell r="H11">
            <v>122866.92286400001</v>
          </cell>
          <cell r="I11">
            <v>141368.48697600001</v>
          </cell>
          <cell r="J11">
            <v>156613.92288000003</v>
          </cell>
          <cell r="K11">
            <v>150791.12663999997</v>
          </cell>
          <cell r="L11">
            <v>159351.32640000002</v>
          </cell>
          <cell r="M11">
            <v>135382.73996799998</v>
          </cell>
          <cell r="N11">
            <v>135259.54153799999</v>
          </cell>
          <cell r="O11">
            <v>136722.19302000001</v>
          </cell>
          <cell r="P11">
            <v>141672.53903400002</v>
          </cell>
          <cell r="Q11">
            <v>130636.43404400001</v>
          </cell>
        </row>
        <row r="12">
          <cell r="F12">
            <v>66125.429243999999</v>
          </cell>
          <cell r="G12">
            <v>173.96383759999975</v>
          </cell>
          <cell r="H12">
            <v>0</v>
          </cell>
          <cell r="I12">
            <v>750.72999960000038</v>
          </cell>
          <cell r="J12">
            <v>353.12810400000046</v>
          </cell>
          <cell r="K12">
            <v>160.84298999999987</v>
          </cell>
          <cell r="L12">
            <v>0</v>
          </cell>
          <cell r="M12">
            <v>409.72238369999968</v>
          </cell>
          <cell r="N12">
            <v>0</v>
          </cell>
          <cell r="O12">
            <v>0</v>
          </cell>
          <cell r="P12">
            <v>6542.1283000500007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91615.063800000004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178752.99895405004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6042.2759999999998</v>
          </cell>
          <cell r="G15">
            <v>5615.8133479999997</v>
          </cell>
          <cell r="H15">
            <v>6104.1468000000004</v>
          </cell>
          <cell r="I15">
            <v>5981.4719999999998</v>
          </cell>
          <cell r="J15">
            <v>6308.9305200000017</v>
          </cell>
          <cell r="K15">
            <v>5950.56</v>
          </cell>
          <cell r="L15">
            <v>6172.5124999999998</v>
          </cell>
          <cell r="M15">
            <v>6070.6909999999998</v>
          </cell>
          <cell r="N15">
            <v>5886.5206289999987</v>
          </cell>
          <cell r="O15">
            <v>6079.3424999999997</v>
          </cell>
          <cell r="P15">
            <v>5986.6822889999994</v>
          </cell>
          <cell r="Q15">
            <v>6121.9345000000003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242790.53869967908</v>
          </cell>
          <cell r="G17">
            <v>277670.48316302232</v>
          </cell>
          <cell r="H17">
            <v>230802.86396475541</v>
          </cell>
          <cell r="I17">
            <v>372557.30023598234</v>
          </cell>
          <cell r="J17">
            <v>238806.44142788398</v>
          </cell>
          <cell r="K17">
            <v>165121.87647775147</v>
          </cell>
          <cell r="L17">
            <v>276206.84690979496</v>
          </cell>
          <cell r="M17">
            <v>170856.74414425605</v>
          </cell>
          <cell r="N17">
            <v>207270.38360362875</v>
          </cell>
          <cell r="O17">
            <v>226032.89806606714</v>
          </cell>
          <cell r="P17">
            <v>223124.66670476482</v>
          </cell>
          <cell r="Q17">
            <v>108686.51701030802</v>
          </cell>
        </row>
        <row r="18">
          <cell r="F18">
            <v>25131.837038980899</v>
          </cell>
          <cell r="G18">
            <v>24416.827642252574</v>
          </cell>
          <cell r="H18">
            <v>23896.641714489095</v>
          </cell>
          <cell r="I18">
            <v>23951.9169018455</v>
          </cell>
          <cell r="J18">
            <v>25246.39276842606</v>
          </cell>
          <cell r="K18">
            <v>23995.124724043177</v>
          </cell>
          <cell r="L18">
            <v>28730.043057833096</v>
          </cell>
          <cell r="M18">
            <v>22182.982558473217</v>
          </cell>
          <cell r="N18">
            <v>22254.068029792408</v>
          </cell>
          <cell r="O18">
            <v>23915.154473707349</v>
          </cell>
          <cell r="P18">
            <v>26057.008478293807</v>
          </cell>
          <cell r="Q18">
            <v>23500.945649646023</v>
          </cell>
        </row>
        <row r="19">
          <cell r="F19">
            <v>16378.956</v>
          </cell>
          <cell r="G19">
            <v>15880.489799999999</v>
          </cell>
          <cell r="H19">
            <v>15596.085800000001</v>
          </cell>
          <cell r="I19">
            <v>15616.843199999999</v>
          </cell>
          <cell r="J19">
            <v>16119.791999999999</v>
          </cell>
          <cell r="K19">
            <v>15015</v>
          </cell>
          <cell r="L19">
            <v>18013.904999999999</v>
          </cell>
          <cell r="M19">
            <v>13766.922399999999</v>
          </cell>
          <cell r="N19">
            <v>13946.423699999999</v>
          </cell>
          <cell r="O19">
            <v>14965.870500000001</v>
          </cell>
          <cell r="P19">
            <v>16314.375599999999</v>
          </cell>
          <cell r="Q19">
            <v>14594.2135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25506.279376992854</v>
          </cell>
          <cell r="G21">
            <v>25041.875740754149</v>
          </cell>
          <cell r="H21">
            <v>24615.734032304867</v>
          </cell>
          <cell r="I21">
            <v>24782.038184214234</v>
          </cell>
          <cell r="J21">
            <v>25523.202315397328</v>
          </cell>
          <cell r="K21">
            <v>23432.889743285981</v>
          </cell>
          <cell r="L21">
            <v>27629.507895750172</v>
          </cell>
          <cell r="M21">
            <v>20363.411446941223</v>
          </cell>
          <cell r="N21">
            <v>20580.377151405712</v>
          </cell>
          <cell r="O21">
            <v>22242.406059508859</v>
          </cell>
          <cell r="P21">
            <v>25179.543382212636</v>
          </cell>
          <cell r="Q21">
            <v>22719.053851527868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42466.882180319997</v>
          </cell>
          <cell r="G27">
            <v>20518.271294067188</v>
          </cell>
          <cell r="H27">
            <v>20740.109150035205</v>
          </cell>
          <cell r="I27">
            <v>17194.743238579213</v>
          </cell>
          <cell r="J27">
            <v>16438.412266944015</v>
          </cell>
          <cell r="K27">
            <v>15524.144069279992</v>
          </cell>
          <cell r="L27">
            <v>33902.300173000003</v>
          </cell>
          <cell r="M27">
            <v>15048.153369748794</v>
          </cell>
          <cell r="N27">
            <v>14690.943999732001</v>
          </cell>
          <cell r="O27">
            <v>13821.027874667998</v>
          </cell>
          <cell r="P27">
            <v>15429.109391733607</v>
          </cell>
          <cell r="Q27">
            <v>20419.239309792007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20305.930499999999</v>
          </cell>
          <cell r="G32">
            <v>20095.81160999999</v>
          </cell>
          <cell r="H32">
            <v>19653.368060000008</v>
          </cell>
          <cell r="I32">
            <v>20816.683560000012</v>
          </cell>
          <cell r="J32">
            <v>20335.927200000016</v>
          </cell>
          <cell r="K32">
            <v>18749.34599999999</v>
          </cell>
          <cell r="L32">
            <v>21395.570000000007</v>
          </cell>
          <cell r="M32">
            <v>16296.863489999992</v>
          </cell>
          <cell r="N32">
            <v>16276.236075000001</v>
          </cell>
          <cell r="O32">
            <v>17455.295024999999</v>
          </cell>
          <cell r="P32">
            <v>19276.306830000009</v>
          </cell>
          <cell r="Q32">
            <v>18119.500275000006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143191.26418500001</v>
          </cell>
          <cell r="G35">
            <v>137304.97991999998</v>
          </cell>
          <cell r="H35">
            <v>133433.87224499998</v>
          </cell>
          <cell r="I35">
            <v>131389.20652500002</v>
          </cell>
          <cell r="J35">
            <v>137263.717665</v>
          </cell>
          <cell r="K35">
            <v>126872.64481499999</v>
          </cell>
          <cell r="L35">
            <v>155155.04496</v>
          </cell>
          <cell r="M35">
            <v>114933.18779999997</v>
          </cell>
          <cell r="N35">
            <v>113897.83139999997</v>
          </cell>
          <cell r="O35">
            <v>127320.88018499999</v>
          </cell>
          <cell r="P35">
            <v>142729.00010999999</v>
          </cell>
          <cell r="Q35">
            <v>128396.04331499997</v>
          </cell>
        </row>
        <row r="36">
          <cell r="F36">
            <v>129779.82647999999</v>
          </cell>
          <cell r="G36">
            <v>128877.11200799998</v>
          </cell>
          <cell r="H36">
            <v>117812.81544000002</v>
          </cell>
          <cell r="I36">
            <v>128659.64227200003</v>
          </cell>
          <cell r="J36">
            <v>122996.47776000004</v>
          </cell>
          <cell r="K36">
            <v>119065.64207999998</v>
          </cell>
          <cell r="L36">
            <v>128118.09780000002</v>
          </cell>
          <cell r="M36">
            <v>106506.20974399998</v>
          </cell>
          <cell r="N36">
            <v>106634.372064</v>
          </cell>
          <cell r="O36">
            <v>109558.75895999999</v>
          </cell>
          <cell r="P36">
            <v>115353.64314000003</v>
          </cell>
          <cell r="Q36">
            <v>113679.65977200001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26864.410843800004</v>
          </cell>
          <cell r="G48">
            <v>25826.845760979995</v>
          </cell>
          <cell r="H48">
            <v>26308.001879400006</v>
          </cell>
          <cell r="I48">
            <v>26994.865090320007</v>
          </cell>
          <cell r="J48">
            <v>27453.172005600012</v>
          </cell>
          <cell r="K48">
            <v>24431.45877479999</v>
          </cell>
          <cell r="L48">
            <v>29181.1053555</v>
          </cell>
          <cell r="M48">
            <v>21501.202756639999</v>
          </cell>
          <cell r="N48">
            <v>22694.787950339996</v>
          </cell>
          <cell r="O48">
            <v>23169.934160099998</v>
          </cell>
          <cell r="P48">
            <v>26528.589264150007</v>
          </cell>
          <cell r="Q48">
            <v>23490.528960070002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10144.147859999999</v>
          </cell>
          <cell r="G52">
            <v>12173.295317000004</v>
          </cell>
          <cell r="H52">
            <v>16532.203360000007</v>
          </cell>
          <cell r="I52">
            <v>8918.086824</v>
          </cell>
          <cell r="J52">
            <v>13700.875200000006</v>
          </cell>
          <cell r="K52">
            <v>27188.86631999999</v>
          </cell>
          <cell r="L52">
            <v>20032.098624999991</v>
          </cell>
          <cell r="M52">
            <v>6365.7968220000002</v>
          </cell>
          <cell r="N52">
            <v>7706.9507789999989</v>
          </cell>
          <cell r="O52">
            <v>14870.711205</v>
          </cell>
          <cell r="P52">
            <v>15249.776130000004</v>
          </cell>
          <cell r="Q52">
            <v>5640.2748599999995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7">
        <row r="10">
          <cell r="F10">
            <v>287</v>
          </cell>
          <cell r="G10">
            <v>307.3</v>
          </cell>
          <cell r="H10">
            <v>254.1</v>
          </cell>
          <cell r="I10">
            <v>242.07999999999998</v>
          </cell>
          <cell r="J10">
            <v>182</v>
          </cell>
          <cell r="K10">
            <v>266</v>
          </cell>
          <cell r="L10">
            <v>246.49999999999997</v>
          </cell>
          <cell r="M10">
            <v>298.52000000000004</v>
          </cell>
          <cell r="N10">
            <v>292.06</v>
          </cell>
          <cell r="O10">
            <v>294.09999999999997</v>
          </cell>
          <cell r="P10">
            <v>239.02</v>
          </cell>
          <cell r="Q10">
            <v>272.34000000000003</v>
          </cell>
        </row>
        <row r="11">
          <cell r="F11">
            <v>11443.17216</v>
          </cell>
          <cell r="G11">
            <v>12280.933687999997</v>
          </cell>
          <cell r="H11">
            <v>9618.4371360000005</v>
          </cell>
          <cell r="I11">
            <v>10837.033024000002</v>
          </cell>
          <cell r="J11">
            <v>8590.6371200000012</v>
          </cell>
          <cell r="K11">
            <v>12402.733359999998</v>
          </cell>
          <cell r="L11">
            <v>12456.033600000001</v>
          </cell>
          <cell r="M11">
            <v>13030.700032000001</v>
          </cell>
          <cell r="N11">
            <v>12710.638462000001</v>
          </cell>
          <cell r="O11">
            <v>12946.32698</v>
          </cell>
          <cell r="P11">
            <v>10712.680966000002</v>
          </cell>
          <cell r="Q11">
            <v>11375.125956000002</v>
          </cell>
        </row>
        <row r="12">
          <cell r="F12">
            <v>5906.6287560000001</v>
          </cell>
          <cell r="G12">
            <v>16.744162399999979</v>
          </cell>
          <cell r="H12">
            <v>0</v>
          </cell>
          <cell r="I12">
            <v>57.549500400000028</v>
          </cell>
          <cell r="J12">
            <v>19.369896000000026</v>
          </cell>
          <cell r="K12">
            <v>13.229509999999991</v>
          </cell>
          <cell r="L12">
            <v>0</v>
          </cell>
          <cell r="M12">
            <v>39.436116299999973</v>
          </cell>
          <cell r="N12">
            <v>0</v>
          </cell>
          <cell r="O12">
            <v>0</v>
          </cell>
          <cell r="P12">
            <v>494.68819995000001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7171.9362000000001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15564.860545950003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539.72400000000005</v>
          </cell>
          <cell r="G15">
            <v>540.52665200000001</v>
          </cell>
          <cell r="H15">
            <v>477.85319999999996</v>
          </cell>
          <cell r="I15">
            <v>458.52800000000002</v>
          </cell>
          <cell r="J15">
            <v>346.05948000000006</v>
          </cell>
          <cell r="K15">
            <v>489.44</v>
          </cell>
          <cell r="L15">
            <v>482.48749999999995</v>
          </cell>
          <cell r="M15">
            <v>584.30899999999997</v>
          </cell>
          <cell r="N15">
            <v>553.16937099999996</v>
          </cell>
          <cell r="O15">
            <v>575.65749999999991</v>
          </cell>
          <cell r="P15">
            <v>452.68771099999992</v>
          </cell>
          <cell r="Q15">
            <v>533.06550000000004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21687.172302149986</v>
          </cell>
          <cell r="G17">
            <v>26726.012301812494</v>
          </cell>
          <cell r="H17">
            <v>18068.026659306925</v>
          </cell>
          <cell r="I17">
            <v>28559.517416884089</v>
          </cell>
          <cell r="J17">
            <v>13099.087504483086</v>
          </cell>
          <cell r="K17">
            <v>13581.45304362458</v>
          </cell>
          <cell r="L17">
            <v>21590.292615590442</v>
          </cell>
          <cell r="M17">
            <v>16445.102100269327</v>
          </cell>
          <cell r="N17">
            <v>19477.656658518445</v>
          </cell>
          <cell r="O17">
            <v>21403.224611619931</v>
          </cell>
          <cell r="P17">
            <v>16871.747950247358</v>
          </cell>
          <cell r="Q17">
            <v>9463.8439096920029</v>
          </cell>
        </row>
        <row r="18">
          <cell r="F18">
            <v>2244.8917616518888</v>
          </cell>
          <cell r="G18">
            <v>2350.1397357923438</v>
          </cell>
          <cell r="H18">
            <v>1870.7097136854738</v>
          </cell>
          <cell r="I18">
            <v>1836.1073249476738</v>
          </cell>
          <cell r="J18">
            <v>1384.8232320233703</v>
          </cell>
          <cell r="K18">
            <v>1973.6249773022525</v>
          </cell>
          <cell r="L18">
            <v>2245.7446055988135</v>
          </cell>
          <cell r="M18">
            <v>2135.1303098376984</v>
          </cell>
          <cell r="N18">
            <v>2091.2640233663365</v>
          </cell>
          <cell r="O18">
            <v>2264.5439102087416</v>
          </cell>
          <cell r="P18">
            <v>1970.3212821598954</v>
          </cell>
          <cell r="Q18">
            <v>2046.3373698626444</v>
          </cell>
        </row>
        <row r="19">
          <cell r="F19">
            <v>1463.0440000000001</v>
          </cell>
          <cell r="G19">
            <v>1528.5101999999999</v>
          </cell>
          <cell r="H19">
            <v>1220.9141999999999</v>
          </cell>
          <cell r="I19">
            <v>1197.1568</v>
          </cell>
          <cell r="J19">
            <v>884.20799999999997</v>
          </cell>
          <cell r="K19">
            <v>1235</v>
          </cell>
          <cell r="L19">
            <v>1408.0949999999998</v>
          </cell>
          <cell r="M19">
            <v>1325.0776000000001</v>
          </cell>
          <cell r="N19">
            <v>1310.5763000000002</v>
          </cell>
          <cell r="O19">
            <v>1417.1295</v>
          </cell>
          <cell r="P19">
            <v>1233.6243999999999</v>
          </cell>
          <cell r="Q19">
            <v>1270.7865000000002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2278.3386807335664</v>
          </cell>
          <cell r="G21">
            <v>2410.3011291802395</v>
          </cell>
          <cell r="H21">
            <v>1927.0026857292789</v>
          </cell>
          <cell r="I21">
            <v>1899.7428065418319</v>
          </cell>
          <cell r="J21">
            <v>1400.006878059769</v>
          </cell>
          <cell r="K21">
            <v>1927.380541655557</v>
          </cell>
          <cell r="L21">
            <v>2159.7189460289887</v>
          </cell>
          <cell r="M21">
            <v>1959.9950943229987</v>
          </cell>
          <cell r="N21">
            <v>1933.9835874693697</v>
          </cell>
          <cell r="O21">
            <v>2106.1501085358686</v>
          </cell>
          <cell r="P21">
            <v>1903.9710656873704</v>
          </cell>
          <cell r="Q21">
            <v>1978.2543901591284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3793.3380596800002</v>
          </cell>
          <cell r="G27">
            <v>1974.9004819327988</v>
          </cell>
          <cell r="H27">
            <v>1623.6056979648001</v>
          </cell>
          <cell r="I27">
            <v>1318.115545420801</v>
          </cell>
          <cell r="J27">
            <v>901.68506105600079</v>
          </cell>
          <cell r="K27">
            <v>1276.8776507199991</v>
          </cell>
          <cell r="L27">
            <v>2650.0450270000001</v>
          </cell>
          <cell r="M27">
            <v>1448.3971342511993</v>
          </cell>
          <cell r="N27">
            <v>1380.5405202680001</v>
          </cell>
          <cell r="O27">
            <v>1308.7234933319996</v>
          </cell>
          <cell r="P27">
            <v>1166.6842962664007</v>
          </cell>
          <cell r="Q27">
            <v>1777.9987702080007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1813.8194999999998</v>
          </cell>
          <cell r="G32">
            <v>1934.2383899999986</v>
          </cell>
          <cell r="H32">
            <v>1538.5319400000005</v>
          </cell>
          <cell r="I32">
            <v>1595.766440000001</v>
          </cell>
          <cell r="J32">
            <v>1115.4728000000009</v>
          </cell>
          <cell r="K32">
            <v>1542.1539999999991</v>
          </cell>
          <cell r="L32">
            <v>1672.4300000000005</v>
          </cell>
          <cell r="M32">
            <v>1568.5865099999994</v>
          </cell>
          <cell r="N32">
            <v>1529.5139250000002</v>
          </cell>
          <cell r="O32">
            <v>1652.8549749999995</v>
          </cell>
          <cell r="P32">
            <v>1457.5931700000008</v>
          </cell>
          <cell r="Q32">
            <v>1577.7497250000008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11592.533520000001</v>
          </cell>
          <cell r="G36">
            <v>12404.527991999998</v>
          </cell>
          <cell r="H36">
            <v>9222.7845600000001</v>
          </cell>
          <cell r="I36">
            <v>9862.7977280000014</v>
          </cell>
          <cell r="J36">
            <v>6746.6422400000019</v>
          </cell>
          <cell r="K36">
            <v>9793.2779199999968</v>
          </cell>
          <cell r="L36">
            <v>10014.622200000002</v>
          </cell>
          <cell r="M36">
            <v>10251.310255999999</v>
          </cell>
          <cell r="N36">
            <v>10020.667936</v>
          </cell>
          <cell r="O36">
            <v>10374.20104</v>
          </cell>
          <cell r="P36">
            <v>8722.5568600000006</v>
          </cell>
          <cell r="Q36">
            <v>9898.6202280000034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2399.6532562000002</v>
          </cell>
          <cell r="G48">
            <v>2485.8551390199996</v>
          </cell>
          <cell r="H48">
            <v>2059.4791206000004</v>
          </cell>
          <cell r="I48">
            <v>2069.3738096800007</v>
          </cell>
          <cell r="J48">
            <v>1505.8701944000009</v>
          </cell>
          <cell r="K48">
            <v>2009.5139251999992</v>
          </cell>
          <cell r="L48">
            <v>2281.0028444999998</v>
          </cell>
          <cell r="M48">
            <v>2069.50844336</v>
          </cell>
          <cell r="N48">
            <v>2132.67944966</v>
          </cell>
          <cell r="O48">
            <v>2193.9784398999996</v>
          </cell>
          <cell r="P48">
            <v>2005.9802358500006</v>
          </cell>
          <cell r="Q48">
            <v>2045.4303399300006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906.12214000000006</v>
          </cell>
          <cell r="G52">
            <v>1171.6896830000003</v>
          </cell>
          <cell r="H52">
            <v>1294.1966400000003</v>
          </cell>
          <cell r="I52">
            <v>683.64317600000004</v>
          </cell>
          <cell r="J52">
            <v>751.52480000000025</v>
          </cell>
          <cell r="K52">
            <v>2236.3136799999988</v>
          </cell>
          <cell r="L52">
            <v>1565.8513749999995</v>
          </cell>
          <cell r="M52">
            <v>612.71317799999997</v>
          </cell>
          <cell r="N52">
            <v>724.23922099999993</v>
          </cell>
          <cell r="O52">
            <v>1408.1187949999999</v>
          </cell>
          <cell r="P52">
            <v>1153.1238700000001</v>
          </cell>
          <cell r="Q52">
            <v>491.12514000000004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8">
        <row r="10">
          <cell r="F10">
            <v>13400</v>
          </cell>
          <cell r="G10">
            <v>13400</v>
          </cell>
          <cell r="H10">
            <v>13400</v>
          </cell>
          <cell r="I10">
            <v>13400</v>
          </cell>
          <cell r="J10">
            <v>13400</v>
          </cell>
          <cell r="K10">
            <v>13400</v>
          </cell>
          <cell r="L10">
            <v>13400</v>
          </cell>
          <cell r="M10">
            <v>13400</v>
          </cell>
          <cell r="N10">
            <v>13400</v>
          </cell>
          <cell r="O10">
            <v>13400</v>
          </cell>
          <cell r="P10">
            <v>13400</v>
          </cell>
          <cell r="Q10">
            <v>13400</v>
          </cell>
        </row>
        <row r="11">
          <cell r="F11">
            <v>68964</v>
          </cell>
          <cell r="G11">
            <v>69320.2</v>
          </cell>
          <cell r="H11">
            <v>70808.52</v>
          </cell>
          <cell r="I11">
            <v>69144.679999999993</v>
          </cell>
          <cell r="J11">
            <v>83176.51999999999</v>
          </cell>
          <cell r="K11">
            <v>83565.48</v>
          </cell>
          <cell r="L11">
            <v>80996.800000000003</v>
          </cell>
          <cell r="M11">
            <v>81370.679999999993</v>
          </cell>
          <cell r="N11">
            <v>81717.459999999992</v>
          </cell>
          <cell r="O11">
            <v>80528.12</v>
          </cell>
          <cell r="P11">
            <v>80937</v>
          </cell>
          <cell r="Q11">
            <v>66826.760000000009</v>
          </cell>
        </row>
        <row r="12">
          <cell r="F12">
            <v>81568.83</v>
          </cell>
          <cell r="G12">
            <v>116.62</v>
          </cell>
          <cell r="H12">
            <v>0</v>
          </cell>
          <cell r="I12">
            <v>465.62249999999995</v>
          </cell>
          <cell r="J12">
            <v>233.58299999999997</v>
          </cell>
          <cell r="K12">
            <v>117.64899999999999</v>
          </cell>
          <cell r="L12">
            <v>0</v>
          </cell>
          <cell r="M12">
            <v>314.35950000000003</v>
          </cell>
          <cell r="N12">
            <v>0</v>
          </cell>
          <cell r="O12">
            <v>0</v>
          </cell>
          <cell r="P12">
            <v>17256.672999999999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91125.6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221834.76199999999</v>
          </cell>
        </row>
        <row r="14">
          <cell r="F14">
            <v>20000</v>
          </cell>
          <cell r="G14">
            <v>20000</v>
          </cell>
          <cell r="H14">
            <v>20000</v>
          </cell>
          <cell r="I14">
            <v>20000</v>
          </cell>
          <cell r="J14">
            <v>20000</v>
          </cell>
          <cell r="K14">
            <v>172000</v>
          </cell>
          <cell r="L14">
            <v>20000</v>
          </cell>
          <cell r="M14">
            <v>20000</v>
          </cell>
          <cell r="N14">
            <v>50000</v>
          </cell>
          <cell r="O14">
            <v>50000</v>
          </cell>
          <cell r="P14">
            <v>50000</v>
          </cell>
          <cell r="Q14">
            <v>0</v>
          </cell>
        </row>
        <row r="15">
          <cell r="F15">
            <v>8044</v>
          </cell>
          <cell r="G15">
            <v>7525.7400000000016</v>
          </cell>
          <cell r="H15">
            <v>8044</v>
          </cell>
          <cell r="I15">
            <v>7871</v>
          </cell>
          <cell r="J15">
            <v>8134.09</v>
          </cell>
          <cell r="K15">
            <v>7871</v>
          </cell>
          <cell r="L15">
            <v>8134</v>
          </cell>
          <cell r="M15">
            <v>8134</v>
          </cell>
          <cell r="N15">
            <v>7870.5099999999984</v>
          </cell>
          <cell r="O15">
            <v>8133</v>
          </cell>
          <cell r="P15">
            <v>7872.1100000000006</v>
          </cell>
          <cell r="Q15">
            <v>8133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407175.69835999998</v>
          </cell>
          <cell r="G17">
            <v>454156.27</v>
          </cell>
          <cell r="H17">
            <v>575103.04</v>
          </cell>
          <cell r="I17">
            <v>936904.78500000003</v>
          </cell>
          <cell r="J17">
            <v>676454.91570000001</v>
          </cell>
          <cell r="K17">
            <v>1188778.3049999999</v>
          </cell>
          <cell r="L17">
            <v>514453.49</v>
          </cell>
          <cell r="M17">
            <v>1128090.2849999999</v>
          </cell>
          <cell r="N17">
            <v>422479.15749999997</v>
          </cell>
          <cell r="O17">
            <v>388832.29</v>
          </cell>
          <cell r="P17">
            <v>369651.45999999996</v>
          </cell>
          <cell r="Q17">
            <v>329918.98499999999</v>
          </cell>
        </row>
        <row r="18">
          <cell r="F18">
            <v>481664.96834615152</v>
          </cell>
          <cell r="G18">
            <v>467324.80759973155</v>
          </cell>
          <cell r="H18">
            <v>495825.7212848778</v>
          </cell>
          <cell r="I18">
            <v>456156.02670879499</v>
          </cell>
          <cell r="J18">
            <v>491879.34874009219</v>
          </cell>
          <cell r="K18">
            <v>508535.06561996066</v>
          </cell>
          <cell r="L18">
            <v>482879.26974018989</v>
          </cell>
          <cell r="M18">
            <v>474300.05309252313</v>
          </cell>
          <cell r="N18">
            <v>490321.87740444549</v>
          </cell>
          <cell r="O18">
            <v>491107.22100084927</v>
          </cell>
          <cell r="P18">
            <v>489522.15242065152</v>
          </cell>
          <cell r="Q18">
            <v>462423.10871751059</v>
          </cell>
        </row>
        <row r="19">
          <cell r="F19">
            <v>41456.205999999998</v>
          </cell>
          <cell r="G19">
            <v>39039.99</v>
          </cell>
          <cell r="H19">
            <v>41655.954999999994</v>
          </cell>
          <cell r="I19">
            <v>35079.153999999995</v>
          </cell>
          <cell r="J19">
            <v>40193.735999999997</v>
          </cell>
          <cell r="K19">
            <v>41219.100999999995</v>
          </cell>
          <cell r="L19">
            <v>38864.275999999998</v>
          </cell>
          <cell r="M19">
            <v>38076.829999999994</v>
          </cell>
          <cell r="N19">
            <v>39547.398000000001</v>
          </cell>
          <cell r="O19">
            <v>39619.481</v>
          </cell>
          <cell r="P19">
            <v>39473.994999999995</v>
          </cell>
          <cell r="Q19">
            <v>35150.994999999995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16848.742260880033</v>
          </cell>
          <cell r="G21">
            <v>16778.23909655981</v>
          </cell>
          <cell r="H21">
            <v>17571.523521633084</v>
          </cell>
          <cell r="I21">
            <v>15376.484920183411</v>
          </cell>
          <cell r="J21">
            <v>16864.624159444102</v>
          </cell>
          <cell r="K21">
            <v>17130.402205023271</v>
          </cell>
          <cell r="L21">
            <v>15514.734796621829</v>
          </cell>
          <cell r="M21">
            <v>15602.023718572069</v>
          </cell>
          <cell r="N21">
            <v>16245.525379831231</v>
          </cell>
          <cell r="O21">
            <v>15670.539423400161</v>
          </cell>
          <cell r="P21">
            <v>16332.716338079999</v>
          </cell>
          <cell r="Q21">
            <v>15057.71283106892</v>
          </cell>
        </row>
        <row r="22">
          <cell r="F22">
            <v>5559.3</v>
          </cell>
          <cell r="G22">
            <v>5559.3</v>
          </cell>
          <cell r="H22">
            <v>5559.3</v>
          </cell>
          <cell r="I22">
            <v>5559.3</v>
          </cell>
          <cell r="J22">
            <v>5559.3</v>
          </cell>
          <cell r="K22">
            <v>5559.3</v>
          </cell>
          <cell r="L22">
            <v>5559.3</v>
          </cell>
          <cell r="M22">
            <v>5559.3</v>
          </cell>
          <cell r="N22">
            <v>5559.3</v>
          </cell>
          <cell r="O22">
            <v>5559.3</v>
          </cell>
          <cell r="P22">
            <v>5559.3</v>
          </cell>
          <cell r="Q22">
            <v>5559.3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-4907.6363636363603</v>
          </cell>
          <cell r="G24">
            <v>-4907.6363636363603</v>
          </cell>
          <cell r="H24">
            <v>-4907.6363636363603</v>
          </cell>
          <cell r="I24">
            <v>-4907.6363636363603</v>
          </cell>
          <cell r="J24">
            <v>-4907.6363636363603</v>
          </cell>
          <cell r="K24">
            <v>-4907.6363636363603</v>
          </cell>
          <cell r="L24">
            <v>-4907.6363636363603</v>
          </cell>
          <cell r="M24">
            <v>-4907.6363636363603</v>
          </cell>
          <cell r="N24">
            <v>-4907.6363636363603</v>
          </cell>
          <cell r="O24">
            <v>-4907.6363636363603</v>
          </cell>
          <cell r="P24">
            <v>-4907.6363636363603</v>
          </cell>
          <cell r="Q24">
            <v>-4907.6363636363603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28063.798127999995</v>
          </cell>
          <cell r="G27">
            <v>13751.208640000001</v>
          </cell>
          <cell r="H27">
            <v>14791.234328</v>
          </cell>
          <cell r="I27">
            <v>10663.282223999999</v>
          </cell>
          <cell r="J27">
            <v>10869.406887999998</v>
          </cell>
          <cell r="K27">
            <v>11352.798127999999</v>
          </cell>
          <cell r="L27">
            <v>19027.312303999999</v>
          </cell>
          <cell r="M27">
            <v>11538.449528000001</v>
          </cell>
          <cell r="N27">
            <v>11605.404999999999</v>
          </cell>
          <cell r="O27">
            <v>9730.9400399999995</v>
          </cell>
          <cell r="P27">
            <v>10010.750255999999</v>
          </cell>
          <cell r="Q27">
            <v>13530.29508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13421.65</v>
          </cell>
          <cell r="G32">
            <v>13468.25</v>
          </cell>
          <cell r="H32">
            <v>14015.150000000001</v>
          </cell>
          <cell r="I32">
            <v>12910.45</v>
          </cell>
          <cell r="J32">
            <v>13444.9</v>
          </cell>
          <cell r="K32">
            <v>13710.65</v>
          </cell>
          <cell r="L32">
            <v>12004.2</v>
          </cell>
          <cell r="M32">
            <v>12495.400000000001</v>
          </cell>
          <cell r="N32">
            <v>12857</v>
          </cell>
          <cell r="O32">
            <v>12291.25</v>
          </cell>
          <cell r="P32">
            <v>12506.3</v>
          </cell>
          <cell r="Q32">
            <v>12006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85839.272782165644</v>
          </cell>
          <cell r="G35">
            <v>82878.741469771208</v>
          </cell>
          <cell r="H35">
            <v>87625.085853843048</v>
          </cell>
          <cell r="I35">
            <v>74968.338479308615</v>
          </cell>
          <cell r="J35">
            <v>85327.18668588523</v>
          </cell>
          <cell r="K35">
            <v>85460.545188819466</v>
          </cell>
          <cell r="L35">
            <v>79553.439107028753</v>
          </cell>
          <cell r="M35">
            <v>79882.646692217168</v>
          </cell>
          <cell r="N35">
            <v>81878.245524325815</v>
          </cell>
          <cell r="O35">
            <v>81216.37086262471</v>
          </cell>
          <cell r="P35">
            <v>85029.978271229091</v>
          </cell>
          <cell r="Q35">
            <v>77443.767828168115</v>
          </cell>
        </row>
        <row r="36">
          <cell r="F36">
            <v>120808.28</v>
          </cell>
          <cell r="G36">
            <v>119017.8</v>
          </cell>
          <cell r="H36">
            <v>118403.92</v>
          </cell>
          <cell r="I36">
            <v>113713.88</v>
          </cell>
          <cell r="J36">
            <v>112934.04</v>
          </cell>
          <cell r="K36">
            <v>111714.04000000001</v>
          </cell>
          <cell r="L36">
            <v>107296.72</v>
          </cell>
          <cell r="M36">
            <v>108698.68</v>
          </cell>
          <cell r="N36">
            <v>109683.88</v>
          </cell>
          <cell r="O36">
            <v>108122.32</v>
          </cell>
          <cell r="P36">
            <v>110616.48000000001</v>
          </cell>
          <cell r="Q36">
            <v>107439.88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22397.544300000001</v>
          </cell>
          <cell r="G48">
            <v>32000.980499999998</v>
          </cell>
          <cell r="H48">
            <v>23336.525200000004</v>
          </cell>
          <cell r="I48">
            <v>31691.600299999998</v>
          </cell>
          <cell r="J48">
            <v>22836.104899999998</v>
          </cell>
          <cell r="K48">
            <v>32468.939899999998</v>
          </cell>
          <cell r="L48">
            <v>21213.458200000001</v>
          </cell>
          <cell r="M48">
            <v>31197.7533</v>
          </cell>
          <cell r="N48">
            <v>22516.800300000003</v>
          </cell>
          <cell r="O48">
            <v>31039.9892</v>
          </cell>
          <cell r="P48">
            <v>21918.988799999999</v>
          </cell>
          <cell r="Q48">
            <v>30517.030299999999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6701.21</v>
          </cell>
          <cell r="G52">
            <v>8156.3249999999998</v>
          </cell>
          <cell r="H52">
            <v>11800.77</v>
          </cell>
          <cell r="I52">
            <v>5533.21</v>
          </cell>
          <cell r="J52">
            <v>9053.2000000000007</v>
          </cell>
          <cell r="K52">
            <v>19876.309999999998</v>
          </cell>
          <cell r="L52">
            <v>11248.249999999998</v>
          </cell>
          <cell r="M52">
            <v>4877.6400000000003</v>
          </cell>
          <cell r="N52">
            <v>6083.93</v>
          </cell>
          <cell r="O52">
            <v>10476.709999999999</v>
          </cell>
          <cell r="P52">
            <v>9891.86</v>
          </cell>
          <cell r="Q52">
            <v>3738.1499999999996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29">
        <row r="10">
          <cell r="F10">
            <v>6000</v>
          </cell>
          <cell r="G10">
            <v>6000</v>
          </cell>
          <cell r="H10">
            <v>5900</v>
          </cell>
          <cell r="I10">
            <v>6000</v>
          </cell>
          <cell r="J10">
            <v>5900</v>
          </cell>
          <cell r="K10">
            <v>5900</v>
          </cell>
          <cell r="L10">
            <v>6000</v>
          </cell>
          <cell r="M10">
            <v>5800</v>
          </cell>
          <cell r="N10">
            <v>5800</v>
          </cell>
          <cell r="O10">
            <v>5700</v>
          </cell>
          <cell r="P10">
            <v>5800</v>
          </cell>
          <cell r="Q10">
            <v>5800</v>
          </cell>
        </row>
        <row r="11">
          <cell r="F11">
            <v>177184.2</v>
          </cell>
          <cell r="G11">
            <v>176691.88</v>
          </cell>
          <cell r="H11">
            <v>179159.88</v>
          </cell>
          <cell r="I11">
            <v>176957.41999999998</v>
          </cell>
          <cell r="J11">
            <v>196439.32</v>
          </cell>
          <cell r="K11">
            <v>194741.78</v>
          </cell>
          <cell r="L11">
            <v>195207.67999999999</v>
          </cell>
          <cell r="M11">
            <v>196340</v>
          </cell>
          <cell r="N11">
            <v>195546.02</v>
          </cell>
          <cell r="O11">
            <v>196054.92</v>
          </cell>
          <cell r="P11">
            <v>196042.26</v>
          </cell>
          <cell r="Q11">
            <v>198636.68</v>
          </cell>
        </row>
        <row r="12">
          <cell r="F12">
            <v>189319.70750000002</v>
          </cell>
          <cell r="G12">
            <v>362.55099999999999</v>
          </cell>
          <cell r="H12">
            <v>0</v>
          </cell>
          <cell r="I12">
            <v>1465.6390000000001</v>
          </cell>
          <cell r="J12">
            <v>747.39700000000005</v>
          </cell>
          <cell r="K12">
            <v>361.35050000000001</v>
          </cell>
          <cell r="L12">
            <v>0</v>
          </cell>
          <cell r="M12">
            <v>1093.3125</v>
          </cell>
          <cell r="N12">
            <v>0</v>
          </cell>
          <cell r="O12">
            <v>0</v>
          </cell>
          <cell r="P12">
            <v>370.9545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275307.90000000002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539197.03799999994</v>
          </cell>
        </row>
        <row r="14">
          <cell r="F14">
            <v>250000</v>
          </cell>
          <cell r="G14">
            <v>610000</v>
          </cell>
          <cell r="H14">
            <v>250000</v>
          </cell>
          <cell r="I14">
            <v>250000</v>
          </cell>
          <cell r="J14">
            <v>250000</v>
          </cell>
          <cell r="K14">
            <v>250000</v>
          </cell>
          <cell r="L14">
            <v>610000</v>
          </cell>
          <cell r="M14">
            <v>250000</v>
          </cell>
          <cell r="N14">
            <v>250000</v>
          </cell>
          <cell r="O14">
            <v>250000</v>
          </cell>
          <cell r="P14">
            <v>250000</v>
          </cell>
          <cell r="Q14">
            <v>250000</v>
          </cell>
        </row>
        <row r="15">
          <cell r="F15">
            <v>28155</v>
          </cell>
          <cell r="G15">
            <v>26338.1</v>
          </cell>
          <cell r="H15">
            <v>28155</v>
          </cell>
          <cell r="I15">
            <v>27550</v>
          </cell>
          <cell r="J15">
            <v>28466.33</v>
          </cell>
          <cell r="K15">
            <v>27550</v>
          </cell>
          <cell r="L15">
            <v>28468</v>
          </cell>
          <cell r="M15">
            <v>28468</v>
          </cell>
          <cell r="N15">
            <v>27548.780000000002</v>
          </cell>
          <cell r="O15">
            <v>28468</v>
          </cell>
          <cell r="P15">
            <v>27547.400000000005</v>
          </cell>
          <cell r="Q15">
            <v>28468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2793530.3653999995</v>
          </cell>
          <cell r="G17">
            <v>2691554.4780000001</v>
          </cell>
          <cell r="H17">
            <v>3136529.875</v>
          </cell>
          <cell r="I17">
            <v>3893457.37</v>
          </cell>
          <cell r="J17">
            <v>3383379.9367</v>
          </cell>
          <cell r="K17">
            <v>3911807.165</v>
          </cell>
          <cell r="L17">
            <v>2908809.3</v>
          </cell>
          <cell r="M17">
            <v>3444752.25</v>
          </cell>
          <cell r="N17">
            <v>2636824.8604600001</v>
          </cell>
          <cell r="O17">
            <v>2507230.0049999999</v>
          </cell>
          <cell r="P17">
            <v>2658913.375</v>
          </cell>
          <cell r="Q17">
            <v>2213621.2650000001</v>
          </cell>
        </row>
        <row r="18">
          <cell r="F18">
            <v>1274198.4450368576</v>
          </cell>
          <cell r="G18">
            <v>1173414.88016168</v>
          </cell>
          <cell r="H18">
            <v>1221331.8155609642</v>
          </cell>
          <cell r="I18">
            <v>1069023.3178380909</v>
          </cell>
          <cell r="J18">
            <v>1251589.1574599112</v>
          </cell>
          <cell r="K18">
            <v>1188175.5888307509</v>
          </cell>
          <cell r="L18">
            <v>1270545.5458809834</v>
          </cell>
          <cell r="M18">
            <v>1279047.2399446503</v>
          </cell>
          <cell r="N18">
            <v>1278452.2021822054</v>
          </cell>
          <cell r="O18">
            <v>1322300.7759782646</v>
          </cell>
          <cell r="P18">
            <v>1382341.1701874011</v>
          </cell>
          <cell r="Q18">
            <v>1290719.1862311908</v>
          </cell>
        </row>
        <row r="19">
          <cell r="F19">
            <v>48656.72974544968</v>
          </cell>
          <cell r="G19">
            <v>45223.723870105459</v>
          </cell>
          <cell r="H19">
            <v>47147.018077175242</v>
          </cell>
          <cell r="I19">
            <v>41450.10304338549</v>
          </cell>
          <cell r="J19">
            <v>48975.388586202927</v>
          </cell>
          <cell r="K19">
            <v>46572.575637958333</v>
          </cell>
          <cell r="L19">
            <v>49607.296987905371</v>
          </cell>
          <cell r="M19">
            <v>49550.611536307508</v>
          </cell>
          <cell r="N19">
            <v>48910.95232213803</v>
          </cell>
          <cell r="O19">
            <v>50535.962416148141</v>
          </cell>
          <cell r="P19">
            <v>52646.57244920564</v>
          </cell>
          <cell r="Q19">
            <v>48781.652209782798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53684.14403484013</v>
          </cell>
          <cell r="G21">
            <v>52178.605681861096</v>
          </cell>
          <cell r="H21">
            <v>52957.975574103919</v>
          </cell>
          <cell r="I21">
            <v>48384.102653641756</v>
          </cell>
          <cell r="J21">
            <v>54020.041833991498</v>
          </cell>
          <cell r="K21">
            <v>52641.600936604358</v>
          </cell>
          <cell r="L21">
            <v>54055.863318546646</v>
          </cell>
          <cell r="M21">
            <v>54258.279787794985</v>
          </cell>
          <cell r="N21">
            <v>54036.692713036995</v>
          </cell>
          <cell r="O21">
            <v>55655.469594590548</v>
          </cell>
          <cell r="P21">
            <v>56822.275410299997</v>
          </cell>
          <cell r="Q21">
            <v>53527.454515742422</v>
          </cell>
        </row>
        <row r="22">
          <cell r="F22">
            <v>33540</v>
          </cell>
          <cell r="G22">
            <v>33540</v>
          </cell>
          <cell r="H22">
            <v>283540</v>
          </cell>
          <cell r="I22">
            <v>33540</v>
          </cell>
          <cell r="J22">
            <v>33540</v>
          </cell>
          <cell r="K22">
            <v>33540</v>
          </cell>
          <cell r="L22">
            <v>33540</v>
          </cell>
          <cell r="M22">
            <v>33540</v>
          </cell>
          <cell r="N22">
            <v>283540</v>
          </cell>
          <cell r="O22">
            <v>33540</v>
          </cell>
          <cell r="P22">
            <v>33540</v>
          </cell>
          <cell r="Q22">
            <v>33540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-254367.85694444401</v>
          </cell>
          <cell r="G24">
            <v>-254367.85694444401</v>
          </cell>
          <cell r="H24">
            <v>-254367.85694444401</v>
          </cell>
          <cell r="I24">
            <v>-254367.85694444401</v>
          </cell>
          <cell r="J24">
            <v>-254367.85694444401</v>
          </cell>
          <cell r="K24">
            <v>-254367.85694444401</v>
          </cell>
          <cell r="L24">
            <v>-254367.85694444401</v>
          </cell>
          <cell r="M24">
            <v>-254367.85694444401</v>
          </cell>
          <cell r="N24">
            <v>-254367.85694444401</v>
          </cell>
          <cell r="O24">
            <v>-254367.85694444401</v>
          </cell>
          <cell r="P24">
            <v>-254367.85694444401</v>
          </cell>
          <cell r="Q24">
            <v>-254367.85694444401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89406.671879999994</v>
          </cell>
          <cell r="G27">
            <v>42757.256271999999</v>
          </cell>
          <cell r="H27">
            <v>44590.563712000003</v>
          </cell>
          <cell r="I27">
            <v>33568.480232000002</v>
          </cell>
          <cell r="J27">
            <v>34791.982392000005</v>
          </cell>
          <cell r="K27">
            <v>34875.908536000003</v>
          </cell>
          <cell r="L27">
            <v>66319.945328000002</v>
          </cell>
          <cell r="M27">
            <v>40128.277000000002</v>
          </cell>
          <cell r="N27">
            <v>38582.661095999996</v>
          </cell>
          <cell r="O27">
            <v>34552.936704</v>
          </cell>
          <cell r="P27">
            <v>34817.810423999996</v>
          </cell>
          <cell r="Q27">
            <v>48112.634087999999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42756.5</v>
          </cell>
          <cell r="G32">
            <v>41877.100000000006</v>
          </cell>
          <cell r="H32">
            <v>42251.850000000006</v>
          </cell>
          <cell r="I32">
            <v>40639.85</v>
          </cell>
          <cell r="J32">
            <v>43041.100000000006</v>
          </cell>
          <cell r="K32">
            <v>42121.3</v>
          </cell>
          <cell r="L32">
            <v>41850.9</v>
          </cell>
          <cell r="M32">
            <v>43456.25</v>
          </cell>
          <cell r="N32">
            <v>42745.3</v>
          </cell>
          <cell r="O32">
            <v>43645.95</v>
          </cell>
          <cell r="P32">
            <v>43499.7</v>
          </cell>
          <cell r="Q32">
            <v>42694.400000000001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246081.6967440001</v>
          </cell>
          <cell r="G35">
            <v>242004.00421800007</v>
          </cell>
          <cell r="H35">
            <v>246798.3329999999</v>
          </cell>
          <cell r="I35">
            <v>211994.4124</v>
          </cell>
          <cell r="J35">
            <v>247682.99013000011</v>
          </cell>
          <cell r="K35">
            <v>243830.45099999997</v>
          </cell>
          <cell r="L35">
            <v>241053.00850000005</v>
          </cell>
          <cell r="M35">
            <v>242941.29350000015</v>
          </cell>
          <cell r="N35">
            <v>244254.83829999994</v>
          </cell>
          <cell r="O35">
            <v>251681.02619999988</v>
          </cell>
          <cell r="P35">
            <v>258584.45630000019</v>
          </cell>
          <cell r="Q35">
            <v>238257.81735000011</v>
          </cell>
        </row>
        <row r="36">
          <cell r="F36">
            <v>333590.2</v>
          </cell>
          <cell r="G36">
            <v>329885.12</v>
          </cell>
          <cell r="H36">
            <v>320542.28000000003</v>
          </cell>
          <cell r="I36">
            <v>313518.16000000003</v>
          </cell>
          <cell r="J36">
            <v>326045.64</v>
          </cell>
          <cell r="K36">
            <v>313724.52</v>
          </cell>
          <cell r="L36">
            <v>313099.2</v>
          </cell>
          <cell r="M36">
            <v>321118</v>
          </cell>
          <cell r="N36">
            <v>310897.56</v>
          </cell>
          <cell r="O36">
            <v>318069.24</v>
          </cell>
          <cell r="P36">
            <v>317452.2</v>
          </cell>
          <cell r="Q36">
            <v>310695.71999999997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53462.974499999997</v>
          </cell>
          <cell r="G48">
            <v>51092.337200000002</v>
          </cell>
          <cell r="H48">
            <v>53735.609299999996</v>
          </cell>
          <cell r="I48">
            <v>50664.3796</v>
          </cell>
          <cell r="J48">
            <v>55109.905899999998</v>
          </cell>
          <cell r="K48">
            <v>51993.028700000003</v>
          </cell>
          <cell r="L48">
            <v>53794.222000000009</v>
          </cell>
          <cell r="M48">
            <v>53636.83</v>
          </cell>
          <cell r="N48">
            <v>55938.246100000004</v>
          </cell>
          <cell r="O48">
            <v>54084.321900000003</v>
          </cell>
          <cell r="P48">
            <v>62158.549499999994</v>
          </cell>
          <cell r="Q48">
            <v>52281.060700000002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21351.4</v>
          </cell>
          <cell r="G52">
            <v>25365.08</v>
          </cell>
          <cell r="H52">
            <v>35566.18</v>
          </cell>
          <cell r="I52">
            <v>17411.47</v>
          </cell>
          <cell r="J52">
            <v>28998</v>
          </cell>
          <cell r="K52">
            <v>61079.38</v>
          </cell>
          <cell r="L52">
            <v>39191.599999999999</v>
          </cell>
          <cell r="M52">
            <v>16962.75</v>
          </cell>
          <cell r="N52">
            <v>20236.010000000002</v>
          </cell>
          <cell r="O52">
            <v>37208.820000000007</v>
          </cell>
          <cell r="P52">
            <v>34413.9</v>
          </cell>
          <cell r="Q52">
            <v>13288.949999999999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0">
        <row r="10">
          <cell r="F10">
            <v>7900</v>
          </cell>
          <cell r="G10">
            <v>7900</v>
          </cell>
          <cell r="H10">
            <v>7900</v>
          </cell>
          <cell r="I10">
            <v>7900</v>
          </cell>
          <cell r="J10">
            <v>8000</v>
          </cell>
          <cell r="K10">
            <v>7900</v>
          </cell>
          <cell r="L10">
            <v>7900</v>
          </cell>
          <cell r="M10">
            <v>8000</v>
          </cell>
          <cell r="N10">
            <v>8000</v>
          </cell>
          <cell r="O10">
            <v>8000</v>
          </cell>
          <cell r="P10">
            <v>8000</v>
          </cell>
          <cell r="Q10">
            <v>7900</v>
          </cell>
        </row>
        <row r="11">
          <cell r="F11">
            <v>44816.480000000003</v>
          </cell>
          <cell r="G11">
            <v>44957.88</v>
          </cell>
          <cell r="H11">
            <v>45557</v>
          </cell>
          <cell r="I11">
            <v>41388.1</v>
          </cell>
          <cell r="J11">
            <v>43574.2</v>
          </cell>
          <cell r="K11">
            <v>43843.28</v>
          </cell>
          <cell r="L11">
            <v>42591.520000000004</v>
          </cell>
          <cell r="M11">
            <v>44720.2</v>
          </cell>
          <cell r="N11">
            <v>43531.54</v>
          </cell>
          <cell r="O11">
            <v>42836.2</v>
          </cell>
          <cell r="P11">
            <v>42716.72</v>
          </cell>
          <cell r="Q11">
            <v>43050.879999999997</v>
          </cell>
        </row>
        <row r="12">
          <cell r="F12">
            <v>45566.178</v>
          </cell>
          <cell r="G12">
            <v>44.589999999999996</v>
          </cell>
          <cell r="H12">
            <v>0</v>
          </cell>
          <cell r="I12">
            <v>171.5</v>
          </cell>
          <cell r="J12">
            <v>87.464999999999989</v>
          </cell>
          <cell r="K12">
            <v>44.589999999999996</v>
          </cell>
          <cell r="L12">
            <v>0</v>
          </cell>
          <cell r="M12">
            <v>120.9075</v>
          </cell>
          <cell r="N12">
            <v>0</v>
          </cell>
          <cell r="O12">
            <v>0</v>
          </cell>
          <cell r="P12">
            <v>39.787999999999997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50374.2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132165.45850000001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4144</v>
          </cell>
          <cell r="G15">
            <v>3876.66</v>
          </cell>
          <cell r="H15">
            <v>4144</v>
          </cell>
          <cell r="I15">
            <v>4055</v>
          </cell>
          <cell r="J15">
            <v>4189.8099999999995</v>
          </cell>
          <cell r="K15">
            <v>4055</v>
          </cell>
          <cell r="L15">
            <v>4190</v>
          </cell>
          <cell r="M15">
            <v>4190</v>
          </cell>
          <cell r="N15">
            <v>4054.99</v>
          </cell>
          <cell r="O15">
            <v>4190</v>
          </cell>
          <cell r="P15">
            <v>4054.7900000000009</v>
          </cell>
          <cell r="Q15">
            <v>4190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154578.50923999998</v>
          </cell>
          <cell r="G17">
            <v>165394.95799999998</v>
          </cell>
          <cell r="H17">
            <v>194402.23</v>
          </cell>
          <cell r="I17">
            <v>262635.15000000002</v>
          </cell>
          <cell r="J17">
            <v>222924.00449999998</v>
          </cell>
          <cell r="K17">
            <v>158318.29499999998</v>
          </cell>
          <cell r="L17">
            <v>127065.27499999999</v>
          </cell>
          <cell r="M17">
            <v>110343.095</v>
          </cell>
          <cell r="N17">
            <v>130694.36902</v>
          </cell>
          <cell r="O17">
            <v>92482.395000000004</v>
          </cell>
          <cell r="P17">
            <v>117677.655</v>
          </cell>
          <cell r="Q17">
            <v>106309.13</v>
          </cell>
        </row>
        <row r="18">
          <cell r="F18">
            <v>196487.63664590311</v>
          </cell>
          <cell r="G18">
            <v>193882.33140953179</v>
          </cell>
          <cell r="H18">
            <v>204783.84266320415</v>
          </cell>
          <cell r="I18">
            <v>169852.13494667766</v>
          </cell>
          <cell r="J18">
            <v>196976.70941844248</v>
          </cell>
          <cell r="K18">
            <v>199281.54843067378</v>
          </cell>
          <cell r="L18">
            <v>197313.63110094893</v>
          </cell>
          <cell r="M18">
            <v>193972.95946753398</v>
          </cell>
          <cell r="N18">
            <v>202667.22849200727</v>
          </cell>
          <cell r="O18">
            <v>196668.67187109415</v>
          </cell>
          <cell r="P18">
            <v>202515.77594800064</v>
          </cell>
          <cell r="Q18">
            <v>183830.96129009122</v>
          </cell>
        </row>
        <row r="19">
          <cell r="F19">
            <v>19924</v>
          </cell>
          <cell r="G19">
            <v>19660</v>
          </cell>
          <cell r="H19">
            <v>20765</v>
          </cell>
          <cell r="I19">
            <v>17223</v>
          </cell>
          <cell r="J19">
            <v>19811</v>
          </cell>
          <cell r="K19">
            <v>19822</v>
          </cell>
          <cell r="L19">
            <v>19326</v>
          </cell>
          <cell r="M19">
            <v>18987</v>
          </cell>
          <cell r="N19">
            <v>19869</v>
          </cell>
          <cell r="O19">
            <v>19260</v>
          </cell>
          <cell r="P19">
            <v>19853</v>
          </cell>
          <cell r="Q19">
            <v>17959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6451.4642013515622</v>
          </cell>
          <cell r="G21">
            <v>6424.9775653037905</v>
          </cell>
          <cell r="H21">
            <v>6745.7959693868424</v>
          </cell>
          <cell r="I21">
            <v>5663.3335703246757</v>
          </cell>
          <cell r="J21">
            <v>6308.3185771427825</v>
          </cell>
          <cell r="K21">
            <v>6513.4176930844942</v>
          </cell>
          <cell r="L21">
            <v>5674.6956081158278</v>
          </cell>
          <cell r="M21">
            <v>6012.7032499536081</v>
          </cell>
          <cell r="N21">
            <v>6469.2599353543146</v>
          </cell>
          <cell r="O21">
            <v>6070.0563318839286</v>
          </cell>
          <cell r="P21">
            <v>6101.1664355400007</v>
          </cell>
          <cell r="Q21">
            <v>5783.7572463708448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10735.740976000001</v>
          </cell>
          <cell r="G27">
            <v>5261.7044799999994</v>
          </cell>
          <cell r="H27">
            <v>5678.8817040000004</v>
          </cell>
          <cell r="I27">
            <v>3927.5882799999999</v>
          </cell>
          <cell r="J27">
            <v>4068.5532399999997</v>
          </cell>
          <cell r="K27">
            <v>4307.9444799999992</v>
          </cell>
          <cell r="L27">
            <v>6962.3163120000008</v>
          </cell>
          <cell r="M27">
            <v>4441.8282799999997</v>
          </cell>
          <cell r="N27">
            <v>4622.6637520000004</v>
          </cell>
          <cell r="O27">
            <v>3765.690032</v>
          </cell>
          <cell r="P27">
            <v>3735.9135359999996</v>
          </cell>
          <cell r="Q27">
            <v>5200.1658000000007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5132.05</v>
          </cell>
          <cell r="G32">
            <v>5153.25</v>
          </cell>
          <cell r="H32">
            <v>5380.9500000000007</v>
          </cell>
          <cell r="I32">
            <v>4755.25</v>
          </cell>
          <cell r="J32">
            <v>5032</v>
          </cell>
          <cell r="K32">
            <v>5204.25</v>
          </cell>
          <cell r="L32">
            <v>4393.6000000000004</v>
          </cell>
          <cell r="M32">
            <v>4810.5</v>
          </cell>
          <cell r="N32">
            <v>5121.1000000000004</v>
          </cell>
          <cell r="O32">
            <v>4757.3500000000004</v>
          </cell>
          <cell r="P32">
            <v>4668.0499999999993</v>
          </cell>
          <cell r="Q32">
            <v>4614.75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32336.417486978557</v>
          </cell>
          <cell r="G35">
            <v>31486.908589292558</v>
          </cell>
          <cell r="H35">
            <v>33270.312259661041</v>
          </cell>
          <cell r="I35">
            <v>27258.918772683814</v>
          </cell>
          <cell r="J35">
            <v>31724.795704706077</v>
          </cell>
          <cell r="K35">
            <v>32170.127426911207</v>
          </cell>
          <cell r="L35">
            <v>32114.705637355964</v>
          </cell>
          <cell r="M35">
            <v>30640.768894578283</v>
          </cell>
          <cell r="N35">
            <v>32572.897600621098</v>
          </cell>
          <cell r="O35">
            <v>31024.279928057251</v>
          </cell>
          <cell r="P35">
            <v>32039.859928174574</v>
          </cell>
          <cell r="Q35">
            <v>29624.216849075034</v>
          </cell>
        </row>
        <row r="36">
          <cell r="F36">
            <v>67312.92</v>
          </cell>
          <cell r="G36">
            <v>67400.52</v>
          </cell>
          <cell r="H36">
            <v>65976.639999999999</v>
          </cell>
          <cell r="I36">
            <v>60417.599999999999</v>
          </cell>
          <cell r="J36">
            <v>63073.4</v>
          </cell>
          <cell r="K36">
            <v>63560.36</v>
          </cell>
          <cell r="L36">
            <v>61453.4</v>
          </cell>
          <cell r="M36">
            <v>62590.76</v>
          </cell>
          <cell r="N36">
            <v>61416.119999999995</v>
          </cell>
          <cell r="O36">
            <v>60434.76</v>
          </cell>
          <cell r="P36">
            <v>60176.04</v>
          </cell>
          <cell r="Q36">
            <v>60083.040000000001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11200.6427</v>
          </cell>
          <cell r="G48">
            <v>5550.6436999999996</v>
          </cell>
          <cell r="H48">
            <v>11579.973399999999</v>
          </cell>
          <cell r="I48">
            <v>5227.0309999999999</v>
          </cell>
          <cell r="J48">
            <v>11238.166499999999</v>
          </cell>
          <cell r="K48">
            <v>5686.5840999999991</v>
          </cell>
          <cell r="L48">
            <v>10517.4465</v>
          </cell>
          <cell r="M48">
            <v>5276.1331</v>
          </cell>
          <cell r="N48">
            <v>11480.6397</v>
          </cell>
          <cell r="O48">
            <v>5242.6881000000003</v>
          </cell>
          <cell r="P48">
            <v>10884.1849</v>
          </cell>
          <cell r="Q48">
            <v>5001.5574000000006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2565.69</v>
          </cell>
          <cell r="G52">
            <v>3123.2049999999999</v>
          </cell>
          <cell r="H52">
            <v>4530.3900000000003</v>
          </cell>
          <cell r="I52">
            <v>2037.95</v>
          </cell>
          <cell r="J52">
            <v>3386.5</v>
          </cell>
          <cell r="K52">
            <v>7557.19</v>
          </cell>
          <cell r="L52">
            <v>4114.2749999999996</v>
          </cell>
          <cell r="M52">
            <v>1879.58</v>
          </cell>
          <cell r="N52">
            <v>2422.77</v>
          </cell>
          <cell r="O52">
            <v>4058.08</v>
          </cell>
          <cell r="P52">
            <v>3695.03</v>
          </cell>
          <cell r="Q52">
            <v>1435.95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1">
        <row r="10">
          <cell r="F10">
            <v>2100</v>
          </cell>
          <cell r="G10">
            <v>2100</v>
          </cell>
          <cell r="H10">
            <v>2100</v>
          </cell>
          <cell r="I10">
            <v>2000</v>
          </cell>
          <cell r="J10">
            <v>2100</v>
          </cell>
          <cell r="K10">
            <v>2100</v>
          </cell>
          <cell r="L10">
            <v>2000</v>
          </cell>
          <cell r="M10">
            <v>2100</v>
          </cell>
          <cell r="N10">
            <v>2100</v>
          </cell>
          <cell r="O10">
            <v>2100</v>
          </cell>
          <cell r="P10">
            <v>2000</v>
          </cell>
          <cell r="Q10">
            <v>2000</v>
          </cell>
        </row>
        <row r="11">
          <cell r="F11">
            <v>51407.24</v>
          </cell>
          <cell r="G11">
            <v>51502</v>
          </cell>
          <cell r="H11">
            <v>53556.36</v>
          </cell>
          <cell r="I11">
            <v>52678.12</v>
          </cell>
          <cell r="J11">
            <v>53590.720000000001</v>
          </cell>
          <cell r="K11">
            <v>53464.14</v>
          </cell>
          <cell r="L11">
            <v>52889.919999999998</v>
          </cell>
          <cell r="M11">
            <v>51701.599999999999</v>
          </cell>
          <cell r="N11">
            <v>49813.7</v>
          </cell>
          <cell r="O11">
            <v>49093.72</v>
          </cell>
          <cell r="P11">
            <v>47502.86</v>
          </cell>
          <cell r="Q11">
            <v>47882.479999999996</v>
          </cell>
        </row>
        <row r="12">
          <cell r="F12">
            <v>51127.751499999998</v>
          </cell>
          <cell r="G12">
            <v>54.194000000000003</v>
          </cell>
          <cell r="H12">
            <v>0</v>
          </cell>
          <cell r="I12">
            <v>1923.7155</v>
          </cell>
          <cell r="J12">
            <v>108.38800000000001</v>
          </cell>
          <cell r="K12">
            <v>52.993499999999997</v>
          </cell>
          <cell r="L12">
            <v>0</v>
          </cell>
          <cell r="M12">
            <v>154.35</v>
          </cell>
          <cell r="N12">
            <v>0</v>
          </cell>
          <cell r="O12">
            <v>0</v>
          </cell>
          <cell r="P12">
            <v>48.191499999999998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56950.8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150441.42499999999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5241</v>
          </cell>
          <cell r="G15">
            <v>4902.7099999999991</v>
          </cell>
          <cell r="H15">
            <v>5241</v>
          </cell>
          <cell r="I15">
            <v>5128</v>
          </cell>
          <cell r="J15">
            <v>5299.6399999999994</v>
          </cell>
          <cell r="K15">
            <v>5128</v>
          </cell>
          <cell r="L15">
            <v>5299</v>
          </cell>
          <cell r="M15">
            <v>5299</v>
          </cell>
          <cell r="N15">
            <v>5128.6100000000006</v>
          </cell>
          <cell r="O15">
            <v>5299</v>
          </cell>
          <cell r="P15">
            <v>5128.3500000000004</v>
          </cell>
          <cell r="Q15">
            <v>5299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188550.08252</v>
          </cell>
          <cell r="G17">
            <v>247665.84000000003</v>
          </cell>
          <cell r="H17">
            <v>334974.16000000003</v>
          </cell>
          <cell r="I17">
            <v>420638.97499999998</v>
          </cell>
          <cell r="J17">
            <v>161663.68770000001</v>
          </cell>
          <cell r="K17">
            <v>164759.79999999999</v>
          </cell>
          <cell r="L17">
            <v>188481.14</v>
          </cell>
          <cell r="M17">
            <v>155946.18</v>
          </cell>
          <cell r="N17">
            <v>133156.75214</v>
          </cell>
          <cell r="O17">
            <v>111767.06</v>
          </cell>
          <cell r="P17">
            <v>133518.34</v>
          </cell>
          <cell r="Q17">
            <v>103663.25</v>
          </cell>
        </row>
        <row r="18">
          <cell r="F18">
            <v>199331.23023344969</v>
          </cell>
          <cell r="G18">
            <v>193226.47730967702</v>
          </cell>
          <cell r="H18">
            <v>206191.20798285669</v>
          </cell>
          <cell r="I18">
            <v>170498.68193336719</v>
          </cell>
          <cell r="J18">
            <v>193118.57723940807</v>
          </cell>
          <cell r="K18">
            <v>196002.49615406748</v>
          </cell>
          <cell r="L18">
            <v>191816.10962687893</v>
          </cell>
          <cell r="M18">
            <v>190615.74026169884</v>
          </cell>
          <cell r="N18">
            <v>198876.69986802179</v>
          </cell>
          <cell r="O18">
            <v>193466.56310488662</v>
          </cell>
          <cell r="P18">
            <v>204612.7311631685</v>
          </cell>
          <cell r="Q18">
            <v>185552.17618353153</v>
          </cell>
        </row>
        <row r="19">
          <cell r="F19">
            <v>21064</v>
          </cell>
          <cell r="G19">
            <v>20419</v>
          </cell>
          <cell r="H19">
            <v>21789</v>
          </cell>
          <cell r="I19">
            <v>18017</v>
          </cell>
          <cell r="J19">
            <v>20407</v>
          </cell>
          <cell r="K19">
            <v>20364</v>
          </cell>
          <cell r="L19">
            <v>19922</v>
          </cell>
          <cell r="M19">
            <v>19795</v>
          </cell>
          <cell r="N19">
            <v>20421</v>
          </cell>
          <cell r="O19">
            <v>19849</v>
          </cell>
          <cell r="P19">
            <v>21027</v>
          </cell>
          <cell r="Q19">
            <v>19013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7879.9190698903831</v>
          </cell>
          <cell r="G21">
            <v>7787.8515943076263</v>
          </cell>
          <cell r="H21">
            <v>7974.4117301342749</v>
          </cell>
          <cell r="I21">
            <v>6892.1700997347471</v>
          </cell>
          <cell r="J21">
            <v>7836.2049114232368</v>
          </cell>
          <cell r="K21">
            <v>7729.7103513044622</v>
          </cell>
          <cell r="L21">
            <v>7441.4565087869414</v>
          </cell>
          <cell r="M21">
            <v>7662.5978802355366</v>
          </cell>
          <cell r="N21">
            <v>7627.2685984814225</v>
          </cell>
          <cell r="O21">
            <v>7220.2921471189693</v>
          </cell>
          <cell r="P21">
            <v>7387.4858581200006</v>
          </cell>
          <cell r="Q21">
            <v>6980.3966766544672</v>
          </cell>
        </row>
        <row r="22">
          <cell r="F22">
            <v>116.1</v>
          </cell>
          <cell r="G22">
            <v>116.1</v>
          </cell>
          <cell r="H22">
            <v>116.1</v>
          </cell>
          <cell r="I22">
            <v>116.1</v>
          </cell>
          <cell r="J22">
            <v>116.1</v>
          </cell>
          <cell r="K22">
            <v>116.1</v>
          </cell>
          <cell r="L22">
            <v>116.1</v>
          </cell>
          <cell r="M22">
            <v>116.1</v>
          </cell>
          <cell r="N22">
            <v>116.1</v>
          </cell>
          <cell r="O22">
            <v>116.1</v>
          </cell>
          <cell r="P22">
            <v>116.1</v>
          </cell>
          <cell r="Q22">
            <v>116.1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-3750.3018518518502</v>
          </cell>
          <cell r="G24">
            <v>-3750.3018518518502</v>
          </cell>
          <cell r="H24">
            <v>-3750.3018518518502</v>
          </cell>
          <cell r="I24">
            <v>-3750.3018518518502</v>
          </cell>
          <cell r="J24">
            <v>-3750.3018518518502</v>
          </cell>
          <cell r="K24">
            <v>-3750.3018518518502</v>
          </cell>
          <cell r="L24">
            <v>-3750.3018518518502</v>
          </cell>
          <cell r="M24">
            <v>-3750.3018518518502</v>
          </cell>
          <cell r="N24">
            <v>-3750.3018518518502</v>
          </cell>
          <cell r="O24">
            <v>-3750.3018518518502</v>
          </cell>
          <cell r="P24">
            <v>-3750.3018518518502</v>
          </cell>
          <cell r="Q24">
            <v>-3750.3018518518502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13127.537607999999</v>
          </cell>
          <cell r="G27">
            <v>6386.6463679999997</v>
          </cell>
          <cell r="H27">
            <v>6716.0741040000003</v>
          </cell>
          <cell r="I27">
            <v>4779.8989280000005</v>
          </cell>
          <cell r="J27">
            <v>5046.0463679999993</v>
          </cell>
          <cell r="K27">
            <v>5117.0586320000002</v>
          </cell>
          <cell r="L27">
            <v>9128.0571760000003</v>
          </cell>
          <cell r="M27">
            <v>5666.0343999999996</v>
          </cell>
          <cell r="N27">
            <v>5444.1866639999998</v>
          </cell>
          <cell r="O27">
            <v>4486.1111920000003</v>
          </cell>
          <cell r="P27">
            <v>4524.4676879999997</v>
          </cell>
          <cell r="Q27">
            <v>6280.7234559999997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6278.9</v>
          </cell>
          <cell r="G32">
            <v>6255.4000000000005</v>
          </cell>
          <cell r="H32">
            <v>6363.9500000000007</v>
          </cell>
          <cell r="I32">
            <v>5787.15</v>
          </cell>
          <cell r="J32">
            <v>6242.6500000000005</v>
          </cell>
          <cell r="K32">
            <v>6180.85</v>
          </cell>
          <cell r="L32">
            <v>5759.55</v>
          </cell>
          <cell r="M32">
            <v>6136</v>
          </cell>
          <cell r="N32">
            <v>6031.7</v>
          </cell>
          <cell r="O32">
            <v>5665.85</v>
          </cell>
          <cell r="P32">
            <v>5653.15</v>
          </cell>
          <cell r="Q32">
            <v>5574.2999999999993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41383.962639875506</v>
          </cell>
          <cell r="G35">
            <v>39452.058737922991</v>
          </cell>
          <cell r="H35">
            <v>40762.554477820559</v>
          </cell>
          <cell r="I35">
            <v>34461.913520067224</v>
          </cell>
          <cell r="J35">
            <v>40652.205052738311</v>
          </cell>
          <cell r="K35">
            <v>39362.128704679919</v>
          </cell>
          <cell r="L35">
            <v>39269.039169660144</v>
          </cell>
          <cell r="M35">
            <v>40302.599989973824</v>
          </cell>
          <cell r="N35">
            <v>39462.452344209967</v>
          </cell>
          <cell r="O35">
            <v>38448.223743752278</v>
          </cell>
          <cell r="P35">
            <v>39462.810417517292</v>
          </cell>
          <cell r="Q35">
            <v>36859.83779186623</v>
          </cell>
        </row>
        <row r="36">
          <cell r="F36">
            <v>74283.16</v>
          </cell>
          <cell r="G36">
            <v>74262.399999999994</v>
          </cell>
          <cell r="H36">
            <v>74528.56</v>
          </cell>
          <cell r="I36">
            <v>71112.2</v>
          </cell>
          <cell r="J36">
            <v>74222.44</v>
          </cell>
          <cell r="K36">
            <v>74102.8</v>
          </cell>
          <cell r="L36">
            <v>71015.12</v>
          </cell>
          <cell r="M36">
            <v>72057.440000000002</v>
          </cell>
          <cell r="N36">
            <v>69804.600000000006</v>
          </cell>
          <cell r="O36">
            <v>66806.080000000002</v>
          </cell>
          <cell r="P36">
            <v>66745.119999999995</v>
          </cell>
          <cell r="Q36">
            <v>66593.2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6968.2920999999988</v>
          </cell>
          <cell r="G48">
            <v>12232.964</v>
          </cell>
          <cell r="H48">
            <v>7188.9336000000003</v>
          </cell>
          <cell r="I48">
            <v>11861.254500000001</v>
          </cell>
          <cell r="J48">
            <v>7123.4089000000004</v>
          </cell>
          <cell r="K48">
            <v>12251.157999999999</v>
          </cell>
          <cell r="L48">
            <v>6578.5172000000002</v>
          </cell>
          <cell r="M48">
            <v>12226.8964</v>
          </cell>
          <cell r="N48">
            <v>7047.7685000000001</v>
          </cell>
          <cell r="O48">
            <v>11740.0798</v>
          </cell>
          <cell r="P48">
            <v>6519.8622000000005</v>
          </cell>
          <cell r="Q48">
            <v>11538.827000000001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3134.12</v>
          </cell>
          <cell r="G52">
            <v>3786</v>
          </cell>
          <cell r="H52">
            <v>5355.6100000000006</v>
          </cell>
          <cell r="I52">
            <v>2480.15</v>
          </cell>
          <cell r="J52">
            <v>4206.45</v>
          </cell>
          <cell r="K52">
            <v>8968.5500000000011</v>
          </cell>
          <cell r="L52">
            <v>5395.1500000000005</v>
          </cell>
          <cell r="M52">
            <v>2395.52</v>
          </cell>
          <cell r="N52">
            <v>2856.2500000000005</v>
          </cell>
          <cell r="O52">
            <v>4827.2899999999991</v>
          </cell>
          <cell r="P52">
            <v>4474.09</v>
          </cell>
          <cell r="Q52">
            <v>1733.2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2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3">
        <row r="10">
          <cell r="F10">
            <v>500</v>
          </cell>
          <cell r="G10">
            <v>500</v>
          </cell>
          <cell r="H10">
            <v>500</v>
          </cell>
          <cell r="I10">
            <v>500</v>
          </cell>
          <cell r="J10">
            <v>500</v>
          </cell>
          <cell r="K10">
            <v>500</v>
          </cell>
          <cell r="L10">
            <v>500</v>
          </cell>
          <cell r="M10">
            <v>500</v>
          </cell>
          <cell r="N10">
            <v>500</v>
          </cell>
          <cell r="O10">
            <v>500</v>
          </cell>
          <cell r="P10">
            <v>500</v>
          </cell>
          <cell r="Q10">
            <v>500</v>
          </cell>
        </row>
        <row r="11">
          <cell r="F11">
            <v>10326.6</v>
          </cell>
          <cell r="G11">
            <v>9758.08</v>
          </cell>
          <cell r="H11">
            <v>10149.119999999999</v>
          </cell>
          <cell r="I11">
            <v>10103.68</v>
          </cell>
          <cell r="J11">
            <v>13032.68</v>
          </cell>
          <cell r="K11">
            <v>13709.2</v>
          </cell>
          <cell r="L11">
            <v>13901.92</v>
          </cell>
          <cell r="M11">
            <v>14426.88</v>
          </cell>
          <cell r="N11">
            <v>13729.1</v>
          </cell>
          <cell r="O11">
            <v>15794.64</v>
          </cell>
          <cell r="P11">
            <v>14879.38</v>
          </cell>
          <cell r="Q11">
            <v>12853.56</v>
          </cell>
        </row>
        <row r="12">
          <cell r="F12">
            <v>13443.0275</v>
          </cell>
          <cell r="G12">
            <v>27.097000000000001</v>
          </cell>
          <cell r="H12">
            <v>0</v>
          </cell>
          <cell r="I12">
            <v>116.79150000000001</v>
          </cell>
          <cell r="J12">
            <v>52.478999999999999</v>
          </cell>
          <cell r="K12">
            <v>29.498000000000001</v>
          </cell>
          <cell r="L12">
            <v>0</v>
          </cell>
          <cell r="M12">
            <v>98.269499999999994</v>
          </cell>
          <cell r="N12">
            <v>0</v>
          </cell>
          <cell r="O12">
            <v>0</v>
          </cell>
          <cell r="P12">
            <v>3457.9544999999998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14446.5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30163.646999999997</v>
          </cell>
        </row>
        <row r="14">
          <cell r="F14">
            <v>0</v>
          </cell>
          <cell r="G14">
            <v>50000</v>
          </cell>
          <cell r="H14">
            <v>0</v>
          </cell>
          <cell r="I14">
            <v>0</v>
          </cell>
          <cell r="J14">
            <v>50000</v>
          </cell>
          <cell r="K14">
            <v>0</v>
          </cell>
          <cell r="L14">
            <v>0</v>
          </cell>
          <cell r="M14">
            <v>172000</v>
          </cell>
          <cell r="N14">
            <v>50000</v>
          </cell>
          <cell r="O14">
            <v>0</v>
          </cell>
          <cell r="P14">
            <v>172000</v>
          </cell>
          <cell r="Q14">
            <v>0</v>
          </cell>
        </row>
        <row r="15">
          <cell r="F15">
            <v>2438</v>
          </cell>
          <cell r="G15">
            <v>2279.6800000000003</v>
          </cell>
          <cell r="H15">
            <v>2438</v>
          </cell>
          <cell r="I15">
            <v>2385</v>
          </cell>
          <cell r="J15">
            <v>2465.1800000000003</v>
          </cell>
          <cell r="K15">
            <v>2385</v>
          </cell>
          <cell r="L15">
            <v>2465</v>
          </cell>
          <cell r="M15">
            <v>2465</v>
          </cell>
          <cell r="N15">
            <v>2384.6999999999998</v>
          </cell>
          <cell r="O15">
            <v>2465</v>
          </cell>
          <cell r="P15">
            <v>2384.58</v>
          </cell>
          <cell r="Q15">
            <v>2465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103748.13831585135</v>
          </cell>
          <cell r="G17">
            <v>110396.85701308922</v>
          </cell>
          <cell r="H17">
            <v>125301.925</v>
          </cell>
          <cell r="I17">
            <v>490598.26034305512</v>
          </cell>
          <cell r="J17">
            <v>93417.263647077227</v>
          </cell>
          <cell r="K17">
            <v>73715.736325925172</v>
          </cell>
          <cell r="L17">
            <v>88492.532249637312</v>
          </cell>
          <cell r="M17">
            <v>79761.95106305262</v>
          </cell>
          <cell r="N17">
            <v>183392.49896530062</v>
          </cell>
          <cell r="O17">
            <v>94538.236000000004</v>
          </cell>
          <cell r="P17">
            <v>89510.497278873241</v>
          </cell>
          <cell r="Q17">
            <v>76743.992757035172</v>
          </cell>
        </row>
        <row r="18">
          <cell r="F18">
            <v>105832.81906183694</v>
          </cell>
          <cell r="G18">
            <v>96716.097175709729</v>
          </cell>
          <cell r="H18">
            <v>102617.59967435661</v>
          </cell>
          <cell r="I18">
            <v>97665.012817486131</v>
          </cell>
          <cell r="J18">
            <v>100057.11226935456</v>
          </cell>
          <cell r="K18">
            <v>121749.1967248537</v>
          </cell>
          <cell r="L18">
            <v>120973.62162306778</v>
          </cell>
          <cell r="M18">
            <v>134321.83371970514</v>
          </cell>
          <cell r="N18">
            <v>118303.18678984321</v>
          </cell>
          <cell r="O18">
            <v>138807.88689465841</v>
          </cell>
          <cell r="P18">
            <v>118849.95237884171</v>
          </cell>
          <cell r="Q18">
            <v>133707.71294945318</v>
          </cell>
        </row>
        <row r="19">
          <cell r="F19">
            <v>30985.339999999997</v>
          </cell>
          <cell r="G19">
            <v>28316.179999999997</v>
          </cell>
          <cell r="H19">
            <v>30043.999999999996</v>
          </cell>
          <cell r="I19">
            <v>28593.999999999996</v>
          </cell>
          <cell r="J19">
            <v>29294.35</v>
          </cell>
          <cell r="K19">
            <v>35003</v>
          </cell>
          <cell r="L19">
            <v>34775.93</v>
          </cell>
          <cell r="M19">
            <v>38683.969999999994</v>
          </cell>
          <cell r="N19">
            <v>33994.089999999997</v>
          </cell>
          <cell r="O19">
            <v>39997.379999999997</v>
          </cell>
          <cell r="P19">
            <v>34154.17</v>
          </cell>
          <cell r="Q19">
            <v>38504.17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4437.5770096410934</v>
          </cell>
          <cell r="G21">
            <v>3905.3785200866182</v>
          </cell>
          <cell r="H21">
            <v>4114.7037270314931</v>
          </cell>
          <cell r="I21">
            <v>3857.4781488437884</v>
          </cell>
          <cell r="J21">
            <v>3796.5660427574917</v>
          </cell>
          <cell r="K21">
            <v>4296.8095776368918</v>
          </cell>
          <cell r="L21">
            <v>4528.056083176959</v>
          </cell>
          <cell r="M21">
            <v>4872.1720625775088</v>
          </cell>
          <cell r="N21">
            <v>4453.8794735657939</v>
          </cell>
          <cell r="O21">
            <v>4919.8205166488879</v>
          </cell>
          <cell r="P21">
            <v>4283.7977100600001</v>
          </cell>
          <cell r="Q21">
            <v>4753.3177369599462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7396.1828880000003</v>
          </cell>
          <cell r="G27">
            <v>3197.8831840000003</v>
          </cell>
          <cell r="H27">
            <v>3468.907416</v>
          </cell>
          <cell r="I27">
            <v>2674.5196799999999</v>
          </cell>
          <cell r="J27">
            <v>2443.7319440000001</v>
          </cell>
          <cell r="K27">
            <v>2846.8986560000003</v>
          </cell>
          <cell r="L27">
            <v>5558.1134000000002</v>
          </cell>
          <cell r="M27">
            <v>3605.2653679999994</v>
          </cell>
          <cell r="N27">
            <v>3178.1004080000002</v>
          </cell>
          <cell r="O27">
            <v>3055.6671200000001</v>
          </cell>
          <cell r="P27">
            <v>2624.1944239999998</v>
          </cell>
          <cell r="Q27">
            <v>4274.5958799999999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3538.4000000000005</v>
          </cell>
          <cell r="G32">
            <v>3131.9500000000003</v>
          </cell>
          <cell r="H32">
            <v>3287.2999999999997</v>
          </cell>
          <cell r="I32">
            <v>3238.25</v>
          </cell>
          <cell r="J32">
            <v>3023.4500000000003</v>
          </cell>
          <cell r="K32">
            <v>3438.3</v>
          </cell>
          <cell r="L32">
            <v>3508.5</v>
          </cell>
          <cell r="M32">
            <v>3904.1499999999996</v>
          </cell>
          <cell r="N32">
            <v>3521.15</v>
          </cell>
          <cell r="O32">
            <v>3859.5</v>
          </cell>
          <cell r="P32">
            <v>3278.7</v>
          </cell>
          <cell r="Q32">
            <v>3793.5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8618.1677325073797</v>
          </cell>
          <cell r="G35">
            <v>7915.5594870063687</v>
          </cell>
          <cell r="H35">
            <v>8939.1551793632625</v>
          </cell>
          <cell r="I35">
            <v>8074.9667640011994</v>
          </cell>
          <cell r="J35">
            <v>8441.8955067432598</v>
          </cell>
          <cell r="K35">
            <v>8802.8858741862441</v>
          </cell>
          <cell r="L35">
            <v>12104.771231604762</v>
          </cell>
          <cell r="M35">
            <v>10486.322015065067</v>
          </cell>
          <cell r="N35">
            <v>11705.340869074869</v>
          </cell>
          <cell r="O35">
            <v>11280.986201726648</v>
          </cell>
          <cell r="P35">
            <v>11504.133214467509</v>
          </cell>
          <cell r="Q35">
            <v>10554.827468483991</v>
          </cell>
        </row>
        <row r="36">
          <cell r="F36">
            <v>19175.080000000002</v>
          </cell>
          <cell r="G36">
            <v>18144.52</v>
          </cell>
          <cell r="H36">
            <v>18536.199999999997</v>
          </cell>
          <cell r="I36">
            <v>18456.52</v>
          </cell>
          <cell r="J36">
            <v>17857.36</v>
          </cell>
          <cell r="K36">
            <v>20956.559999999998</v>
          </cell>
          <cell r="L36">
            <v>21144.84</v>
          </cell>
          <cell r="M36">
            <v>22215.599999999999</v>
          </cell>
          <cell r="N36">
            <v>21226.799999999999</v>
          </cell>
          <cell r="O36">
            <v>22086.240000000002</v>
          </cell>
          <cell r="P36">
            <v>20551.559999999998</v>
          </cell>
          <cell r="Q36">
            <v>21932.28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4925.4523000000008</v>
          </cell>
          <cell r="G48">
            <v>4373.6936999999998</v>
          </cell>
          <cell r="H48">
            <v>4711.3495000000003</v>
          </cell>
          <cell r="I48">
            <v>4559.9036999999998</v>
          </cell>
          <cell r="J48">
            <v>4450.6316000000006</v>
          </cell>
          <cell r="K48">
            <v>4754.2386000000006</v>
          </cell>
          <cell r="L48">
            <v>5005.0679</v>
          </cell>
          <cell r="M48">
            <v>5278.6559999999999</v>
          </cell>
          <cell r="N48">
            <v>5114.9180000000006</v>
          </cell>
          <cell r="O48">
            <v>5251.2744000000002</v>
          </cell>
          <cell r="P48">
            <v>4781.0210999999999</v>
          </cell>
          <cell r="Q48">
            <v>5110.9493000000002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1765.06</v>
          </cell>
          <cell r="G52">
            <v>1898.405</v>
          </cell>
          <cell r="H52">
            <v>2763.5499999999997</v>
          </cell>
          <cell r="I52">
            <v>1388.09</v>
          </cell>
          <cell r="J52">
            <v>2037.95</v>
          </cell>
          <cell r="K52">
            <v>4985.54</v>
          </cell>
          <cell r="L52">
            <v>3283.0249999999996</v>
          </cell>
          <cell r="M52">
            <v>1523.2499999999998</v>
          </cell>
          <cell r="N52">
            <v>1667.85</v>
          </cell>
          <cell r="O52">
            <v>3289.2200000000003</v>
          </cell>
          <cell r="P52">
            <v>2594.42</v>
          </cell>
          <cell r="Q52">
            <v>1180.1500000000001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4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5">
        <row r="10">
          <cell r="F10">
            <v>200</v>
          </cell>
          <cell r="G10">
            <v>200</v>
          </cell>
          <cell r="H10">
            <v>200</v>
          </cell>
          <cell r="I10">
            <v>200</v>
          </cell>
          <cell r="J10">
            <v>200</v>
          </cell>
          <cell r="K10">
            <v>200</v>
          </cell>
          <cell r="L10">
            <v>200</v>
          </cell>
          <cell r="M10">
            <v>200</v>
          </cell>
          <cell r="N10">
            <v>200</v>
          </cell>
          <cell r="O10">
            <v>200</v>
          </cell>
          <cell r="P10">
            <v>200</v>
          </cell>
          <cell r="Q10">
            <v>200</v>
          </cell>
        </row>
        <row r="11">
          <cell r="F11">
            <v>8178.14</v>
          </cell>
          <cell r="G11">
            <v>8234.94</v>
          </cell>
          <cell r="H11">
            <v>8227.43</v>
          </cell>
          <cell r="I11">
            <v>7951.8549999999996</v>
          </cell>
          <cell r="J11">
            <v>7822.08</v>
          </cell>
          <cell r="K11">
            <v>7819.08</v>
          </cell>
          <cell r="L11">
            <v>7693.62</v>
          </cell>
          <cell r="M11">
            <v>7724.8</v>
          </cell>
          <cell r="N11">
            <v>7746.6</v>
          </cell>
          <cell r="O11">
            <v>7770.3850000000002</v>
          </cell>
          <cell r="P11">
            <v>7751.08</v>
          </cell>
          <cell r="Q11">
            <v>7825.2350000000006</v>
          </cell>
        </row>
        <row r="12">
          <cell r="F12">
            <v>5271.567</v>
          </cell>
          <cell r="G12">
            <v>27.954499999999999</v>
          </cell>
          <cell r="H12">
            <v>36.357999999999997</v>
          </cell>
          <cell r="I12">
            <v>33.099500000000006</v>
          </cell>
          <cell r="J12">
            <v>46.991</v>
          </cell>
          <cell r="K12">
            <v>1723.232</v>
          </cell>
          <cell r="L12">
            <v>42.189</v>
          </cell>
          <cell r="M12">
            <v>37.558499999999995</v>
          </cell>
          <cell r="N12">
            <v>27.44</v>
          </cell>
          <cell r="O12">
            <v>0</v>
          </cell>
          <cell r="P12">
            <v>7.8890000000000002</v>
          </cell>
          <cell r="Q12">
            <v>1743.4690000000001</v>
          </cell>
        </row>
        <row r="13">
          <cell r="F13">
            <v>0</v>
          </cell>
          <cell r="G13">
            <v>0</v>
          </cell>
          <cell r="H13">
            <v>8216.4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12084.3415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6094</v>
          </cell>
          <cell r="G15">
            <v>5701.2000000000007</v>
          </cell>
          <cell r="H15">
            <v>6094</v>
          </cell>
          <cell r="I15">
            <v>5963</v>
          </cell>
          <cell r="J15">
            <v>6161.9500000000007</v>
          </cell>
          <cell r="K15">
            <v>5963</v>
          </cell>
          <cell r="L15">
            <v>6162</v>
          </cell>
          <cell r="M15">
            <v>6162</v>
          </cell>
          <cell r="N15">
            <v>5962.75</v>
          </cell>
          <cell r="O15">
            <v>6162</v>
          </cell>
          <cell r="P15">
            <v>5962.4500000000007</v>
          </cell>
          <cell r="Q15">
            <v>6162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81063.392462945689</v>
          </cell>
          <cell r="G17">
            <v>36554.010462945698</v>
          </cell>
          <cell r="H17">
            <v>55182.332462945691</v>
          </cell>
          <cell r="I17">
            <v>73291.899276443699</v>
          </cell>
          <cell r="J17">
            <v>84895.629310888136</v>
          </cell>
          <cell r="K17">
            <v>28888.572328110364</v>
          </cell>
          <cell r="L17">
            <v>52862.947701305267</v>
          </cell>
          <cell r="M17">
            <v>48767.354718527495</v>
          </cell>
          <cell r="N17">
            <v>42892.940815749716</v>
          </cell>
          <cell r="O17">
            <v>32985.682715925534</v>
          </cell>
          <cell r="P17">
            <v>28507.778715925535</v>
          </cell>
          <cell r="Q17">
            <v>29774.342715925533</v>
          </cell>
        </row>
        <row r="18">
          <cell r="F18">
            <v>39740.807318395724</v>
          </cell>
          <cell r="G18">
            <v>39740.807318395724</v>
          </cell>
          <cell r="H18">
            <v>41314.907318395723</v>
          </cell>
          <cell r="I18">
            <v>34622.308205152993</v>
          </cell>
          <cell r="J18">
            <v>34808.51086474894</v>
          </cell>
          <cell r="K18">
            <v>35477.710806762887</v>
          </cell>
          <cell r="L18">
            <v>33182.411590608666</v>
          </cell>
          <cell r="M18">
            <v>33038.844362898752</v>
          </cell>
          <cell r="N18">
            <v>33360.828201212287</v>
          </cell>
          <cell r="O18">
            <v>33485.740834138538</v>
          </cell>
          <cell r="P18">
            <v>33485.740834138538</v>
          </cell>
          <cell r="Q18">
            <v>33410.966134138536</v>
          </cell>
        </row>
        <row r="19">
          <cell r="F19">
            <v>7080</v>
          </cell>
          <cell r="G19">
            <v>7080</v>
          </cell>
          <cell r="H19">
            <v>7080</v>
          </cell>
          <cell r="I19">
            <v>6087</v>
          </cell>
          <cell r="J19">
            <v>6087</v>
          </cell>
          <cell r="K19">
            <v>6087</v>
          </cell>
          <cell r="L19">
            <v>6139</v>
          </cell>
          <cell r="M19">
            <v>6139</v>
          </cell>
          <cell r="N19">
            <v>6139</v>
          </cell>
          <cell r="O19">
            <v>6384</v>
          </cell>
          <cell r="P19">
            <v>6384</v>
          </cell>
          <cell r="Q19">
            <v>6384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349.8</v>
          </cell>
          <cell r="G21">
            <v>349.8</v>
          </cell>
          <cell r="H21">
            <v>349.8</v>
          </cell>
          <cell r="I21">
            <v>300.3</v>
          </cell>
          <cell r="J21">
            <v>293.7</v>
          </cell>
          <cell r="K21">
            <v>290.40000000000003</v>
          </cell>
          <cell r="L21">
            <v>270.60000000000002</v>
          </cell>
          <cell r="M21">
            <v>267.3</v>
          </cell>
          <cell r="N21">
            <v>264</v>
          </cell>
          <cell r="O21">
            <v>273.89999999999998</v>
          </cell>
          <cell r="P21">
            <v>273.89999999999998</v>
          </cell>
          <cell r="Q21">
            <v>273.89999999999998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2070.2300879999998</v>
          </cell>
          <cell r="G27">
            <v>1826.593136</v>
          </cell>
          <cell r="H27">
            <v>1818.230088</v>
          </cell>
          <cell r="I27">
            <v>1589.5961480000001</v>
          </cell>
          <cell r="J27">
            <v>1536.8292039999999</v>
          </cell>
          <cell r="K27">
            <v>1523.479904</v>
          </cell>
          <cell r="L27">
            <v>1424.01656</v>
          </cell>
          <cell r="M27">
            <v>1421.1999080000001</v>
          </cell>
          <cell r="N27">
            <v>1411.0954080000001</v>
          </cell>
          <cell r="O27">
            <v>1444.480908</v>
          </cell>
          <cell r="P27">
            <v>1446.0745079999999</v>
          </cell>
          <cell r="Q27">
            <v>1454.879156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967.4</v>
          </cell>
          <cell r="G32">
            <v>978.05000000000007</v>
          </cell>
          <cell r="H32">
            <v>967.4</v>
          </cell>
          <cell r="I32">
            <v>861.65000000000009</v>
          </cell>
          <cell r="J32">
            <v>822.69999999999993</v>
          </cell>
          <cell r="K32">
            <v>819.19999999999993</v>
          </cell>
          <cell r="L32">
            <v>766.25</v>
          </cell>
          <cell r="M32">
            <v>773.4</v>
          </cell>
          <cell r="N32">
            <v>769.9</v>
          </cell>
          <cell r="O32">
            <v>780.4</v>
          </cell>
          <cell r="P32">
            <v>780.4</v>
          </cell>
          <cell r="Q32">
            <v>791.05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10888</v>
          </cell>
          <cell r="G36">
            <v>10910.8</v>
          </cell>
          <cell r="H36">
            <v>10888</v>
          </cell>
          <cell r="I36">
            <v>10546</v>
          </cell>
          <cell r="J36">
            <v>10447.200000000001</v>
          </cell>
          <cell r="K36">
            <v>10432</v>
          </cell>
          <cell r="L36">
            <v>10272.4</v>
          </cell>
          <cell r="M36">
            <v>10280</v>
          </cell>
          <cell r="N36">
            <v>10264.799999999999</v>
          </cell>
          <cell r="O36">
            <v>10310.4</v>
          </cell>
          <cell r="P36">
            <v>10310.4</v>
          </cell>
          <cell r="Q36">
            <v>10333.200000000001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614.79999999999995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481.4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586.33939999999996</v>
          </cell>
          <cell r="G48">
            <v>1419.2674</v>
          </cell>
          <cell r="H48">
            <v>602.57939999999996</v>
          </cell>
          <cell r="I48">
            <v>785.07590000000005</v>
          </cell>
          <cell r="J48">
            <v>965.73809999999992</v>
          </cell>
          <cell r="K48">
            <v>751.31119999999999</v>
          </cell>
          <cell r="L48">
            <v>475.86580000000004</v>
          </cell>
          <cell r="M48">
            <v>1098.6768999999999</v>
          </cell>
          <cell r="N48">
            <v>485.14</v>
          </cell>
          <cell r="O48">
            <v>712.97070000000008</v>
          </cell>
          <cell r="P48">
            <v>908.02070000000003</v>
          </cell>
          <cell r="Q48">
            <v>696.38869999999997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3274.86</v>
          </cell>
          <cell r="G52">
            <v>3404</v>
          </cell>
          <cell r="H52">
            <v>4749.4260000000004</v>
          </cell>
          <cell r="I52">
            <v>3163.2649999999999</v>
          </cell>
          <cell r="J52">
            <v>2726.8500000000004</v>
          </cell>
          <cell r="K52">
            <v>3055.4400000000005</v>
          </cell>
          <cell r="L52">
            <v>1510.1180000000002</v>
          </cell>
          <cell r="M52">
            <v>583.505</v>
          </cell>
          <cell r="N52">
            <v>2122.1</v>
          </cell>
          <cell r="O52">
            <v>3582.61</v>
          </cell>
          <cell r="P52">
            <v>3680.0852</v>
          </cell>
          <cell r="Q52">
            <v>781.29500000000007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6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7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8">
        <row r="10">
          <cell r="F10">
            <v>2200</v>
          </cell>
          <cell r="G10">
            <v>2200</v>
          </cell>
          <cell r="H10">
            <v>2200</v>
          </cell>
          <cell r="I10">
            <v>2300</v>
          </cell>
          <cell r="J10">
            <v>2300</v>
          </cell>
          <cell r="K10">
            <v>2400</v>
          </cell>
          <cell r="L10">
            <v>2400</v>
          </cell>
          <cell r="M10">
            <v>2400</v>
          </cell>
          <cell r="N10">
            <v>2500</v>
          </cell>
          <cell r="O10">
            <v>2500</v>
          </cell>
          <cell r="P10">
            <v>2500</v>
          </cell>
          <cell r="Q10">
            <v>2500</v>
          </cell>
        </row>
        <row r="11">
          <cell r="F11">
            <v>117104.94</v>
          </cell>
          <cell r="G11">
            <v>118740.92</v>
          </cell>
          <cell r="H11">
            <v>117175.20999999999</v>
          </cell>
          <cell r="I11">
            <v>120792.74</v>
          </cell>
          <cell r="J11">
            <v>117826.6</v>
          </cell>
          <cell r="K11">
            <v>119814.44</v>
          </cell>
          <cell r="L11">
            <v>126978.48999999999</v>
          </cell>
          <cell r="M11">
            <v>130999.36</v>
          </cell>
          <cell r="N11">
            <v>134546.20000000001</v>
          </cell>
          <cell r="O11">
            <v>137663.785</v>
          </cell>
          <cell r="P11">
            <v>140942.26</v>
          </cell>
          <cell r="Q11">
            <v>144500.755</v>
          </cell>
        </row>
        <row r="12">
          <cell r="F12">
            <v>65536.49549999999</v>
          </cell>
          <cell r="G12">
            <v>2452.107</v>
          </cell>
          <cell r="H12">
            <v>959.71399999999994</v>
          </cell>
          <cell r="I12">
            <v>4540.2910000000002</v>
          </cell>
          <cell r="J12">
            <v>3379.2359999999999</v>
          </cell>
          <cell r="K12">
            <v>301.66849999999999</v>
          </cell>
          <cell r="L12">
            <v>3419.5384999999997</v>
          </cell>
          <cell r="M12">
            <v>4976.2440000000006</v>
          </cell>
          <cell r="N12">
            <v>2867.48</v>
          </cell>
          <cell r="O12">
            <v>1715</v>
          </cell>
          <cell r="P12">
            <v>2052.3405000000002</v>
          </cell>
          <cell r="Q12">
            <v>2939.8530000000001</v>
          </cell>
        </row>
        <row r="13">
          <cell r="F13">
            <v>0</v>
          </cell>
          <cell r="G13">
            <v>0</v>
          </cell>
          <cell r="H13">
            <v>126127.2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276546.18050000002</v>
          </cell>
        </row>
        <row r="14">
          <cell r="F14">
            <v>1172000</v>
          </cell>
          <cell r="G14">
            <v>172000</v>
          </cell>
          <cell r="H14">
            <v>172000</v>
          </cell>
          <cell r="I14">
            <v>344000</v>
          </cell>
          <cell r="J14">
            <v>222000</v>
          </cell>
          <cell r="K14">
            <v>172000</v>
          </cell>
          <cell r="L14">
            <v>172000</v>
          </cell>
          <cell r="M14">
            <v>199000</v>
          </cell>
          <cell r="N14">
            <v>172000</v>
          </cell>
          <cell r="O14">
            <v>172000</v>
          </cell>
          <cell r="P14">
            <v>172000</v>
          </cell>
          <cell r="Q14">
            <v>222000</v>
          </cell>
        </row>
        <row r="15">
          <cell r="F15">
            <v>11944</v>
          </cell>
          <cell r="G15">
            <v>11174.839999999967</v>
          </cell>
          <cell r="H15">
            <v>11944</v>
          </cell>
          <cell r="I15">
            <v>11688</v>
          </cell>
          <cell r="J15">
            <v>12076.359999999986</v>
          </cell>
          <cell r="K15">
            <v>11688</v>
          </cell>
          <cell r="L15">
            <v>12077</v>
          </cell>
          <cell r="M15">
            <v>12077</v>
          </cell>
          <cell r="N15">
            <v>11688.010000000009</v>
          </cell>
          <cell r="O15">
            <v>12077</v>
          </cell>
          <cell r="P15">
            <v>11687.419999999925</v>
          </cell>
          <cell r="Q15">
            <v>12077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768368.4998122222</v>
          </cell>
          <cell r="G17">
            <v>1081911.5938122221</v>
          </cell>
          <cell r="H17">
            <v>741487.06981222215</v>
          </cell>
          <cell r="I17">
            <v>1512883.5332311112</v>
          </cell>
          <cell r="J17">
            <v>700967.76049166662</v>
          </cell>
          <cell r="K17">
            <v>718550.43640666665</v>
          </cell>
          <cell r="L17">
            <v>1126454.6259427778</v>
          </cell>
          <cell r="M17">
            <v>1067013.2024777778</v>
          </cell>
          <cell r="N17">
            <v>788609.09569333331</v>
          </cell>
          <cell r="O17">
            <v>641013.29749944445</v>
          </cell>
          <cell r="P17">
            <v>688927.64949944441</v>
          </cell>
          <cell r="Q17">
            <v>702502.3674994444</v>
          </cell>
        </row>
        <row r="18">
          <cell r="F18">
            <v>1049007.3478950118</v>
          </cell>
          <cell r="G18">
            <v>1049007.3478950118</v>
          </cell>
          <cell r="H18">
            <v>1090557.6478950116</v>
          </cell>
          <cell r="I18">
            <v>1165744.5312152612</v>
          </cell>
          <cell r="J18">
            <v>1237853.2234486563</v>
          </cell>
          <cell r="K18">
            <v>1301386.9373208021</v>
          </cell>
          <cell r="L18">
            <v>1340650.3609717868</v>
          </cell>
          <cell r="M18">
            <v>1362342.4712602699</v>
          </cell>
          <cell r="N18">
            <v>1401154.7844509159</v>
          </cell>
          <cell r="O18">
            <v>1440693.7411892614</v>
          </cell>
          <cell r="P18">
            <v>1440693.7411892614</v>
          </cell>
          <cell r="Q18">
            <v>1437476.6272892614</v>
          </cell>
        </row>
        <row r="19">
          <cell r="F19">
            <v>16752</v>
          </cell>
          <cell r="G19">
            <v>16752</v>
          </cell>
          <cell r="H19">
            <v>16752</v>
          </cell>
          <cell r="I19">
            <v>18764</v>
          </cell>
          <cell r="J19">
            <v>19731</v>
          </cell>
          <cell r="K19">
            <v>20362</v>
          </cell>
          <cell r="L19">
            <v>23122</v>
          </cell>
          <cell r="M19">
            <v>23754</v>
          </cell>
          <cell r="N19">
            <v>24231</v>
          </cell>
          <cell r="O19">
            <v>25791</v>
          </cell>
          <cell r="P19">
            <v>25791</v>
          </cell>
          <cell r="Q19">
            <v>25791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256560.9</v>
          </cell>
          <cell r="G21">
            <v>256560.9</v>
          </cell>
          <cell r="H21">
            <v>256560.9</v>
          </cell>
          <cell r="I21">
            <v>303008.7</v>
          </cell>
          <cell r="J21">
            <v>321717</v>
          </cell>
          <cell r="K21">
            <v>334052.40000000002</v>
          </cell>
          <cell r="L21">
            <v>383945.4</v>
          </cell>
          <cell r="M21">
            <v>395794.5</v>
          </cell>
          <cell r="N21">
            <v>405048</v>
          </cell>
          <cell r="O21">
            <v>431469.3</v>
          </cell>
          <cell r="P21">
            <v>431469.3</v>
          </cell>
          <cell r="Q21">
            <v>431469.3</v>
          </cell>
        </row>
        <row r="22">
          <cell r="F22">
            <v>88983.09</v>
          </cell>
          <cell r="G22">
            <v>88983.09</v>
          </cell>
          <cell r="H22">
            <v>88983.09</v>
          </cell>
          <cell r="I22">
            <v>88983.09</v>
          </cell>
          <cell r="J22">
            <v>88983.09</v>
          </cell>
          <cell r="K22">
            <v>88983.09</v>
          </cell>
          <cell r="L22">
            <v>88983.09</v>
          </cell>
          <cell r="M22">
            <v>88983.09</v>
          </cell>
          <cell r="N22">
            <v>88983.09</v>
          </cell>
          <cell r="O22">
            <v>88983.09</v>
          </cell>
          <cell r="P22">
            <v>88983.09</v>
          </cell>
          <cell r="Q22">
            <v>88983.09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-864734.2080000001</v>
          </cell>
          <cell r="G24">
            <v>-864734.2080000001</v>
          </cell>
          <cell r="H24">
            <v>-864734.2080000001</v>
          </cell>
          <cell r="I24">
            <v>-864734.2080000001</v>
          </cell>
          <cell r="J24">
            <v>-864734.2080000001</v>
          </cell>
          <cell r="K24">
            <v>-864734.2080000001</v>
          </cell>
          <cell r="L24">
            <v>-864734.2080000001</v>
          </cell>
          <cell r="M24">
            <v>-864734.2080000001</v>
          </cell>
          <cell r="N24">
            <v>-864734.2080000001</v>
          </cell>
          <cell r="O24">
            <v>-864734.2080000001</v>
          </cell>
          <cell r="P24">
            <v>-864734.2080000001</v>
          </cell>
          <cell r="Q24">
            <v>-864734.2080000001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60449.773919999992</v>
          </cell>
          <cell r="G27">
            <v>54167.490999999995</v>
          </cell>
          <cell r="H27">
            <v>54065.238879999997</v>
          </cell>
          <cell r="I27">
            <v>59395.504839999994</v>
          </cell>
          <cell r="J27">
            <v>60444.794876</v>
          </cell>
          <cell r="K27">
            <v>61866.052232000002</v>
          </cell>
          <cell r="L27">
            <v>63522.202716</v>
          </cell>
          <cell r="M27">
            <v>64552.755216000005</v>
          </cell>
          <cell r="N27">
            <v>65162.024656000009</v>
          </cell>
          <cell r="O27">
            <v>68375.119747999997</v>
          </cell>
          <cell r="P27">
            <v>68090.142515999993</v>
          </cell>
          <cell r="Q27">
            <v>68707.863683999996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25395.25</v>
          </cell>
          <cell r="G32">
            <v>25768</v>
          </cell>
          <cell r="H32">
            <v>25608.25</v>
          </cell>
          <cell r="I32">
            <v>28882.25</v>
          </cell>
          <cell r="J32">
            <v>29044.05</v>
          </cell>
          <cell r="K32">
            <v>30031.35</v>
          </cell>
          <cell r="L32">
            <v>30946.55</v>
          </cell>
          <cell r="M32">
            <v>31839.8</v>
          </cell>
          <cell r="N32">
            <v>32229.3</v>
          </cell>
          <cell r="O32">
            <v>33809.15</v>
          </cell>
          <cell r="P32">
            <v>33447.050000000003</v>
          </cell>
          <cell r="Q32">
            <v>34149.949999999997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191634.06943800001</v>
          </cell>
          <cell r="G35">
            <v>191634.06943800001</v>
          </cell>
          <cell r="H35">
            <v>191634.06943800001</v>
          </cell>
          <cell r="I35">
            <v>210153.24210257997</v>
          </cell>
          <cell r="J35">
            <v>221504.06046258</v>
          </cell>
          <cell r="K35">
            <v>228919.92845778001</v>
          </cell>
          <cell r="L35">
            <v>253917.89879210998</v>
          </cell>
          <cell r="M35">
            <v>259857.15590331002</v>
          </cell>
          <cell r="N35">
            <v>264341.90106890997</v>
          </cell>
          <cell r="O35">
            <v>282587.61332214007</v>
          </cell>
          <cell r="P35">
            <v>282587.61332214007</v>
          </cell>
          <cell r="Q35">
            <v>282587.61332214007</v>
          </cell>
        </row>
        <row r="36">
          <cell r="F36">
            <v>165931.6</v>
          </cell>
          <cell r="G36">
            <v>166729.60000000001</v>
          </cell>
          <cell r="H36">
            <v>166387.6</v>
          </cell>
          <cell r="I36">
            <v>177446.8</v>
          </cell>
          <cell r="J36">
            <v>178571.6</v>
          </cell>
          <cell r="K36">
            <v>181170.8</v>
          </cell>
          <cell r="L36">
            <v>191785.2</v>
          </cell>
          <cell r="M36">
            <v>191905.6</v>
          </cell>
          <cell r="N36">
            <v>192893.6</v>
          </cell>
          <cell r="O36">
            <v>199902</v>
          </cell>
          <cell r="P36">
            <v>205126.8</v>
          </cell>
          <cell r="Q36">
            <v>206631.6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16228.4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20711.8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15404.636200000001</v>
          </cell>
          <cell r="G48">
            <v>39836.766199999998</v>
          </cell>
          <cell r="H48">
            <v>15945.246200000001</v>
          </cell>
          <cell r="I48">
            <v>26360.911599999999</v>
          </cell>
          <cell r="J48">
            <v>36624.0245</v>
          </cell>
          <cell r="K48">
            <v>27549.135199999997</v>
          </cell>
          <cell r="L48">
            <v>19219.715700000001</v>
          </cell>
          <cell r="M48">
            <v>47675.742000000006</v>
          </cell>
          <cell r="N48">
            <v>20316.099999999999</v>
          </cell>
          <cell r="O48">
            <v>30805.787899999999</v>
          </cell>
          <cell r="P48">
            <v>41394.385900000001</v>
          </cell>
          <cell r="Q48">
            <v>30021.243900000001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86439.33</v>
          </cell>
          <cell r="G52">
            <v>89851.15</v>
          </cell>
          <cell r="H52">
            <v>125369.30799999999</v>
          </cell>
          <cell r="I52">
            <v>106503.91</v>
          </cell>
          <cell r="J52">
            <v>96964.7</v>
          </cell>
          <cell r="K52">
            <v>112078.48999999999</v>
          </cell>
          <cell r="L52">
            <v>61012.061999999991</v>
          </cell>
          <cell r="M52">
            <v>24058.9</v>
          </cell>
          <cell r="N52">
            <v>89124.7</v>
          </cell>
          <cell r="O52">
            <v>154146.22</v>
          </cell>
          <cell r="P52">
            <v>158328.1024</v>
          </cell>
          <cell r="Q52">
            <v>33618.315000000002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31117.8</v>
          </cell>
          <cell r="G54">
            <v>31117.8</v>
          </cell>
          <cell r="H54">
            <v>31117.8</v>
          </cell>
          <cell r="I54">
            <v>31219.65</v>
          </cell>
          <cell r="J54">
            <v>31219.65</v>
          </cell>
          <cell r="K54">
            <v>31219.65</v>
          </cell>
          <cell r="L54">
            <v>31219.65</v>
          </cell>
          <cell r="M54">
            <v>31219.65</v>
          </cell>
          <cell r="N54">
            <v>31219.65</v>
          </cell>
          <cell r="O54">
            <v>31219.65</v>
          </cell>
          <cell r="P54">
            <v>31219.65</v>
          </cell>
          <cell r="Q54">
            <v>31219.65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39">
        <row r="10">
          <cell r="F10">
            <v>1200</v>
          </cell>
          <cell r="G10">
            <v>1300</v>
          </cell>
          <cell r="H10">
            <v>1300</v>
          </cell>
          <cell r="I10">
            <v>1300</v>
          </cell>
          <cell r="J10">
            <v>1300</v>
          </cell>
          <cell r="K10">
            <v>1300</v>
          </cell>
          <cell r="L10">
            <v>1300</v>
          </cell>
          <cell r="M10">
            <v>1300</v>
          </cell>
          <cell r="N10">
            <v>1300</v>
          </cell>
          <cell r="O10">
            <v>1300</v>
          </cell>
          <cell r="P10">
            <v>1300</v>
          </cell>
          <cell r="Q10">
            <v>1300</v>
          </cell>
        </row>
        <row r="11">
          <cell r="F11">
            <v>61981.89</v>
          </cell>
          <cell r="G11">
            <v>62318.020000000004</v>
          </cell>
          <cell r="H11">
            <v>62316.824999999997</v>
          </cell>
          <cell r="I11">
            <v>67769.78</v>
          </cell>
          <cell r="J11">
            <v>70711.64</v>
          </cell>
          <cell r="K11">
            <v>71210.074999999997</v>
          </cell>
          <cell r="L11">
            <v>71987.509999999995</v>
          </cell>
          <cell r="M11">
            <v>72572</v>
          </cell>
          <cell r="N11">
            <v>69930.875</v>
          </cell>
          <cell r="O11">
            <v>73123.34</v>
          </cell>
          <cell r="P11">
            <v>80588</v>
          </cell>
          <cell r="Q11">
            <v>81336.22</v>
          </cell>
        </row>
        <row r="12">
          <cell r="F12">
            <v>30657.683000000001</v>
          </cell>
          <cell r="G12">
            <v>3583.4924999999998</v>
          </cell>
          <cell r="H12">
            <v>3629.9690000000001</v>
          </cell>
          <cell r="I12">
            <v>3656.0369999999998</v>
          </cell>
          <cell r="J12">
            <v>5487.6570000000002</v>
          </cell>
          <cell r="K12">
            <v>3492.5974999999999</v>
          </cell>
          <cell r="L12">
            <v>5514.9255000000003</v>
          </cell>
          <cell r="M12">
            <v>3766.6545000000001</v>
          </cell>
          <cell r="N12">
            <v>3681.4189999999999</v>
          </cell>
          <cell r="O12">
            <v>3430</v>
          </cell>
          <cell r="P12">
            <v>5215.6580000000004</v>
          </cell>
          <cell r="Q12">
            <v>5401.5640000000003</v>
          </cell>
        </row>
        <row r="13">
          <cell r="F13">
            <v>0</v>
          </cell>
          <cell r="G13">
            <v>0</v>
          </cell>
          <cell r="H13">
            <v>75208.2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119445.719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6460</v>
          </cell>
          <cell r="G15">
            <v>6042.5499999999993</v>
          </cell>
          <cell r="H15">
            <v>6460</v>
          </cell>
          <cell r="I15">
            <v>6321</v>
          </cell>
          <cell r="J15">
            <v>6531.23</v>
          </cell>
          <cell r="K15">
            <v>6321</v>
          </cell>
          <cell r="L15">
            <v>6532</v>
          </cell>
          <cell r="M15">
            <v>6532</v>
          </cell>
          <cell r="N15">
            <v>6319.9599999999991</v>
          </cell>
          <cell r="O15">
            <v>6531</v>
          </cell>
          <cell r="P15">
            <v>6321.6399999999994</v>
          </cell>
          <cell r="Q15">
            <v>6531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407604.32295944443</v>
          </cell>
          <cell r="G17">
            <v>353073.54695944441</v>
          </cell>
          <cell r="H17">
            <v>403259.64295944443</v>
          </cell>
          <cell r="I17">
            <v>469374.91525333334</v>
          </cell>
          <cell r="J17">
            <v>400119.29077111109</v>
          </cell>
          <cell r="K17">
            <v>533272.82947833335</v>
          </cell>
          <cell r="L17">
            <v>224717.01661722222</v>
          </cell>
          <cell r="M17">
            <v>167196.01047944443</v>
          </cell>
          <cell r="N17">
            <v>252468.82599611112</v>
          </cell>
          <cell r="O17">
            <v>148368.6291177778</v>
          </cell>
          <cell r="P17">
            <v>236751.85511777777</v>
          </cell>
          <cell r="Q17">
            <v>164401.03911777778</v>
          </cell>
        </row>
        <row r="18">
          <cell r="F18">
            <v>218574.44025117648</v>
          </cell>
          <cell r="G18">
            <v>218574.44025117648</v>
          </cell>
          <cell r="H18">
            <v>227231.99025117647</v>
          </cell>
          <cell r="I18">
            <v>237410.11340676338</v>
          </cell>
          <cell r="J18">
            <v>255001.67509905965</v>
          </cell>
          <cell r="K18">
            <v>269711.23329232237</v>
          </cell>
          <cell r="L18">
            <v>290953.09675180039</v>
          </cell>
          <cell r="M18">
            <v>296533.82533120242</v>
          </cell>
          <cell r="N18">
            <v>305668.58839360758</v>
          </cell>
          <cell r="O18">
            <v>301775.11016789911</v>
          </cell>
          <cell r="P18">
            <v>301775.11016789911</v>
          </cell>
          <cell r="Q18">
            <v>301101.23696789914</v>
          </cell>
        </row>
        <row r="19">
          <cell r="F19">
            <v>15784</v>
          </cell>
          <cell r="G19">
            <v>15784</v>
          </cell>
          <cell r="H19">
            <v>15784</v>
          </cell>
          <cell r="I19">
            <v>16777</v>
          </cell>
          <cell r="J19">
            <v>17744</v>
          </cell>
          <cell r="K19">
            <v>18376</v>
          </cell>
          <cell r="L19">
            <v>21742</v>
          </cell>
          <cell r="M19">
            <v>22374</v>
          </cell>
          <cell r="N19">
            <v>22851</v>
          </cell>
          <cell r="O19">
            <v>23135</v>
          </cell>
          <cell r="P19">
            <v>23135</v>
          </cell>
          <cell r="Q19">
            <v>23135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249251.4</v>
          </cell>
          <cell r="G21">
            <v>249251.4</v>
          </cell>
          <cell r="H21">
            <v>249251.4</v>
          </cell>
          <cell r="I21">
            <v>294956.7</v>
          </cell>
          <cell r="J21">
            <v>313424.09999999998</v>
          </cell>
          <cell r="K21">
            <v>325607.7</v>
          </cell>
          <cell r="L21">
            <v>375385.2</v>
          </cell>
          <cell r="M21">
            <v>387171.6</v>
          </cell>
          <cell r="N21">
            <v>396378.9</v>
          </cell>
          <cell r="O21">
            <v>422153.4</v>
          </cell>
          <cell r="P21">
            <v>422153.4</v>
          </cell>
          <cell r="Q21">
            <v>422153.4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11341.570739999999</v>
          </cell>
          <cell r="G27">
            <v>10030.664875999999</v>
          </cell>
          <cell r="H27">
            <v>10010.663731999999</v>
          </cell>
          <cell r="I27">
            <v>10871.864055999999</v>
          </cell>
          <cell r="J27">
            <v>11210.316456</v>
          </cell>
          <cell r="K27">
            <v>11582.855019999999</v>
          </cell>
          <cell r="L27">
            <v>12480.234012000001</v>
          </cell>
          <cell r="M27">
            <v>12746.721676000001</v>
          </cell>
          <cell r="N27">
            <v>12903.426012</v>
          </cell>
          <cell r="O27">
            <v>13063.959912000002</v>
          </cell>
          <cell r="P27">
            <v>13005.533776</v>
          </cell>
          <cell r="Q27">
            <v>13136.747648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5288.75</v>
          </cell>
          <cell r="G32">
            <v>5363.2999999999993</v>
          </cell>
          <cell r="H32">
            <v>5331.35</v>
          </cell>
          <cell r="I32">
            <v>5879.55</v>
          </cell>
          <cell r="J32">
            <v>5977.55</v>
          </cell>
          <cell r="K32">
            <v>6228.75</v>
          </cell>
          <cell r="L32">
            <v>6712.5999999999995</v>
          </cell>
          <cell r="M32">
            <v>6932.3</v>
          </cell>
          <cell r="N32">
            <v>7027.85</v>
          </cell>
          <cell r="O32">
            <v>7080.35</v>
          </cell>
          <cell r="P32">
            <v>7005.8</v>
          </cell>
          <cell r="Q32">
            <v>7154.9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37032.248816324995</v>
          </cell>
          <cell r="G35">
            <v>37032.248816324995</v>
          </cell>
          <cell r="H35">
            <v>37032.248816324995</v>
          </cell>
          <cell r="I35">
            <v>39691.786224635987</v>
          </cell>
          <cell r="J35">
            <v>42324.912111635989</v>
          </cell>
          <cell r="K35">
            <v>44045.221024475984</v>
          </cell>
          <cell r="L35">
            <v>51108.305476031986</v>
          </cell>
          <cell r="M35">
            <v>52486.075003571983</v>
          </cell>
          <cell r="N35">
            <v>53526.431585591978</v>
          </cell>
          <cell r="O35">
            <v>54937.460833037992</v>
          </cell>
          <cell r="P35">
            <v>54937.460833037992</v>
          </cell>
          <cell r="Q35">
            <v>54937.460833037992</v>
          </cell>
        </row>
        <row r="36">
          <cell r="F36">
            <v>99815.6</v>
          </cell>
          <cell r="G36">
            <v>99975.2</v>
          </cell>
          <cell r="H36">
            <v>99906.8</v>
          </cell>
          <cell r="I36">
            <v>109396.4</v>
          </cell>
          <cell r="J36">
            <v>113822</v>
          </cell>
          <cell r="K36">
            <v>114490.8</v>
          </cell>
          <cell r="L36">
            <v>115912</v>
          </cell>
          <cell r="M36">
            <v>116444</v>
          </cell>
          <cell r="N36">
            <v>112694.8</v>
          </cell>
          <cell r="O36">
            <v>116922.8</v>
          </cell>
          <cell r="P36">
            <v>132763.20000000001</v>
          </cell>
          <cell r="Q36">
            <v>133082.4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3381.4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4338.4000000000005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3208.3726999999999</v>
          </cell>
          <cell r="G48">
            <v>7797.2886999999992</v>
          </cell>
          <cell r="H48">
            <v>3319.9746999999998</v>
          </cell>
          <cell r="I48">
            <v>5367.1515999999992</v>
          </cell>
          <cell r="J48">
            <v>7047.1047999999992</v>
          </cell>
          <cell r="K48">
            <v>5712.2160999999996</v>
          </cell>
          <cell r="L48">
            <v>4169.2130999999999</v>
          </cell>
          <cell r="M48">
            <v>9855.9622999999992</v>
          </cell>
          <cell r="N48">
            <v>4430.2997000000005</v>
          </cell>
          <cell r="O48">
            <v>6451.9032000000007</v>
          </cell>
          <cell r="P48">
            <v>8167.8572000000004</v>
          </cell>
          <cell r="Q48">
            <v>6289.2692000000006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18010.68</v>
          </cell>
          <cell r="G52">
            <v>18721.474999999999</v>
          </cell>
          <cell r="H52">
            <v>26122.192999999999</v>
          </cell>
          <cell r="I52">
            <v>21690.01</v>
          </cell>
          <cell r="J52">
            <v>19974.849999999999</v>
          </cell>
          <cell r="K52">
            <v>23228.32</v>
          </cell>
          <cell r="L52">
            <v>13240.956</v>
          </cell>
          <cell r="M52">
            <v>5236.835</v>
          </cell>
          <cell r="N52">
            <v>19442.875000000004</v>
          </cell>
          <cell r="O52">
            <v>32288.210000000003</v>
          </cell>
          <cell r="P52">
            <v>33164.211199999998</v>
          </cell>
          <cell r="Q52">
            <v>7041.920000000001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12700.8</v>
          </cell>
          <cell r="G54">
            <v>12700.8</v>
          </cell>
          <cell r="H54">
            <v>12700.8</v>
          </cell>
          <cell r="I54">
            <v>12700.8</v>
          </cell>
          <cell r="J54">
            <v>12700.8</v>
          </cell>
          <cell r="K54">
            <v>12700.8</v>
          </cell>
          <cell r="L54">
            <v>12700.8</v>
          </cell>
          <cell r="M54">
            <v>12700.8</v>
          </cell>
          <cell r="N54">
            <v>12700.8</v>
          </cell>
          <cell r="O54">
            <v>12700.8</v>
          </cell>
          <cell r="P54">
            <v>12700.8</v>
          </cell>
          <cell r="Q54">
            <v>12700.8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  <sheetData sheetId="40">
        <row r="10">
          <cell r="F10">
            <v>8600</v>
          </cell>
          <cell r="G10">
            <v>8700</v>
          </cell>
          <cell r="H10">
            <v>8700</v>
          </cell>
          <cell r="I10">
            <v>8600</v>
          </cell>
          <cell r="J10">
            <v>8500</v>
          </cell>
          <cell r="K10">
            <v>8500</v>
          </cell>
          <cell r="L10">
            <v>8400</v>
          </cell>
          <cell r="M10">
            <v>8500</v>
          </cell>
          <cell r="N10">
            <v>8500</v>
          </cell>
          <cell r="O10">
            <v>8300</v>
          </cell>
          <cell r="P10">
            <v>8300</v>
          </cell>
          <cell r="Q10">
            <v>8400</v>
          </cell>
        </row>
        <row r="11">
          <cell r="F11">
            <v>503885.63</v>
          </cell>
          <cell r="G11">
            <v>504602.12</v>
          </cell>
          <cell r="H11">
            <v>501464.29500000004</v>
          </cell>
          <cell r="I11">
            <v>502208.10499999998</v>
          </cell>
          <cell r="J11">
            <v>494871.68</v>
          </cell>
          <cell r="K11">
            <v>491938.66500000004</v>
          </cell>
          <cell r="L11">
            <v>462145.18</v>
          </cell>
          <cell r="M11">
            <v>466531.04000000004</v>
          </cell>
          <cell r="N11">
            <v>461118.32500000001</v>
          </cell>
          <cell r="O11">
            <v>456766.37</v>
          </cell>
          <cell r="P11">
            <v>456155.22000000003</v>
          </cell>
          <cell r="Q11">
            <v>461725.87</v>
          </cell>
        </row>
        <row r="12">
          <cell r="F12">
            <v>261816.70199999999</v>
          </cell>
          <cell r="G12">
            <v>30870.686000000002</v>
          </cell>
          <cell r="H12">
            <v>27958.958999999999</v>
          </cell>
          <cell r="I12">
            <v>29694.0245</v>
          </cell>
          <cell r="J12">
            <v>27214.306</v>
          </cell>
          <cell r="K12">
            <v>29717.3485</v>
          </cell>
          <cell r="L12">
            <v>21893.347000000002</v>
          </cell>
          <cell r="M12">
            <v>23289.1855</v>
          </cell>
          <cell r="N12">
            <v>22578.661</v>
          </cell>
          <cell r="O12">
            <v>22295</v>
          </cell>
          <cell r="P12">
            <v>17678.734499999999</v>
          </cell>
          <cell r="Q12">
            <v>27645.114000000001</v>
          </cell>
        </row>
        <row r="13">
          <cell r="F13">
            <v>0</v>
          </cell>
          <cell r="G13">
            <v>0</v>
          </cell>
          <cell r="H13">
            <v>596956.19999999995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827713.56900000002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F15">
            <v>36321</v>
          </cell>
          <cell r="G15">
            <v>33977.629999999997</v>
          </cell>
          <cell r="H15">
            <v>36321</v>
          </cell>
          <cell r="I15">
            <v>35540</v>
          </cell>
          <cell r="J15">
            <v>36724.19</v>
          </cell>
          <cell r="K15">
            <v>35540</v>
          </cell>
          <cell r="L15">
            <v>36725</v>
          </cell>
          <cell r="M15">
            <v>36725</v>
          </cell>
          <cell r="N15">
            <v>35539.040000000001</v>
          </cell>
          <cell r="O15">
            <v>36724</v>
          </cell>
          <cell r="P15">
            <v>35539.25</v>
          </cell>
          <cell r="Q15">
            <v>36724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F17">
            <v>2186514.0594131467</v>
          </cell>
          <cell r="G17">
            <v>2891736.8734131465</v>
          </cell>
          <cell r="H17">
            <v>2575520.3794131465</v>
          </cell>
          <cell r="I17">
            <v>3879294.2599978396</v>
          </cell>
          <cell r="J17">
            <v>2383592.6271850616</v>
          </cell>
          <cell r="K17">
            <v>2203731.3695456171</v>
          </cell>
          <cell r="L17">
            <v>2042756.0588634515</v>
          </cell>
          <cell r="M17">
            <v>2461794.8314490067</v>
          </cell>
          <cell r="N17">
            <v>1947186.9922195626</v>
          </cell>
          <cell r="O17">
            <v>1847337.8884574226</v>
          </cell>
          <cell r="P17">
            <v>1869372.4644574227</v>
          </cell>
          <cell r="Q17">
            <v>1867009.3984574226</v>
          </cell>
        </row>
        <row r="18">
          <cell r="F18">
            <v>2441810.1704218052</v>
          </cell>
          <cell r="G18">
            <v>2441810.1704218052</v>
          </cell>
          <cell r="H18">
            <v>2538528.220421805</v>
          </cell>
          <cell r="I18">
            <v>2366872.3004863383</v>
          </cell>
          <cell r="J18">
            <v>2383405.2270761803</v>
          </cell>
          <cell r="K18">
            <v>2424982.1648031678</v>
          </cell>
          <cell r="L18">
            <v>2381849.6905161296</v>
          </cell>
          <cell r="M18">
            <v>2386954.5334775741</v>
          </cell>
          <cell r="N18">
            <v>2429919.3241057997</v>
          </cell>
          <cell r="O18">
            <v>2258472.0143314162</v>
          </cell>
          <cell r="P18">
            <v>2258472.0143314162</v>
          </cell>
          <cell r="Q18">
            <v>2253428.7761314162</v>
          </cell>
        </row>
        <row r="19">
          <cell r="F19">
            <v>144362</v>
          </cell>
          <cell r="G19">
            <v>144362</v>
          </cell>
          <cell r="H19">
            <v>144362</v>
          </cell>
          <cell r="I19">
            <v>143705</v>
          </cell>
          <cell r="J19">
            <v>143705</v>
          </cell>
          <cell r="K19">
            <v>143705</v>
          </cell>
          <cell r="L19">
            <v>152409</v>
          </cell>
          <cell r="M19">
            <v>153040</v>
          </cell>
          <cell r="N19">
            <v>153517</v>
          </cell>
          <cell r="O19">
            <v>146361</v>
          </cell>
          <cell r="P19">
            <v>146361</v>
          </cell>
          <cell r="Q19">
            <v>146361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F21">
            <v>338277.9</v>
          </cell>
          <cell r="G21">
            <v>338277.9</v>
          </cell>
          <cell r="H21">
            <v>338277.9</v>
          </cell>
          <cell r="I21">
            <v>279984.3</v>
          </cell>
          <cell r="J21">
            <v>279565.2</v>
          </cell>
          <cell r="K21">
            <v>279304.5</v>
          </cell>
          <cell r="L21">
            <v>309013.8</v>
          </cell>
          <cell r="M21">
            <v>308901.59999999998</v>
          </cell>
          <cell r="N21">
            <v>308819.09999999998</v>
          </cell>
          <cell r="O21">
            <v>272783.40000000002</v>
          </cell>
          <cell r="P21">
            <v>272783.40000000002</v>
          </cell>
          <cell r="Q21">
            <v>272783.40000000002</v>
          </cell>
        </row>
        <row r="22">
          <cell r="F22">
            <v>20048.63</v>
          </cell>
          <cell r="G22">
            <v>20048.63</v>
          </cell>
          <cell r="H22">
            <v>20048.63</v>
          </cell>
          <cell r="I22">
            <v>20048.63</v>
          </cell>
          <cell r="J22">
            <v>20048.63</v>
          </cell>
          <cell r="K22">
            <v>20048.63</v>
          </cell>
          <cell r="L22">
            <v>20048.63</v>
          </cell>
          <cell r="M22">
            <v>20048.63</v>
          </cell>
          <cell r="N22">
            <v>20048.63</v>
          </cell>
          <cell r="O22">
            <v>20048.63</v>
          </cell>
          <cell r="P22">
            <v>20048.63</v>
          </cell>
          <cell r="Q22">
            <v>20048.63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F24">
            <v>-11447.311111111112</v>
          </cell>
          <cell r="G24">
            <v>-11447.311111111112</v>
          </cell>
          <cell r="H24">
            <v>-11447.311111111112</v>
          </cell>
          <cell r="I24">
            <v>-11447.311111111112</v>
          </cell>
          <cell r="J24">
            <v>-11447.311111111112</v>
          </cell>
          <cell r="K24">
            <v>-11447.311111111112</v>
          </cell>
          <cell r="L24">
            <v>-11447.311111111112</v>
          </cell>
          <cell r="M24">
            <v>-11447.311111111112</v>
          </cell>
          <cell r="N24">
            <v>-11447.311111111112</v>
          </cell>
          <cell r="O24">
            <v>-11447.311111111112</v>
          </cell>
          <cell r="P24">
            <v>-11447.311111111112</v>
          </cell>
          <cell r="Q24">
            <v>-11447.311111111112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F27">
            <v>126727.75353199999</v>
          </cell>
          <cell r="G27">
            <v>112114.86026799999</v>
          </cell>
          <cell r="H27">
            <v>111875.971188</v>
          </cell>
          <cell r="I27">
            <v>108403.88682799999</v>
          </cell>
          <cell r="J27">
            <v>104827.72130399998</v>
          </cell>
          <cell r="K27">
            <v>104113.462692</v>
          </cell>
          <cell r="L27">
            <v>102204.936992</v>
          </cell>
          <cell r="M27">
            <v>102590.39812</v>
          </cell>
          <cell r="N27">
            <v>102598.43248399999</v>
          </cell>
          <cell r="O27">
            <v>97782.822975999996</v>
          </cell>
          <cell r="P27">
            <v>97328.799184000003</v>
          </cell>
          <cell r="Q27">
            <v>98292.337128000014</v>
          </cell>
        </row>
        <row r="28"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F32">
            <v>59101.35</v>
          </cell>
          <cell r="G32">
            <v>59974.65</v>
          </cell>
          <cell r="H32">
            <v>59601.9</v>
          </cell>
          <cell r="I32">
            <v>58633.15</v>
          </cell>
          <cell r="J32">
            <v>55920.2</v>
          </cell>
          <cell r="K32">
            <v>55973.850000000006</v>
          </cell>
          <cell r="L32">
            <v>54989.85</v>
          </cell>
          <cell r="M32">
            <v>55786.75</v>
          </cell>
          <cell r="N32">
            <v>55890.95</v>
          </cell>
          <cell r="O32">
            <v>53002.05</v>
          </cell>
          <cell r="P32">
            <v>52426.950000000012</v>
          </cell>
          <cell r="Q32">
            <v>53523.900000000009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F35">
            <v>291124.97440865985</v>
          </cell>
          <cell r="G35">
            <v>291124.97440865985</v>
          </cell>
          <cell r="H35">
            <v>291124.97440865985</v>
          </cell>
          <cell r="I35">
            <v>275572.67656274996</v>
          </cell>
          <cell r="J35">
            <v>275572.67656274996</v>
          </cell>
          <cell r="K35">
            <v>275572.67656274996</v>
          </cell>
          <cell r="L35">
            <v>281968.28560939495</v>
          </cell>
          <cell r="M35">
            <v>285856.74196474493</v>
          </cell>
          <cell r="N35">
            <v>288792.92329429492</v>
          </cell>
          <cell r="O35">
            <v>280067.8392987299</v>
          </cell>
          <cell r="P35">
            <v>280067.8392987299</v>
          </cell>
          <cell r="Q35">
            <v>280067.8392987299</v>
          </cell>
        </row>
        <row r="36">
          <cell r="F36">
            <v>804722.8</v>
          </cell>
          <cell r="G36">
            <v>800592.4</v>
          </cell>
          <cell r="H36">
            <v>791794.4</v>
          </cell>
          <cell r="I36">
            <v>801470</v>
          </cell>
          <cell r="J36">
            <v>792683.2</v>
          </cell>
          <cell r="K36">
            <v>786189.2</v>
          </cell>
          <cell r="L36">
            <v>739088.4</v>
          </cell>
          <cell r="M36">
            <v>746532.4</v>
          </cell>
          <cell r="N36">
            <v>736562.8</v>
          </cell>
          <cell r="O36">
            <v>730613.2</v>
          </cell>
          <cell r="P36">
            <v>729382</v>
          </cell>
          <cell r="Q36">
            <v>727730.4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F43">
            <v>0</v>
          </cell>
          <cell r="G43">
            <v>0</v>
          </cell>
          <cell r="H43">
            <v>37775.4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32468.400000000005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F48">
            <v>36351.681700000001</v>
          </cell>
          <cell r="G48">
            <v>87639.357699999993</v>
          </cell>
          <cell r="H48">
            <v>39612.327700000002</v>
          </cell>
          <cell r="I48">
            <v>57517.452899999997</v>
          </cell>
          <cell r="J48">
            <v>66394.872599999988</v>
          </cell>
          <cell r="K48">
            <v>51842.415500000003</v>
          </cell>
          <cell r="L48">
            <v>36651.385399999999</v>
          </cell>
          <cell r="M48">
            <v>79827.638799999986</v>
          </cell>
          <cell r="N48">
            <v>35731.620299999995</v>
          </cell>
          <cell r="O48">
            <v>52293.072200000002</v>
          </cell>
          <cell r="P48">
            <v>63625.560200000007</v>
          </cell>
          <cell r="Q48">
            <v>47556.714200000002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F52">
            <v>201207.38</v>
          </cell>
          <cell r="G52">
            <v>209149.375</v>
          </cell>
          <cell r="H52">
            <v>291826.17299999995</v>
          </cell>
          <cell r="I52">
            <v>216240.215</v>
          </cell>
          <cell r="J52">
            <v>666699.1</v>
          </cell>
          <cell r="K52">
            <v>208845.6</v>
          </cell>
          <cell r="L52">
            <v>108396.614</v>
          </cell>
          <cell r="M52">
            <v>42153.509999999995</v>
          </cell>
          <cell r="N52">
            <v>154562.32499999998</v>
          </cell>
          <cell r="O52">
            <v>241644.01000000004</v>
          </cell>
          <cell r="P52">
            <v>248199.40120000002</v>
          </cell>
          <cell r="Q52">
            <v>52700.670000000006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F54">
            <v>19051.2</v>
          </cell>
          <cell r="G54">
            <v>19051.2</v>
          </cell>
          <cell r="H54">
            <v>19051.2</v>
          </cell>
          <cell r="I54">
            <v>19585.650000000001</v>
          </cell>
          <cell r="J54">
            <v>19585.650000000001</v>
          </cell>
          <cell r="K54">
            <v>19585.650000000001</v>
          </cell>
          <cell r="L54">
            <v>19585.650000000001</v>
          </cell>
          <cell r="M54">
            <v>19585.650000000001</v>
          </cell>
          <cell r="N54">
            <v>19585.650000000001</v>
          </cell>
          <cell r="O54">
            <v>19585.650000000001</v>
          </cell>
          <cell r="P54">
            <v>19585.650000000001</v>
          </cell>
          <cell r="Q54">
            <v>19585.650000000001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1"/>
  <sheetViews>
    <sheetView workbookViewId="0"/>
  </sheetViews>
  <sheetFormatPr defaultRowHeight="21.75" customHeight="1"/>
  <cols>
    <col min="1" max="1" width="2.7109375" style="2" customWidth="1"/>
    <col min="2" max="2" width="7.42578125" style="1" customWidth="1"/>
    <col min="3" max="10" width="11" style="2" customWidth="1"/>
    <col min="11" max="11" width="15.7109375" style="2" customWidth="1"/>
    <col min="12" max="16384" width="9.140625" style="2"/>
  </cols>
  <sheetData>
    <row r="1" spans="2:11" ht="33.75" customHeight="1" thickBot="1"/>
    <row r="2" spans="2:11" ht="26.25" customHeight="1" thickBot="1">
      <c r="B2" s="525" t="s">
        <v>135</v>
      </c>
      <c r="C2" s="526"/>
      <c r="D2" s="526"/>
      <c r="E2" s="526"/>
      <c r="F2" s="526"/>
      <c r="G2" s="526"/>
      <c r="H2" s="526"/>
      <c r="I2" s="526"/>
      <c r="J2" s="526"/>
      <c r="K2" s="527"/>
    </row>
    <row r="3" spans="2:11" ht="9.75" customHeight="1">
      <c r="B3" s="3"/>
      <c r="C3" s="4"/>
      <c r="D3" s="4"/>
      <c r="E3" s="4"/>
      <c r="F3" s="4"/>
      <c r="G3" s="4"/>
      <c r="H3" s="4"/>
      <c r="I3" s="4"/>
      <c r="J3" s="4"/>
      <c r="K3" s="5"/>
    </row>
    <row r="4" spans="2:11" ht="21.75" customHeight="1">
      <c r="B4" s="6">
        <v>1</v>
      </c>
      <c r="C4" s="7" t="s">
        <v>144</v>
      </c>
      <c r="D4" s="7"/>
      <c r="E4" s="7"/>
      <c r="F4" s="7"/>
      <c r="G4" s="7"/>
      <c r="H4" s="7"/>
      <c r="I4" s="7"/>
      <c r="J4" s="7"/>
      <c r="K4" s="8"/>
    </row>
    <row r="5" spans="2:11" ht="21.75" customHeight="1">
      <c r="B5" s="6">
        <v>2</v>
      </c>
      <c r="C5" s="7" t="s">
        <v>145</v>
      </c>
      <c r="D5" s="7"/>
      <c r="E5" s="7"/>
      <c r="F5" s="7"/>
      <c r="G5" s="7"/>
      <c r="H5" s="7"/>
      <c r="I5" s="7"/>
      <c r="J5" s="7"/>
      <c r="K5" s="8"/>
    </row>
    <row r="6" spans="2:11" ht="21.75" customHeight="1">
      <c r="B6" s="6"/>
      <c r="C6" s="9">
        <v>2.1</v>
      </c>
      <c r="D6" s="7" t="s">
        <v>136</v>
      </c>
      <c r="E6" s="7"/>
      <c r="F6" s="7"/>
      <c r="G6" s="7"/>
      <c r="H6" s="7"/>
      <c r="I6" s="7"/>
      <c r="J6" s="7"/>
      <c r="K6" s="8"/>
    </row>
    <row r="7" spans="2:11" ht="21.75" customHeight="1">
      <c r="B7" s="6"/>
      <c r="C7" s="9">
        <v>2.2000000000000002</v>
      </c>
      <c r="D7" s="7" t="s">
        <v>137</v>
      </c>
      <c r="E7" s="7"/>
      <c r="F7" s="7"/>
      <c r="G7" s="7"/>
      <c r="H7" s="7"/>
      <c r="I7" s="7"/>
      <c r="J7" s="7"/>
      <c r="K7" s="8"/>
    </row>
    <row r="8" spans="2:11" ht="21.75" customHeight="1">
      <c r="B8" s="6"/>
      <c r="C8" s="9"/>
      <c r="D8" s="7" t="s">
        <v>138</v>
      </c>
      <c r="E8" s="7"/>
      <c r="F8" s="7"/>
      <c r="G8" s="7"/>
      <c r="H8" s="7"/>
      <c r="I8" s="7"/>
      <c r="J8" s="7"/>
      <c r="K8" s="8"/>
    </row>
    <row r="9" spans="2:11" ht="21.75" customHeight="1">
      <c r="B9" s="6"/>
      <c r="C9" s="9">
        <v>2.2999999999999998</v>
      </c>
      <c r="D9" s="7" t="s">
        <v>139</v>
      </c>
      <c r="E9" s="7"/>
      <c r="F9" s="7"/>
      <c r="G9" s="7"/>
      <c r="H9" s="7"/>
      <c r="I9" s="7"/>
      <c r="J9" s="7"/>
      <c r="K9" s="8"/>
    </row>
    <row r="10" spans="2:11" ht="21.75" customHeight="1">
      <c r="B10" s="6"/>
      <c r="C10" s="9">
        <v>2.4</v>
      </c>
      <c r="D10" s="7" t="s">
        <v>140</v>
      </c>
      <c r="E10" s="7"/>
      <c r="F10" s="7"/>
      <c r="G10" s="7"/>
      <c r="H10" s="7"/>
      <c r="I10" s="7"/>
      <c r="J10" s="7"/>
      <c r="K10" s="8"/>
    </row>
    <row r="11" spans="2:11" ht="21.75" customHeight="1">
      <c r="B11" s="6"/>
      <c r="C11" s="9">
        <v>2.5</v>
      </c>
      <c r="D11" s="7" t="s">
        <v>141</v>
      </c>
      <c r="E11" s="7"/>
      <c r="F11" s="7"/>
      <c r="G11" s="7"/>
      <c r="H11" s="7"/>
      <c r="I11" s="7"/>
      <c r="J11" s="7"/>
      <c r="K11" s="8"/>
    </row>
    <row r="12" spans="2:11" ht="21.75" customHeight="1">
      <c r="B12" s="6"/>
      <c r="C12" s="9">
        <v>2.6</v>
      </c>
      <c r="D12" s="7" t="s">
        <v>142</v>
      </c>
      <c r="E12" s="7"/>
      <c r="F12" s="7"/>
      <c r="G12" s="7"/>
      <c r="H12" s="7"/>
      <c r="I12" s="7"/>
      <c r="J12" s="7"/>
      <c r="K12" s="8"/>
    </row>
    <row r="13" spans="2:11" ht="21.75" customHeight="1">
      <c r="B13" s="6"/>
      <c r="C13" s="9">
        <v>2.7</v>
      </c>
      <c r="D13" s="7" t="s">
        <v>149</v>
      </c>
      <c r="E13" s="7"/>
      <c r="F13" s="7"/>
      <c r="G13" s="7"/>
      <c r="H13" s="7"/>
      <c r="I13" s="7"/>
      <c r="J13" s="7"/>
      <c r="K13" s="8"/>
    </row>
    <row r="14" spans="2:11" ht="21.75" customHeight="1">
      <c r="B14" s="6"/>
      <c r="C14" s="9">
        <v>2.8</v>
      </c>
      <c r="D14" s="7" t="s">
        <v>148</v>
      </c>
      <c r="E14" s="7"/>
      <c r="F14" s="7"/>
      <c r="G14" s="7"/>
      <c r="H14" s="7"/>
      <c r="I14" s="7"/>
      <c r="J14" s="7"/>
      <c r="K14" s="8"/>
    </row>
    <row r="15" spans="2:11" ht="21.75" customHeight="1">
      <c r="B15" s="6"/>
      <c r="C15" s="9">
        <v>2.9</v>
      </c>
      <c r="D15" s="7" t="s">
        <v>143</v>
      </c>
      <c r="E15" s="7"/>
      <c r="F15" s="7"/>
      <c r="G15" s="7"/>
      <c r="H15" s="7"/>
      <c r="I15" s="7"/>
      <c r="J15" s="7"/>
      <c r="K15" s="8"/>
    </row>
    <row r="16" spans="2:11" ht="21.75" customHeight="1">
      <c r="B16" s="6">
        <v>3</v>
      </c>
      <c r="C16" s="7" t="s">
        <v>151</v>
      </c>
      <c r="D16" s="7"/>
      <c r="E16" s="7"/>
      <c r="F16" s="7"/>
      <c r="G16" s="7"/>
      <c r="H16" s="7"/>
      <c r="I16" s="7"/>
      <c r="J16" s="7"/>
      <c r="K16" s="8"/>
    </row>
    <row r="17" spans="2:11" ht="21.75" customHeight="1">
      <c r="B17" s="6"/>
      <c r="C17" s="7" t="s">
        <v>152</v>
      </c>
      <c r="D17" s="7"/>
      <c r="E17" s="7"/>
      <c r="F17" s="7"/>
      <c r="G17" s="7"/>
      <c r="H17" s="7"/>
      <c r="I17" s="7"/>
      <c r="J17" s="7"/>
      <c r="K17" s="8"/>
    </row>
    <row r="18" spans="2:11" ht="21.75" customHeight="1">
      <c r="B18" s="6">
        <v>4</v>
      </c>
      <c r="C18" s="13" t="s">
        <v>146</v>
      </c>
      <c r="D18" s="7"/>
      <c r="E18" s="7"/>
      <c r="F18" s="7"/>
      <c r="G18" s="7"/>
      <c r="H18" s="7"/>
      <c r="I18" s="7"/>
      <c r="J18" s="7"/>
      <c r="K18" s="8"/>
    </row>
    <row r="19" spans="2:11" ht="21.75" customHeight="1">
      <c r="B19" s="6"/>
      <c r="C19" s="13" t="s">
        <v>147</v>
      </c>
      <c r="D19" s="7"/>
      <c r="E19" s="7"/>
      <c r="F19" s="7"/>
      <c r="G19" s="7"/>
      <c r="H19" s="7"/>
      <c r="I19" s="7"/>
      <c r="J19" s="7"/>
      <c r="K19" s="8"/>
    </row>
    <row r="20" spans="2:11" ht="21.75" customHeight="1">
      <c r="B20" s="276">
        <v>5</v>
      </c>
      <c r="C20" s="528" t="s">
        <v>286</v>
      </c>
      <c r="D20" s="528"/>
      <c r="E20" s="528"/>
      <c r="F20" s="7"/>
      <c r="G20" s="7"/>
      <c r="H20" s="7"/>
      <c r="I20" s="7"/>
      <c r="J20" s="7"/>
      <c r="K20" s="8"/>
    </row>
    <row r="21" spans="2:11" ht="15" customHeight="1" thickBot="1">
      <c r="B21" s="10"/>
      <c r="C21" s="11"/>
      <c r="D21" s="11"/>
      <c r="E21" s="11"/>
      <c r="F21" s="11"/>
      <c r="G21" s="11"/>
      <c r="H21" s="11"/>
      <c r="I21" s="11"/>
      <c r="J21" s="11"/>
      <c r="K21" s="12"/>
    </row>
  </sheetData>
  <mergeCells count="2">
    <mergeCell ref="B2:K2"/>
    <mergeCell ref="C20:E20"/>
  </mergeCells>
  <phoneticPr fontId="3" type="noConversion"/>
  <printOptions horizontalCentered="1"/>
  <pageMargins left="0.74803149606299213" right="0.74803149606299213" top="0.59055118110236227" bottom="0.98425196850393704" header="0.51181102362204722" footer="0.51181102362204722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45"/>
  <sheetViews>
    <sheetView workbookViewId="0">
      <pane xSplit="4" ySplit="6" topLeftCell="AC7" activePane="bottomRight" state="frozen"/>
      <selection pane="topRight"/>
      <selection pane="bottomLeft"/>
      <selection pane="bottomRight"/>
    </sheetView>
  </sheetViews>
  <sheetFormatPr defaultRowHeight="15" customHeight="1"/>
  <cols>
    <col min="1" max="1" width="5.140625" style="16" customWidth="1"/>
    <col min="2" max="2" width="5.5703125" style="16" customWidth="1"/>
    <col min="3" max="3" width="10.28515625" style="16" customWidth="1"/>
    <col min="4" max="4" width="10.28515625" style="16" hidden="1" customWidth="1"/>
    <col min="5" max="5" width="10.7109375" style="16" customWidth="1"/>
    <col min="6" max="7" width="10.7109375" style="16" hidden="1" customWidth="1"/>
    <col min="8" max="8" width="10.7109375" style="16" customWidth="1"/>
    <col min="9" max="10" width="10.7109375" style="16" hidden="1" customWidth="1"/>
    <col min="11" max="11" width="10.7109375" style="16" customWidth="1"/>
    <col min="12" max="13" width="10.7109375" style="16" hidden="1" customWidth="1"/>
    <col min="14" max="14" width="10.7109375" style="16" customWidth="1"/>
    <col min="15" max="16" width="10.7109375" style="16" hidden="1" customWidth="1"/>
    <col min="17" max="17" width="10.7109375" style="16" customWidth="1"/>
    <col min="18" max="19" width="10.7109375" style="16" hidden="1" customWidth="1"/>
    <col min="20" max="20" width="10.7109375" style="16" customWidth="1"/>
    <col min="21" max="22" width="10.7109375" style="16" hidden="1" customWidth="1"/>
    <col min="23" max="23" width="10.7109375" style="16" customWidth="1"/>
    <col min="24" max="25" width="10.7109375" style="16" hidden="1" customWidth="1"/>
    <col min="26" max="26" width="10.7109375" style="16" customWidth="1"/>
    <col min="27" max="28" width="10.7109375" style="16" hidden="1" customWidth="1"/>
    <col min="29" max="29" width="11.7109375" style="16" customWidth="1"/>
    <col min="30" max="31" width="11.7109375" style="16" hidden="1" customWidth="1"/>
    <col min="32" max="32" width="10.7109375" style="16" customWidth="1"/>
    <col min="33" max="34" width="10.7109375" style="16" hidden="1" customWidth="1"/>
    <col min="35" max="35" width="10.7109375" style="16" customWidth="1"/>
    <col min="36" max="37" width="10.7109375" style="16" hidden="1" customWidth="1"/>
    <col min="38" max="38" width="10.7109375" style="16" customWidth="1"/>
    <col min="39" max="40" width="10.7109375" style="16" hidden="1" customWidth="1"/>
    <col min="41" max="41" width="10.7109375" style="16" customWidth="1"/>
    <col min="42" max="43" width="10.7109375" style="16" hidden="1" customWidth="1"/>
    <col min="44" max="44" width="10.7109375" style="16" customWidth="1"/>
    <col min="45" max="46" width="10.7109375" style="16" hidden="1" customWidth="1"/>
    <col min="47" max="47" width="10.7109375" style="16" customWidth="1"/>
    <col min="48" max="49" width="10.7109375" style="16" hidden="1" customWidth="1"/>
    <col min="50" max="50" width="10.7109375" style="16" customWidth="1"/>
    <col min="51" max="52" width="10.7109375" style="16" hidden="1" customWidth="1"/>
    <col min="53" max="53" width="10.7109375" style="16" customWidth="1"/>
    <col min="54" max="55" width="11.42578125" style="16" hidden="1" customWidth="1"/>
    <col min="56" max="56" width="11.7109375" style="16" customWidth="1"/>
    <col min="57" max="58" width="11.7109375" style="16" hidden="1" customWidth="1"/>
    <col min="59" max="59" width="11.7109375" style="16" customWidth="1"/>
    <col min="60" max="61" width="11.7109375" style="16" hidden="1" customWidth="1"/>
    <col min="62" max="63" width="12" style="16" customWidth="1"/>
    <col min="64" max="16384" width="9.140625" style="16"/>
  </cols>
  <sheetData>
    <row r="2" spans="1:63" s="14" customFormat="1" ht="15" customHeight="1">
      <c r="A2" s="14" t="s">
        <v>287</v>
      </c>
      <c r="Z2" s="15"/>
      <c r="AC2" s="15"/>
      <c r="AO2" s="15"/>
      <c r="BD2" s="14" t="s">
        <v>153</v>
      </c>
      <c r="BG2" s="15"/>
      <c r="BK2" s="333" t="s">
        <v>285</v>
      </c>
    </row>
    <row r="3" spans="1:63" ht="15" customHeight="1" thickBot="1">
      <c r="Z3" s="17"/>
      <c r="AC3" s="17"/>
      <c r="AO3" s="17"/>
      <c r="BA3" s="17"/>
      <c r="BD3" s="17"/>
      <c r="BG3" s="17"/>
    </row>
    <row r="4" spans="1:63" s="14" customFormat="1" ht="15" customHeight="1">
      <c r="A4" s="539" t="s">
        <v>176</v>
      </c>
      <c r="B4" s="540"/>
      <c r="C4" s="541"/>
      <c r="D4" s="211"/>
      <c r="E4" s="554">
        <v>2009</v>
      </c>
      <c r="F4" s="532"/>
      <c r="G4" s="532"/>
      <c r="H4" s="532"/>
      <c r="I4" s="532"/>
      <c r="J4" s="532"/>
      <c r="K4" s="532"/>
      <c r="L4" s="532"/>
      <c r="M4" s="533"/>
      <c r="N4" s="286">
        <v>2009</v>
      </c>
      <c r="O4" s="267"/>
      <c r="P4" s="268"/>
      <c r="Q4" s="554">
        <v>2009</v>
      </c>
      <c r="R4" s="532"/>
      <c r="S4" s="532"/>
      <c r="T4" s="532"/>
      <c r="U4" s="532"/>
      <c r="V4" s="532"/>
      <c r="W4" s="532"/>
      <c r="X4" s="532"/>
      <c r="Y4" s="533"/>
      <c r="Z4" s="286">
        <v>2009</v>
      </c>
      <c r="AA4" s="286"/>
      <c r="AB4" s="286"/>
      <c r="AC4" s="309">
        <v>2009</v>
      </c>
      <c r="AD4" s="269"/>
      <c r="AE4" s="270"/>
      <c r="AF4" s="531">
        <v>2009</v>
      </c>
      <c r="AG4" s="532"/>
      <c r="AH4" s="532"/>
      <c r="AI4" s="532"/>
      <c r="AJ4" s="532"/>
      <c r="AK4" s="532"/>
      <c r="AL4" s="532"/>
      <c r="AM4" s="532"/>
      <c r="AN4" s="533"/>
      <c r="AO4" s="286">
        <v>2009</v>
      </c>
      <c r="AP4" s="267"/>
      <c r="AQ4" s="268"/>
      <c r="AR4" s="531">
        <v>2009</v>
      </c>
      <c r="AS4" s="532"/>
      <c r="AT4" s="532"/>
      <c r="AU4" s="532"/>
      <c r="AV4" s="532"/>
      <c r="AW4" s="532"/>
      <c r="AX4" s="532"/>
      <c r="AY4" s="532"/>
      <c r="AZ4" s="533"/>
      <c r="BA4" s="286">
        <v>2009</v>
      </c>
      <c r="BB4" s="286"/>
      <c r="BC4" s="286"/>
      <c r="BD4" s="309">
        <v>2009</v>
      </c>
      <c r="BE4" s="309"/>
      <c r="BF4" s="309"/>
      <c r="BG4" s="309">
        <v>2009</v>
      </c>
      <c r="BH4" s="269"/>
      <c r="BI4" s="270"/>
      <c r="BJ4" s="529" t="s">
        <v>288</v>
      </c>
      <c r="BK4" s="530"/>
    </row>
    <row r="5" spans="1:63" s="14" customFormat="1" ht="15" customHeight="1">
      <c r="A5" s="542"/>
      <c r="B5" s="543"/>
      <c r="C5" s="544"/>
      <c r="D5" s="213"/>
      <c r="E5" s="534" t="s">
        <v>91</v>
      </c>
      <c r="F5" s="535"/>
      <c r="G5" s="536"/>
      <c r="H5" s="534" t="s">
        <v>92</v>
      </c>
      <c r="I5" s="535"/>
      <c r="J5" s="536"/>
      <c r="K5" s="534" t="s">
        <v>93</v>
      </c>
      <c r="L5" s="535"/>
      <c r="M5" s="535"/>
      <c r="N5" s="287" t="s">
        <v>279</v>
      </c>
      <c r="O5" s="265"/>
      <c r="P5" s="266"/>
      <c r="Q5" s="534" t="s">
        <v>94</v>
      </c>
      <c r="R5" s="535"/>
      <c r="S5" s="536"/>
      <c r="T5" s="534" t="s">
        <v>95</v>
      </c>
      <c r="U5" s="535"/>
      <c r="V5" s="536"/>
      <c r="W5" s="534" t="s">
        <v>96</v>
      </c>
      <c r="X5" s="535"/>
      <c r="Y5" s="535"/>
      <c r="Z5" s="287" t="s">
        <v>280</v>
      </c>
      <c r="AA5" s="287"/>
      <c r="AB5" s="287"/>
      <c r="AC5" s="310" t="s">
        <v>120</v>
      </c>
      <c r="AD5" s="264"/>
      <c r="AE5" s="219"/>
      <c r="AF5" s="534" t="s">
        <v>97</v>
      </c>
      <c r="AG5" s="535"/>
      <c r="AH5" s="536"/>
      <c r="AI5" s="534" t="s">
        <v>99</v>
      </c>
      <c r="AJ5" s="535"/>
      <c r="AK5" s="536"/>
      <c r="AL5" s="534" t="s">
        <v>100</v>
      </c>
      <c r="AM5" s="535"/>
      <c r="AN5" s="535"/>
      <c r="AO5" s="287" t="s">
        <v>281</v>
      </c>
      <c r="AP5" s="265"/>
      <c r="AQ5" s="266"/>
      <c r="AR5" s="534" t="s">
        <v>101</v>
      </c>
      <c r="AS5" s="535"/>
      <c r="AT5" s="536"/>
      <c r="AU5" s="534" t="s">
        <v>102</v>
      </c>
      <c r="AV5" s="535"/>
      <c r="AW5" s="536"/>
      <c r="AX5" s="534" t="s">
        <v>103</v>
      </c>
      <c r="AY5" s="535"/>
      <c r="AZ5" s="535"/>
      <c r="BA5" s="287" t="s">
        <v>282</v>
      </c>
      <c r="BB5" s="287"/>
      <c r="BC5" s="287"/>
      <c r="BD5" s="310" t="s">
        <v>122</v>
      </c>
      <c r="BE5" s="310"/>
      <c r="BF5" s="310"/>
      <c r="BG5" s="310" t="s">
        <v>121</v>
      </c>
      <c r="BH5" s="264"/>
      <c r="BI5" s="219"/>
      <c r="BJ5" s="328">
        <v>2010</v>
      </c>
      <c r="BK5" s="328">
        <v>2011</v>
      </c>
    </row>
    <row r="6" spans="1:63" s="14" customFormat="1" ht="15" customHeight="1">
      <c r="A6" s="212"/>
      <c r="B6" s="165"/>
      <c r="C6" s="218"/>
      <c r="D6" s="213"/>
      <c r="E6" s="19" t="s">
        <v>112</v>
      </c>
      <c r="F6" s="19" t="s">
        <v>110</v>
      </c>
      <c r="G6" s="225" t="s">
        <v>111</v>
      </c>
      <c r="H6" s="19" t="s">
        <v>112</v>
      </c>
      <c r="I6" s="19" t="s">
        <v>110</v>
      </c>
      <c r="J6" s="225" t="s">
        <v>111</v>
      </c>
      <c r="K6" s="19" t="s">
        <v>112</v>
      </c>
      <c r="L6" s="18" t="s">
        <v>110</v>
      </c>
      <c r="M6" s="231" t="s">
        <v>111</v>
      </c>
      <c r="N6" s="288" t="s">
        <v>112</v>
      </c>
      <c r="O6" s="277" t="s">
        <v>110</v>
      </c>
      <c r="P6" s="201" t="s">
        <v>111</v>
      </c>
      <c r="Q6" s="19" t="s">
        <v>112</v>
      </c>
      <c r="R6" s="19" t="s">
        <v>110</v>
      </c>
      <c r="S6" s="225" t="s">
        <v>111</v>
      </c>
      <c r="T6" s="19" t="s">
        <v>112</v>
      </c>
      <c r="U6" s="19" t="s">
        <v>131</v>
      </c>
      <c r="V6" s="225" t="s">
        <v>111</v>
      </c>
      <c r="W6" s="19" t="s">
        <v>112</v>
      </c>
      <c r="X6" s="18" t="s">
        <v>131</v>
      </c>
      <c r="Y6" s="231" t="s">
        <v>111</v>
      </c>
      <c r="Z6" s="288" t="s">
        <v>112</v>
      </c>
      <c r="AA6" s="288" t="s">
        <v>131</v>
      </c>
      <c r="AB6" s="288" t="s">
        <v>111</v>
      </c>
      <c r="AC6" s="311" t="s">
        <v>112</v>
      </c>
      <c r="AD6" s="299" t="s">
        <v>131</v>
      </c>
      <c r="AE6" s="239" t="s">
        <v>111</v>
      </c>
      <c r="AF6" s="19" t="s">
        <v>112</v>
      </c>
      <c r="AG6" s="19" t="s">
        <v>131</v>
      </c>
      <c r="AH6" s="225" t="s">
        <v>111</v>
      </c>
      <c r="AI6" s="19" t="s">
        <v>112</v>
      </c>
      <c r="AJ6" s="19" t="s">
        <v>131</v>
      </c>
      <c r="AK6" s="225" t="s">
        <v>111</v>
      </c>
      <c r="AL6" s="19" t="s">
        <v>112</v>
      </c>
      <c r="AM6" s="18" t="s">
        <v>131</v>
      </c>
      <c r="AN6" s="231" t="s">
        <v>111</v>
      </c>
      <c r="AO6" s="288" t="s">
        <v>112</v>
      </c>
      <c r="AP6" s="277" t="s">
        <v>131</v>
      </c>
      <c r="AQ6" s="201" t="s">
        <v>111</v>
      </c>
      <c r="AR6" s="19" t="s">
        <v>112</v>
      </c>
      <c r="AS6" s="19" t="s">
        <v>131</v>
      </c>
      <c r="AT6" s="225" t="s">
        <v>111</v>
      </c>
      <c r="AU6" s="19" t="s">
        <v>112</v>
      </c>
      <c r="AV6" s="19" t="s">
        <v>131</v>
      </c>
      <c r="AW6" s="225" t="s">
        <v>111</v>
      </c>
      <c r="AX6" s="19" t="s">
        <v>112</v>
      </c>
      <c r="AY6" s="18" t="s">
        <v>131</v>
      </c>
      <c r="AZ6" s="231" t="s">
        <v>111</v>
      </c>
      <c r="BA6" s="288" t="s">
        <v>112</v>
      </c>
      <c r="BB6" s="288" t="s">
        <v>131</v>
      </c>
      <c r="BC6" s="288" t="s">
        <v>111</v>
      </c>
      <c r="BD6" s="311" t="s">
        <v>112</v>
      </c>
      <c r="BE6" s="311" t="s">
        <v>131</v>
      </c>
      <c r="BF6" s="311" t="s">
        <v>111</v>
      </c>
      <c r="BG6" s="311" t="s">
        <v>112</v>
      </c>
      <c r="BH6" s="299" t="s">
        <v>131</v>
      </c>
      <c r="BI6" s="239" t="s">
        <v>111</v>
      </c>
      <c r="BJ6" s="310" t="s">
        <v>112</v>
      </c>
      <c r="BK6" s="310" t="s">
        <v>112</v>
      </c>
    </row>
    <row r="7" spans="1:63" ht="15" customHeight="1">
      <c r="A7" s="214"/>
      <c r="B7" s="20"/>
      <c r="C7" s="220" t="s">
        <v>154</v>
      </c>
      <c r="D7" s="215"/>
      <c r="E7" s="23">
        <f>'42 92'!E55</f>
        <v>4575804.1549999993</v>
      </c>
      <c r="F7" s="23">
        <f>'42 92'!F55</f>
        <v>5360950.3200000012</v>
      </c>
      <c r="G7" s="35">
        <f>+E7-F7</f>
        <v>-785146.1650000019</v>
      </c>
      <c r="H7" s="23">
        <f>'42 92'!H55</f>
        <v>5132733.4364999998</v>
      </c>
      <c r="I7" s="23">
        <f>'42 92'!I55</f>
        <v>4965123.7300000014</v>
      </c>
      <c r="J7" s="35">
        <f>+H7-I7</f>
        <v>167609.70649999846</v>
      </c>
      <c r="K7" s="23">
        <f>'42 92'!K55</f>
        <v>6340364.4600000009</v>
      </c>
      <c r="L7" s="23">
        <f>'42 92'!L55</f>
        <v>5795845.6600000001</v>
      </c>
      <c r="M7" s="232">
        <f>+K7-L7</f>
        <v>544518.80000000075</v>
      </c>
      <c r="N7" s="289">
        <f>+E7+H7+K7</f>
        <v>16048902.0515</v>
      </c>
      <c r="O7" s="278">
        <f t="shared" ref="O7:O13" si="0">+F7+I7+L7</f>
        <v>16121919.710000003</v>
      </c>
      <c r="P7" s="204">
        <f>+N7-O7</f>
        <v>-73017.658500002697</v>
      </c>
      <c r="Q7" s="23">
        <f>'42 92'!Q55</f>
        <v>4877104.4615000002</v>
      </c>
      <c r="R7" s="23">
        <f>'42 92'!R55</f>
        <v>5026782.7399999993</v>
      </c>
      <c r="S7" s="35">
        <f>+Q7-R7</f>
        <v>-149678.27849999908</v>
      </c>
      <c r="T7" s="23">
        <f>'42 92'!T55</f>
        <v>4614090.2139999997</v>
      </c>
      <c r="U7" s="23">
        <f>'42 92'!U55</f>
        <v>0</v>
      </c>
      <c r="V7" s="35">
        <f>+T7-U7</f>
        <v>4614090.2139999997</v>
      </c>
      <c r="W7" s="23">
        <f>'42 92'!W55</f>
        <v>4532543.1135</v>
      </c>
      <c r="X7" s="23">
        <f>'42 92'!X55</f>
        <v>0</v>
      </c>
      <c r="Y7" s="232">
        <f>+W7-X7</f>
        <v>4532543.1135</v>
      </c>
      <c r="Z7" s="289">
        <f>+Q7+T7+W7</f>
        <v>14023737.789000001</v>
      </c>
      <c r="AA7" s="289">
        <f t="shared" ref="AA7:AA13" si="1">+R7+U7+X7</f>
        <v>5026782.7399999993</v>
      </c>
      <c r="AB7" s="289">
        <f>+Z7-AA7</f>
        <v>8996955.0490000024</v>
      </c>
      <c r="AC7" s="312">
        <f>+Z7+N7</f>
        <v>30072639.840500001</v>
      </c>
      <c r="AD7" s="300">
        <f t="shared" ref="AD7:AD13" si="2">+AA7+O7</f>
        <v>21148702.450000003</v>
      </c>
      <c r="AE7" s="240">
        <f>+AC7-AD7</f>
        <v>8923937.3904999979</v>
      </c>
      <c r="AF7" s="23">
        <f>'42 92'!AF55</f>
        <v>4708511.2395000001</v>
      </c>
      <c r="AG7" s="23" t="e">
        <f>'42 92'!#REF!</f>
        <v>#REF!</v>
      </c>
      <c r="AH7" s="35" t="e">
        <f>+AF7-AG7</f>
        <v>#REF!</v>
      </c>
      <c r="AI7" s="23">
        <f>'42 92'!AI55</f>
        <v>4432968.4930000007</v>
      </c>
      <c r="AJ7" s="23" t="e">
        <f>'42 92'!#REF!</f>
        <v>#REF!</v>
      </c>
      <c r="AK7" s="35" t="e">
        <f>+AI7-AJ7</f>
        <v>#REF!</v>
      </c>
      <c r="AL7" s="23">
        <f>'42 92'!AL55</f>
        <v>4201851.743999999</v>
      </c>
      <c r="AM7" s="23" t="e">
        <f>'42 92'!#REF!</f>
        <v>#REF!</v>
      </c>
      <c r="AN7" s="232" t="e">
        <f>+AL7-AM7</f>
        <v>#REF!</v>
      </c>
      <c r="AO7" s="289">
        <f>+AF7+AI7+AL7</f>
        <v>13343331.476500001</v>
      </c>
      <c r="AP7" s="278" t="e">
        <f t="shared" ref="AP7:AP13" si="3">+AG7+AJ7+AM7</f>
        <v>#REF!</v>
      </c>
      <c r="AQ7" s="204" t="e">
        <f>+AO7-AP7</f>
        <v>#REF!</v>
      </c>
      <c r="AR7" s="23">
        <f>'42 92'!AR55</f>
        <v>4206738.9179999996</v>
      </c>
      <c r="AS7" s="23" t="e">
        <f>'42 92'!#REF!</f>
        <v>#REF!</v>
      </c>
      <c r="AT7" s="35" t="e">
        <f>+AR7-AS7</f>
        <v>#REF!</v>
      </c>
      <c r="AU7" s="23">
        <f>'42 92'!AU55</f>
        <v>4753763.4194999998</v>
      </c>
      <c r="AV7" s="23" t="e">
        <f>'42 92'!#REF!</f>
        <v>#REF!</v>
      </c>
      <c r="AW7" s="35" t="e">
        <f>+AU7-AV7</f>
        <v>#REF!</v>
      </c>
      <c r="AX7" s="23">
        <f>'42 92'!AX55</f>
        <v>4634394.8494999995</v>
      </c>
      <c r="AY7" s="23" t="e">
        <f>'42 92'!#REF!</f>
        <v>#REF!</v>
      </c>
      <c r="AZ7" s="232" t="e">
        <f>+AX7-AY7</f>
        <v>#REF!</v>
      </c>
      <c r="BA7" s="289">
        <f>+AR7+AU7+AX7</f>
        <v>13594897.186999999</v>
      </c>
      <c r="BB7" s="289" t="e">
        <f t="shared" ref="BB7:BB13" si="4">+AS7+AV7+AY7</f>
        <v>#REF!</v>
      </c>
      <c r="BC7" s="289" t="e">
        <f>+BA7-BB7</f>
        <v>#REF!</v>
      </c>
      <c r="BD7" s="312">
        <f>+BA7+AO7</f>
        <v>26938228.6635</v>
      </c>
      <c r="BE7" s="312" t="e">
        <f t="shared" ref="BE7:BE13" si="5">+BB7+AP7</f>
        <v>#REF!</v>
      </c>
      <c r="BF7" s="312" t="e">
        <f>+BD7-BE7</f>
        <v>#REF!</v>
      </c>
      <c r="BG7" s="312">
        <f>+BD7+AC7</f>
        <v>57010868.504000001</v>
      </c>
      <c r="BH7" s="300" t="e">
        <f t="shared" ref="BH7:BH13" si="6">+BE7+AD7</f>
        <v>#REF!</v>
      </c>
      <c r="BI7" s="240" t="e">
        <f>+BG7-BH7</f>
        <v>#REF!</v>
      </c>
      <c r="BJ7" s="321" t="e">
        <f>'42 92'!#REF!</f>
        <v>#REF!</v>
      </c>
      <c r="BK7" s="321" t="e">
        <f>'42 92'!#REF!</f>
        <v>#REF!</v>
      </c>
    </row>
    <row r="8" spans="1:63" ht="15" customHeight="1">
      <c r="A8" s="545" t="s">
        <v>155</v>
      </c>
      <c r="B8" s="546" t="s">
        <v>156</v>
      </c>
      <c r="C8" s="221" t="s">
        <v>157</v>
      </c>
      <c r="D8" s="22"/>
      <c r="E8" s="24">
        <f>'42 61'!E55</f>
        <v>1417005.8638135605</v>
      </c>
      <c r="F8" s="24">
        <f>'42 61'!F55</f>
        <v>885223.54000000027</v>
      </c>
      <c r="G8" s="226">
        <f t="shared" ref="G8:G13" si="7">+E8-F8</f>
        <v>531782.32381356019</v>
      </c>
      <c r="H8" s="24">
        <f>'42 61'!H55</f>
        <v>1357586.8359424262</v>
      </c>
      <c r="I8" s="24">
        <f>'42 61'!I55</f>
        <v>1076288.8299999998</v>
      </c>
      <c r="J8" s="226">
        <f t="shared" ref="J8:J13" si="8">+H8-I8</f>
        <v>281298.00594242639</v>
      </c>
      <c r="K8" s="24">
        <f>'42 61'!K55</f>
        <v>1604158.7088247177</v>
      </c>
      <c r="L8" s="24">
        <f>'42 61'!L55</f>
        <v>1910782.63</v>
      </c>
      <c r="M8" s="233">
        <f t="shared" ref="M8:M13" si="9">+K8-L8</f>
        <v>-306623.92117528222</v>
      </c>
      <c r="N8" s="290">
        <f t="shared" ref="N8:N13" si="10">+E8+H8+K8</f>
        <v>4378751.4085807046</v>
      </c>
      <c r="O8" s="279">
        <f t="shared" si="0"/>
        <v>3872295</v>
      </c>
      <c r="P8" s="205">
        <f t="shared" ref="P8:P13" si="11">+N8-O8</f>
        <v>506456.40858070459</v>
      </c>
      <c r="Q8" s="24">
        <f>'42 61'!Q55</f>
        <v>1804530.1777686509</v>
      </c>
      <c r="R8" s="24">
        <f>'42 61'!R55</f>
        <v>1614763.9400000002</v>
      </c>
      <c r="S8" s="226">
        <f t="shared" ref="S8:S13" si="12">+Q8-R8</f>
        <v>189766.23776865075</v>
      </c>
      <c r="T8" s="24">
        <f>'42 61'!T55</f>
        <v>1605453.319709785</v>
      </c>
      <c r="U8" s="24">
        <f>'42 61'!U55</f>
        <v>0</v>
      </c>
      <c r="V8" s="226">
        <f t="shared" ref="V8:V13" si="13">+T8-U8</f>
        <v>1605453.319709785</v>
      </c>
      <c r="W8" s="24">
        <f>'42 61'!W55</f>
        <v>2307851.9496781668</v>
      </c>
      <c r="X8" s="24">
        <f>'42 61'!X55</f>
        <v>0</v>
      </c>
      <c r="Y8" s="233">
        <f t="shared" ref="Y8:Y13" si="14">+W8-X8</f>
        <v>2307851.9496781668</v>
      </c>
      <c r="Z8" s="290">
        <f t="shared" ref="Z8:Z13" si="15">+Q8+T8+W8</f>
        <v>5717835.4471566025</v>
      </c>
      <c r="AA8" s="290">
        <f t="shared" si="1"/>
        <v>1614763.9400000002</v>
      </c>
      <c r="AB8" s="290">
        <f t="shared" ref="AB8:AB13" si="16">+Z8-AA8</f>
        <v>4103071.5071566021</v>
      </c>
      <c r="AC8" s="313">
        <f t="shared" ref="AC8:AC13" si="17">+Z8+N8</f>
        <v>10096586.855737306</v>
      </c>
      <c r="AD8" s="301">
        <f t="shared" si="2"/>
        <v>5487058.9400000004</v>
      </c>
      <c r="AE8" s="241">
        <f t="shared" ref="AE8:AE13" si="18">+AC8-AD8</f>
        <v>4609527.9157373058</v>
      </c>
      <c r="AF8" s="24">
        <f>'42 61'!AF55</f>
        <v>1425237.613784204</v>
      </c>
      <c r="AG8" s="24" t="e">
        <f>'42 61'!#REF!</f>
        <v>#REF!</v>
      </c>
      <c r="AH8" s="226" t="e">
        <f t="shared" ref="AH8:AH13" si="19">+AF8-AG8</f>
        <v>#REF!</v>
      </c>
      <c r="AI8" s="24">
        <f>'42 61'!AI55</f>
        <v>2028630.4644676757</v>
      </c>
      <c r="AJ8" s="24" t="e">
        <f>'42 61'!#REF!</f>
        <v>#REF!</v>
      </c>
      <c r="AK8" s="226" t="e">
        <f t="shared" ref="AK8:AK13" si="20">+AI8-AJ8</f>
        <v>#REF!</v>
      </c>
      <c r="AL8" s="24">
        <f>'42 61'!AL55</f>
        <v>1366858.8527449663</v>
      </c>
      <c r="AM8" s="24" t="e">
        <f>'42 61'!#REF!</f>
        <v>#REF!</v>
      </c>
      <c r="AN8" s="233" t="e">
        <f t="shared" ref="AN8:AN13" si="21">+AL8-AM8</f>
        <v>#REF!</v>
      </c>
      <c r="AO8" s="290">
        <f t="shared" ref="AO8:AO13" si="22">+AF8+AI8+AL8</f>
        <v>4820726.9309968464</v>
      </c>
      <c r="AP8" s="279" t="e">
        <f t="shared" si="3"/>
        <v>#REF!</v>
      </c>
      <c r="AQ8" s="205" t="e">
        <f t="shared" ref="AQ8:AQ13" si="23">+AO8-AP8</f>
        <v>#REF!</v>
      </c>
      <c r="AR8" s="24">
        <f>'42 61'!AR55</f>
        <v>1340819.8951632374</v>
      </c>
      <c r="AS8" s="24" t="e">
        <f>'42 61'!#REF!</f>
        <v>#REF!</v>
      </c>
      <c r="AT8" s="226" t="e">
        <f t="shared" ref="AT8:AT13" si="24">+AR8-AS8</f>
        <v>#REF!</v>
      </c>
      <c r="AU8" s="24">
        <f>'42 61'!AU55</f>
        <v>1335072.1277223243</v>
      </c>
      <c r="AV8" s="24" t="e">
        <f>'42 61'!#REF!</f>
        <v>#REF!</v>
      </c>
      <c r="AW8" s="226" t="e">
        <f t="shared" ref="AW8:AW13" si="25">+AU8-AV8</f>
        <v>#REF!</v>
      </c>
      <c r="AX8" s="24">
        <f>'42 61'!AX55</f>
        <v>1398072.1103931114</v>
      </c>
      <c r="AY8" s="24" t="e">
        <f>'42 61'!#REF!</f>
        <v>#REF!</v>
      </c>
      <c r="AZ8" s="233" t="e">
        <f t="shared" ref="AZ8:AZ13" si="26">+AX8-AY8</f>
        <v>#REF!</v>
      </c>
      <c r="BA8" s="290">
        <f t="shared" ref="BA8:BA13" si="27">+AR8+AU8+AX8</f>
        <v>4073964.1332786735</v>
      </c>
      <c r="BB8" s="290" t="e">
        <f t="shared" si="4"/>
        <v>#REF!</v>
      </c>
      <c r="BC8" s="290" t="e">
        <f t="shared" ref="BC8:BC13" si="28">+BA8-BB8</f>
        <v>#REF!</v>
      </c>
      <c r="BD8" s="313">
        <f t="shared" ref="BD8:BD13" si="29">+BA8+AO8</f>
        <v>8894691.0642755199</v>
      </c>
      <c r="BE8" s="313" t="e">
        <f t="shared" si="5"/>
        <v>#REF!</v>
      </c>
      <c r="BF8" s="313" t="e">
        <f t="shared" ref="BF8:BF13" si="30">+BD8-BE8</f>
        <v>#REF!</v>
      </c>
      <c r="BG8" s="313">
        <f t="shared" ref="BG8:BG13" si="31">+BD8+AC8</f>
        <v>18991277.920012824</v>
      </c>
      <c r="BH8" s="301" t="e">
        <f t="shared" si="6"/>
        <v>#REF!</v>
      </c>
      <c r="BI8" s="241" t="e">
        <f t="shared" ref="BI8:BI13" si="32">+BG8-BH8</f>
        <v>#REF!</v>
      </c>
      <c r="BJ8" s="322" t="e">
        <f>'42 61'!#REF!</f>
        <v>#REF!</v>
      </c>
      <c r="BK8" s="322" t="e">
        <f>'42 61'!#REF!</f>
        <v>#REF!</v>
      </c>
    </row>
    <row r="9" spans="1:63" ht="15" customHeight="1">
      <c r="A9" s="545"/>
      <c r="B9" s="547"/>
      <c r="C9" s="222" t="s">
        <v>158</v>
      </c>
      <c r="D9" s="22"/>
      <c r="E9" s="26">
        <f>'42 62'!E55</f>
        <v>886048.48624877294</v>
      </c>
      <c r="F9" s="26">
        <f>'42 62'!F55</f>
        <v>746946.93</v>
      </c>
      <c r="G9" s="227">
        <f t="shared" si="7"/>
        <v>139101.55624877289</v>
      </c>
      <c r="H9" s="26">
        <f>'42 62'!H55</f>
        <v>824381.49575367616</v>
      </c>
      <c r="I9" s="26">
        <f>'42 62'!I55</f>
        <v>1212428.75</v>
      </c>
      <c r="J9" s="227">
        <f t="shared" si="8"/>
        <v>-388047.25424632384</v>
      </c>
      <c r="K9" s="26">
        <f>'42 62'!K55</f>
        <v>853223.72910998459</v>
      </c>
      <c r="L9" s="26">
        <f>'42 62'!L55</f>
        <v>1104300.9899999998</v>
      </c>
      <c r="M9" s="234">
        <f t="shared" si="9"/>
        <v>-251077.26089001517</v>
      </c>
      <c r="N9" s="291">
        <f t="shared" si="10"/>
        <v>2563653.711112434</v>
      </c>
      <c r="O9" s="280">
        <f t="shared" si="0"/>
        <v>3063676.67</v>
      </c>
      <c r="P9" s="206">
        <f t="shared" si="11"/>
        <v>-500022.95888756588</v>
      </c>
      <c r="Q9" s="26">
        <f>'42 62'!Q55</f>
        <v>922139.93500754144</v>
      </c>
      <c r="R9" s="26">
        <f>'42 62'!R55</f>
        <v>816220.03999999992</v>
      </c>
      <c r="S9" s="227">
        <f t="shared" si="12"/>
        <v>105919.89500754152</v>
      </c>
      <c r="T9" s="26">
        <f>'42 62'!T55</f>
        <v>810478.39211325161</v>
      </c>
      <c r="U9" s="26">
        <f>'42 62'!U55</f>
        <v>0</v>
      </c>
      <c r="V9" s="227">
        <f t="shared" si="13"/>
        <v>810478.39211325161</v>
      </c>
      <c r="W9" s="26">
        <f>'42 62'!W55</f>
        <v>719533.52263416059</v>
      </c>
      <c r="X9" s="26">
        <f>'42 62'!X55</f>
        <v>0</v>
      </c>
      <c r="Y9" s="234">
        <f t="shared" si="14"/>
        <v>719533.52263416059</v>
      </c>
      <c r="Z9" s="291">
        <f t="shared" si="15"/>
        <v>2452151.8497549538</v>
      </c>
      <c r="AA9" s="291">
        <f t="shared" si="1"/>
        <v>816220.03999999992</v>
      </c>
      <c r="AB9" s="291">
        <f t="shared" si="16"/>
        <v>1635931.8097549537</v>
      </c>
      <c r="AC9" s="314">
        <f t="shared" si="17"/>
        <v>5015805.5608673878</v>
      </c>
      <c r="AD9" s="302">
        <f t="shared" si="2"/>
        <v>3879896.71</v>
      </c>
      <c r="AE9" s="242">
        <f t="shared" si="18"/>
        <v>1135908.8508673878</v>
      </c>
      <c r="AF9" s="26">
        <f>'42 62'!AF55</f>
        <v>907041.85867687815</v>
      </c>
      <c r="AG9" s="26" t="e">
        <f>'42 62'!#REF!</f>
        <v>#REF!</v>
      </c>
      <c r="AH9" s="227" t="e">
        <f t="shared" si="19"/>
        <v>#REF!</v>
      </c>
      <c r="AI9" s="26">
        <f>'42 62'!AI55</f>
        <v>652786.10788375919</v>
      </c>
      <c r="AJ9" s="26" t="e">
        <f>'42 62'!#REF!</f>
        <v>#REF!</v>
      </c>
      <c r="AK9" s="227" t="e">
        <f t="shared" si="20"/>
        <v>#REF!</v>
      </c>
      <c r="AL9" s="26">
        <f>'42 62'!AL55</f>
        <v>690206.37691989879</v>
      </c>
      <c r="AM9" s="26" t="e">
        <f>'42 62'!#REF!</f>
        <v>#REF!</v>
      </c>
      <c r="AN9" s="234" t="e">
        <f t="shared" si="21"/>
        <v>#REF!</v>
      </c>
      <c r="AO9" s="291">
        <f t="shared" si="22"/>
        <v>2250034.3434805362</v>
      </c>
      <c r="AP9" s="280" t="e">
        <f t="shared" si="3"/>
        <v>#REF!</v>
      </c>
      <c r="AQ9" s="206" t="e">
        <f t="shared" si="23"/>
        <v>#REF!</v>
      </c>
      <c r="AR9" s="26">
        <f>'42 62'!AR55</f>
        <v>739260.37202905142</v>
      </c>
      <c r="AS9" s="26" t="e">
        <f>'42 62'!#REF!</f>
        <v>#REF!</v>
      </c>
      <c r="AT9" s="227" t="e">
        <f t="shared" si="24"/>
        <v>#REF!</v>
      </c>
      <c r="AU9" s="26">
        <f>'42 62'!AU55</f>
        <v>782604.34865420498</v>
      </c>
      <c r="AV9" s="26" t="e">
        <f>'42 62'!#REF!</f>
        <v>#REF!</v>
      </c>
      <c r="AW9" s="227" t="e">
        <f t="shared" si="25"/>
        <v>#REF!</v>
      </c>
      <c r="AX9" s="26">
        <f>'42 62'!AX55</f>
        <v>797885.00400139403</v>
      </c>
      <c r="AY9" s="26" t="e">
        <f>'42 62'!#REF!</f>
        <v>#REF!</v>
      </c>
      <c r="AZ9" s="234" t="e">
        <f t="shared" si="26"/>
        <v>#REF!</v>
      </c>
      <c r="BA9" s="291">
        <f t="shared" si="27"/>
        <v>2319749.7246846505</v>
      </c>
      <c r="BB9" s="291" t="e">
        <f t="shared" si="4"/>
        <v>#REF!</v>
      </c>
      <c r="BC9" s="291" t="e">
        <f t="shared" si="28"/>
        <v>#REF!</v>
      </c>
      <c r="BD9" s="314">
        <f t="shared" si="29"/>
        <v>4569784.0681651868</v>
      </c>
      <c r="BE9" s="314" t="e">
        <f t="shared" si="5"/>
        <v>#REF!</v>
      </c>
      <c r="BF9" s="314" t="e">
        <f t="shared" si="30"/>
        <v>#REF!</v>
      </c>
      <c r="BG9" s="314">
        <f t="shared" si="31"/>
        <v>9585589.6290325746</v>
      </c>
      <c r="BH9" s="302" t="e">
        <f t="shared" si="6"/>
        <v>#REF!</v>
      </c>
      <c r="BI9" s="242" t="e">
        <f t="shared" si="32"/>
        <v>#REF!</v>
      </c>
      <c r="BJ9" s="323" t="e">
        <f>'42 62'!#REF!</f>
        <v>#REF!</v>
      </c>
      <c r="BK9" s="323" t="e">
        <f>'42 62'!#REF!</f>
        <v>#REF!</v>
      </c>
    </row>
    <row r="10" spans="1:63" ht="15" customHeight="1">
      <c r="A10" s="545"/>
      <c r="B10" s="547"/>
      <c r="C10" s="222" t="s">
        <v>159</v>
      </c>
      <c r="D10" s="22"/>
      <c r="E10" s="26">
        <f>'42 63'!E55</f>
        <v>5386550.1778967036</v>
      </c>
      <c r="F10" s="26">
        <f>'42 63'!F55</f>
        <v>4677646.1900000004</v>
      </c>
      <c r="G10" s="227">
        <f t="shared" si="7"/>
        <v>708903.98789670318</v>
      </c>
      <c r="H10" s="26">
        <f>'42 63'!H55</f>
        <v>5293917.2594592022</v>
      </c>
      <c r="I10" s="26">
        <f>'42 63'!I55</f>
        <v>5552883.4100000011</v>
      </c>
      <c r="J10" s="227">
        <f t="shared" si="8"/>
        <v>-258966.1505407989</v>
      </c>
      <c r="K10" s="26">
        <f>'42 63'!K55</f>
        <v>5969146.4232797986</v>
      </c>
      <c r="L10" s="27">
        <f>'42 63'!L55</f>
        <v>6263751.7200000007</v>
      </c>
      <c r="M10" s="235">
        <f t="shared" si="9"/>
        <v>-294605.29672020208</v>
      </c>
      <c r="N10" s="292">
        <f t="shared" si="10"/>
        <v>16649613.860635705</v>
      </c>
      <c r="O10" s="281">
        <f t="shared" si="0"/>
        <v>16494281.320000002</v>
      </c>
      <c r="P10" s="207">
        <f t="shared" si="11"/>
        <v>155332.54063570313</v>
      </c>
      <c r="Q10" s="26">
        <f>'42 63'!Q55</f>
        <v>5961256.8478226746</v>
      </c>
      <c r="R10" s="26">
        <f>'42 63'!R55</f>
        <v>3680113.9099999997</v>
      </c>
      <c r="S10" s="227">
        <f t="shared" si="12"/>
        <v>2281142.9378226749</v>
      </c>
      <c r="T10" s="26">
        <f>'42 63'!T55</f>
        <v>5734359.3330576597</v>
      </c>
      <c r="U10" s="26">
        <f>'42 63'!U55</f>
        <v>0</v>
      </c>
      <c r="V10" s="227">
        <f t="shared" si="13"/>
        <v>5734359.3330576597</v>
      </c>
      <c r="W10" s="26">
        <f>'42 63'!W55</f>
        <v>6204546.7921968708</v>
      </c>
      <c r="X10" s="27">
        <f>'42 63'!X55</f>
        <v>0</v>
      </c>
      <c r="Y10" s="235">
        <f t="shared" si="14"/>
        <v>6204546.7921968708</v>
      </c>
      <c r="Z10" s="292">
        <f t="shared" si="15"/>
        <v>17900162.973077204</v>
      </c>
      <c r="AA10" s="292">
        <f t="shared" si="1"/>
        <v>3680113.9099999997</v>
      </c>
      <c r="AB10" s="292">
        <f t="shared" si="16"/>
        <v>14220049.063077204</v>
      </c>
      <c r="AC10" s="315">
        <f t="shared" si="17"/>
        <v>34549776.833712906</v>
      </c>
      <c r="AD10" s="303">
        <f t="shared" si="2"/>
        <v>20174395.23</v>
      </c>
      <c r="AE10" s="243">
        <f t="shared" si="18"/>
        <v>14375381.603712905</v>
      </c>
      <c r="AF10" s="26">
        <f>'42 63'!AF55</f>
        <v>5657174.705070992</v>
      </c>
      <c r="AG10" s="26" t="e">
        <f>'42 63'!#REF!</f>
        <v>#REF!</v>
      </c>
      <c r="AH10" s="227" t="e">
        <f t="shared" si="19"/>
        <v>#REF!</v>
      </c>
      <c r="AI10" s="26">
        <f>'42 63'!AI55</f>
        <v>5806725.2373243086</v>
      </c>
      <c r="AJ10" s="26" t="e">
        <f>'42 63'!#REF!</f>
        <v>#REF!</v>
      </c>
      <c r="AK10" s="227" t="e">
        <f t="shared" si="20"/>
        <v>#REF!</v>
      </c>
      <c r="AL10" s="26">
        <f>'42 63'!AL55</f>
        <v>5238946.2662289366</v>
      </c>
      <c r="AM10" s="27" t="e">
        <f>'42 63'!#REF!</f>
        <v>#REF!</v>
      </c>
      <c r="AN10" s="235" t="e">
        <f t="shared" si="21"/>
        <v>#REF!</v>
      </c>
      <c r="AO10" s="292">
        <f t="shared" si="22"/>
        <v>16702846.208624236</v>
      </c>
      <c r="AP10" s="281" t="e">
        <f t="shared" si="3"/>
        <v>#REF!</v>
      </c>
      <c r="AQ10" s="207" t="e">
        <f t="shared" si="23"/>
        <v>#REF!</v>
      </c>
      <c r="AR10" s="26">
        <f>'42 63'!AR55</f>
        <v>4934359.57084856</v>
      </c>
      <c r="AS10" s="26" t="e">
        <f>'42 63'!#REF!</f>
        <v>#REF!</v>
      </c>
      <c r="AT10" s="227" t="e">
        <f t="shared" si="24"/>
        <v>#REF!</v>
      </c>
      <c r="AU10" s="26">
        <f>'42 63'!AU55</f>
        <v>5160582.7668264648</v>
      </c>
      <c r="AV10" s="26" t="e">
        <f>'42 63'!#REF!</f>
        <v>#REF!</v>
      </c>
      <c r="AW10" s="227" t="e">
        <f t="shared" si="25"/>
        <v>#REF!</v>
      </c>
      <c r="AX10" s="26">
        <f>'42 63'!AX55</f>
        <v>5113254.0011502737</v>
      </c>
      <c r="AY10" s="27" t="e">
        <f>'42 63'!#REF!</f>
        <v>#REF!</v>
      </c>
      <c r="AZ10" s="235" t="e">
        <f t="shared" si="26"/>
        <v>#REF!</v>
      </c>
      <c r="BA10" s="292">
        <f t="shared" si="27"/>
        <v>15208196.338825297</v>
      </c>
      <c r="BB10" s="292" t="e">
        <f t="shared" si="4"/>
        <v>#REF!</v>
      </c>
      <c r="BC10" s="292" t="e">
        <f t="shared" si="28"/>
        <v>#REF!</v>
      </c>
      <c r="BD10" s="315">
        <f t="shared" si="29"/>
        <v>31911042.547449533</v>
      </c>
      <c r="BE10" s="315" t="e">
        <f t="shared" si="5"/>
        <v>#REF!</v>
      </c>
      <c r="BF10" s="315" t="e">
        <f t="shared" si="30"/>
        <v>#REF!</v>
      </c>
      <c r="BG10" s="315">
        <f t="shared" si="31"/>
        <v>66460819.381162435</v>
      </c>
      <c r="BH10" s="303" t="e">
        <f t="shared" si="6"/>
        <v>#REF!</v>
      </c>
      <c r="BI10" s="243" t="e">
        <f t="shared" si="32"/>
        <v>#REF!</v>
      </c>
      <c r="BJ10" s="323" t="e">
        <f>'42 63'!#REF!</f>
        <v>#REF!</v>
      </c>
      <c r="BK10" s="323" t="e">
        <f>'42 63'!#REF!</f>
        <v>#REF!</v>
      </c>
    </row>
    <row r="11" spans="1:63" ht="15" customHeight="1">
      <c r="A11" s="545"/>
      <c r="B11" s="547"/>
      <c r="C11" s="222" t="s">
        <v>160</v>
      </c>
      <c r="D11" s="22"/>
      <c r="E11" s="26">
        <f>'42 64'!E55</f>
        <v>609151.72925023315</v>
      </c>
      <c r="F11" s="26">
        <f>'42 64'!F55</f>
        <v>441699.07000000007</v>
      </c>
      <c r="G11" s="227">
        <f t="shared" si="7"/>
        <v>167452.65925023309</v>
      </c>
      <c r="H11" s="26">
        <f>'42 64'!H55</f>
        <v>560117.62874412804</v>
      </c>
      <c r="I11" s="26">
        <f>'42 64'!I55</f>
        <v>608852.65999999992</v>
      </c>
      <c r="J11" s="227">
        <f t="shared" si="8"/>
        <v>-48735.031255871872</v>
      </c>
      <c r="K11" s="26">
        <f>'42 64'!K55</f>
        <v>661089.21599625202</v>
      </c>
      <c r="L11" s="27">
        <f>'42 64'!L55</f>
        <v>552428.16</v>
      </c>
      <c r="M11" s="235">
        <f t="shared" si="9"/>
        <v>108661.05599625199</v>
      </c>
      <c r="N11" s="292">
        <f t="shared" si="10"/>
        <v>1830358.5739906132</v>
      </c>
      <c r="O11" s="281">
        <f t="shared" si="0"/>
        <v>1602979.8900000001</v>
      </c>
      <c r="P11" s="207">
        <f t="shared" si="11"/>
        <v>227378.68399061309</v>
      </c>
      <c r="Q11" s="26">
        <f>'42 64'!Q55</f>
        <v>612512.55656968604</v>
      </c>
      <c r="R11" s="26">
        <f>'42 64'!R55</f>
        <v>413923.73</v>
      </c>
      <c r="S11" s="227">
        <f t="shared" si="12"/>
        <v>198588.82656968606</v>
      </c>
      <c r="T11" s="26">
        <f>'42 64'!T55</f>
        <v>620394.92294029135</v>
      </c>
      <c r="U11" s="26">
        <f>'42 64'!U55</f>
        <v>0</v>
      </c>
      <c r="V11" s="227">
        <f t="shared" si="13"/>
        <v>620394.92294029135</v>
      </c>
      <c r="W11" s="26">
        <f>'42 64'!W55</f>
        <v>558264.58713066939</v>
      </c>
      <c r="X11" s="27">
        <f>'42 64'!X55</f>
        <v>0</v>
      </c>
      <c r="Y11" s="235">
        <f t="shared" si="14"/>
        <v>558264.58713066939</v>
      </c>
      <c r="Z11" s="292">
        <f t="shared" si="15"/>
        <v>1791172.0666406467</v>
      </c>
      <c r="AA11" s="292">
        <f t="shared" si="1"/>
        <v>413923.73</v>
      </c>
      <c r="AB11" s="292">
        <f t="shared" si="16"/>
        <v>1377248.3366406467</v>
      </c>
      <c r="AC11" s="315">
        <f t="shared" si="17"/>
        <v>3621530.6406312599</v>
      </c>
      <c r="AD11" s="303">
        <f t="shared" si="2"/>
        <v>2016903.62</v>
      </c>
      <c r="AE11" s="243">
        <f t="shared" si="18"/>
        <v>1604627.0206312598</v>
      </c>
      <c r="AF11" s="26">
        <f>'42 64'!AF55</f>
        <v>523616.86515842075</v>
      </c>
      <c r="AG11" s="26" t="e">
        <f>'42 64'!#REF!</f>
        <v>#REF!</v>
      </c>
      <c r="AH11" s="227" t="e">
        <f t="shared" si="19"/>
        <v>#REF!</v>
      </c>
      <c r="AI11" s="26">
        <f>'42 64'!AI55</f>
        <v>495986.43549206591</v>
      </c>
      <c r="AJ11" s="26" t="e">
        <f>'42 64'!#REF!</f>
        <v>#REF!</v>
      </c>
      <c r="AK11" s="227" t="e">
        <f t="shared" si="20"/>
        <v>#REF!</v>
      </c>
      <c r="AL11" s="26">
        <f>'42 64'!AL55</f>
        <v>532922.5784999826</v>
      </c>
      <c r="AM11" s="27" t="e">
        <f>'42 64'!#REF!</f>
        <v>#REF!</v>
      </c>
      <c r="AN11" s="235" t="e">
        <f t="shared" si="21"/>
        <v>#REF!</v>
      </c>
      <c r="AO11" s="292">
        <f t="shared" si="22"/>
        <v>1552525.8791504693</v>
      </c>
      <c r="AP11" s="281" t="e">
        <f t="shared" si="3"/>
        <v>#REF!</v>
      </c>
      <c r="AQ11" s="207" t="e">
        <f t="shared" si="23"/>
        <v>#REF!</v>
      </c>
      <c r="AR11" s="26">
        <f>'42 64'!AR55</f>
        <v>478790.17126303533</v>
      </c>
      <c r="AS11" s="26" t="e">
        <f>'42 64'!#REF!</f>
        <v>#REF!</v>
      </c>
      <c r="AT11" s="227" t="e">
        <f t="shared" si="24"/>
        <v>#REF!</v>
      </c>
      <c r="AU11" s="26">
        <f>'42 64'!AU55</f>
        <v>516157.97374771524</v>
      </c>
      <c r="AV11" s="26" t="e">
        <f>'42 64'!#REF!</f>
        <v>#REF!</v>
      </c>
      <c r="AW11" s="227" t="e">
        <f t="shared" si="25"/>
        <v>#REF!</v>
      </c>
      <c r="AX11" s="26">
        <f>'42 64'!AX55</f>
        <v>607148.86708553717</v>
      </c>
      <c r="AY11" s="27" t="e">
        <f>'42 64'!#REF!</f>
        <v>#REF!</v>
      </c>
      <c r="AZ11" s="235" t="e">
        <f t="shared" si="26"/>
        <v>#REF!</v>
      </c>
      <c r="BA11" s="292">
        <f t="shared" si="27"/>
        <v>1602097.0120962877</v>
      </c>
      <c r="BB11" s="292" t="e">
        <f t="shared" si="4"/>
        <v>#REF!</v>
      </c>
      <c r="BC11" s="292" t="e">
        <f t="shared" si="28"/>
        <v>#REF!</v>
      </c>
      <c r="BD11" s="315">
        <f t="shared" si="29"/>
        <v>3154622.891246757</v>
      </c>
      <c r="BE11" s="315" t="e">
        <f t="shared" si="5"/>
        <v>#REF!</v>
      </c>
      <c r="BF11" s="315" t="e">
        <f t="shared" si="30"/>
        <v>#REF!</v>
      </c>
      <c r="BG11" s="315">
        <f t="shared" si="31"/>
        <v>6776153.5318780169</v>
      </c>
      <c r="BH11" s="303" t="e">
        <f t="shared" si="6"/>
        <v>#REF!</v>
      </c>
      <c r="BI11" s="243" t="e">
        <f t="shared" si="32"/>
        <v>#REF!</v>
      </c>
      <c r="BJ11" s="323" t="e">
        <f>'42 64'!#REF!</f>
        <v>#REF!</v>
      </c>
      <c r="BK11" s="323" t="e">
        <f>'42 64'!#REF!</f>
        <v>#REF!</v>
      </c>
    </row>
    <row r="12" spans="1:63" ht="15" customHeight="1">
      <c r="A12" s="545"/>
      <c r="B12" s="547"/>
      <c r="C12" s="222" t="s">
        <v>161</v>
      </c>
      <c r="D12" s="22"/>
      <c r="E12" s="26">
        <f>'42 65'!E55</f>
        <v>668242.99381936365</v>
      </c>
      <c r="F12" s="26">
        <f>'42 65'!F55</f>
        <v>515569.39000000007</v>
      </c>
      <c r="G12" s="227">
        <f t="shared" si="7"/>
        <v>152673.60381936358</v>
      </c>
      <c r="H12" s="26">
        <f>'42 65'!H55</f>
        <v>666399.34015805577</v>
      </c>
      <c r="I12" s="26">
        <f>'42 65'!I55</f>
        <v>562855.99999999988</v>
      </c>
      <c r="J12" s="227">
        <f t="shared" si="8"/>
        <v>103543.34015805589</v>
      </c>
      <c r="K12" s="26">
        <f>'42 65'!K55</f>
        <v>826058.42004295951</v>
      </c>
      <c r="L12" s="27">
        <f>'42 65'!L55</f>
        <v>736056.78999999992</v>
      </c>
      <c r="M12" s="235">
        <f t="shared" si="9"/>
        <v>90001.630042959587</v>
      </c>
      <c r="N12" s="292">
        <f t="shared" si="10"/>
        <v>2160700.7540203789</v>
      </c>
      <c r="O12" s="281">
        <f t="shared" si="0"/>
        <v>1814482.1799999997</v>
      </c>
      <c r="P12" s="207">
        <f t="shared" si="11"/>
        <v>346218.57402037922</v>
      </c>
      <c r="Q12" s="26">
        <f>'42 65'!Q55</f>
        <v>804625.02762931737</v>
      </c>
      <c r="R12" s="26">
        <f>'42 65'!R55</f>
        <v>324871.25</v>
      </c>
      <c r="S12" s="227">
        <f t="shared" si="12"/>
        <v>479753.77762931737</v>
      </c>
      <c r="T12" s="26">
        <f>'42 65'!T55</f>
        <v>577983.21631971782</v>
      </c>
      <c r="U12" s="26">
        <f>'42 65'!U55</f>
        <v>0</v>
      </c>
      <c r="V12" s="227">
        <f t="shared" si="13"/>
        <v>577983.21631971782</v>
      </c>
      <c r="W12" s="26">
        <f>'42 65'!W55</f>
        <v>591949.48349020001</v>
      </c>
      <c r="X12" s="27">
        <f>'42 65'!X55</f>
        <v>0</v>
      </c>
      <c r="Y12" s="235">
        <f t="shared" si="14"/>
        <v>591949.48349020001</v>
      </c>
      <c r="Z12" s="292">
        <f t="shared" si="15"/>
        <v>1974557.7274392352</v>
      </c>
      <c r="AA12" s="292">
        <f t="shared" si="1"/>
        <v>324871.25</v>
      </c>
      <c r="AB12" s="292">
        <f t="shared" si="16"/>
        <v>1649686.4774392352</v>
      </c>
      <c r="AC12" s="315">
        <f t="shared" si="17"/>
        <v>4135258.4814596139</v>
      </c>
      <c r="AD12" s="303">
        <f t="shared" si="2"/>
        <v>2139353.4299999997</v>
      </c>
      <c r="AE12" s="243">
        <f t="shared" si="18"/>
        <v>1995905.0514596142</v>
      </c>
      <c r="AF12" s="26">
        <f>'42 65'!AF55</f>
        <v>601360.85782947415</v>
      </c>
      <c r="AG12" s="26" t="e">
        <f>'42 65'!#REF!</f>
        <v>#REF!</v>
      </c>
      <c r="AH12" s="227" t="e">
        <f t="shared" si="19"/>
        <v>#REF!</v>
      </c>
      <c r="AI12" s="26">
        <f>'42 65'!AI55</f>
        <v>568424.75708005624</v>
      </c>
      <c r="AJ12" s="26" t="e">
        <f>'42 65'!#REF!</f>
        <v>#REF!</v>
      </c>
      <c r="AK12" s="227" t="e">
        <f t="shared" si="20"/>
        <v>#REF!</v>
      </c>
      <c r="AL12" s="26">
        <f>'42 65'!AL55</f>
        <v>544136.78626286134</v>
      </c>
      <c r="AM12" s="27" t="e">
        <f>'42 65'!#REF!</f>
        <v>#REF!</v>
      </c>
      <c r="AN12" s="235" t="e">
        <f t="shared" si="21"/>
        <v>#REF!</v>
      </c>
      <c r="AO12" s="292">
        <f t="shared" si="22"/>
        <v>1713922.4011723916</v>
      </c>
      <c r="AP12" s="281" t="e">
        <f t="shared" si="3"/>
        <v>#REF!</v>
      </c>
      <c r="AQ12" s="207" t="e">
        <f t="shared" si="23"/>
        <v>#REF!</v>
      </c>
      <c r="AR12" s="26">
        <f>'42 65'!AR55</f>
        <v>517135.06813590589</v>
      </c>
      <c r="AS12" s="26" t="e">
        <f>'42 65'!#REF!</f>
        <v>#REF!</v>
      </c>
      <c r="AT12" s="227" t="e">
        <f t="shared" si="24"/>
        <v>#REF!</v>
      </c>
      <c r="AU12" s="26">
        <f>'42 65'!AU55</f>
        <v>544970.25697495393</v>
      </c>
      <c r="AV12" s="26" t="e">
        <f>'42 65'!#REF!</f>
        <v>#REF!</v>
      </c>
      <c r="AW12" s="227" t="e">
        <f t="shared" si="25"/>
        <v>#REF!</v>
      </c>
      <c r="AX12" s="26">
        <f>'42 65'!AX55</f>
        <v>645777.61425620026</v>
      </c>
      <c r="AY12" s="27" t="e">
        <f>'42 65'!#REF!</f>
        <v>#REF!</v>
      </c>
      <c r="AZ12" s="235" t="e">
        <f t="shared" si="26"/>
        <v>#REF!</v>
      </c>
      <c r="BA12" s="292">
        <f t="shared" si="27"/>
        <v>1707882.9393670601</v>
      </c>
      <c r="BB12" s="292" t="e">
        <f t="shared" si="4"/>
        <v>#REF!</v>
      </c>
      <c r="BC12" s="292" t="e">
        <f t="shared" si="28"/>
        <v>#REF!</v>
      </c>
      <c r="BD12" s="315">
        <f t="shared" si="29"/>
        <v>3421805.3405394517</v>
      </c>
      <c r="BE12" s="315" t="e">
        <f t="shared" si="5"/>
        <v>#REF!</v>
      </c>
      <c r="BF12" s="315" t="e">
        <f t="shared" si="30"/>
        <v>#REF!</v>
      </c>
      <c r="BG12" s="315">
        <f t="shared" si="31"/>
        <v>7557063.8219990656</v>
      </c>
      <c r="BH12" s="303" t="e">
        <f t="shared" si="6"/>
        <v>#REF!</v>
      </c>
      <c r="BI12" s="243" t="e">
        <f t="shared" si="32"/>
        <v>#REF!</v>
      </c>
      <c r="BJ12" s="323" t="e">
        <f>'42 65'!#REF!</f>
        <v>#REF!</v>
      </c>
      <c r="BK12" s="323" t="e">
        <f>'42 65'!#REF!</f>
        <v>#REF!</v>
      </c>
    </row>
    <row r="13" spans="1:63" ht="15" customHeight="1">
      <c r="A13" s="545"/>
      <c r="B13" s="547"/>
      <c r="C13" s="223" t="s">
        <v>162</v>
      </c>
      <c r="D13" s="215"/>
      <c r="E13" s="29">
        <f>'42 66'!E55</f>
        <v>0</v>
      </c>
      <c r="F13" s="30">
        <f>'42 66'!F55</f>
        <v>366</v>
      </c>
      <c r="G13" s="228">
        <f t="shared" si="7"/>
        <v>-366</v>
      </c>
      <c r="H13" s="30">
        <f>'42 66'!H55</f>
        <v>0</v>
      </c>
      <c r="I13" s="30">
        <f>'42 66'!I55</f>
        <v>341.35</v>
      </c>
      <c r="J13" s="228">
        <f t="shared" si="8"/>
        <v>-341.35</v>
      </c>
      <c r="K13" s="30">
        <f>'42 66'!K55</f>
        <v>0</v>
      </c>
      <c r="L13" s="31">
        <f>'42 66'!L55</f>
        <v>-707.35</v>
      </c>
      <c r="M13" s="236">
        <f t="shared" si="9"/>
        <v>707.35</v>
      </c>
      <c r="N13" s="293">
        <f t="shared" si="10"/>
        <v>0</v>
      </c>
      <c r="O13" s="282">
        <f t="shared" si="0"/>
        <v>0</v>
      </c>
      <c r="P13" s="208">
        <f t="shared" si="11"/>
        <v>0</v>
      </c>
      <c r="Q13" s="29">
        <f>'42 66'!Q55</f>
        <v>0</v>
      </c>
      <c r="R13" s="30">
        <f>'42 66'!R55</f>
        <v>358</v>
      </c>
      <c r="S13" s="228">
        <f t="shared" si="12"/>
        <v>-358</v>
      </c>
      <c r="T13" s="30">
        <f>'42 66'!T55</f>
        <v>0</v>
      </c>
      <c r="U13" s="30">
        <f>'42 66'!U55</f>
        <v>0</v>
      </c>
      <c r="V13" s="228">
        <f t="shared" si="13"/>
        <v>0</v>
      </c>
      <c r="W13" s="30">
        <f>'42 66'!W55</f>
        <v>0</v>
      </c>
      <c r="X13" s="31">
        <f>'42 66'!X55</f>
        <v>0</v>
      </c>
      <c r="Y13" s="236">
        <f t="shared" si="14"/>
        <v>0</v>
      </c>
      <c r="Z13" s="293">
        <f t="shared" si="15"/>
        <v>0</v>
      </c>
      <c r="AA13" s="293">
        <f t="shared" si="1"/>
        <v>358</v>
      </c>
      <c r="AB13" s="293">
        <f t="shared" si="16"/>
        <v>-358</v>
      </c>
      <c r="AC13" s="316">
        <f t="shared" si="17"/>
        <v>0</v>
      </c>
      <c r="AD13" s="304">
        <f t="shared" si="2"/>
        <v>358</v>
      </c>
      <c r="AE13" s="244">
        <f t="shared" si="18"/>
        <v>-358</v>
      </c>
      <c r="AF13" s="29">
        <f>'42 66'!AF55</f>
        <v>0</v>
      </c>
      <c r="AG13" s="30" t="e">
        <f>'42 66'!#REF!</f>
        <v>#REF!</v>
      </c>
      <c r="AH13" s="228" t="e">
        <f t="shared" si="19"/>
        <v>#REF!</v>
      </c>
      <c r="AI13" s="30">
        <f>'42 66'!AI55</f>
        <v>0</v>
      </c>
      <c r="AJ13" s="30" t="e">
        <f>'42 66'!#REF!</f>
        <v>#REF!</v>
      </c>
      <c r="AK13" s="228" t="e">
        <f t="shared" si="20"/>
        <v>#REF!</v>
      </c>
      <c r="AL13" s="30">
        <f>'42 66'!AL55</f>
        <v>0</v>
      </c>
      <c r="AM13" s="31" t="e">
        <f>'42 66'!#REF!</f>
        <v>#REF!</v>
      </c>
      <c r="AN13" s="236" t="e">
        <f t="shared" si="21"/>
        <v>#REF!</v>
      </c>
      <c r="AO13" s="293">
        <f t="shared" si="22"/>
        <v>0</v>
      </c>
      <c r="AP13" s="282" t="e">
        <f t="shared" si="3"/>
        <v>#REF!</v>
      </c>
      <c r="AQ13" s="208" t="e">
        <f t="shared" si="23"/>
        <v>#REF!</v>
      </c>
      <c r="AR13" s="29">
        <f>'42 66'!AR55</f>
        <v>0</v>
      </c>
      <c r="AS13" s="30" t="e">
        <f>'42 66'!#REF!</f>
        <v>#REF!</v>
      </c>
      <c r="AT13" s="228" t="e">
        <f t="shared" si="24"/>
        <v>#REF!</v>
      </c>
      <c r="AU13" s="30">
        <f>'42 66'!AU55</f>
        <v>0</v>
      </c>
      <c r="AV13" s="30" t="e">
        <f>'42 66'!#REF!</f>
        <v>#REF!</v>
      </c>
      <c r="AW13" s="228" t="e">
        <f t="shared" si="25"/>
        <v>#REF!</v>
      </c>
      <c r="AX13" s="30">
        <f>'42 66'!AX55</f>
        <v>0</v>
      </c>
      <c r="AY13" s="31" t="e">
        <f>'42 66'!#REF!</f>
        <v>#REF!</v>
      </c>
      <c r="AZ13" s="236" t="e">
        <f t="shared" si="26"/>
        <v>#REF!</v>
      </c>
      <c r="BA13" s="293">
        <f t="shared" si="27"/>
        <v>0</v>
      </c>
      <c r="BB13" s="293" t="e">
        <f t="shared" si="4"/>
        <v>#REF!</v>
      </c>
      <c r="BC13" s="293" t="e">
        <f t="shared" si="28"/>
        <v>#REF!</v>
      </c>
      <c r="BD13" s="316">
        <f t="shared" si="29"/>
        <v>0</v>
      </c>
      <c r="BE13" s="316" t="e">
        <f t="shared" si="5"/>
        <v>#REF!</v>
      </c>
      <c r="BF13" s="316" t="e">
        <f t="shared" si="30"/>
        <v>#REF!</v>
      </c>
      <c r="BG13" s="316">
        <f t="shared" si="31"/>
        <v>0</v>
      </c>
      <c r="BH13" s="304" t="e">
        <f t="shared" si="6"/>
        <v>#REF!</v>
      </c>
      <c r="BI13" s="244" t="e">
        <f t="shared" si="32"/>
        <v>#REF!</v>
      </c>
      <c r="BJ13" s="324" t="e">
        <f>'42 66'!#REF!</f>
        <v>#REF!</v>
      </c>
      <c r="BK13" s="324" t="e">
        <f>'42 66'!#REF!</f>
        <v>#REF!</v>
      </c>
    </row>
    <row r="14" spans="1:63" ht="16.5" customHeight="1">
      <c r="A14" s="545"/>
      <c r="B14" s="548" t="s">
        <v>163</v>
      </c>
      <c r="C14" s="549"/>
      <c r="D14" s="215"/>
      <c r="E14" s="32">
        <f>SUM(E8:E13)</f>
        <v>8966999.2510286346</v>
      </c>
      <c r="F14" s="32">
        <f>SUM(F8:F13)</f>
        <v>7267451.1200000001</v>
      </c>
      <c r="G14" s="35">
        <f t="shared" ref="G14:AZ14" si="33">SUM(G8:G13)</f>
        <v>1699548.1310286329</v>
      </c>
      <c r="H14" s="32">
        <f>SUM(H8:H13)</f>
        <v>8702402.5600574892</v>
      </c>
      <c r="I14" s="32">
        <f>SUM(I8:I13)</f>
        <v>9013651</v>
      </c>
      <c r="J14" s="35">
        <f t="shared" si="33"/>
        <v>-311248.43994251231</v>
      </c>
      <c r="K14" s="32">
        <f>SUM(K8:K13)</f>
        <v>9913676.4972537123</v>
      </c>
      <c r="L14" s="33">
        <f>SUM(L8:L13)</f>
        <v>10566612.939999999</v>
      </c>
      <c r="M14" s="200">
        <f t="shared" si="33"/>
        <v>-652936.44274628791</v>
      </c>
      <c r="N14" s="294">
        <f t="shared" si="33"/>
        <v>27583078.308339834</v>
      </c>
      <c r="O14" s="283">
        <f t="shared" si="33"/>
        <v>26847715.060000002</v>
      </c>
      <c r="P14" s="209">
        <f t="shared" si="33"/>
        <v>735363.24833983416</v>
      </c>
      <c r="Q14" s="32">
        <f t="shared" si="33"/>
        <v>10105064.544797871</v>
      </c>
      <c r="R14" s="32">
        <f t="shared" si="33"/>
        <v>6850250.8699999992</v>
      </c>
      <c r="S14" s="35">
        <f t="shared" si="33"/>
        <v>3254813.6747978707</v>
      </c>
      <c r="T14" s="32">
        <f t="shared" si="33"/>
        <v>9348669.1841407046</v>
      </c>
      <c r="U14" s="32">
        <f t="shared" si="33"/>
        <v>0</v>
      </c>
      <c r="V14" s="35">
        <f t="shared" si="33"/>
        <v>9348669.1841407046</v>
      </c>
      <c r="W14" s="32">
        <f t="shared" si="33"/>
        <v>10382146.335130068</v>
      </c>
      <c r="X14" s="33">
        <f t="shared" si="33"/>
        <v>0</v>
      </c>
      <c r="Y14" s="200">
        <f t="shared" si="33"/>
        <v>10382146.335130068</v>
      </c>
      <c r="Z14" s="294">
        <f>SUM(Z8:Z13)</f>
        <v>29835880.064068642</v>
      </c>
      <c r="AA14" s="294">
        <f>SUM(AA8:AA13)</f>
        <v>6850250.8699999992</v>
      </c>
      <c r="AB14" s="294">
        <f t="shared" si="33"/>
        <v>22985629.194068644</v>
      </c>
      <c r="AC14" s="317">
        <f>SUM(AC8:AC13)</f>
        <v>57418958.372408479</v>
      </c>
      <c r="AD14" s="305">
        <f>SUM(AD8:AD13)</f>
        <v>33697965.930000007</v>
      </c>
      <c r="AE14" s="245">
        <f t="shared" si="33"/>
        <v>23720992.442408476</v>
      </c>
      <c r="AF14" s="32">
        <f>SUM(AF8:AF13)</f>
        <v>9114431.9005199689</v>
      </c>
      <c r="AG14" s="32" t="e">
        <f>SUM(AG8:AG13)</f>
        <v>#REF!</v>
      </c>
      <c r="AH14" s="35" t="e">
        <f t="shared" si="33"/>
        <v>#REF!</v>
      </c>
      <c r="AI14" s="32">
        <f t="shared" si="33"/>
        <v>9552553.0022478662</v>
      </c>
      <c r="AJ14" s="32" t="e">
        <f t="shared" si="33"/>
        <v>#REF!</v>
      </c>
      <c r="AK14" s="35" t="e">
        <f t="shared" si="33"/>
        <v>#REF!</v>
      </c>
      <c r="AL14" s="32">
        <f t="shared" si="33"/>
        <v>8373070.8606566461</v>
      </c>
      <c r="AM14" s="33" t="e">
        <f t="shared" si="33"/>
        <v>#REF!</v>
      </c>
      <c r="AN14" s="200" t="e">
        <f t="shared" si="33"/>
        <v>#REF!</v>
      </c>
      <c r="AO14" s="294">
        <f>SUM(AO8:AO13)</f>
        <v>27040055.763424482</v>
      </c>
      <c r="AP14" s="283" t="e">
        <f>SUM(AP8:AP13)</f>
        <v>#REF!</v>
      </c>
      <c r="AQ14" s="209" t="e">
        <f t="shared" si="33"/>
        <v>#REF!</v>
      </c>
      <c r="AR14" s="32">
        <f>SUM(AR8:AR13)</f>
        <v>8010365.0774397906</v>
      </c>
      <c r="AS14" s="32" t="e">
        <f>SUM(AS8:AS13)</f>
        <v>#REF!</v>
      </c>
      <c r="AT14" s="35" t="e">
        <f t="shared" si="33"/>
        <v>#REF!</v>
      </c>
      <c r="AU14" s="32">
        <f t="shared" si="33"/>
        <v>8339387.4739256632</v>
      </c>
      <c r="AV14" s="32" t="e">
        <f t="shared" si="33"/>
        <v>#REF!</v>
      </c>
      <c r="AW14" s="35" t="e">
        <f t="shared" si="33"/>
        <v>#REF!</v>
      </c>
      <c r="AX14" s="32">
        <f t="shared" si="33"/>
        <v>8562137.5968865156</v>
      </c>
      <c r="AY14" s="33" t="e">
        <f t="shared" si="33"/>
        <v>#REF!</v>
      </c>
      <c r="AZ14" s="200" t="e">
        <f t="shared" si="33"/>
        <v>#REF!</v>
      </c>
      <c r="BA14" s="294">
        <f t="shared" ref="BA14:BI14" si="34">SUM(BA8:BA13)</f>
        <v>24911890.148251969</v>
      </c>
      <c r="BB14" s="294" t="e">
        <f t="shared" si="34"/>
        <v>#REF!</v>
      </c>
      <c r="BC14" s="294" t="e">
        <f t="shared" si="34"/>
        <v>#REF!</v>
      </c>
      <c r="BD14" s="317">
        <f t="shared" si="34"/>
        <v>51951945.911676452</v>
      </c>
      <c r="BE14" s="317" t="e">
        <f t="shared" si="34"/>
        <v>#REF!</v>
      </c>
      <c r="BF14" s="317" t="e">
        <f t="shared" si="34"/>
        <v>#REF!</v>
      </c>
      <c r="BG14" s="317">
        <f t="shared" si="34"/>
        <v>109370904.28408492</v>
      </c>
      <c r="BH14" s="305" t="e">
        <f t="shared" si="34"/>
        <v>#REF!</v>
      </c>
      <c r="BI14" s="245" t="e">
        <f t="shared" si="34"/>
        <v>#REF!</v>
      </c>
      <c r="BJ14" s="325" t="e">
        <f>SUM(BJ8:BJ13)</f>
        <v>#REF!</v>
      </c>
      <c r="BK14" s="325" t="e">
        <f>SUM(BK8:BK13)</f>
        <v>#REF!</v>
      </c>
    </row>
    <row r="15" spans="1:63" ht="15" customHeight="1">
      <c r="A15" s="545"/>
      <c r="B15" s="550" t="s">
        <v>164</v>
      </c>
      <c r="C15" s="224" t="s">
        <v>165</v>
      </c>
      <c r="D15" s="215"/>
      <c r="E15" s="29">
        <f>Gasket!E54</f>
        <v>0</v>
      </c>
      <c r="F15" s="29">
        <f>Gasket!F54</f>
        <v>0</v>
      </c>
      <c r="G15" s="229">
        <f t="shared" ref="G15:G24" si="35">+E15-F15</f>
        <v>0</v>
      </c>
      <c r="H15" s="29">
        <f>Gasket!H54</f>
        <v>0</v>
      </c>
      <c r="I15" s="24">
        <f>Gasket!I54</f>
        <v>0</v>
      </c>
      <c r="J15" s="226">
        <f t="shared" ref="J15:J24" si="36">+H15-I15</f>
        <v>0</v>
      </c>
      <c r="K15" s="24">
        <f>Gasket!K54</f>
        <v>0</v>
      </c>
      <c r="L15" s="34">
        <f>Gasket!L54</f>
        <v>0</v>
      </c>
      <c r="M15" s="237">
        <f t="shared" ref="M15:M24" si="37">+K15-L15</f>
        <v>0</v>
      </c>
      <c r="N15" s="295">
        <f t="shared" ref="N15:N24" si="38">+E15+H15+K15</f>
        <v>0</v>
      </c>
      <c r="O15" s="284">
        <f t="shared" ref="O15:O24" si="39">+F15+I15+L15</f>
        <v>0</v>
      </c>
      <c r="P15" s="210">
        <f t="shared" ref="P15:P24" si="40">+N15-O15</f>
        <v>0</v>
      </c>
      <c r="Q15" s="29">
        <f>Gasket!Q54</f>
        <v>0</v>
      </c>
      <c r="R15" s="29">
        <f>Gasket!R54</f>
        <v>0</v>
      </c>
      <c r="S15" s="229">
        <f t="shared" ref="S15:S24" si="41">+Q15-R15</f>
        <v>0</v>
      </c>
      <c r="T15" s="29">
        <f>Gasket!T54</f>
        <v>0</v>
      </c>
      <c r="U15" s="24">
        <f>Gasket!U54</f>
        <v>0</v>
      </c>
      <c r="V15" s="226">
        <f t="shared" ref="V15:V24" si="42">+T15-U15</f>
        <v>0</v>
      </c>
      <c r="W15" s="24">
        <f>Gasket!W54</f>
        <v>0</v>
      </c>
      <c r="X15" s="34">
        <f>Gasket!X54</f>
        <v>0</v>
      </c>
      <c r="Y15" s="237">
        <f t="shared" ref="Y15:Y24" si="43">+W15-X15</f>
        <v>0</v>
      </c>
      <c r="Z15" s="295">
        <f t="shared" ref="Z15:Z24" si="44">+Q15+T15+W15</f>
        <v>0</v>
      </c>
      <c r="AA15" s="295">
        <f t="shared" ref="AA15:AA24" si="45">+R15+U15+X15</f>
        <v>0</v>
      </c>
      <c r="AB15" s="295">
        <f t="shared" ref="AB15:AB24" si="46">+Z15-AA15</f>
        <v>0</v>
      </c>
      <c r="AC15" s="318">
        <f t="shared" ref="AC15:AC24" si="47">+Z15+N15</f>
        <v>0</v>
      </c>
      <c r="AD15" s="306">
        <f t="shared" ref="AD15:AD24" si="48">+AA15+O15</f>
        <v>0</v>
      </c>
      <c r="AE15" s="246">
        <f t="shared" ref="AE15:AE24" si="49">+AC15-AD15</f>
        <v>0</v>
      </c>
      <c r="AF15" s="29">
        <f>Gasket!AF54</f>
        <v>0</v>
      </c>
      <c r="AG15" s="29" t="e">
        <f>Gasket!#REF!</f>
        <v>#REF!</v>
      </c>
      <c r="AH15" s="229" t="e">
        <f t="shared" ref="AH15:AH24" si="50">+AF15-AG15</f>
        <v>#REF!</v>
      </c>
      <c r="AI15" s="29">
        <f>Gasket!AI54</f>
        <v>0</v>
      </c>
      <c r="AJ15" s="24" t="e">
        <f>Gasket!#REF!</f>
        <v>#REF!</v>
      </c>
      <c r="AK15" s="226" t="e">
        <f t="shared" ref="AK15:AK24" si="51">+AI15-AJ15</f>
        <v>#REF!</v>
      </c>
      <c r="AL15" s="24">
        <f>Gasket!AL54</f>
        <v>0</v>
      </c>
      <c r="AM15" s="34" t="e">
        <f>Gasket!#REF!</f>
        <v>#REF!</v>
      </c>
      <c r="AN15" s="237" t="e">
        <f t="shared" ref="AN15:AN24" si="52">+AL15-AM15</f>
        <v>#REF!</v>
      </c>
      <c r="AO15" s="295">
        <f t="shared" ref="AO15:AO24" si="53">+AF15+AI15+AL15</f>
        <v>0</v>
      </c>
      <c r="AP15" s="284" t="e">
        <f t="shared" ref="AP15:AP24" si="54">+AG15+AJ15+AM15</f>
        <v>#REF!</v>
      </c>
      <c r="AQ15" s="210" t="e">
        <f t="shared" ref="AQ15:AQ24" si="55">+AO15-AP15</f>
        <v>#REF!</v>
      </c>
      <c r="AR15" s="29">
        <f>Gasket!AR54</f>
        <v>0</v>
      </c>
      <c r="AS15" s="29" t="e">
        <f>Gasket!#REF!</f>
        <v>#REF!</v>
      </c>
      <c r="AT15" s="229" t="e">
        <f t="shared" ref="AT15:AT24" si="56">+AR15-AS15</f>
        <v>#REF!</v>
      </c>
      <c r="AU15" s="29">
        <f>Gasket!AU54</f>
        <v>0</v>
      </c>
      <c r="AV15" s="24" t="e">
        <f>Gasket!#REF!</f>
        <v>#REF!</v>
      </c>
      <c r="AW15" s="226" t="e">
        <f t="shared" ref="AW15:AW24" si="57">+AU15-AV15</f>
        <v>#REF!</v>
      </c>
      <c r="AX15" s="24">
        <f>Gasket!AX54</f>
        <v>0</v>
      </c>
      <c r="AY15" s="34" t="e">
        <f>Gasket!#REF!</f>
        <v>#REF!</v>
      </c>
      <c r="AZ15" s="237" t="e">
        <f t="shared" ref="AZ15:AZ24" si="58">+AX15-AY15</f>
        <v>#REF!</v>
      </c>
      <c r="BA15" s="295">
        <f t="shared" ref="BA15:BA24" si="59">+AR15+AU15+AX15</f>
        <v>0</v>
      </c>
      <c r="BB15" s="295" t="e">
        <f t="shared" ref="BB15:BB24" si="60">+AS15+AV15+AY15</f>
        <v>#REF!</v>
      </c>
      <c r="BC15" s="295" t="e">
        <f t="shared" ref="BC15:BC24" si="61">+BA15-BB15</f>
        <v>#REF!</v>
      </c>
      <c r="BD15" s="318">
        <f t="shared" ref="BD15:BD24" si="62">+BA15+AO15</f>
        <v>0</v>
      </c>
      <c r="BE15" s="318" t="e">
        <f t="shared" ref="BE15:BE24" si="63">+BB15+AP15</f>
        <v>#REF!</v>
      </c>
      <c r="BF15" s="318" t="e">
        <f t="shared" ref="BF15:BF24" si="64">+BD15-BE15</f>
        <v>#REF!</v>
      </c>
      <c r="BG15" s="318">
        <f t="shared" ref="BG15:BG24" si="65">+BD15+AC15</f>
        <v>0</v>
      </c>
      <c r="BH15" s="306" t="e">
        <f t="shared" ref="BH15:BH24" si="66">+BE15+AD15</f>
        <v>#REF!</v>
      </c>
      <c r="BI15" s="246" t="e">
        <f t="shared" ref="BI15:BI24" si="67">+BG15-BH15</f>
        <v>#REF!</v>
      </c>
      <c r="BJ15" s="322" t="e">
        <f>Gasket!#REF!</f>
        <v>#REF!</v>
      </c>
      <c r="BK15" s="322" t="e">
        <f>Gasket!#REF!</f>
        <v>#REF!</v>
      </c>
    </row>
    <row r="16" spans="1:63" ht="15" customHeight="1">
      <c r="A16" s="545"/>
      <c r="B16" s="551"/>
      <c r="C16" s="222" t="s">
        <v>166</v>
      </c>
      <c r="D16" s="22"/>
      <c r="E16" s="26">
        <f>'L-lever'!E54</f>
        <v>0</v>
      </c>
      <c r="F16" s="26">
        <f>'L-lever'!F54</f>
        <v>0</v>
      </c>
      <c r="G16" s="227">
        <f t="shared" si="35"/>
        <v>0</v>
      </c>
      <c r="H16" s="26">
        <f>'L-lever'!H54</f>
        <v>0</v>
      </c>
      <c r="I16" s="26">
        <f>'L-lever'!I54</f>
        <v>0</v>
      </c>
      <c r="J16" s="227">
        <f t="shared" si="36"/>
        <v>0</v>
      </c>
      <c r="K16" s="26">
        <f>'L-lever'!K54</f>
        <v>0</v>
      </c>
      <c r="L16" s="27">
        <f>'L-lever'!L54</f>
        <v>0</v>
      </c>
      <c r="M16" s="235">
        <f t="shared" si="37"/>
        <v>0</v>
      </c>
      <c r="N16" s="292">
        <f t="shared" si="38"/>
        <v>0</v>
      </c>
      <c r="O16" s="281">
        <f t="shared" si="39"/>
        <v>0</v>
      </c>
      <c r="P16" s="207">
        <f t="shared" si="40"/>
        <v>0</v>
      </c>
      <c r="Q16" s="26">
        <f>'L-lever'!Q54</f>
        <v>0</v>
      </c>
      <c r="R16" s="26">
        <f>'L-lever'!R54</f>
        <v>0</v>
      </c>
      <c r="S16" s="227">
        <f t="shared" si="41"/>
        <v>0</v>
      </c>
      <c r="T16" s="26">
        <f>'L-lever'!T54</f>
        <v>0</v>
      </c>
      <c r="U16" s="26">
        <f>'L-lever'!U54</f>
        <v>0</v>
      </c>
      <c r="V16" s="227">
        <f t="shared" si="42"/>
        <v>0</v>
      </c>
      <c r="W16" s="26">
        <f>'L-lever'!W54</f>
        <v>0</v>
      </c>
      <c r="X16" s="27">
        <f>'L-lever'!X54</f>
        <v>0</v>
      </c>
      <c r="Y16" s="235">
        <f t="shared" si="43"/>
        <v>0</v>
      </c>
      <c r="Z16" s="292">
        <f t="shared" si="44"/>
        <v>0</v>
      </c>
      <c r="AA16" s="292">
        <f t="shared" si="45"/>
        <v>0</v>
      </c>
      <c r="AB16" s="292">
        <f t="shared" si="46"/>
        <v>0</v>
      </c>
      <c r="AC16" s="315">
        <f t="shared" si="47"/>
        <v>0</v>
      </c>
      <c r="AD16" s="303">
        <f t="shared" si="48"/>
        <v>0</v>
      </c>
      <c r="AE16" s="243">
        <f t="shared" si="49"/>
        <v>0</v>
      </c>
      <c r="AF16" s="26">
        <f>'L-lever'!AF54</f>
        <v>0</v>
      </c>
      <c r="AG16" s="26" t="e">
        <f>'L-lever'!#REF!</f>
        <v>#REF!</v>
      </c>
      <c r="AH16" s="227" t="e">
        <f t="shared" si="50"/>
        <v>#REF!</v>
      </c>
      <c r="AI16" s="26">
        <f>'L-lever'!AI54</f>
        <v>0</v>
      </c>
      <c r="AJ16" s="26" t="e">
        <f>'L-lever'!#REF!</f>
        <v>#REF!</v>
      </c>
      <c r="AK16" s="227" t="e">
        <f t="shared" si="51"/>
        <v>#REF!</v>
      </c>
      <c r="AL16" s="26">
        <f>'L-lever'!AL54</f>
        <v>0</v>
      </c>
      <c r="AM16" s="27" t="e">
        <f>'L-lever'!#REF!</f>
        <v>#REF!</v>
      </c>
      <c r="AN16" s="235" t="e">
        <f t="shared" si="52"/>
        <v>#REF!</v>
      </c>
      <c r="AO16" s="292">
        <f t="shared" si="53"/>
        <v>0</v>
      </c>
      <c r="AP16" s="281" t="e">
        <f t="shared" si="54"/>
        <v>#REF!</v>
      </c>
      <c r="AQ16" s="207" t="e">
        <f t="shared" si="55"/>
        <v>#REF!</v>
      </c>
      <c r="AR16" s="26">
        <f>'L-lever'!AR54</f>
        <v>0</v>
      </c>
      <c r="AS16" s="26" t="e">
        <f>'L-lever'!#REF!</f>
        <v>#REF!</v>
      </c>
      <c r="AT16" s="227" t="e">
        <f t="shared" si="56"/>
        <v>#REF!</v>
      </c>
      <c r="AU16" s="26">
        <f>'L-lever'!AU54</f>
        <v>0</v>
      </c>
      <c r="AV16" s="26" t="e">
        <f>'L-lever'!#REF!</f>
        <v>#REF!</v>
      </c>
      <c r="AW16" s="227" t="e">
        <f t="shared" si="57"/>
        <v>#REF!</v>
      </c>
      <c r="AX16" s="26">
        <f>'L-lever'!AX54</f>
        <v>0</v>
      </c>
      <c r="AY16" s="27" t="e">
        <f>'L-lever'!#REF!</f>
        <v>#REF!</v>
      </c>
      <c r="AZ16" s="235" t="e">
        <f t="shared" si="58"/>
        <v>#REF!</v>
      </c>
      <c r="BA16" s="292">
        <f t="shared" si="59"/>
        <v>0</v>
      </c>
      <c r="BB16" s="292" t="e">
        <f t="shared" si="60"/>
        <v>#REF!</v>
      </c>
      <c r="BC16" s="292" t="e">
        <f t="shared" si="61"/>
        <v>#REF!</v>
      </c>
      <c r="BD16" s="315">
        <f t="shared" si="62"/>
        <v>0</v>
      </c>
      <c r="BE16" s="315" t="e">
        <f t="shared" si="63"/>
        <v>#REF!</v>
      </c>
      <c r="BF16" s="315" t="e">
        <f t="shared" si="64"/>
        <v>#REF!</v>
      </c>
      <c r="BG16" s="315">
        <f t="shared" si="65"/>
        <v>0</v>
      </c>
      <c r="BH16" s="303" t="e">
        <f t="shared" si="66"/>
        <v>#REF!</v>
      </c>
      <c r="BI16" s="243" t="e">
        <f t="shared" si="67"/>
        <v>#REF!</v>
      </c>
      <c r="BJ16" s="323" t="e">
        <f>'L-lever'!#REF!</f>
        <v>#REF!</v>
      </c>
      <c r="BK16" s="323" t="e">
        <f>'L-lever'!#REF!</f>
        <v>#REF!</v>
      </c>
    </row>
    <row r="17" spans="1:63" ht="15" customHeight="1">
      <c r="A17" s="545"/>
      <c r="B17" s="551"/>
      <c r="C17" s="222" t="s">
        <v>167</v>
      </c>
      <c r="D17" s="22"/>
      <c r="E17" s="26">
        <f>Proj.2!E54</f>
        <v>0</v>
      </c>
      <c r="F17" s="26">
        <f>Proj.2!F54</f>
        <v>0</v>
      </c>
      <c r="G17" s="227">
        <f t="shared" si="35"/>
        <v>0</v>
      </c>
      <c r="H17" s="26">
        <f>Proj.2!H54</f>
        <v>0</v>
      </c>
      <c r="I17" s="26">
        <f>Proj.2!I54</f>
        <v>0</v>
      </c>
      <c r="J17" s="227">
        <f t="shared" si="36"/>
        <v>0</v>
      </c>
      <c r="K17" s="26">
        <f>Proj.2!K54</f>
        <v>0</v>
      </c>
      <c r="L17" s="27">
        <f>Proj.2!L54</f>
        <v>0</v>
      </c>
      <c r="M17" s="235">
        <f t="shared" si="37"/>
        <v>0</v>
      </c>
      <c r="N17" s="292">
        <f t="shared" si="38"/>
        <v>0</v>
      </c>
      <c r="O17" s="281">
        <f t="shared" si="39"/>
        <v>0</v>
      </c>
      <c r="P17" s="207">
        <f t="shared" si="40"/>
        <v>0</v>
      </c>
      <c r="Q17" s="26">
        <f>Proj.2!Q54</f>
        <v>0</v>
      </c>
      <c r="R17" s="26">
        <f>Proj.2!R54</f>
        <v>0</v>
      </c>
      <c r="S17" s="227">
        <f t="shared" si="41"/>
        <v>0</v>
      </c>
      <c r="T17" s="26">
        <f>Proj.2!T54</f>
        <v>0</v>
      </c>
      <c r="U17" s="26">
        <f>Proj.2!U54</f>
        <v>0</v>
      </c>
      <c r="V17" s="227">
        <f t="shared" si="42"/>
        <v>0</v>
      </c>
      <c r="W17" s="26">
        <f>Proj.2!W54</f>
        <v>0</v>
      </c>
      <c r="X17" s="27">
        <f>Proj.2!X54</f>
        <v>0</v>
      </c>
      <c r="Y17" s="235">
        <f t="shared" si="43"/>
        <v>0</v>
      </c>
      <c r="Z17" s="292">
        <f t="shared" si="44"/>
        <v>0</v>
      </c>
      <c r="AA17" s="292">
        <f t="shared" si="45"/>
        <v>0</v>
      </c>
      <c r="AB17" s="292">
        <f t="shared" si="46"/>
        <v>0</v>
      </c>
      <c r="AC17" s="315">
        <f t="shared" si="47"/>
        <v>0</v>
      </c>
      <c r="AD17" s="303">
        <f t="shared" si="48"/>
        <v>0</v>
      </c>
      <c r="AE17" s="243">
        <f t="shared" si="49"/>
        <v>0</v>
      </c>
      <c r="AF17" s="26">
        <f>Proj.2!AF54</f>
        <v>0</v>
      </c>
      <c r="AG17" s="26" t="e">
        <f>Proj.2!#REF!</f>
        <v>#REF!</v>
      </c>
      <c r="AH17" s="227" t="e">
        <f t="shared" si="50"/>
        <v>#REF!</v>
      </c>
      <c r="AI17" s="26">
        <f>Proj.2!AI54</f>
        <v>0</v>
      </c>
      <c r="AJ17" s="26" t="e">
        <f>Proj.2!#REF!</f>
        <v>#REF!</v>
      </c>
      <c r="AK17" s="227" t="e">
        <f t="shared" si="51"/>
        <v>#REF!</v>
      </c>
      <c r="AL17" s="26">
        <f>Proj.2!AL54</f>
        <v>0</v>
      </c>
      <c r="AM17" s="27" t="e">
        <f>Proj.2!#REF!</f>
        <v>#REF!</v>
      </c>
      <c r="AN17" s="235" t="e">
        <f t="shared" si="52"/>
        <v>#REF!</v>
      </c>
      <c r="AO17" s="292">
        <f t="shared" si="53"/>
        <v>0</v>
      </c>
      <c r="AP17" s="281" t="e">
        <f t="shared" si="54"/>
        <v>#REF!</v>
      </c>
      <c r="AQ17" s="207" t="e">
        <f t="shared" si="55"/>
        <v>#REF!</v>
      </c>
      <c r="AR17" s="26">
        <f>Proj.2!AR54</f>
        <v>0</v>
      </c>
      <c r="AS17" s="26" t="e">
        <f>Proj.2!#REF!</f>
        <v>#REF!</v>
      </c>
      <c r="AT17" s="227" t="e">
        <f t="shared" si="56"/>
        <v>#REF!</v>
      </c>
      <c r="AU17" s="26">
        <f>Proj.2!AU54</f>
        <v>0</v>
      </c>
      <c r="AV17" s="26" t="e">
        <f>Proj.2!#REF!</f>
        <v>#REF!</v>
      </c>
      <c r="AW17" s="227" t="e">
        <f t="shared" si="57"/>
        <v>#REF!</v>
      </c>
      <c r="AX17" s="26">
        <f>Proj.2!AX54</f>
        <v>0</v>
      </c>
      <c r="AY17" s="27" t="e">
        <f>Proj.2!#REF!</f>
        <v>#REF!</v>
      </c>
      <c r="AZ17" s="235" t="e">
        <f t="shared" si="58"/>
        <v>#REF!</v>
      </c>
      <c r="BA17" s="292">
        <f t="shared" si="59"/>
        <v>0</v>
      </c>
      <c r="BB17" s="292" t="e">
        <f t="shared" si="60"/>
        <v>#REF!</v>
      </c>
      <c r="BC17" s="292" t="e">
        <f t="shared" si="61"/>
        <v>#REF!</v>
      </c>
      <c r="BD17" s="315">
        <f t="shared" si="62"/>
        <v>0</v>
      </c>
      <c r="BE17" s="315" t="e">
        <f t="shared" si="63"/>
        <v>#REF!</v>
      </c>
      <c r="BF17" s="315" t="e">
        <f t="shared" si="64"/>
        <v>#REF!</v>
      </c>
      <c r="BG17" s="315">
        <f t="shared" si="65"/>
        <v>0</v>
      </c>
      <c r="BH17" s="303" t="e">
        <f t="shared" si="66"/>
        <v>#REF!</v>
      </c>
      <c r="BI17" s="243" t="e">
        <f t="shared" si="67"/>
        <v>#REF!</v>
      </c>
      <c r="BJ17" s="323" t="e">
        <f>Proj.2!#REF!</f>
        <v>#REF!</v>
      </c>
      <c r="BK17" s="323" t="e">
        <f>Proj.2!#REF!</f>
        <v>#REF!</v>
      </c>
    </row>
    <row r="18" spans="1:63" ht="15" customHeight="1">
      <c r="A18" s="545"/>
      <c r="B18" s="551"/>
      <c r="C18" s="222" t="s">
        <v>168</v>
      </c>
      <c r="D18" s="22"/>
      <c r="E18" s="26">
        <f>Proj.3!E54</f>
        <v>0</v>
      </c>
      <c r="F18" s="26">
        <f>Proj.3!F54</f>
        <v>0</v>
      </c>
      <c r="G18" s="227">
        <f t="shared" si="35"/>
        <v>0</v>
      </c>
      <c r="H18" s="26">
        <f>Proj.3!H54</f>
        <v>0</v>
      </c>
      <c r="I18" s="26">
        <f>Proj.3!I54</f>
        <v>0</v>
      </c>
      <c r="J18" s="227">
        <f t="shared" si="36"/>
        <v>0</v>
      </c>
      <c r="K18" s="26">
        <f>Proj.3!K54</f>
        <v>0</v>
      </c>
      <c r="L18" s="27">
        <f>Proj.3!L54</f>
        <v>0</v>
      </c>
      <c r="M18" s="235">
        <f t="shared" si="37"/>
        <v>0</v>
      </c>
      <c r="N18" s="292">
        <f t="shared" si="38"/>
        <v>0</v>
      </c>
      <c r="O18" s="281">
        <f t="shared" si="39"/>
        <v>0</v>
      </c>
      <c r="P18" s="207">
        <f t="shared" si="40"/>
        <v>0</v>
      </c>
      <c r="Q18" s="26">
        <f>Proj.3!Q54</f>
        <v>0</v>
      </c>
      <c r="R18" s="26">
        <f>Proj.3!R54</f>
        <v>0</v>
      </c>
      <c r="S18" s="227">
        <f t="shared" si="41"/>
        <v>0</v>
      </c>
      <c r="T18" s="26">
        <f>Proj.3!T54</f>
        <v>0</v>
      </c>
      <c r="U18" s="26">
        <f>Proj.3!U54</f>
        <v>0</v>
      </c>
      <c r="V18" s="227">
        <f t="shared" si="42"/>
        <v>0</v>
      </c>
      <c r="W18" s="26">
        <f>Proj.3!W54</f>
        <v>0</v>
      </c>
      <c r="X18" s="27">
        <f>Proj.3!X54</f>
        <v>0</v>
      </c>
      <c r="Y18" s="235">
        <f t="shared" si="43"/>
        <v>0</v>
      </c>
      <c r="Z18" s="292">
        <f t="shared" si="44"/>
        <v>0</v>
      </c>
      <c r="AA18" s="292">
        <f t="shared" si="45"/>
        <v>0</v>
      </c>
      <c r="AB18" s="292">
        <f t="shared" si="46"/>
        <v>0</v>
      </c>
      <c r="AC18" s="315">
        <f t="shared" si="47"/>
        <v>0</v>
      </c>
      <c r="AD18" s="303">
        <f t="shared" si="48"/>
        <v>0</v>
      </c>
      <c r="AE18" s="243">
        <f t="shared" si="49"/>
        <v>0</v>
      </c>
      <c r="AF18" s="26">
        <f>Proj.3!AF54</f>
        <v>0</v>
      </c>
      <c r="AG18" s="26" t="e">
        <f>Proj.3!#REF!</f>
        <v>#REF!</v>
      </c>
      <c r="AH18" s="227" t="e">
        <f t="shared" si="50"/>
        <v>#REF!</v>
      </c>
      <c r="AI18" s="26">
        <f>Proj.3!AI54</f>
        <v>0</v>
      </c>
      <c r="AJ18" s="26" t="e">
        <f>Proj.3!#REF!</f>
        <v>#REF!</v>
      </c>
      <c r="AK18" s="227" t="e">
        <f t="shared" si="51"/>
        <v>#REF!</v>
      </c>
      <c r="AL18" s="26">
        <f>Proj.3!AL54</f>
        <v>0</v>
      </c>
      <c r="AM18" s="27" t="e">
        <f>Proj.3!#REF!</f>
        <v>#REF!</v>
      </c>
      <c r="AN18" s="235" t="e">
        <f t="shared" si="52"/>
        <v>#REF!</v>
      </c>
      <c r="AO18" s="292">
        <f t="shared" si="53"/>
        <v>0</v>
      </c>
      <c r="AP18" s="281" t="e">
        <f t="shared" si="54"/>
        <v>#REF!</v>
      </c>
      <c r="AQ18" s="207" t="e">
        <f t="shared" si="55"/>
        <v>#REF!</v>
      </c>
      <c r="AR18" s="26">
        <f>Proj.3!AR54</f>
        <v>0</v>
      </c>
      <c r="AS18" s="26" t="e">
        <f>Proj.3!#REF!</f>
        <v>#REF!</v>
      </c>
      <c r="AT18" s="227" t="e">
        <f t="shared" si="56"/>
        <v>#REF!</v>
      </c>
      <c r="AU18" s="26">
        <f>Proj.3!AU54</f>
        <v>0</v>
      </c>
      <c r="AV18" s="26" t="e">
        <f>Proj.3!#REF!</f>
        <v>#REF!</v>
      </c>
      <c r="AW18" s="227" t="e">
        <f t="shared" si="57"/>
        <v>#REF!</v>
      </c>
      <c r="AX18" s="26">
        <f>Proj.3!AX54</f>
        <v>0</v>
      </c>
      <c r="AY18" s="27" t="e">
        <f>Proj.3!#REF!</f>
        <v>#REF!</v>
      </c>
      <c r="AZ18" s="235" t="e">
        <f t="shared" si="58"/>
        <v>#REF!</v>
      </c>
      <c r="BA18" s="292">
        <f t="shared" si="59"/>
        <v>0</v>
      </c>
      <c r="BB18" s="292" t="e">
        <f t="shared" si="60"/>
        <v>#REF!</v>
      </c>
      <c r="BC18" s="292" t="e">
        <f t="shared" si="61"/>
        <v>#REF!</v>
      </c>
      <c r="BD18" s="315">
        <f t="shared" si="62"/>
        <v>0</v>
      </c>
      <c r="BE18" s="315" t="e">
        <f t="shared" si="63"/>
        <v>#REF!</v>
      </c>
      <c r="BF18" s="315" t="e">
        <f t="shared" si="64"/>
        <v>#REF!</v>
      </c>
      <c r="BG18" s="315">
        <f t="shared" si="65"/>
        <v>0</v>
      </c>
      <c r="BH18" s="303" t="e">
        <f t="shared" si="66"/>
        <v>#REF!</v>
      </c>
      <c r="BI18" s="243" t="e">
        <f t="shared" si="67"/>
        <v>#REF!</v>
      </c>
      <c r="BJ18" s="323" t="e">
        <f>Proj.3!#REF!</f>
        <v>#REF!</v>
      </c>
      <c r="BK18" s="323" t="e">
        <f>Proj.3!#REF!</f>
        <v>#REF!</v>
      </c>
    </row>
    <row r="19" spans="1:63" ht="15" customHeight="1">
      <c r="A19" s="545"/>
      <c r="B19" s="551"/>
      <c r="C19" s="222" t="s">
        <v>169</v>
      </c>
      <c r="D19" s="22"/>
      <c r="E19" s="26">
        <f>Proj.4!E54</f>
        <v>0</v>
      </c>
      <c r="F19" s="26">
        <f>Proj.4!F54</f>
        <v>0</v>
      </c>
      <c r="G19" s="227">
        <f t="shared" si="35"/>
        <v>0</v>
      </c>
      <c r="H19" s="26">
        <f>Proj.4!H54</f>
        <v>0</v>
      </c>
      <c r="I19" s="26">
        <f>Proj.4!I54</f>
        <v>0</v>
      </c>
      <c r="J19" s="227">
        <f t="shared" si="36"/>
        <v>0</v>
      </c>
      <c r="K19" s="26">
        <f>Proj.4!K54</f>
        <v>0</v>
      </c>
      <c r="L19" s="27">
        <f>Proj.4!L54</f>
        <v>0</v>
      </c>
      <c r="M19" s="235">
        <f t="shared" si="37"/>
        <v>0</v>
      </c>
      <c r="N19" s="292">
        <f t="shared" si="38"/>
        <v>0</v>
      </c>
      <c r="O19" s="281">
        <f t="shared" si="39"/>
        <v>0</v>
      </c>
      <c r="P19" s="207">
        <f t="shared" si="40"/>
        <v>0</v>
      </c>
      <c r="Q19" s="26">
        <f>Proj.4!Q54</f>
        <v>0</v>
      </c>
      <c r="R19" s="26">
        <f>Proj.4!R54</f>
        <v>0</v>
      </c>
      <c r="S19" s="227">
        <f t="shared" si="41"/>
        <v>0</v>
      </c>
      <c r="T19" s="26">
        <f>Proj.4!T54</f>
        <v>0</v>
      </c>
      <c r="U19" s="26">
        <f>Proj.4!U54</f>
        <v>0</v>
      </c>
      <c r="V19" s="227">
        <f t="shared" si="42"/>
        <v>0</v>
      </c>
      <c r="W19" s="26">
        <f>Proj.4!W54</f>
        <v>0</v>
      </c>
      <c r="X19" s="27">
        <f>Proj.4!X54</f>
        <v>0</v>
      </c>
      <c r="Y19" s="235">
        <f t="shared" si="43"/>
        <v>0</v>
      </c>
      <c r="Z19" s="292">
        <f t="shared" si="44"/>
        <v>0</v>
      </c>
      <c r="AA19" s="292">
        <f t="shared" si="45"/>
        <v>0</v>
      </c>
      <c r="AB19" s="292">
        <f t="shared" si="46"/>
        <v>0</v>
      </c>
      <c r="AC19" s="315">
        <f t="shared" si="47"/>
        <v>0</v>
      </c>
      <c r="AD19" s="303">
        <f t="shared" si="48"/>
        <v>0</v>
      </c>
      <c r="AE19" s="243">
        <f t="shared" si="49"/>
        <v>0</v>
      </c>
      <c r="AF19" s="26">
        <f>Proj.4!AF54</f>
        <v>0</v>
      </c>
      <c r="AG19" s="26">
        <f>Proj.4!AG54</f>
        <v>0</v>
      </c>
      <c r="AH19" s="227">
        <f t="shared" si="50"/>
        <v>0</v>
      </c>
      <c r="AI19" s="26">
        <f>Proj.4!AK54</f>
        <v>0</v>
      </c>
      <c r="AJ19" s="26">
        <f>Proj.4!AL54</f>
        <v>0</v>
      </c>
      <c r="AK19" s="227">
        <f t="shared" si="51"/>
        <v>0</v>
      </c>
      <c r="AL19" s="26">
        <f>Proj.4!AP54</f>
        <v>0</v>
      </c>
      <c r="AM19" s="27" t="e">
        <f>Proj.4!#REF!</f>
        <v>#REF!</v>
      </c>
      <c r="AN19" s="235" t="e">
        <f t="shared" si="52"/>
        <v>#REF!</v>
      </c>
      <c r="AO19" s="292">
        <f t="shared" si="53"/>
        <v>0</v>
      </c>
      <c r="AP19" s="281" t="e">
        <f t="shared" si="54"/>
        <v>#REF!</v>
      </c>
      <c r="AQ19" s="207" t="e">
        <f t="shared" si="55"/>
        <v>#REF!</v>
      </c>
      <c r="AR19" s="26">
        <f>Proj.4!AV54</f>
        <v>0</v>
      </c>
      <c r="AS19" s="26" t="e">
        <f>Proj.4!#REF!</f>
        <v>#REF!</v>
      </c>
      <c r="AT19" s="227" t="e">
        <f t="shared" si="56"/>
        <v>#REF!</v>
      </c>
      <c r="AU19" s="26">
        <f>Proj.4!AY54</f>
        <v>0</v>
      </c>
      <c r="AV19" s="26" t="e">
        <f>Proj.4!#REF!</f>
        <v>#REF!</v>
      </c>
      <c r="AW19" s="227" t="e">
        <f t="shared" si="57"/>
        <v>#REF!</v>
      </c>
      <c r="AX19" s="26">
        <f>Proj.4!BB54</f>
        <v>0</v>
      </c>
      <c r="AY19" s="27" t="e">
        <f>Proj.4!#REF!</f>
        <v>#REF!</v>
      </c>
      <c r="AZ19" s="235" t="e">
        <f t="shared" si="58"/>
        <v>#REF!</v>
      </c>
      <c r="BA19" s="292">
        <f t="shared" si="59"/>
        <v>0</v>
      </c>
      <c r="BB19" s="292" t="e">
        <f t="shared" si="60"/>
        <v>#REF!</v>
      </c>
      <c r="BC19" s="292" t="e">
        <f t="shared" si="61"/>
        <v>#REF!</v>
      </c>
      <c r="BD19" s="315">
        <f t="shared" si="62"/>
        <v>0</v>
      </c>
      <c r="BE19" s="315" t="e">
        <f t="shared" si="63"/>
        <v>#REF!</v>
      </c>
      <c r="BF19" s="315" t="e">
        <f t="shared" si="64"/>
        <v>#REF!</v>
      </c>
      <c r="BG19" s="315">
        <f t="shared" si="65"/>
        <v>0</v>
      </c>
      <c r="BH19" s="303" t="e">
        <f t="shared" si="66"/>
        <v>#REF!</v>
      </c>
      <c r="BI19" s="243" t="e">
        <f t="shared" si="67"/>
        <v>#REF!</v>
      </c>
      <c r="BJ19" s="323" t="e">
        <f>Proj.4!#REF!</f>
        <v>#REF!</v>
      </c>
      <c r="BK19" s="323" t="e">
        <f>Proj.4!#REF!</f>
        <v>#REF!</v>
      </c>
    </row>
    <row r="20" spans="1:63" ht="15" customHeight="1">
      <c r="A20" s="545"/>
      <c r="B20" s="551"/>
      <c r="C20" s="222" t="s">
        <v>170</v>
      </c>
      <c r="D20" s="22"/>
      <c r="E20" s="26">
        <f>Proj.5!E54</f>
        <v>0</v>
      </c>
      <c r="F20" s="26">
        <f>Proj.5!F54</f>
        <v>0</v>
      </c>
      <c r="G20" s="227">
        <f t="shared" si="35"/>
        <v>0</v>
      </c>
      <c r="H20" s="26">
        <f>Proj.5!H54</f>
        <v>0</v>
      </c>
      <c r="I20" s="26">
        <f>Proj.5!I54</f>
        <v>0</v>
      </c>
      <c r="J20" s="227">
        <f t="shared" si="36"/>
        <v>0</v>
      </c>
      <c r="K20" s="26">
        <f>Proj.5!K54</f>
        <v>0</v>
      </c>
      <c r="L20" s="27">
        <f>Proj.5!L54</f>
        <v>0</v>
      </c>
      <c r="M20" s="235">
        <f t="shared" si="37"/>
        <v>0</v>
      </c>
      <c r="N20" s="292">
        <f t="shared" si="38"/>
        <v>0</v>
      </c>
      <c r="O20" s="281">
        <f t="shared" si="39"/>
        <v>0</v>
      </c>
      <c r="P20" s="207">
        <f t="shared" si="40"/>
        <v>0</v>
      </c>
      <c r="Q20" s="26">
        <f>Proj.5!Q54</f>
        <v>0</v>
      </c>
      <c r="R20" s="26">
        <f>Proj.5!R54</f>
        <v>0</v>
      </c>
      <c r="S20" s="227">
        <f t="shared" si="41"/>
        <v>0</v>
      </c>
      <c r="T20" s="26">
        <f>Proj.5!T54</f>
        <v>0</v>
      </c>
      <c r="U20" s="26">
        <f>Proj.5!U54</f>
        <v>0</v>
      </c>
      <c r="V20" s="227">
        <f t="shared" si="42"/>
        <v>0</v>
      </c>
      <c r="W20" s="26">
        <f>Proj.5!W54</f>
        <v>0</v>
      </c>
      <c r="X20" s="27">
        <f>Proj.5!X54</f>
        <v>0</v>
      </c>
      <c r="Y20" s="235">
        <f t="shared" si="43"/>
        <v>0</v>
      </c>
      <c r="Z20" s="292">
        <f t="shared" si="44"/>
        <v>0</v>
      </c>
      <c r="AA20" s="292">
        <f t="shared" si="45"/>
        <v>0</v>
      </c>
      <c r="AB20" s="292">
        <f t="shared" si="46"/>
        <v>0</v>
      </c>
      <c r="AC20" s="315">
        <f t="shared" si="47"/>
        <v>0</v>
      </c>
      <c r="AD20" s="303">
        <f t="shared" si="48"/>
        <v>0</v>
      </c>
      <c r="AE20" s="243">
        <f t="shared" si="49"/>
        <v>0</v>
      </c>
      <c r="AF20" s="26">
        <f>Proj.5!AF54</f>
        <v>0</v>
      </c>
      <c r="AG20" s="26" t="e">
        <f>Proj.5!#REF!</f>
        <v>#REF!</v>
      </c>
      <c r="AH20" s="227" t="e">
        <f t="shared" si="50"/>
        <v>#REF!</v>
      </c>
      <c r="AI20" s="26">
        <f>Proj.5!AI54</f>
        <v>0</v>
      </c>
      <c r="AJ20" s="26" t="e">
        <f>Proj.5!#REF!</f>
        <v>#REF!</v>
      </c>
      <c r="AK20" s="227" t="e">
        <f t="shared" si="51"/>
        <v>#REF!</v>
      </c>
      <c r="AL20" s="26">
        <f>Proj.5!AL54</f>
        <v>0</v>
      </c>
      <c r="AM20" s="27" t="e">
        <f>Proj.5!#REF!</f>
        <v>#REF!</v>
      </c>
      <c r="AN20" s="235" t="e">
        <f t="shared" si="52"/>
        <v>#REF!</v>
      </c>
      <c r="AO20" s="292">
        <f t="shared" si="53"/>
        <v>0</v>
      </c>
      <c r="AP20" s="281" t="e">
        <f t="shared" si="54"/>
        <v>#REF!</v>
      </c>
      <c r="AQ20" s="207" t="e">
        <f t="shared" si="55"/>
        <v>#REF!</v>
      </c>
      <c r="AR20" s="26">
        <f>Proj.5!AR54</f>
        <v>0</v>
      </c>
      <c r="AS20" s="26" t="e">
        <f>Proj.5!#REF!</f>
        <v>#REF!</v>
      </c>
      <c r="AT20" s="227" t="e">
        <f t="shared" si="56"/>
        <v>#REF!</v>
      </c>
      <c r="AU20" s="26">
        <f>Proj.5!AU54</f>
        <v>0</v>
      </c>
      <c r="AV20" s="26" t="e">
        <f>Proj.5!#REF!</f>
        <v>#REF!</v>
      </c>
      <c r="AW20" s="227" t="e">
        <f t="shared" si="57"/>
        <v>#REF!</v>
      </c>
      <c r="AX20" s="26">
        <f>Proj.5!AX54</f>
        <v>0</v>
      </c>
      <c r="AY20" s="27" t="e">
        <f>Proj.5!#REF!</f>
        <v>#REF!</v>
      </c>
      <c r="AZ20" s="235" t="e">
        <f t="shared" si="58"/>
        <v>#REF!</v>
      </c>
      <c r="BA20" s="292">
        <f t="shared" si="59"/>
        <v>0</v>
      </c>
      <c r="BB20" s="292" t="e">
        <f t="shared" si="60"/>
        <v>#REF!</v>
      </c>
      <c r="BC20" s="292" t="e">
        <f t="shared" si="61"/>
        <v>#REF!</v>
      </c>
      <c r="BD20" s="315">
        <f t="shared" si="62"/>
        <v>0</v>
      </c>
      <c r="BE20" s="315" t="e">
        <f t="shared" si="63"/>
        <v>#REF!</v>
      </c>
      <c r="BF20" s="315" t="e">
        <f t="shared" si="64"/>
        <v>#REF!</v>
      </c>
      <c r="BG20" s="315">
        <f t="shared" si="65"/>
        <v>0</v>
      </c>
      <c r="BH20" s="303" t="e">
        <f t="shared" si="66"/>
        <v>#REF!</v>
      </c>
      <c r="BI20" s="243" t="e">
        <f t="shared" si="67"/>
        <v>#REF!</v>
      </c>
      <c r="BJ20" s="323" t="e">
        <f>Proj.5!#REF!</f>
        <v>#REF!</v>
      </c>
      <c r="BK20" s="323" t="e">
        <f>Proj.5!#REF!</f>
        <v>#REF!</v>
      </c>
    </row>
    <row r="21" spans="1:63" ht="15" customHeight="1">
      <c r="A21" s="545"/>
      <c r="B21" s="551"/>
      <c r="C21" s="222" t="s">
        <v>171</v>
      </c>
      <c r="D21" s="22"/>
      <c r="E21" s="26">
        <f>'42 78'!E55</f>
        <v>165764.53626934139</v>
      </c>
      <c r="F21" s="26">
        <f>'42 78'!F55</f>
        <v>63663.549999999996</v>
      </c>
      <c r="G21" s="227">
        <f t="shared" si="35"/>
        <v>102100.9862693414</v>
      </c>
      <c r="H21" s="26">
        <f>'42 78'!H55</f>
        <v>116427.42281734142</v>
      </c>
      <c r="I21" s="26">
        <f>'42 78'!I55</f>
        <v>60123.090000000004</v>
      </c>
      <c r="J21" s="227">
        <f t="shared" si="36"/>
        <v>56304.332817341412</v>
      </c>
      <c r="K21" s="26">
        <f>'42 78'!K55</f>
        <v>146341.66326934137</v>
      </c>
      <c r="L21" s="27">
        <f>'42 78'!L55</f>
        <v>85035.58</v>
      </c>
      <c r="M21" s="235">
        <f t="shared" si="37"/>
        <v>61306.083269341369</v>
      </c>
      <c r="N21" s="292">
        <f t="shared" si="38"/>
        <v>428533.62235602422</v>
      </c>
      <c r="O21" s="281">
        <f t="shared" si="39"/>
        <v>208822.22</v>
      </c>
      <c r="P21" s="207">
        <f t="shared" si="40"/>
        <v>219711.40235602422</v>
      </c>
      <c r="Q21" s="26">
        <f>'42 78'!Q55</f>
        <v>145395.04902959667</v>
      </c>
      <c r="R21" s="26">
        <f>'42 78'!R55</f>
        <v>108573.67000000001</v>
      </c>
      <c r="S21" s="227">
        <f t="shared" si="41"/>
        <v>36821.379029596661</v>
      </c>
      <c r="T21" s="26">
        <f>'42 78'!T55</f>
        <v>156815.17847963711</v>
      </c>
      <c r="U21" s="26">
        <f>'42 78'!U55</f>
        <v>0</v>
      </c>
      <c r="V21" s="227">
        <f t="shared" si="42"/>
        <v>156815.17847963711</v>
      </c>
      <c r="W21" s="26">
        <f>'42 78'!W55</f>
        <v>96155.902990769246</v>
      </c>
      <c r="X21" s="27">
        <f>'42 78'!X55</f>
        <v>0</v>
      </c>
      <c r="Y21" s="235">
        <f t="shared" si="43"/>
        <v>96155.902990769246</v>
      </c>
      <c r="Z21" s="292">
        <f t="shared" si="44"/>
        <v>398366.130500003</v>
      </c>
      <c r="AA21" s="292">
        <f t="shared" si="45"/>
        <v>108573.67000000001</v>
      </c>
      <c r="AB21" s="292">
        <f t="shared" si="46"/>
        <v>289792.46050000296</v>
      </c>
      <c r="AC21" s="315">
        <f t="shared" si="47"/>
        <v>826899.75285602722</v>
      </c>
      <c r="AD21" s="303">
        <f t="shared" si="48"/>
        <v>317395.89</v>
      </c>
      <c r="AE21" s="243">
        <f t="shared" si="49"/>
        <v>509503.8628560272</v>
      </c>
      <c r="AF21" s="26">
        <f>'42 78'!AF55</f>
        <v>121001.41865191395</v>
      </c>
      <c r="AG21" s="26" t="e">
        <f>'42 78'!#REF!</f>
        <v>#REF!</v>
      </c>
      <c r="AH21" s="227" t="e">
        <f t="shared" si="50"/>
        <v>#REF!</v>
      </c>
      <c r="AI21" s="26">
        <f>'42 78'!AI55</f>
        <v>116493.63938942626</v>
      </c>
      <c r="AJ21" s="26" t="e">
        <f>'42 78'!#REF!</f>
        <v>#REF!</v>
      </c>
      <c r="AK21" s="227" t="e">
        <f t="shared" si="51"/>
        <v>#REF!</v>
      </c>
      <c r="AL21" s="26">
        <f>'42 78'!AL55</f>
        <v>111646.59442496201</v>
      </c>
      <c r="AM21" s="27" t="e">
        <f>'42 78'!#REF!</f>
        <v>#REF!</v>
      </c>
      <c r="AN21" s="235" t="e">
        <f t="shared" si="52"/>
        <v>#REF!</v>
      </c>
      <c r="AO21" s="292">
        <f t="shared" si="53"/>
        <v>349141.65246630221</v>
      </c>
      <c r="AP21" s="281" t="e">
        <f t="shared" si="54"/>
        <v>#REF!</v>
      </c>
      <c r="AQ21" s="207" t="e">
        <f t="shared" si="55"/>
        <v>#REF!</v>
      </c>
      <c r="AR21" s="26">
        <f>'42 78'!AR55</f>
        <v>104092.57015806406</v>
      </c>
      <c r="AS21" s="26" t="e">
        <f>'42 78'!#REF!</f>
        <v>#REF!</v>
      </c>
      <c r="AT21" s="227" t="e">
        <f t="shared" si="56"/>
        <v>#REF!</v>
      </c>
      <c r="AU21" s="26">
        <f>'42 78'!AU55</f>
        <v>99697.818958064061</v>
      </c>
      <c r="AV21" s="26" t="e">
        <f>'42 78'!#REF!</f>
        <v>#REF!</v>
      </c>
      <c r="AW21" s="227" t="e">
        <f t="shared" si="57"/>
        <v>#REF!</v>
      </c>
      <c r="AX21" s="26">
        <f>'42 78'!AX55</f>
        <v>112396.46720606404</v>
      </c>
      <c r="AY21" s="27" t="e">
        <f>'42 78'!#REF!</f>
        <v>#REF!</v>
      </c>
      <c r="AZ21" s="235" t="e">
        <f t="shared" si="58"/>
        <v>#REF!</v>
      </c>
      <c r="BA21" s="292">
        <f t="shared" si="59"/>
        <v>316186.85632219218</v>
      </c>
      <c r="BB21" s="292" t="e">
        <f t="shared" si="60"/>
        <v>#REF!</v>
      </c>
      <c r="BC21" s="292" t="e">
        <f t="shared" si="61"/>
        <v>#REF!</v>
      </c>
      <c r="BD21" s="315">
        <f t="shared" si="62"/>
        <v>665328.50878849439</v>
      </c>
      <c r="BE21" s="315" t="e">
        <f t="shared" si="63"/>
        <v>#REF!</v>
      </c>
      <c r="BF21" s="315" t="e">
        <f t="shared" si="64"/>
        <v>#REF!</v>
      </c>
      <c r="BG21" s="315">
        <f t="shared" si="65"/>
        <v>1492228.2616445217</v>
      </c>
      <c r="BH21" s="303" t="e">
        <f t="shared" si="66"/>
        <v>#REF!</v>
      </c>
      <c r="BI21" s="243" t="e">
        <f t="shared" si="67"/>
        <v>#REF!</v>
      </c>
      <c r="BJ21" s="323" t="e">
        <f>'42 78'!#REF!</f>
        <v>#REF!</v>
      </c>
      <c r="BK21" s="323" t="e">
        <f>'42 78'!#REF!</f>
        <v>#REF!</v>
      </c>
    </row>
    <row r="22" spans="1:63" ht="15" customHeight="1">
      <c r="A22" s="545"/>
      <c r="B22" s="551"/>
      <c r="C22" s="222" t="s">
        <v>172</v>
      </c>
      <c r="D22" s="22"/>
      <c r="E22" s="26">
        <f>'42 79'!E55</f>
        <v>0</v>
      </c>
      <c r="F22" s="26">
        <f>'42 79'!F55</f>
        <v>8654</v>
      </c>
      <c r="G22" s="227">
        <f t="shared" si="35"/>
        <v>-8654</v>
      </c>
      <c r="H22" s="26">
        <f>'42 79'!H55</f>
        <v>0</v>
      </c>
      <c r="I22" s="26">
        <f>'42 79'!I55</f>
        <v>8094.66</v>
      </c>
      <c r="J22" s="227">
        <f t="shared" si="36"/>
        <v>-8094.66</v>
      </c>
      <c r="K22" s="26">
        <f>'42 79'!K55</f>
        <v>0</v>
      </c>
      <c r="L22" s="27">
        <f>'42 79'!L55</f>
        <v>10975.27</v>
      </c>
      <c r="M22" s="235">
        <f t="shared" si="37"/>
        <v>-10975.27</v>
      </c>
      <c r="N22" s="292">
        <f t="shared" si="38"/>
        <v>0</v>
      </c>
      <c r="O22" s="281">
        <f t="shared" si="39"/>
        <v>27723.93</v>
      </c>
      <c r="P22" s="207">
        <f t="shared" si="40"/>
        <v>-27723.93</v>
      </c>
      <c r="Q22" s="26">
        <f>'42 79'!Q55</f>
        <v>0</v>
      </c>
      <c r="R22" s="26">
        <f>'42 79'!R55</f>
        <v>8468</v>
      </c>
      <c r="S22" s="227">
        <f t="shared" si="41"/>
        <v>-8468</v>
      </c>
      <c r="T22" s="26">
        <f>'42 79'!T55</f>
        <v>0</v>
      </c>
      <c r="U22" s="26">
        <f>'42 79'!U55</f>
        <v>0</v>
      </c>
      <c r="V22" s="227">
        <f t="shared" si="42"/>
        <v>0</v>
      </c>
      <c r="W22" s="26">
        <f>'42 79'!W55</f>
        <v>1419943.6252062107</v>
      </c>
      <c r="X22" s="27">
        <f>'42 79'!X55</f>
        <v>0</v>
      </c>
      <c r="Y22" s="235">
        <f t="shared" si="43"/>
        <v>1419943.6252062107</v>
      </c>
      <c r="Z22" s="292">
        <f t="shared" si="44"/>
        <v>1419943.6252062107</v>
      </c>
      <c r="AA22" s="292">
        <f t="shared" si="45"/>
        <v>8468</v>
      </c>
      <c r="AB22" s="292">
        <f t="shared" si="46"/>
        <v>1411475.6252062107</v>
      </c>
      <c r="AC22" s="315">
        <f t="shared" si="47"/>
        <v>1419943.6252062107</v>
      </c>
      <c r="AD22" s="303">
        <f t="shared" si="48"/>
        <v>36191.93</v>
      </c>
      <c r="AE22" s="243">
        <f t="shared" si="49"/>
        <v>1383751.6952062107</v>
      </c>
      <c r="AF22" s="26">
        <f>'42 79'!AF55</f>
        <v>0</v>
      </c>
      <c r="AG22" s="26" t="e">
        <f>'42 79'!#REF!</f>
        <v>#REF!</v>
      </c>
      <c r="AH22" s="227" t="e">
        <f t="shared" si="50"/>
        <v>#REF!</v>
      </c>
      <c r="AI22" s="26">
        <f>'42 79'!AI55</f>
        <v>0</v>
      </c>
      <c r="AJ22" s="26" t="e">
        <f>'42 79'!#REF!</f>
        <v>#REF!</v>
      </c>
      <c r="AK22" s="227" t="e">
        <f t="shared" si="51"/>
        <v>#REF!</v>
      </c>
      <c r="AL22" s="26">
        <f>'42 79'!AL55</f>
        <v>0</v>
      </c>
      <c r="AM22" s="27" t="e">
        <f>'42 79'!#REF!</f>
        <v>#REF!</v>
      </c>
      <c r="AN22" s="235" t="e">
        <f t="shared" si="52"/>
        <v>#REF!</v>
      </c>
      <c r="AO22" s="292">
        <f t="shared" si="53"/>
        <v>0</v>
      </c>
      <c r="AP22" s="281" t="e">
        <f t="shared" si="54"/>
        <v>#REF!</v>
      </c>
      <c r="AQ22" s="207" t="e">
        <f t="shared" si="55"/>
        <v>#REF!</v>
      </c>
      <c r="AR22" s="26">
        <f>'42 79'!AR55</f>
        <v>0</v>
      </c>
      <c r="AS22" s="26" t="e">
        <f>'42 79'!#REF!</f>
        <v>#REF!</v>
      </c>
      <c r="AT22" s="227" t="e">
        <f t="shared" si="56"/>
        <v>#REF!</v>
      </c>
      <c r="AU22" s="26">
        <f>'42 79'!AU55</f>
        <v>0</v>
      </c>
      <c r="AV22" s="26" t="e">
        <f>'42 79'!#REF!</f>
        <v>#REF!</v>
      </c>
      <c r="AW22" s="227" t="e">
        <f t="shared" si="57"/>
        <v>#REF!</v>
      </c>
      <c r="AX22" s="26">
        <f>'42 79'!AX55</f>
        <v>0</v>
      </c>
      <c r="AY22" s="27" t="e">
        <f>'42 79'!#REF!</f>
        <v>#REF!</v>
      </c>
      <c r="AZ22" s="235" t="e">
        <f t="shared" si="58"/>
        <v>#REF!</v>
      </c>
      <c r="BA22" s="292">
        <f t="shared" si="59"/>
        <v>0</v>
      </c>
      <c r="BB22" s="292" t="e">
        <f t="shared" si="60"/>
        <v>#REF!</v>
      </c>
      <c r="BC22" s="292" t="e">
        <f t="shared" si="61"/>
        <v>#REF!</v>
      </c>
      <c r="BD22" s="315">
        <f t="shared" si="62"/>
        <v>0</v>
      </c>
      <c r="BE22" s="315" t="e">
        <f t="shared" si="63"/>
        <v>#REF!</v>
      </c>
      <c r="BF22" s="315" t="e">
        <f t="shared" si="64"/>
        <v>#REF!</v>
      </c>
      <c r="BG22" s="315">
        <f t="shared" si="65"/>
        <v>1419943.6252062107</v>
      </c>
      <c r="BH22" s="303" t="e">
        <f t="shared" si="66"/>
        <v>#REF!</v>
      </c>
      <c r="BI22" s="243" t="e">
        <f t="shared" si="67"/>
        <v>#REF!</v>
      </c>
      <c r="BJ22" s="323" t="e">
        <f>'42 79'!#REF!</f>
        <v>#REF!</v>
      </c>
      <c r="BK22" s="323" t="e">
        <f>'42 79'!#REF!</f>
        <v>#REF!</v>
      </c>
    </row>
    <row r="23" spans="1:63" ht="15" customHeight="1">
      <c r="A23" s="545"/>
      <c r="B23" s="551"/>
      <c r="C23" s="222" t="s">
        <v>173</v>
      </c>
      <c r="D23" s="22"/>
      <c r="E23" s="26">
        <f>'42 80'!E55</f>
        <v>0</v>
      </c>
      <c r="F23" s="26">
        <f>'42 80'!F55</f>
        <v>4144</v>
      </c>
      <c r="G23" s="227">
        <f t="shared" si="35"/>
        <v>-4144</v>
      </c>
      <c r="H23" s="26">
        <f>'42 80'!H55</f>
        <v>0</v>
      </c>
      <c r="I23" s="26">
        <f>'42 80'!I55</f>
        <v>3876.66</v>
      </c>
      <c r="J23" s="227">
        <f t="shared" si="36"/>
        <v>-3876.66</v>
      </c>
      <c r="K23" s="26">
        <f>'42 80'!K55</f>
        <v>0</v>
      </c>
      <c r="L23" s="27">
        <f>'42 80'!L55</f>
        <v>5445.25</v>
      </c>
      <c r="M23" s="235">
        <f t="shared" si="37"/>
        <v>-5445.25</v>
      </c>
      <c r="N23" s="292">
        <f t="shared" si="38"/>
        <v>0</v>
      </c>
      <c r="O23" s="281">
        <f t="shared" si="39"/>
        <v>13465.91</v>
      </c>
      <c r="P23" s="207">
        <f t="shared" si="40"/>
        <v>-13465.91</v>
      </c>
      <c r="Q23" s="26">
        <f>'42 80'!Q55</f>
        <v>0</v>
      </c>
      <c r="R23" s="26">
        <f>'42 80'!R55</f>
        <v>4055</v>
      </c>
      <c r="S23" s="227">
        <f t="shared" si="41"/>
        <v>-4055</v>
      </c>
      <c r="T23" s="26">
        <f>'42 80'!T55</f>
        <v>0</v>
      </c>
      <c r="U23" s="26">
        <f>'42 80'!U55</f>
        <v>0</v>
      </c>
      <c r="V23" s="227">
        <f t="shared" si="42"/>
        <v>0</v>
      </c>
      <c r="W23" s="26">
        <f>'42 80'!W55</f>
        <v>81167.098628645675</v>
      </c>
      <c r="X23" s="27">
        <f>'42 80'!X55</f>
        <v>0</v>
      </c>
      <c r="Y23" s="235">
        <f t="shared" si="43"/>
        <v>81167.098628645675</v>
      </c>
      <c r="Z23" s="292">
        <f t="shared" si="44"/>
        <v>81167.098628645675</v>
      </c>
      <c r="AA23" s="292">
        <f t="shared" si="45"/>
        <v>4055</v>
      </c>
      <c r="AB23" s="292">
        <f t="shared" si="46"/>
        <v>77112.098628645675</v>
      </c>
      <c r="AC23" s="315">
        <f t="shared" si="47"/>
        <v>81167.098628645675</v>
      </c>
      <c r="AD23" s="303">
        <f t="shared" si="48"/>
        <v>17520.91</v>
      </c>
      <c r="AE23" s="243">
        <f t="shared" si="49"/>
        <v>63646.188628645672</v>
      </c>
      <c r="AF23" s="26">
        <f>'42 80'!AF55</f>
        <v>0</v>
      </c>
      <c r="AG23" s="26" t="e">
        <f>'42 80'!#REF!</f>
        <v>#REF!</v>
      </c>
      <c r="AH23" s="227" t="e">
        <f t="shared" si="50"/>
        <v>#REF!</v>
      </c>
      <c r="AI23" s="26">
        <f>'42 80'!AI55</f>
        <v>0</v>
      </c>
      <c r="AJ23" s="26" t="e">
        <f>'42 80'!#REF!</f>
        <v>#REF!</v>
      </c>
      <c r="AK23" s="227" t="e">
        <f t="shared" si="51"/>
        <v>#REF!</v>
      </c>
      <c r="AL23" s="26">
        <f>'42 80'!AL55</f>
        <v>0</v>
      </c>
      <c r="AM23" s="27" t="e">
        <f>'42 80'!#REF!</f>
        <v>#REF!</v>
      </c>
      <c r="AN23" s="235" t="e">
        <f t="shared" si="52"/>
        <v>#REF!</v>
      </c>
      <c r="AO23" s="292">
        <f t="shared" si="53"/>
        <v>0</v>
      </c>
      <c r="AP23" s="281" t="e">
        <f t="shared" si="54"/>
        <v>#REF!</v>
      </c>
      <c r="AQ23" s="207" t="e">
        <f t="shared" si="55"/>
        <v>#REF!</v>
      </c>
      <c r="AR23" s="26">
        <f>'42 80'!AR55</f>
        <v>0</v>
      </c>
      <c r="AS23" s="26" t="e">
        <f>'42 80'!#REF!</f>
        <v>#REF!</v>
      </c>
      <c r="AT23" s="227" t="e">
        <f t="shared" si="56"/>
        <v>#REF!</v>
      </c>
      <c r="AU23" s="26">
        <f>'42 80'!AU55</f>
        <v>0</v>
      </c>
      <c r="AV23" s="26" t="e">
        <f>'42 80'!#REF!</f>
        <v>#REF!</v>
      </c>
      <c r="AW23" s="227" t="e">
        <f t="shared" si="57"/>
        <v>#REF!</v>
      </c>
      <c r="AX23" s="26">
        <f>'42 80'!AX55</f>
        <v>0</v>
      </c>
      <c r="AY23" s="27" t="e">
        <f>'42 80'!#REF!</f>
        <v>#REF!</v>
      </c>
      <c r="AZ23" s="235" t="e">
        <f t="shared" si="58"/>
        <v>#REF!</v>
      </c>
      <c r="BA23" s="292">
        <f t="shared" si="59"/>
        <v>0</v>
      </c>
      <c r="BB23" s="292" t="e">
        <f t="shared" si="60"/>
        <v>#REF!</v>
      </c>
      <c r="BC23" s="292" t="e">
        <f t="shared" si="61"/>
        <v>#REF!</v>
      </c>
      <c r="BD23" s="315">
        <f t="shared" si="62"/>
        <v>0</v>
      </c>
      <c r="BE23" s="315" t="e">
        <f t="shared" si="63"/>
        <v>#REF!</v>
      </c>
      <c r="BF23" s="315" t="e">
        <f t="shared" si="64"/>
        <v>#REF!</v>
      </c>
      <c r="BG23" s="315">
        <f t="shared" si="65"/>
        <v>81167.098628645675</v>
      </c>
      <c r="BH23" s="303" t="e">
        <f t="shared" si="66"/>
        <v>#REF!</v>
      </c>
      <c r="BI23" s="243" t="e">
        <f t="shared" si="67"/>
        <v>#REF!</v>
      </c>
      <c r="BJ23" s="323" t="e">
        <f>'42 80'!#REF!</f>
        <v>#REF!</v>
      </c>
      <c r="BK23" s="323" t="e">
        <f>'42 80'!#REF!</f>
        <v>#REF!</v>
      </c>
    </row>
    <row r="24" spans="1:63" ht="15" customHeight="1">
      <c r="A24" s="545"/>
      <c r="B24" s="551"/>
      <c r="C24" s="251" t="s">
        <v>174</v>
      </c>
      <c r="D24" s="215"/>
      <c r="E24" s="29">
        <f>Proj.9!E54</f>
        <v>0</v>
      </c>
      <c r="F24" s="29">
        <f>Proj.9!F54</f>
        <v>0</v>
      </c>
      <c r="G24" s="229">
        <f t="shared" si="35"/>
        <v>0</v>
      </c>
      <c r="H24" s="29">
        <f>Proj.9!H54</f>
        <v>0</v>
      </c>
      <c r="I24" s="30">
        <f>Proj.9!I54</f>
        <v>0</v>
      </c>
      <c r="J24" s="228">
        <f t="shared" si="36"/>
        <v>0</v>
      </c>
      <c r="K24" s="30">
        <f>Proj.9!K54</f>
        <v>0</v>
      </c>
      <c r="L24" s="31">
        <f>Proj.9!L54</f>
        <v>0</v>
      </c>
      <c r="M24" s="236">
        <f t="shared" si="37"/>
        <v>0</v>
      </c>
      <c r="N24" s="293">
        <f t="shared" si="38"/>
        <v>0</v>
      </c>
      <c r="O24" s="282">
        <f t="shared" si="39"/>
        <v>0</v>
      </c>
      <c r="P24" s="208">
        <f t="shared" si="40"/>
        <v>0</v>
      </c>
      <c r="Q24" s="29">
        <f>Proj.9!Q54</f>
        <v>0</v>
      </c>
      <c r="R24" s="29">
        <f>Proj.9!R54</f>
        <v>0</v>
      </c>
      <c r="S24" s="229">
        <f t="shared" si="41"/>
        <v>0</v>
      </c>
      <c r="T24" s="29">
        <f>Proj.9!T54</f>
        <v>0</v>
      </c>
      <c r="U24" s="30">
        <f>Proj.9!U54</f>
        <v>0</v>
      </c>
      <c r="V24" s="228">
        <f t="shared" si="42"/>
        <v>0</v>
      </c>
      <c r="W24" s="30">
        <f>Proj.9!W54</f>
        <v>0</v>
      </c>
      <c r="X24" s="31">
        <f>Proj.9!X54</f>
        <v>0</v>
      </c>
      <c r="Y24" s="236">
        <f t="shared" si="43"/>
        <v>0</v>
      </c>
      <c r="Z24" s="293">
        <f t="shared" si="44"/>
        <v>0</v>
      </c>
      <c r="AA24" s="293">
        <f t="shared" si="45"/>
        <v>0</v>
      </c>
      <c r="AB24" s="293">
        <f t="shared" si="46"/>
        <v>0</v>
      </c>
      <c r="AC24" s="316">
        <f t="shared" si="47"/>
        <v>0</v>
      </c>
      <c r="AD24" s="304">
        <f t="shared" si="48"/>
        <v>0</v>
      </c>
      <c r="AE24" s="244">
        <f t="shared" si="49"/>
        <v>0</v>
      </c>
      <c r="AF24" s="29">
        <f>Proj.9!AF54</f>
        <v>0</v>
      </c>
      <c r="AG24" s="29" t="e">
        <f>Proj.9!#REF!</f>
        <v>#REF!</v>
      </c>
      <c r="AH24" s="229" t="e">
        <f t="shared" si="50"/>
        <v>#REF!</v>
      </c>
      <c r="AI24" s="29">
        <f>Proj.9!AI54</f>
        <v>0</v>
      </c>
      <c r="AJ24" s="30" t="e">
        <f>Proj.9!#REF!</f>
        <v>#REF!</v>
      </c>
      <c r="AK24" s="228" t="e">
        <f t="shared" si="51"/>
        <v>#REF!</v>
      </c>
      <c r="AL24" s="30">
        <f>Proj.9!AL54</f>
        <v>0</v>
      </c>
      <c r="AM24" s="31" t="e">
        <f>Proj.9!#REF!</f>
        <v>#REF!</v>
      </c>
      <c r="AN24" s="236" t="e">
        <f t="shared" si="52"/>
        <v>#REF!</v>
      </c>
      <c r="AO24" s="293">
        <f t="shared" si="53"/>
        <v>0</v>
      </c>
      <c r="AP24" s="282" t="e">
        <f t="shared" si="54"/>
        <v>#REF!</v>
      </c>
      <c r="AQ24" s="208" t="e">
        <f t="shared" si="55"/>
        <v>#REF!</v>
      </c>
      <c r="AR24" s="29">
        <f>Proj.9!AR54</f>
        <v>0</v>
      </c>
      <c r="AS24" s="29" t="e">
        <f>Proj.9!#REF!</f>
        <v>#REF!</v>
      </c>
      <c r="AT24" s="229" t="e">
        <f t="shared" si="56"/>
        <v>#REF!</v>
      </c>
      <c r="AU24" s="29">
        <f>Proj.9!AU54</f>
        <v>0</v>
      </c>
      <c r="AV24" s="30" t="e">
        <f>Proj.9!#REF!</f>
        <v>#REF!</v>
      </c>
      <c r="AW24" s="228" t="e">
        <f t="shared" si="57"/>
        <v>#REF!</v>
      </c>
      <c r="AX24" s="30">
        <f>Proj.9!AX54</f>
        <v>0</v>
      </c>
      <c r="AY24" s="31" t="e">
        <f>Proj.9!#REF!</f>
        <v>#REF!</v>
      </c>
      <c r="AZ24" s="236" t="e">
        <f t="shared" si="58"/>
        <v>#REF!</v>
      </c>
      <c r="BA24" s="293">
        <f t="shared" si="59"/>
        <v>0</v>
      </c>
      <c r="BB24" s="293" t="e">
        <f t="shared" si="60"/>
        <v>#REF!</v>
      </c>
      <c r="BC24" s="293" t="e">
        <f t="shared" si="61"/>
        <v>#REF!</v>
      </c>
      <c r="BD24" s="316">
        <f t="shared" si="62"/>
        <v>0</v>
      </c>
      <c r="BE24" s="316" t="e">
        <f t="shared" si="63"/>
        <v>#REF!</v>
      </c>
      <c r="BF24" s="316" t="e">
        <f t="shared" si="64"/>
        <v>#REF!</v>
      </c>
      <c r="BG24" s="316">
        <f t="shared" si="65"/>
        <v>0</v>
      </c>
      <c r="BH24" s="304" t="e">
        <f t="shared" si="66"/>
        <v>#REF!</v>
      </c>
      <c r="BI24" s="244" t="e">
        <f t="shared" si="67"/>
        <v>#REF!</v>
      </c>
      <c r="BJ24" s="324" t="e">
        <f>Proj.9!#REF!</f>
        <v>#REF!</v>
      </c>
      <c r="BK24" s="324" t="e">
        <f>Proj.9!#REF!</f>
        <v>#REF!</v>
      </c>
    </row>
    <row r="25" spans="1:63" ht="15" customHeight="1">
      <c r="A25" s="545"/>
      <c r="B25" s="166"/>
      <c r="C25" s="223" t="s">
        <v>283</v>
      </c>
      <c r="D25" s="253"/>
      <c r="E25" s="30">
        <f>'42 82'!E55</f>
        <v>3260095.524765234</v>
      </c>
      <c r="F25" s="30">
        <f>'42 82'!F55</f>
        <v>2671074.2699999996</v>
      </c>
      <c r="G25" s="228"/>
      <c r="H25" s="30">
        <f>'42 82'!H55</f>
        <v>2534153.4673452335</v>
      </c>
      <c r="I25" s="30">
        <f>'42 82'!I55</f>
        <v>3079174.71</v>
      </c>
      <c r="J25" s="228"/>
      <c r="K25" s="30">
        <f>'42 82'!K55</f>
        <v>2386368.5362252332</v>
      </c>
      <c r="L25" s="31">
        <f>'42 82'!L55</f>
        <v>3047541.89</v>
      </c>
      <c r="M25" s="236"/>
      <c r="N25" s="293">
        <f>+E25+H25+K25</f>
        <v>8180617.5283357007</v>
      </c>
      <c r="O25" s="282">
        <f>+F25+I25+L25</f>
        <v>8797790.8699999992</v>
      </c>
      <c r="P25" s="208"/>
      <c r="Q25" s="30">
        <f>'42 82'!Q55</f>
        <v>3347932.9459889526</v>
      </c>
      <c r="R25" s="30">
        <f>'42 82'!R55</f>
        <v>2668885.5300000003</v>
      </c>
      <c r="S25" s="228"/>
      <c r="T25" s="30">
        <f>'42 82'!T55</f>
        <v>2516472.9417789024</v>
      </c>
      <c r="U25" s="30">
        <f>'42 82'!U55</f>
        <v>0</v>
      </c>
      <c r="V25" s="228"/>
      <c r="W25" s="30">
        <f>'42 82'!W55</f>
        <v>1699797.5997677359</v>
      </c>
      <c r="X25" s="31">
        <f>'42 82'!X55</f>
        <v>0</v>
      </c>
      <c r="Y25" s="236"/>
      <c r="Z25" s="293">
        <f>+Q25+T25+W25</f>
        <v>7564203.4875355912</v>
      </c>
      <c r="AA25" s="293">
        <f>+R25+U25+X25</f>
        <v>2668885.5300000003</v>
      </c>
      <c r="AB25" s="293"/>
      <c r="AC25" s="316">
        <f>+Z25+N25</f>
        <v>15744821.015871292</v>
      </c>
      <c r="AD25" s="304">
        <f>+AA25+O25</f>
        <v>11466676.399999999</v>
      </c>
      <c r="AE25" s="244"/>
      <c r="AF25" s="30">
        <f>'42 82'!AF55</f>
        <v>3066919.5766226742</v>
      </c>
      <c r="AG25" s="30" t="e">
        <f>'42 82'!#REF!</f>
        <v>#REF!</v>
      </c>
      <c r="AH25" s="228"/>
      <c r="AI25" s="30">
        <f>'42 82'!AI55</f>
        <v>3073715.2628573575</v>
      </c>
      <c r="AJ25" s="30" t="e">
        <f>'42 82'!#REF!</f>
        <v>#REF!</v>
      </c>
      <c r="AK25" s="228"/>
      <c r="AL25" s="30">
        <f>'42 82'!AL55</f>
        <v>2862180.7278691591</v>
      </c>
      <c r="AM25" s="31" t="e">
        <f>'42 82'!#REF!</f>
        <v>#REF!</v>
      </c>
      <c r="AN25" s="236"/>
      <c r="AO25" s="293">
        <f>+AF25+AI25+AL25</f>
        <v>9002815.5673491899</v>
      </c>
      <c r="AP25" s="282" t="e">
        <f>+AG25+AJ25+AM25</f>
        <v>#REF!</v>
      </c>
      <c r="AQ25" s="208"/>
      <c r="AR25" s="30">
        <f>'42 82'!AR55</f>
        <v>2890017.5466588456</v>
      </c>
      <c r="AS25" s="30" t="e">
        <f>'42 82'!#REF!</f>
        <v>#REF!</v>
      </c>
      <c r="AT25" s="228"/>
      <c r="AU25" s="30">
        <f>'42 82'!AU55</f>
        <v>2960506.3373268456</v>
      </c>
      <c r="AV25" s="30" t="e">
        <f>'42 82'!#REF!</f>
        <v>#REF!</v>
      </c>
      <c r="AW25" s="228"/>
      <c r="AX25" s="30">
        <f>'42 82'!AX55</f>
        <v>3189700.0011948459</v>
      </c>
      <c r="AY25" s="31" t="e">
        <f>'42 82'!#REF!</f>
        <v>#REF!</v>
      </c>
      <c r="AZ25" s="236"/>
      <c r="BA25" s="293">
        <f>+AR25+AU25+AX25</f>
        <v>9040223.8851805367</v>
      </c>
      <c r="BB25" s="293" t="e">
        <f>+AS25+AV25+AY25</f>
        <v>#REF!</v>
      </c>
      <c r="BC25" s="293"/>
      <c r="BD25" s="316">
        <f>+BA25+AO25</f>
        <v>18043039.452529728</v>
      </c>
      <c r="BE25" s="316" t="e">
        <f>+BB25+AP25</f>
        <v>#REF!</v>
      </c>
      <c r="BF25" s="316"/>
      <c r="BG25" s="316">
        <f>+BD25+AC25</f>
        <v>33787860.468401022</v>
      </c>
      <c r="BH25" s="304" t="e">
        <f>+BE25+AD25</f>
        <v>#REF!</v>
      </c>
      <c r="BI25" s="244"/>
      <c r="BJ25" s="324" t="e">
        <f>'42 82'!#REF!</f>
        <v>#REF!</v>
      </c>
      <c r="BK25" s="324" t="e">
        <f>'42 82'!#REF!</f>
        <v>#REF!</v>
      </c>
    </row>
    <row r="26" spans="1:63" ht="16.5" customHeight="1">
      <c r="A26" s="545"/>
      <c r="B26" s="552" t="s">
        <v>175</v>
      </c>
      <c r="C26" s="553"/>
      <c r="D26" s="215"/>
      <c r="E26" s="35">
        <f>SUM(E15:E25)</f>
        <v>3425860.0610345756</v>
      </c>
      <c r="F26" s="35">
        <f t="shared" ref="F26:BI26" si="68">SUM(F15:F25)</f>
        <v>2747535.8199999994</v>
      </c>
      <c r="G26" s="35">
        <f t="shared" si="68"/>
        <v>89302.986269341403</v>
      </c>
      <c r="H26" s="35">
        <f t="shared" si="68"/>
        <v>2650580.8901625751</v>
      </c>
      <c r="I26" s="35">
        <f t="shared" si="68"/>
        <v>3151269.12</v>
      </c>
      <c r="J26" s="35">
        <f t="shared" si="68"/>
        <v>44333.012817341412</v>
      </c>
      <c r="K26" s="35">
        <f t="shared" si="68"/>
        <v>2532710.1994945747</v>
      </c>
      <c r="L26" s="36">
        <f t="shared" si="68"/>
        <v>3148997.99</v>
      </c>
      <c r="M26" s="200">
        <f t="shared" si="68"/>
        <v>44885.563269341365</v>
      </c>
      <c r="N26" s="294">
        <f t="shared" si="68"/>
        <v>8609151.1506917253</v>
      </c>
      <c r="O26" s="283">
        <f t="shared" si="68"/>
        <v>9047802.9299999997</v>
      </c>
      <c r="P26" s="209">
        <f t="shared" si="68"/>
        <v>178521.56235602422</v>
      </c>
      <c r="Q26" s="35">
        <f t="shared" si="68"/>
        <v>3493327.9950185493</v>
      </c>
      <c r="R26" s="35">
        <f t="shared" si="68"/>
        <v>2789982.2</v>
      </c>
      <c r="S26" s="35">
        <f t="shared" si="68"/>
        <v>24298.379029596661</v>
      </c>
      <c r="T26" s="35">
        <f t="shared" si="68"/>
        <v>2673288.1202585394</v>
      </c>
      <c r="U26" s="35">
        <f t="shared" si="68"/>
        <v>0</v>
      </c>
      <c r="V26" s="35">
        <f t="shared" si="68"/>
        <v>156815.17847963711</v>
      </c>
      <c r="W26" s="35">
        <f t="shared" si="68"/>
        <v>3297064.2265933612</v>
      </c>
      <c r="X26" s="36">
        <f t="shared" si="68"/>
        <v>0</v>
      </c>
      <c r="Y26" s="200">
        <f t="shared" si="68"/>
        <v>1597266.6268256255</v>
      </c>
      <c r="Z26" s="294">
        <f t="shared" si="68"/>
        <v>9463680.3418704513</v>
      </c>
      <c r="AA26" s="294">
        <f t="shared" si="68"/>
        <v>2789982.2</v>
      </c>
      <c r="AB26" s="294">
        <f t="shared" si="68"/>
        <v>1778380.1843348593</v>
      </c>
      <c r="AC26" s="317">
        <f t="shared" si="68"/>
        <v>18072831.492562175</v>
      </c>
      <c r="AD26" s="305">
        <f t="shared" si="68"/>
        <v>11837785.129999999</v>
      </c>
      <c r="AE26" s="245">
        <f t="shared" si="68"/>
        <v>1956901.7466908835</v>
      </c>
      <c r="AF26" s="35">
        <f t="shared" si="68"/>
        <v>3187920.995274588</v>
      </c>
      <c r="AG26" s="35" t="e">
        <f t="shared" si="68"/>
        <v>#REF!</v>
      </c>
      <c r="AH26" s="35" t="e">
        <f t="shared" si="68"/>
        <v>#REF!</v>
      </c>
      <c r="AI26" s="35">
        <f t="shared" si="68"/>
        <v>3190208.902246784</v>
      </c>
      <c r="AJ26" s="35" t="e">
        <f t="shared" si="68"/>
        <v>#REF!</v>
      </c>
      <c r="AK26" s="35" t="e">
        <f t="shared" si="68"/>
        <v>#REF!</v>
      </c>
      <c r="AL26" s="35">
        <f t="shared" si="68"/>
        <v>2973827.3222941211</v>
      </c>
      <c r="AM26" s="36" t="e">
        <f t="shared" si="68"/>
        <v>#REF!</v>
      </c>
      <c r="AN26" s="200" t="e">
        <f t="shared" si="68"/>
        <v>#REF!</v>
      </c>
      <c r="AO26" s="294">
        <f t="shared" si="68"/>
        <v>9351957.2198154926</v>
      </c>
      <c r="AP26" s="283" t="e">
        <f t="shared" si="68"/>
        <v>#REF!</v>
      </c>
      <c r="AQ26" s="209" t="e">
        <f t="shared" si="68"/>
        <v>#REF!</v>
      </c>
      <c r="AR26" s="35">
        <f t="shared" si="68"/>
        <v>2994110.1168169095</v>
      </c>
      <c r="AS26" s="35" t="e">
        <f t="shared" si="68"/>
        <v>#REF!</v>
      </c>
      <c r="AT26" s="35" t="e">
        <f t="shared" si="68"/>
        <v>#REF!</v>
      </c>
      <c r="AU26" s="35">
        <f t="shared" si="68"/>
        <v>3060204.1562849097</v>
      </c>
      <c r="AV26" s="35" t="e">
        <f t="shared" si="68"/>
        <v>#REF!</v>
      </c>
      <c r="AW26" s="35" t="e">
        <f t="shared" si="68"/>
        <v>#REF!</v>
      </c>
      <c r="AX26" s="35">
        <f t="shared" si="68"/>
        <v>3302096.46840091</v>
      </c>
      <c r="AY26" s="36" t="e">
        <f t="shared" si="68"/>
        <v>#REF!</v>
      </c>
      <c r="AZ26" s="200" t="e">
        <f t="shared" si="68"/>
        <v>#REF!</v>
      </c>
      <c r="BA26" s="294">
        <f t="shared" si="68"/>
        <v>9356410.7415027283</v>
      </c>
      <c r="BB26" s="294" t="e">
        <f t="shared" si="68"/>
        <v>#REF!</v>
      </c>
      <c r="BC26" s="294" t="e">
        <f t="shared" si="68"/>
        <v>#REF!</v>
      </c>
      <c r="BD26" s="317">
        <f t="shared" si="68"/>
        <v>18708367.961318225</v>
      </c>
      <c r="BE26" s="317" t="e">
        <f t="shared" si="68"/>
        <v>#REF!</v>
      </c>
      <c r="BF26" s="317" t="e">
        <f t="shared" si="68"/>
        <v>#REF!</v>
      </c>
      <c r="BG26" s="317">
        <f t="shared" si="68"/>
        <v>36781199.453880399</v>
      </c>
      <c r="BH26" s="305" t="e">
        <f t="shared" si="68"/>
        <v>#REF!</v>
      </c>
      <c r="BI26" s="245" t="e">
        <f t="shared" si="68"/>
        <v>#REF!</v>
      </c>
      <c r="BJ26" s="326" t="e">
        <f>SUM(BJ15:BJ25)</f>
        <v>#REF!</v>
      </c>
      <c r="BK26" s="326" t="e">
        <f>SUM(BK15:BK25)</f>
        <v>#REF!</v>
      </c>
    </row>
    <row r="27" spans="1:63" ht="19.5" customHeight="1" thickBot="1">
      <c r="A27" s="558" t="s">
        <v>133</v>
      </c>
      <c r="B27" s="559"/>
      <c r="C27" s="560"/>
      <c r="D27" s="216"/>
      <c r="E27" s="217">
        <f>+E14+E7+E26</f>
        <v>16968663.467063211</v>
      </c>
      <c r="F27" s="217">
        <f t="shared" ref="F27:AZ27" si="69">+F14+F7+F26</f>
        <v>15375937.260000002</v>
      </c>
      <c r="G27" s="230">
        <f t="shared" si="69"/>
        <v>1003704.9522979724</v>
      </c>
      <c r="H27" s="217">
        <f t="shared" si="69"/>
        <v>16485716.886720065</v>
      </c>
      <c r="I27" s="217">
        <f t="shared" si="69"/>
        <v>17130043.850000001</v>
      </c>
      <c r="J27" s="230">
        <f t="shared" si="69"/>
        <v>-99305.720625172442</v>
      </c>
      <c r="K27" s="217">
        <f t="shared" si="69"/>
        <v>18786751.156748287</v>
      </c>
      <c r="L27" s="202">
        <f t="shared" si="69"/>
        <v>19511456.59</v>
      </c>
      <c r="M27" s="238">
        <f t="shared" si="69"/>
        <v>-63532.079476945801</v>
      </c>
      <c r="N27" s="296">
        <f t="shared" si="69"/>
        <v>52241131.51053156</v>
      </c>
      <c r="O27" s="285">
        <f t="shared" si="69"/>
        <v>52017437.700000003</v>
      </c>
      <c r="P27" s="203">
        <f t="shared" si="69"/>
        <v>840867.15219585574</v>
      </c>
      <c r="Q27" s="217">
        <f t="shared" si="69"/>
        <v>18475497.001316421</v>
      </c>
      <c r="R27" s="217">
        <f t="shared" si="69"/>
        <v>14667015.809999999</v>
      </c>
      <c r="S27" s="230">
        <f t="shared" si="69"/>
        <v>3129433.7753274683</v>
      </c>
      <c r="T27" s="217">
        <f t="shared" si="69"/>
        <v>16636047.518399244</v>
      </c>
      <c r="U27" s="217">
        <f t="shared" si="69"/>
        <v>0</v>
      </c>
      <c r="V27" s="230">
        <f t="shared" si="69"/>
        <v>14119574.576620342</v>
      </c>
      <c r="W27" s="217">
        <f t="shared" si="69"/>
        <v>18211753.675223429</v>
      </c>
      <c r="X27" s="202">
        <f t="shared" si="69"/>
        <v>0</v>
      </c>
      <c r="Y27" s="238">
        <f t="shared" si="69"/>
        <v>16511956.075455694</v>
      </c>
      <c r="Z27" s="296">
        <f>+Z14+Z7+Z26</f>
        <v>53323298.194939092</v>
      </c>
      <c r="AA27" s="296">
        <f>+AA14+AA7+AA26</f>
        <v>14667015.809999999</v>
      </c>
      <c r="AB27" s="296">
        <f t="shared" si="69"/>
        <v>33760964.42740351</v>
      </c>
      <c r="AC27" s="319">
        <f>+AC14+AC7+AC26</f>
        <v>105564429.70547065</v>
      </c>
      <c r="AD27" s="307">
        <f>+AD14+AD7+AD26</f>
        <v>66684453.510000005</v>
      </c>
      <c r="AE27" s="247">
        <f t="shared" si="69"/>
        <v>34601831.579599358</v>
      </c>
      <c r="AF27" s="217">
        <f t="shared" si="69"/>
        <v>17010864.135294557</v>
      </c>
      <c r="AG27" s="217" t="e">
        <f t="shared" si="69"/>
        <v>#REF!</v>
      </c>
      <c r="AH27" s="230" t="e">
        <f t="shared" si="69"/>
        <v>#REF!</v>
      </c>
      <c r="AI27" s="217">
        <f t="shared" si="69"/>
        <v>17175730.397494651</v>
      </c>
      <c r="AJ27" s="217" t="e">
        <f t="shared" si="69"/>
        <v>#REF!</v>
      </c>
      <c r="AK27" s="230" t="e">
        <f t="shared" si="69"/>
        <v>#REF!</v>
      </c>
      <c r="AL27" s="217">
        <f t="shared" si="69"/>
        <v>15548749.926950766</v>
      </c>
      <c r="AM27" s="202" t="e">
        <f t="shared" si="69"/>
        <v>#REF!</v>
      </c>
      <c r="AN27" s="238" t="e">
        <f t="shared" si="69"/>
        <v>#REF!</v>
      </c>
      <c r="AO27" s="296">
        <f>+AO14+AO7+AO26</f>
        <v>49735344.459739976</v>
      </c>
      <c r="AP27" s="285" t="e">
        <f>+AP14+AP7+AP26</f>
        <v>#REF!</v>
      </c>
      <c r="AQ27" s="203" t="e">
        <f t="shared" si="69"/>
        <v>#REF!</v>
      </c>
      <c r="AR27" s="217">
        <f t="shared" si="69"/>
        <v>15211214.1122567</v>
      </c>
      <c r="AS27" s="217" t="e">
        <f t="shared" si="69"/>
        <v>#REF!</v>
      </c>
      <c r="AT27" s="230" t="e">
        <f t="shared" si="69"/>
        <v>#REF!</v>
      </c>
      <c r="AU27" s="217">
        <f t="shared" si="69"/>
        <v>16153355.049710572</v>
      </c>
      <c r="AV27" s="217" t="e">
        <f t="shared" si="69"/>
        <v>#REF!</v>
      </c>
      <c r="AW27" s="230" t="e">
        <f t="shared" si="69"/>
        <v>#REF!</v>
      </c>
      <c r="AX27" s="217">
        <f t="shared" si="69"/>
        <v>16498628.914787427</v>
      </c>
      <c r="AY27" s="202" t="e">
        <f t="shared" si="69"/>
        <v>#REF!</v>
      </c>
      <c r="AZ27" s="238" t="e">
        <f t="shared" si="69"/>
        <v>#REF!</v>
      </c>
      <c r="BA27" s="296">
        <f t="shared" ref="BA27:BI27" si="70">+BA14+BA7+BA26</f>
        <v>47863198.076754704</v>
      </c>
      <c r="BB27" s="296" t="e">
        <f t="shared" si="70"/>
        <v>#REF!</v>
      </c>
      <c r="BC27" s="296" t="e">
        <f t="shared" si="70"/>
        <v>#REF!</v>
      </c>
      <c r="BD27" s="319">
        <f t="shared" si="70"/>
        <v>97598542.536494672</v>
      </c>
      <c r="BE27" s="319" t="e">
        <f t="shared" si="70"/>
        <v>#REF!</v>
      </c>
      <c r="BF27" s="319" t="e">
        <f t="shared" si="70"/>
        <v>#REF!</v>
      </c>
      <c r="BG27" s="319">
        <f t="shared" si="70"/>
        <v>203162972.24196532</v>
      </c>
      <c r="BH27" s="307" t="e">
        <f t="shared" si="70"/>
        <v>#REF!</v>
      </c>
      <c r="BI27" s="247" t="e">
        <f t="shared" si="70"/>
        <v>#REF!</v>
      </c>
      <c r="BJ27" s="327" t="e">
        <f>+BJ14+BJ7+BJ26</f>
        <v>#REF!</v>
      </c>
      <c r="BK27" s="327" t="e">
        <f>+BK14+BK7+BK26</f>
        <v>#REF!</v>
      </c>
    </row>
    <row r="28" spans="1:63" ht="15" customHeight="1">
      <c r="B28" s="21"/>
      <c r="C28" s="21"/>
      <c r="D28" s="21"/>
      <c r="E28" s="25"/>
      <c r="F28" s="25"/>
      <c r="G28" s="25"/>
      <c r="H28" s="25"/>
      <c r="I28" s="25"/>
      <c r="J28" s="25"/>
      <c r="K28" s="25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</row>
    <row r="29" spans="1:63" ht="15" customHeight="1" thickBot="1">
      <c r="B29" s="21"/>
      <c r="C29" s="21"/>
      <c r="D29" s="21"/>
      <c r="E29" s="25"/>
      <c r="F29" s="25"/>
      <c r="G29" s="25"/>
      <c r="H29" s="25"/>
      <c r="I29" s="25"/>
      <c r="J29" s="25"/>
      <c r="K29" s="25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</row>
    <row r="30" spans="1:63" s="14" customFormat="1" ht="15" customHeight="1">
      <c r="A30" s="539" t="s">
        <v>177</v>
      </c>
      <c r="B30" s="540"/>
      <c r="C30" s="541"/>
      <c r="D30" s="211"/>
      <c r="E30" s="537">
        <v>2009</v>
      </c>
      <c r="F30" s="538"/>
      <c r="G30" s="538"/>
      <c r="H30" s="538"/>
      <c r="I30" s="538"/>
      <c r="J30" s="538"/>
      <c r="K30" s="538"/>
      <c r="L30" s="538"/>
      <c r="M30" s="538"/>
      <c r="N30" s="286">
        <v>2009</v>
      </c>
      <c r="O30" s="267"/>
      <c r="P30" s="268"/>
      <c r="Q30" s="537">
        <v>2009</v>
      </c>
      <c r="R30" s="538"/>
      <c r="S30" s="538"/>
      <c r="T30" s="538"/>
      <c r="U30" s="538"/>
      <c r="V30" s="538"/>
      <c r="W30" s="538"/>
      <c r="X30" s="538"/>
      <c r="Y30" s="538"/>
      <c r="Z30" s="286">
        <v>2009</v>
      </c>
      <c r="AA30" s="286"/>
      <c r="AB30" s="286"/>
      <c r="AC30" s="309">
        <v>2009</v>
      </c>
      <c r="AD30" s="269"/>
      <c r="AE30" s="270"/>
      <c r="AF30" s="537">
        <v>2009</v>
      </c>
      <c r="AG30" s="538"/>
      <c r="AH30" s="538"/>
      <c r="AI30" s="538"/>
      <c r="AJ30" s="538"/>
      <c r="AK30" s="538"/>
      <c r="AL30" s="538"/>
      <c r="AM30" s="538"/>
      <c r="AN30" s="538"/>
      <c r="AO30" s="286">
        <v>2009</v>
      </c>
      <c r="AP30" s="267"/>
      <c r="AQ30" s="268"/>
      <c r="AR30" s="537">
        <v>2009</v>
      </c>
      <c r="AS30" s="538"/>
      <c r="AT30" s="538"/>
      <c r="AU30" s="538"/>
      <c r="AV30" s="538"/>
      <c r="AW30" s="538"/>
      <c r="AX30" s="538"/>
      <c r="AY30" s="538"/>
      <c r="AZ30" s="538"/>
      <c r="BA30" s="286">
        <v>2009</v>
      </c>
      <c r="BB30" s="286"/>
      <c r="BC30" s="286"/>
      <c r="BD30" s="309">
        <v>2009</v>
      </c>
      <c r="BE30" s="309"/>
      <c r="BF30" s="309"/>
      <c r="BG30" s="309">
        <v>2009</v>
      </c>
      <c r="BH30" s="269"/>
      <c r="BI30" s="270"/>
      <c r="BJ30" s="529" t="s">
        <v>288</v>
      </c>
      <c r="BK30" s="530"/>
    </row>
    <row r="31" spans="1:63" s="14" customFormat="1" ht="15" customHeight="1">
      <c r="A31" s="542"/>
      <c r="B31" s="543"/>
      <c r="C31" s="544"/>
      <c r="D31" s="213"/>
      <c r="E31" s="555" t="s">
        <v>91</v>
      </c>
      <c r="F31" s="556"/>
      <c r="G31" s="557"/>
      <c r="H31" s="555" t="s">
        <v>92</v>
      </c>
      <c r="I31" s="556"/>
      <c r="J31" s="557"/>
      <c r="K31" s="555" t="s">
        <v>93</v>
      </c>
      <c r="L31" s="556"/>
      <c r="M31" s="556"/>
      <c r="N31" s="287" t="s">
        <v>279</v>
      </c>
      <c r="O31" s="265"/>
      <c r="P31" s="266"/>
      <c r="Q31" s="555" t="s">
        <v>94</v>
      </c>
      <c r="R31" s="556"/>
      <c r="S31" s="557"/>
      <c r="T31" s="555" t="s">
        <v>95</v>
      </c>
      <c r="U31" s="556"/>
      <c r="V31" s="557"/>
      <c r="W31" s="555" t="s">
        <v>96</v>
      </c>
      <c r="X31" s="556"/>
      <c r="Y31" s="556"/>
      <c r="Z31" s="287" t="s">
        <v>280</v>
      </c>
      <c r="AA31" s="287"/>
      <c r="AB31" s="287"/>
      <c r="AC31" s="310" t="s">
        <v>120</v>
      </c>
      <c r="AD31" s="264"/>
      <c r="AE31" s="219"/>
      <c r="AF31" s="555" t="s">
        <v>97</v>
      </c>
      <c r="AG31" s="556"/>
      <c r="AH31" s="557"/>
      <c r="AI31" s="555" t="s">
        <v>99</v>
      </c>
      <c r="AJ31" s="556"/>
      <c r="AK31" s="557"/>
      <c r="AL31" s="555" t="s">
        <v>100</v>
      </c>
      <c r="AM31" s="556"/>
      <c r="AN31" s="556"/>
      <c r="AO31" s="287" t="s">
        <v>281</v>
      </c>
      <c r="AP31" s="265"/>
      <c r="AQ31" s="266"/>
      <c r="AR31" s="555" t="s">
        <v>101</v>
      </c>
      <c r="AS31" s="556"/>
      <c r="AT31" s="557"/>
      <c r="AU31" s="555" t="s">
        <v>102</v>
      </c>
      <c r="AV31" s="556"/>
      <c r="AW31" s="557"/>
      <c r="AX31" s="555" t="s">
        <v>103</v>
      </c>
      <c r="AY31" s="556"/>
      <c r="AZ31" s="556"/>
      <c r="BA31" s="287" t="s">
        <v>282</v>
      </c>
      <c r="BB31" s="287"/>
      <c r="BC31" s="287"/>
      <c r="BD31" s="310" t="s">
        <v>122</v>
      </c>
      <c r="BE31" s="310"/>
      <c r="BF31" s="310"/>
      <c r="BG31" s="310" t="s">
        <v>121</v>
      </c>
      <c r="BH31" s="264"/>
      <c r="BI31" s="219"/>
      <c r="BJ31" s="329">
        <v>2010</v>
      </c>
      <c r="BK31" s="329">
        <v>2011</v>
      </c>
    </row>
    <row r="32" spans="1:63" s="14" customFormat="1" ht="15" customHeight="1">
      <c r="A32" s="212"/>
      <c r="B32" s="165"/>
      <c r="C32" s="218"/>
      <c r="D32" s="213"/>
      <c r="E32" s="256" t="s">
        <v>112</v>
      </c>
      <c r="F32" s="256" t="s">
        <v>110</v>
      </c>
      <c r="G32" s="225" t="s">
        <v>111</v>
      </c>
      <c r="H32" s="256" t="s">
        <v>112</v>
      </c>
      <c r="I32" s="256" t="s">
        <v>110</v>
      </c>
      <c r="J32" s="225" t="s">
        <v>111</v>
      </c>
      <c r="K32" s="256" t="s">
        <v>112</v>
      </c>
      <c r="L32" s="257" t="s">
        <v>110</v>
      </c>
      <c r="M32" s="231" t="s">
        <v>111</v>
      </c>
      <c r="N32" s="288" t="s">
        <v>112</v>
      </c>
      <c r="O32" s="277" t="s">
        <v>110</v>
      </c>
      <c r="P32" s="201" t="s">
        <v>111</v>
      </c>
      <c r="Q32" s="256" t="s">
        <v>112</v>
      </c>
      <c r="R32" s="256" t="s">
        <v>110</v>
      </c>
      <c r="S32" s="225" t="s">
        <v>111</v>
      </c>
      <c r="T32" s="256" t="s">
        <v>112</v>
      </c>
      <c r="U32" s="256" t="s">
        <v>131</v>
      </c>
      <c r="V32" s="225" t="s">
        <v>111</v>
      </c>
      <c r="W32" s="256" t="s">
        <v>112</v>
      </c>
      <c r="X32" s="257" t="s">
        <v>131</v>
      </c>
      <c r="Y32" s="231" t="s">
        <v>111</v>
      </c>
      <c r="Z32" s="288" t="s">
        <v>112</v>
      </c>
      <c r="AA32" s="288" t="s">
        <v>131</v>
      </c>
      <c r="AB32" s="288" t="s">
        <v>111</v>
      </c>
      <c r="AC32" s="311" t="s">
        <v>112</v>
      </c>
      <c r="AD32" s="299" t="s">
        <v>131</v>
      </c>
      <c r="AE32" s="262" t="s">
        <v>111</v>
      </c>
      <c r="AF32" s="256" t="s">
        <v>112</v>
      </c>
      <c r="AG32" s="256" t="s">
        <v>131</v>
      </c>
      <c r="AH32" s="225" t="s">
        <v>111</v>
      </c>
      <c r="AI32" s="256" t="s">
        <v>112</v>
      </c>
      <c r="AJ32" s="256" t="s">
        <v>131</v>
      </c>
      <c r="AK32" s="225" t="s">
        <v>111</v>
      </c>
      <c r="AL32" s="256" t="s">
        <v>112</v>
      </c>
      <c r="AM32" s="257" t="s">
        <v>131</v>
      </c>
      <c r="AN32" s="231" t="s">
        <v>111</v>
      </c>
      <c r="AO32" s="288" t="s">
        <v>112</v>
      </c>
      <c r="AP32" s="277" t="s">
        <v>131</v>
      </c>
      <c r="AQ32" s="201" t="s">
        <v>111</v>
      </c>
      <c r="AR32" s="256" t="s">
        <v>112</v>
      </c>
      <c r="AS32" s="256" t="s">
        <v>131</v>
      </c>
      <c r="AT32" s="225" t="s">
        <v>111</v>
      </c>
      <c r="AU32" s="256" t="s">
        <v>112</v>
      </c>
      <c r="AV32" s="256" t="s">
        <v>131</v>
      </c>
      <c r="AW32" s="225" t="s">
        <v>111</v>
      </c>
      <c r="AX32" s="256" t="s">
        <v>112</v>
      </c>
      <c r="AY32" s="257" t="s">
        <v>131</v>
      </c>
      <c r="AZ32" s="231" t="s">
        <v>111</v>
      </c>
      <c r="BA32" s="288" t="s">
        <v>112</v>
      </c>
      <c r="BB32" s="288" t="s">
        <v>131</v>
      </c>
      <c r="BC32" s="288" t="s">
        <v>111</v>
      </c>
      <c r="BD32" s="311" t="s">
        <v>112</v>
      </c>
      <c r="BE32" s="311" t="s">
        <v>131</v>
      </c>
      <c r="BF32" s="311" t="s">
        <v>111</v>
      </c>
      <c r="BG32" s="311" t="s">
        <v>112</v>
      </c>
      <c r="BH32" s="299" t="s">
        <v>131</v>
      </c>
      <c r="BI32" s="262" t="s">
        <v>111</v>
      </c>
      <c r="BJ32" s="332" t="s">
        <v>112</v>
      </c>
      <c r="BK32" s="332" t="s">
        <v>112</v>
      </c>
    </row>
    <row r="33" spans="1:63" ht="15" customHeight="1">
      <c r="A33" s="545"/>
      <c r="B33" s="550" t="s">
        <v>164</v>
      </c>
      <c r="C33" s="224" t="s">
        <v>165</v>
      </c>
      <c r="D33" s="215"/>
      <c r="E33" s="29" t="e">
        <f>+Gasket!#REF!</f>
        <v>#REF!</v>
      </c>
      <c r="F33" s="29" t="e">
        <f>+Gasket!#REF!</f>
        <v>#REF!</v>
      </c>
      <c r="G33" s="229" t="e">
        <f>+E33-F33</f>
        <v>#REF!</v>
      </c>
      <c r="H33" s="29" t="e">
        <f>+Gasket!#REF!</f>
        <v>#REF!</v>
      </c>
      <c r="I33" s="29" t="e">
        <f>+Gasket!#REF!</f>
        <v>#REF!</v>
      </c>
      <c r="J33" s="229" t="e">
        <f>+H33-I33</f>
        <v>#REF!</v>
      </c>
      <c r="K33" s="29" t="e">
        <f>+Gasket!#REF!</f>
        <v>#REF!</v>
      </c>
      <c r="L33" s="248" t="e">
        <f>+Gasket!#REF!</f>
        <v>#REF!</v>
      </c>
      <c r="M33" s="249" t="e">
        <f>+K33-L33</f>
        <v>#REF!</v>
      </c>
      <c r="N33" s="298" t="e">
        <f>+E33+H33+K33</f>
        <v>#REF!</v>
      </c>
      <c r="O33" s="297" t="e">
        <f t="shared" ref="O33:O43" si="71">+F33+I33+L33</f>
        <v>#REF!</v>
      </c>
      <c r="P33" s="250" t="e">
        <f>+N33-O33</f>
        <v>#REF!</v>
      </c>
      <c r="Q33" s="29" t="e">
        <f>+Gasket!#REF!</f>
        <v>#REF!</v>
      </c>
      <c r="R33" s="29" t="e">
        <f>+Gasket!#REF!</f>
        <v>#REF!</v>
      </c>
      <c r="S33" s="229" t="e">
        <f>+Q33-R33</f>
        <v>#REF!</v>
      </c>
      <c r="T33" s="29" t="e">
        <f>+Gasket!#REF!</f>
        <v>#REF!</v>
      </c>
      <c r="U33" s="29" t="e">
        <f>+Gasket!#REF!</f>
        <v>#REF!</v>
      </c>
      <c r="V33" s="229" t="e">
        <f>+T33-U33</f>
        <v>#REF!</v>
      </c>
      <c r="W33" s="29" t="e">
        <f>+Gasket!#REF!</f>
        <v>#REF!</v>
      </c>
      <c r="X33" s="248" t="e">
        <f>+Gasket!#REF!</f>
        <v>#REF!</v>
      </c>
      <c r="Y33" s="249" t="e">
        <f>+W33-X33</f>
        <v>#REF!</v>
      </c>
      <c r="Z33" s="298" t="e">
        <f>+Q33+T33+W33</f>
        <v>#REF!</v>
      </c>
      <c r="AA33" s="298" t="e">
        <f t="shared" ref="AA33:AA43" si="72">+R33+U33+X33</f>
        <v>#REF!</v>
      </c>
      <c r="AB33" s="298" t="e">
        <f>+Z33-AA33</f>
        <v>#REF!</v>
      </c>
      <c r="AC33" s="320" t="e">
        <f>+Z33+N33</f>
        <v>#REF!</v>
      </c>
      <c r="AD33" s="308" t="e">
        <f t="shared" ref="AD33:AD43" si="73">+AA33+O33</f>
        <v>#REF!</v>
      </c>
      <c r="AE33" s="258" t="e">
        <f>+AC33-AD33</f>
        <v>#REF!</v>
      </c>
      <c r="AF33" s="29" t="e">
        <f>+Gasket!#REF!</f>
        <v>#REF!</v>
      </c>
      <c r="AG33" s="29" t="e">
        <f>+Gasket!#REF!</f>
        <v>#REF!</v>
      </c>
      <c r="AH33" s="229" t="e">
        <f>+AF33-AG33</f>
        <v>#REF!</v>
      </c>
      <c r="AI33" s="29" t="e">
        <f>+Gasket!#REF!</f>
        <v>#REF!</v>
      </c>
      <c r="AJ33" s="29" t="e">
        <f>+Gasket!#REF!</f>
        <v>#REF!</v>
      </c>
      <c r="AK33" s="229" t="e">
        <f>+AI33-AJ33</f>
        <v>#REF!</v>
      </c>
      <c r="AL33" s="29" t="e">
        <f>+Gasket!#REF!</f>
        <v>#REF!</v>
      </c>
      <c r="AM33" s="248" t="e">
        <f>+Gasket!#REF!</f>
        <v>#REF!</v>
      </c>
      <c r="AN33" s="249" t="e">
        <f>+AL33-AM33</f>
        <v>#REF!</v>
      </c>
      <c r="AO33" s="298" t="e">
        <f>+AF33+AI33+AL33</f>
        <v>#REF!</v>
      </c>
      <c r="AP33" s="297" t="e">
        <f t="shared" ref="AP33:AP43" si="74">+AG33+AJ33+AM33</f>
        <v>#REF!</v>
      </c>
      <c r="AQ33" s="250" t="e">
        <f>+AO33-AP33</f>
        <v>#REF!</v>
      </c>
      <c r="AR33" s="29" t="e">
        <f>+Gasket!#REF!</f>
        <v>#REF!</v>
      </c>
      <c r="AS33" s="29" t="e">
        <f>+Gasket!#REF!</f>
        <v>#REF!</v>
      </c>
      <c r="AT33" s="229" t="e">
        <f>+AR33-AS33</f>
        <v>#REF!</v>
      </c>
      <c r="AU33" s="29" t="e">
        <f>+Gasket!#REF!</f>
        <v>#REF!</v>
      </c>
      <c r="AV33" s="29" t="e">
        <f>+Gasket!#REF!</f>
        <v>#REF!</v>
      </c>
      <c r="AW33" s="229" t="e">
        <f>+AU33-AV33</f>
        <v>#REF!</v>
      </c>
      <c r="AX33" s="29" t="e">
        <f>+Gasket!#REF!</f>
        <v>#REF!</v>
      </c>
      <c r="AY33" s="248" t="e">
        <f>+Gasket!#REF!</f>
        <v>#REF!</v>
      </c>
      <c r="AZ33" s="249" t="e">
        <f>+AX33-AY33</f>
        <v>#REF!</v>
      </c>
      <c r="BA33" s="298" t="e">
        <f>+AR33+AU33+AX33</f>
        <v>#REF!</v>
      </c>
      <c r="BB33" s="298" t="e">
        <f t="shared" ref="BB33:BB43" si="75">+AS33+AV33+AY33</f>
        <v>#REF!</v>
      </c>
      <c r="BC33" s="298" t="e">
        <f>+BA33-BB33</f>
        <v>#REF!</v>
      </c>
      <c r="BD33" s="320" t="e">
        <f>+BA33+AO33</f>
        <v>#REF!</v>
      </c>
      <c r="BE33" s="320" t="e">
        <f t="shared" ref="BE33:BE43" si="76">+BB33+AP33</f>
        <v>#REF!</v>
      </c>
      <c r="BF33" s="320" t="e">
        <f>+BD33-BE33</f>
        <v>#REF!</v>
      </c>
      <c r="BG33" s="320" t="e">
        <f>+BD33+AC33</f>
        <v>#REF!</v>
      </c>
      <c r="BH33" s="308" t="e">
        <f t="shared" ref="BH33:BH43" si="77">+BE33+AD33</f>
        <v>#REF!</v>
      </c>
      <c r="BI33" s="258" t="e">
        <f>+BG33-BH33</f>
        <v>#REF!</v>
      </c>
      <c r="BJ33" s="330" t="e">
        <f>+Gasket!#REF!</f>
        <v>#REF!</v>
      </c>
      <c r="BK33" s="330" t="e">
        <f>+Gasket!#REF!</f>
        <v>#REF!</v>
      </c>
    </row>
    <row r="34" spans="1:63" ht="15" customHeight="1">
      <c r="A34" s="545"/>
      <c r="B34" s="551"/>
      <c r="C34" s="222" t="s">
        <v>166</v>
      </c>
      <c r="D34" s="22"/>
      <c r="E34" s="26" t="e">
        <f>+'L-lever'!#REF!</f>
        <v>#REF!</v>
      </c>
      <c r="F34" s="26" t="e">
        <f>+'L-lever'!#REF!</f>
        <v>#REF!</v>
      </c>
      <c r="G34" s="227" t="e">
        <f t="shared" ref="G34:G43" si="78">+E34-F34</f>
        <v>#REF!</v>
      </c>
      <c r="H34" s="26" t="e">
        <f>+'L-lever'!#REF!</f>
        <v>#REF!</v>
      </c>
      <c r="I34" s="26" t="e">
        <f>+'L-lever'!#REF!</f>
        <v>#REF!</v>
      </c>
      <c r="J34" s="227" t="e">
        <f t="shared" ref="J34:J43" si="79">+H34-I34</f>
        <v>#REF!</v>
      </c>
      <c r="K34" s="26" t="e">
        <f>+'L-lever'!#REF!</f>
        <v>#REF!</v>
      </c>
      <c r="L34" s="27" t="e">
        <f>+'L-lever'!#REF!</f>
        <v>#REF!</v>
      </c>
      <c r="M34" s="235" t="e">
        <f t="shared" ref="M34:M43" si="80">+K34-L34</f>
        <v>#REF!</v>
      </c>
      <c r="N34" s="292" t="e">
        <f t="shared" ref="N34:N43" si="81">+E34+H34+K34</f>
        <v>#REF!</v>
      </c>
      <c r="O34" s="281" t="e">
        <f t="shared" si="71"/>
        <v>#REF!</v>
      </c>
      <c r="P34" s="207" t="e">
        <f t="shared" ref="P34:P43" si="82">+N34-O34</f>
        <v>#REF!</v>
      </c>
      <c r="Q34" s="26" t="e">
        <f>+'L-lever'!#REF!</f>
        <v>#REF!</v>
      </c>
      <c r="R34" s="26" t="e">
        <f>+'L-lever'!#REF!</f>
        <v>#REF!</v>
      </c>
      <c r="S34" s="227" t="e">
        <f t="shared" ref="S34:S43" si="83">+Q34-R34</f>
        <v>#REF!</v>
      </c>
      <c r="T34" s="26" t="e">
        <f>+'L-lever'!#REF!</f>
        <v>#REF!</v>
      </c>
      <c r="U34" s="26" t="e">
        <f>+'L-lever'!#REF!</f>
        <v>#REF!</v>
      </c>
      <c r="V34" s="227" t="e">
        <f t="shared" ref="V34:V43" si="84">+T34-U34</f>
        <v>#REF!</v>
      </c>
      <c r="W34" s="26" t="e">
        <f>+'L-lever'!#REF!</f>
        <v>#REF!</v>
      </c>
      <c r="X34" s="27" t="e">
        <f>+'L-lever'!#REF!</f>
        <v>#REF!</v>
      </c>
      <c r="Y34" s="235" t="e">
        <f t="shared" ref="Y34:Y43" si="85">+W34-X34</f>
        <v>#REF!</v>
      </c>
      <c r="Z34" s="292" t="e">
        <f t="shared" ref="Z34:Z43" si="86">+Q34+T34+W34</f>
        <v>#REF!</v>
      </c>
      <c r="AA34" s="292" t="e">
        <f t="shared" si="72"/>
        <v>#REF!</v>
      </c>
      <c r="AB34" s="292" t="e">
        <f t="shared" ref="AB34:AB43" si="87">+Z34-AA34</f>
        <v>#REF!</v>
      </c>
      <c r="AC34" s="315" t="e">
        <f t="shared" ref="AC34:AC43" si="88">+Z34+N34</f>
        <v>#REF!</v>
      </c>
      <c r="AD34" s="303" t="e">
        <f t="shared" si="73"/>
        <v>#REF!</v>
      </c>
      <c r="AE34" s="259" t="e">
        <f t="shared" ref="AE34:AE43" si="89">+AC34-AD34</f>
        <v>#REF!</v>
      </c>
      <c r="AF34" s="26" t="e">
        <f>+'L-lever'!#REF!</f>
        <v>#REF!</v>
      </c>
      <c r="AG34" s="26" t="e">
        <f>+'L-lever'!#REF!</f>
        <v>#REF!</v>
      </c>
      <c r="AH34" s="227" t="e">
        <f t="shared" ref="AH34:AH43" si="90">+AF34-AG34</f>
        <v>#REF!</v>
      </c>
      <c r="AI34" s="26" t="e">
        <f>+'L-lever'!#REF!</f>
        <v>#REF!</v>
      </c>
      <c r="AJ34" s="26" t="e">
        <f>+'L-lever'!#REF!</f>
        <v>#REF!</v>
      </c>
      <c r="AK34" s="227" t="e">
        <f t="shared" ref="AK34:AK43" si="91">+AI34-AJ34</f>
        <v>#REF!</v>
      </c>
      <c r="AL34" s="26" t="e">
        <f>+'L-lever'!#REF!</f>
        <v>#REF!</v>
      </c>
      <c r="AM34" s="27" t="e">
        <f>+'L-lever'!#REF!</f>
        <v>#REF!</v>
      </c>
      <c r="AN34" s="235" t="e">
        <f t="shared" ref="AN34:AN43" si="92">+AL34-AM34</f>
        <v>#REF!</v>
      </c>
      <c r="AO34" s="292" t="e">
        <f t="shared" ref="AO34:AO43" si="93">+AF34+AI34+AL34</f>
        <v>#REF!</v>
      </c>
      <c r="AP34" s="281" t="e">
        <f t="shared" si="74"/>
        <v>#REF!</v>
      </c>
      <c r="AQ34" s="207" t="e">
        <f t="shared" ref="AQ34:AQ43" si="94">+AO34-AP34</f>
        <v>#REF!</v>
      </c>
      <c r="AR34" s="26" t="e">
        <f>+'L-lever'!#REF!</f>
        <v>#REF!</v>
      </c>
      <c r="AS34" s="26" t="e">
        <f>+'L-lever'!#REF!</f>
        <v>#REF!</v>
      </c>
      <c r="AT34" s="227" t="e">
        <f t="shared" ref="AT34:AT43" si="95">+AR34-AS34</f>
        <v>#REF!</v>
      </c>
      <c r="AU34" s="26" t="e">
        <f>+'L-lever'!#REF!</f>
        <v>#REF!</v>
      </c>
      <c r="AV34" s="26" t="e">
        <f>+'L-lever'!#REF!</f>
        <v>#REF!</v>
      </c>
      <c r="AW34" s="227" t="e">
        <f t="shared" ref="AW34:AW43" si="96">+AU34-AV34</f>
        <v>#REF!</v>
      </c>
      <c r="AX34" s="26" t="e">
        <f>+'L-lever'!#REF!</f>
        <v>#REF!</v>
      </c>
      <c r="AY34" s="27" t="e">
        <f>+'L-lever'!#REF!</f>
        <v>#REF!</v>
      </c>
      <c r="AZ34" s="235" t="e">
        <f t="shared" ref="AZ34:AZ43" si="97">+AX34-AY34</f>
        <v>#REF!</v>
      </c>
      <c r="BA34" s="292" t="e">
        <f t="shared" ref="BA34:BA43" si="98">+AR34+AU34+AX34</f>
        <v>#REF!</v>
      </c>
      <c r="BB34" s="292" t="e">
        <f t="shared" si="75"/>
        <v>#REF!</v>
      </c>
      <c r="BC34" s="292" t="e">
        <f t="shared" ref="BC34:BC43" si="99">+BA34-BB34</f>
        <v>#REF!</v>
      </c>
      <c r="BD34" s="315" t="e">
        <f>+BA34+AO34</f>
        <v>#REF!</v>
      </c>
      <c r="BE34" s="315" t="e">
        <f t="shared" si="76"/>
        <v>#REF!</v>
      </c>
      <c r="BF34" s="315" t="e">
        <f t="shared" ref="BF34:BF43" si="100">+BD34-BE34</f>
        <v>#REF!</v>
      </c>
      <c r="BG34" s="315" t="e">
        <f>+BD34+AC34</f>
        <v>#REF!</v>
      </c>
      <c r="BH34" s="303" t="e">
        <f t="shared" si="77"/>
        <v>#REF!</v>
      </c>
      <c r="BI34" s="259" t="e">
        <f t="shared" ref="BI34:BI43" si="101">+BG34-BH34</f>
        <v>#REF!</v>
      </c>
      <c r="BJ34" s="323" t="e">
        <f>+'L-lever'!#REF!</f>
        <v>#REF!</v>
      </c>
      <c r="BK34" s="323" t="e">
        <f>+'L-lever'!#REF!</f>
        <v>#REF!</v>
      </c>
    </row>
    <row r="35" spans="1:63" ht="15" customHeight="1">
      <c r="A35" s="545"/>
      <c r="B35" s="551"/>
      <c r="C35" s="222" t="s">
        <v>167</v>
      </c>
      <c r="D35" s="22"/>
      <c r="E35" s="26" t="e">
        <f>+Proj.2!#REF!</f>
        <v>#REF!</v>
      </c>
      <c r="F35" s="26" t="e">
        <f>+Proj.2!#REF!</f>
        <v>#REF!</v>
      </c>
      <c r="G35" s="227" t="e">
        <f t="shared" si="78"/>
        <v>#REF!</v>
      </c>
      <c r="H35" s="26" t="e">
        <f>+Proj.2!#REF!</f>
        <v>#REF!</v>
      </c>
      <c r="I35" s="26" t="e">
        <f>+Proj.2!#REF!</f>
        <v>#REF!</v>
      </c>
      <c r="J35" s="227" t="e">
        <f t="shared" si="79"/>
        <v>#REF!</v>
      </c>
      <c r="K35" s="26" t="e">
        <f>+Proj.2!#REF!</f>
        <v>#REF!</v>
      </c>
      <c r="L35" s="27" t="e">
        <f>+Proj.2!#REF!</f>
        <v>#REF!</v>
      </c>
      <c r="M35" s="235" t="e">
        <f t="shared" si="80"/>
        <v>#REF!</v>
      </c>
      <c r="N35" s="292" t="e">
        <f t="shared" si="81"/>
        <v>#REF!</v>
      </c>
      <c r="O35" s="281" t="e">
        <f t="shared" si="71"/>
        <v>#REF!</v>
      </c>
      <c r="P35" s="207" t="e">
        <f t="shared" si="82"/>
        <v>#REF!</v>
      </c>
      <c r="Q35" s="26" t="e">
        <f>+Proj.2!#REF!</f>
        <v>#REF!</v>
      </c>
      <c r="R35" s="26" t="e">
        <f>+Proj.2!#REF!</f>
        <v>#REF!</v>
      </c>
      <c r="S35" s="227" t="e">
        <f t="shared" si="83"/>
        <v>#REF!</v>
      </c>
      <c r="T35" s="26" t="e">
        <f>+Proj.2!#REF!</f>
        <v>#REF!</v>
      </c>
      <c r="U35" s="26" t="e">
        <f>+Proj.2!#REF!</f>
        <v>#REF!</v>
      </c>
      <c r="V35" s="227" t="e">
        <f t="shared" si="84"/>
        <v>#REF!</v>
      </c>
      <c r="W35" s="26" t="e">
        <f>+Proj.2!#REF!</f>
        <v>#REF!</v>
      </c>
      <c r="X35" s="27" t="e">
        <f>+Proj.2!#REF!</f>
        <v>#REF!</v>
      </c>
      <c r="Y35" s="235" t="e">
        <f t="shared" si="85"/>
        <v>#REF!</v>
      </c>
      <c r="Z35" s="292" t="e">
        <f t="shared" si="86"/>
        <v>#REF!</v>
      </c>
      <c r="AA35" s="292" t="e">
        <f t="shared" si="72"/>
        <v>#REF!</v>
      </c>
      <c r="AB35" s="292" t="e">
        <f t="shared" si="87"/>
        <v>#REF!</v>
      </c>
      <c r="AC35" s="315" t="e">
        <f t="shared" si="88"/>
        <v>#REF!</v>
      </c>
      <c r="AD35" s="303" t="e">
        <f t="shared" si="73"/>
        <v>#REF!</v>
      </c>
      <c r="AE35" s="259" t="e">
        <f t="shared" si="89"/>
        <v>#REF!</v>
      </c>
      <c r="AF35" s="26" t="e">
        <f>+Proj.2!#REF!</f>
        <v>#REF!</v>
      </c>
      <c r="AG35" s="26" t="e">
        <f>+Proj.2!#REF!</f>
        <v>#REF!</v>
      </c>
      <c r="AH35" s="227" t="e">
        <f t="shared" si="90"/>
        <v>#REF!</v>
      </c>
      <c r="AI35" s="26" t="e">
        <f>+Proj.2!#REF!</f>
        <v>#REF!</v>
      </c>
      <c r="AJ35" s="26" t="e">
        <f>+Proj.2!#REF!</f>
        <v>#REF!</v>
      </c>
      <c r="AK35" s="227" t="e">
        <f t="shared" si="91"/>
        <v>#REF!</v>
      </c>
      <c r="AL35" s="26" t="e">
        <f>+Proj.2!#REF!</f>
        <v>#REF!</v>
      </c>
      <c r="AM35" s="27" t="e">
        <f>+Proj.2!#REF!</f>
        <v>#REF!</v>
      </c>
      <c r="AN35" s="235" t="e">
        <f t="shared" si="92"/>
        <v>#REF!</v>
      </c>
      <c r="AO35" s="292" t="e">
        <f t="shared" si="93"/>
        <v>#REF!</v>
      </c>
      <c r="AP35" s="281" t="e">
        <f t="shared" si="74"/>
        <v>#REF!</v>
      </c>
      <c r="AQ35" s="207" t="e">
        <f t="shared" si="94"/>
        <v>#REF!</v>
      </c>
      <c r="AR35" s="26" t="e">
        <f>+Proj.2!#REF!</f>
        <v>#REF!</v>
      </c>
      <c r="AS35" s="26" t="e">
        <f>+Proj.2!#REF!</f>
        <v>#REF!</v>
      </c>
      <c r="AT35" s="227" t="e">
        <f t="shared" si="95"/>
        <v>#REF!</v>
      </c>
      <c r="AU35" s="26" t="e">
        <f>+Proj.2!#REF!</f>
        <v>#REF!</v>
      </c>
      <c r="AV35" s="26" t="e">
        <f>+Proj.2!#REF!</f>
        <v>#REF!</v>
      </c>
      <c r="AW35" s="227" t="e">
        <f t="shared" si="96"/>
        <v>#REF!</v>
      </c>
      <c r="AX35" s="26" t="e">
        <f>+Proj.2!#REF!</f>
        <v>#REF!</v>
      </c>
      <c r="AY35" s="27" t="e">
        <f>+Proj.2!#REF!</f>
        <v>#REF!</v>
      </c>
      <c r="AZ35" s="235" t="e">
        <f t="shared" si="97"/>
        <v>#REF!</v>
      </c>
      <c r="BA35" s="292" t="e">
        <f t="shared" si="98"/>
        <v>#REF!</v>
      </c>
      <c r="BB35" s="292" t="e">
        <f t="shared" si="75"/>
        <v>#REF!</v>
      </c>
      <c r="BC35" s="292" t="e">
        <f t="shared" si="99"/>
        <v>#REF!</v>
      </c>
      <c r="BD35" s="315" t="e">
        <f t="shared" ref="BD35:BD43" si="102">+BA35+AO35</f>
        <v>#REF!</v>
      </c>
      <c r="BE35" s="315" t="e">
        <f>+BB35+AP35</f>
        <v>#REF!</v>
      </c>
      <c r="BF35" s="315" t="e">
        <f t="shared" si="100"/>
        <v>#REF!</v>
      </c>
      <c r="BG35" s="315" t="e">
        <f t="shared" ref="BG35:BG43" si="103">+BD35+AC35</f>
        <v>#REF!</v>
      </c>
      <c r="BH35" s="303" t="e">
        <f t="shared" si="77"/>
        <v>#REF!</v>
      </c>
      <c r="BI35" s="259" t="e">
        <f t="shared" si="101"/>
        <v>#REF!</v>
      </c>
      <c r="BJ35" s="323" t="e">
        <f>+Proj.2!#REF!</f>
        <v>#REF!</v>
      </c>
      <c r="BK35" s="323" t="e">
        <f>+Proj.2!#REF!</f>
        <v>#REF!</v>
      </c>
    </row>
    <row r="36" spans="1:63" ht="15" customHeight="1">
      <c r="A36" s="545"/>
      <c r="B36" s="551"/>
      <c r="C36" s="222" t="s">
        <v>168</v>
      </c>
      <c r="D36" s="22"/>
      <c r="E36" s="26" t="e">
        <f>+Proj.3!#REF!</f>
        <v>#REF!</v>
      </c>
      <c r="F36" s="26" t="e">
        <f>+Proj.3!#REF!</f>
        <v>#REF!</v>
      </c>
      <c r="G36" s="227" t="e">
        <f t="shared" si="78"/>
        <v>#REF!</v>
      </c>
      <c r="H36" s="26" t="e">
        <f>+Proj.3!#REF!</f>
        <v>#REF!</v>
      </c>
      <c r="I36" s="26" t="e">
        <f>+Proj.3!#REF!</f>
        <v>#REF!</v>
      </c>
      <c r="J36" s="227" t="e">
        <f t="shared" si="79"/>
        <v>#REF!</v>
      </c>
      <c r="K36" s="26" t="e">
        <f>+Proj.3!#REF!</f>
        <v>#REF!</v>
      </c>
      <c r="L36" s="27" t="e">
        <f>+Proj.3!#REF!</f>
        <v>#REF!</v>
      </c>
      <c r="M36" s="235" t="e">
        <f t="shared" si="80"/>
        <v>#REF!</v>
      </c>
      <c r="N36" s="292" t="e">
        <f t="shared" si="81"/>
        <v>#REF!</v>
      </c>
      <c r="O36" s="281" t="e">
        <f t="shared" si="71"/>
        <v>#REF!</v>
      </c>
      <c r="P36" s="207" t="e">
        <f t="shared" si="82"/>
        <v>#REF!</v>
      </c>
      <c r="Q36" s="26" t="e">
        <f>+Proj.3!#REF!</f>
        <v>#REF!</v>
      </c>
      <c r="R36" s="26" t="e">
        <f>+Proj.3!#REF!</f>
        <v>#REF!</v>
      </c>
      <c r="S36" s="227" t="e">
        <f t="shared" si="83"/>
        <v>#REF!</v>
      </c>
      <c r="T36" s="26" t="e">
        <f>+Proj.3!#REF!</f>
        <v>#REF!</v>
      </c>
      <c r="U36" s="26" t="e">
        <f>+Proj.3!#REF!</f>
        <v>#REF!</v>
      </c>
      <c r="V36" s="227" t="e">
        <f t="shared" si="84"/>
        <v>#REF!</v>
      </c>
      <c r="W36" s="26" t="e">
        <f>+Proj.3!#REF!</f>
        <v>#REF!</v>
      </c>
      <c r="X36" s="27" t="e">
        <f>+Proj.3!#REF!</f>
        <v>#REF!</v>
      </c>
      <c r="Y36" s="235" t="e">
        <f t="shared" si="85"/>
        <v>#REF!</v>
      </c>
      <c r="Z36" s="292" t="e">
        <f t="shared" si="86"/>
        <v>#REF!</v>
      </c>
      <c r="AA36" s="292" t="e">
        <f t="shared" si="72"/>
        <v>#REF!</v>
      </c>
      <c r="AB36" s="292" t="e">
        <f t="shared" si="87"/>
        <v>#REF!</v>
      </c>
      <c r="AC36" s="315" t="e">
        <f t="shared" si="88"/>
        <v>#REF!</v>
      </c>
      <c r="AD36" s="303" t="e">
        <f t="shared" si="73"/>
        <v>#REF!</v>
      </c>
      <c r="AE36" s="259" t="e">
        <f t="shared" si="89"/>
        <v>#REF!</v>
      </c>
      <c r="AF36" s="26" t="e">
        <f>+Proj.3!#REF!</f>
        <v>#REF!</v>
      </c>
      <c r="AG36" s="26" t="e">
        <f>+Proj.3!#REF!</f>
        <v>#REF!</v>
      </c>
      <c r="AH36" s="227" t="e">
        <f t="shared" si="90"/>
        <v>#REF!</v>
      </c>
      <c r="AI36" s="26" t="e">
        <f>+Proj.3!#REF!</f>
        <v>#REF!</v>
      </c>
      <c r="AJ36" s="26" t="e">
        <f>+Proj.3!#REF!</f>
        <v>#REF!</v>
      </c>
      <c r="AK36" s="227" t="e">
        <f t="shared" si="91"/>
        <v>#REF!</v>
      </c>
      <c r="AL36" s="26" t="e">
        <f>+Proj.3!#REF!</f>
        <v>#REF!</v>
      </c>
      <c r="AM36" s="27" t="e">
        <f>+Proj.3!#REF!</f>
        <v>#REF!</v>
      </c>
      <c r="AN36" s="235" t="e">
        <f t="shared" si="92"/>
        <v>#REF!</v>
      </c>
      <c r="AO36" s="292" t="e">
        <f t="shared" si="93"/>
        <v>#REF!</v>
      </c>
      <c r="AP36" s="281" t="e">
        <f t="shared" si="74"/>
        <v>#REF!</v>
      </c>
      <c r="AQ36" s="207" t="e">
        <f t="shared" si="94"/>
        <v>#REF!</v>
      </c>
      <c r="AR36" s="26" t="e">
        <f>+Proj.3!#REF!</f>
        <v>#REF!</v>
      </c>
      <c r="AS36" s="26" t="e">
        <f>+Proj.3!#REF!</f>
        <v>#REF!</v>
      </c>
      <c r="AT36" s="227" t="e">
        <f t="shared" si="95"/>
        <v>#REF!</v>
      </c>
      <c r="AU36" s="26" t="e">
        <f>+Proj.3!#REF!</f>
        <v>#REF!</v>
      </c>
      <c r="AV36" s="26" t="e">
        <f>+Proj.3!#REF!</f>
        <v>#REF!</v>
      </c>
      <c r="AW36" s="227" t="e">
        <f t="shared" si="96"/>
        <v>#REF!</v>
      </c>
      <c r="AX36" s="26" t="e">
        <f>+Proj.3!#REF!</f>
        <v>#REF!</v>
      </c>
      <c r="AY36" s="27" t="e">
        <f>+Proj.3!#REF!</f>
        <v>#REF!</v>
      </c>
      <c r="AZ36" s="235" t="e">
        <f t="shared" si="97"/>
        <v>#REF!</v>
      </c>
      <c r="BA36" s="292" t="e">
        <f t="shared" si="98"/>
        <v>#REF!</v>
      </c>
      <c r="BB36" s="292" t="e">
        <f t="shared" si="75"/>
        <v>#REF!</v>
      </c>
      <c r="BC36" s="292" t="e">
        <f t="shared" si="99"/>
        <v>#REF!</v>
      </c>
      <c r="BD36" s="315" t="e">
        <f t="shared" si="102"/>
        <v>#REF!</v>
      </c>
      <c r="BE36" s="315" t="e">
        <f t="shared" si="76"/>
        <v>#REF!</v>
      </c>
      <c r="BF36" s="315" t="e">
        <f t="shared" si="100"/>
        <v>#REF!</v>
      </c>
      <c r="BG36" s="315" t="e">
        <f t="shared" si="103"/>
        <v>#REF!</v>
      </c>
      <c r="BH36" s="303" t="e">
        <f t="shared" si="77"/>
        <v>#REF!</v>
      </c>
      <c r="BI36" s="259" t="e">
        <f t="shared" si="101"/>
        <v>#REF!</v>
      </c>
      <c r="BJ36" s="323" t="e">
        <f>+Proj.3!#REF!</f>
        <v>#REF!</v>
      </c>
      <c r="BK36" s="323" t="e">
        <f>+Proj.3!#REF!</f>
        <v>#REF!</v>
      </c>
    </row>
    <row r="37" spans="1:63" ht="15" customHeight="1">
      <c r="A37" s="545"/>
      <c r="B37" s="551"/>
      <c r="C37" s="222" t="s">
        <v>169</v>
      </c>
      <c r="D37" s="22"/>
      <c r="E37" s="26" t="e">
        <f>+Proj.4!#REF!</f>
        <v>#REF!</v>
      </c>
      <c r="F37" s="26" t="e">
        <f>+Proj.4!#REF!</f>
        <v>#REF!</v>
      </c>
      <c r="G37" s="227" t="e">
        <f t="shared" si="78"/>
        <v>#REF!</v>
      </c>
      <c r="H37" s="26" t="e">
        <f>+Proj.4!#REF!</f>
        <v>#REF!</v>
      </c>
      <c r="I37" s="26" t="e">
        <f>+Proj.4!#REF!</f>
        <v>#REF!</v>
      </c>
      <c r="J37" s="227" t="e">
        <f t="shared" si="79"/>
        <v>#REF!</v>
      </c>
      <c r="K37" s="26" t="e">
        <f>+Proj.4!#REF!</f>
        <v>#REF!</v>
      </c>
      <c r="L37" s="27" t="e">
        <f>+Proj.4!#REF!</f>
        <v>#REF!</v>
      </c>
      <c r="M37" s="235" t="e">
        <f t="shared" si="80"/>
        <v>#REF!</v>
      </c>
      <c r="N37" s="292" t="e">
        <f t="shared" si="81"/>
        <v>#REF!</v>
      </c>
      <c r="O37" s="281" t="e">
        <f t="shared" si="71"/>
        <v>#REF!</v>
      </c>
      <c r="P37" s="207" t="e">
        <f t="shared" si="82"/>
        <v>#REF!</v>
      </c>
      <c r="Q37" s="26" t="e">
        <f>+Proj.4!#REF!</f>
        <v>#REF!</v>
      </c>
      <c r="R37" s="26" t="e">
        <f>+Proj.4!#REF!</f>
        <v>#REF!</v>
      </c>
      <c r="S37" s="227" t="e">
        <f t="shared" si="83"/>
        <v>#REF!</v>
      </c>
      <c r="T37" s="26" t="e">
        <f>+Proj.4!#REF!</f>
        <v>#REF!</v>
      </c>
      <c r="U37" s="26" t="e">
        <f>+Proj.4!#REF!</f>
        <v>#REF!</v>
      </c>
      <c r="V37" s="227" t="e">
        <f t="shared" si="84"/>
        <v>#REF!</v>
      </c>
      <c r="W37" s="26" t="e">
        <f>+Proj.4!#REF!</f>
        <v>#REF!</v>
      </c>
      <c r="X37" s="27" t="e">
        <f>+Proj.4!#REF!</f>
        <v>#REF!</v>
      </c>
      <c r="Y37" s="235" t="e">
        <f t="shared" si="85"/>
        <v>#REF!</v>
      </c>
      <c r="Z37" s="292" t="e">
        <f t="shared" si="86"/>
        <v>#REF!</v>
      </c>
      <c r="AA37" s="292" t="e">
        <f t="shared" si="72"/>
        <v>#REF!</v>
      </c>
      <c r="AB37" s="292" t="e">
        <f t="shared" si="87"/>
        <v>#REF!</v>
      </c>
      <c r="AC37" s="315" t="e">
        <f t="shared" si="88"/>
        <v>#REF!</v>
      </c>
      <c r="AD37" s="303" t="e">
        <f t="shared" si="73"/>
        <v>#REF!</v>
      </c>
      <c r="AE37" s="259" t="e">
        <f t="shared" si="89"/>
        <v>#REF!</v>
      </c>
      <c r="AF37" s="26" t="e">
        <f>+Proj.4!#REF!</f>
        <v>#REF!</v>
      </c>
      <c r="AG37" s="26" t="e">
        <f>+Proj.4!#REF!</f>
        <v>#REF!</v>
      </c>
      <c r="AH37" s="227" t="e">
        <f t="shared" si="90"/>
        <v>#REF!</v>
      </c>
      <c r="AI37" s="26" t="e">
        <f>+Proj.4!#REF!</f>
        <v>#REF!</v>
      </c>
      <c r="AJ37" s="26" t="e">
        <f>+Proj.4!#REF!</f>
        <v>#REF!</v>
      </c>
      <c r="AK37" s="227" t="e">
        <f t="shared" si="91"/>
        <v>#REF!</v>
      </c>
      <c r="AL37" s="26" t="e">
        <f>+Proj.4!#REF!</f>
        <v>#REF!</v>
      </c>
      <c r="AM37" s="27" t="e">
        <f>+Proj.4!#REF!</f>
        <v>#REF!</v>
      </c>
      <c r="AN37" s="235" t="e">
        <f t="shared" si="92"/>
        <v>#REF!</v>
      </c>
      <c r="AO37" s="292" t="e">
        <f t="shared" si="93"/>
        <v>#REF!</v>
      </c>
      <c r="AP37" s="281" t="e">
        <f t="shared" si="74"/>
        <v>#REF!</v>
      </c>
      <c r="AQ37" s="207" t="e">
        <f t="shared" si="94"/>
        <v>#REF!</v>
      </c>
      <c r="AR37" s="26" t="e">
        <f>+Proj.4!#REF!</f>
        <v>#REF!</v>
      </c>
      <c r="AS37" s="26" t="e">
        <f>+Proj.4!#REF!</f>
        <v>#REF!</v>
      </c>
      <c r="AT37" s="227" t="e">
        <f t="shared" si="95"/>
        <v>#REF!</v>
      </c>
      <c r="AU37" s="26" t="e">
        <f>+Proj.4!#REF!</f>
        <v>#REF!</v>
      </c>
      <c r="AV37" s="26" t="e">
        <f>+Proj.4!#REF!</f>
        <v>#REF!</v>
      </c>
      <c r="AW37" s="227" t="e">
        <f t="shared" si="96"/>
        <v>#REF!</v>
      </c>
      <c r="AX37" s="26" t="e">
        <f>+Proj.4!#REF!</f>
        <v>#REF!</v>
      </c>
      <c r="AY37" s="27" t="e">
        <f>+Proj.4!#REF!</f>
        <v>#REF!</v>
      </c>
      <c r="AZ37" s="235" t="e">
        <f t="shared" si="97"/>
        <v>#REF!</v>
      </c>
      <c r="BA37" s="292" t="e">
        <f t="shared" si="98"/>
        <v>#REF!</v>
      </c>
      <c r="BB37" s="292" t="e">
        <f t="shared" si="75"/>
        <v>#REF!</v>
      </c>
      <c r="BC37" s="292" t="e">
        <f t="shared" si="99"/>
        <v>#REF!</v>
      </c>
      <c r="BD37" s="315" t="e">
        <f t="shared" si="102"/>
        <v>#REF!</v>
      </c>
      <c r="BE37" s="315" t="e">
        <f t="shared" si="76"/>
        <v>#REF!</v>
      </c>
      <c r="BF37" s="315" t="e">
        <f t="shared" si="100"/>
        <v>#REF!</v>
      </c>
      <c r="BG37" s="315" t="e">
        <f t="shared" si="103"/>
        <v>#REF!</v>
      </c>
      <c r="BH37" s="303" t="e">
        <f t="shared" si="77"/>
        <v>#REF!</v>
      </c>
      <c r="BI37" s="259" t="e">
        <f t="shared" si="101"/>
        <v>#REF!</v>
      </c>
      <c r="BJ37" s="323" t="e">
        <f>+Proj.4!#REF!</f>
        <v>#REF!</v>
      </c>
      <c r="BK37" s="323" t="e">
        <f>+Proj.4!#REF!</f>
        <v>#REF!</v>
      </c>
    </row>
    <row r="38" spans="1:63" ht="15" customHeight="1">
      <c r="A38" s="545"/>
      <c r="B38" s="551"/>
      <c r="C38" s="222" t="s">
        <v>170</v>
      </c>
      <c r="D38" s="22"/>
      <c r="E38" s="26" t="e">
        <f>+Proj.5!#REF!</f>
        <v>#REF!</v>
      </c>
      <c r="F38" s="26" t="e">
        <f>+Proj.5!#REF!</f>
        <v>#REF!</v>
      </c>
      <c r="G38" s="227" t="e">
        <f t="shared" si="78"/>
        <v>#REF!</v>
      </c>
      <c r="H38" s="26" t="e">
        <f>+Proj.5!#REF!</f>
        <v>#REF!</v>
      </c>
      <c r="I38" s="26" t="e">
        <f>+Proj.5!#REF!</f>
        <v>#REF!</v>
      </c>
      <c r="J38" s="227" t="e">
        <f t="shared" si="79"/>
        <v>#REF!</v>
      </c>
      <c r="K38" s="26" t="e">
        <f>+Proj.5!#REF!</f>
        <v>#REF!</v>
      </c>
      <c r="L38" s="27" t="e">
        <f>+Proj.5!#REF!</f>
        <v>#REF!</v>
      </c>
      <c r="M38" s="235" t="e">
        <f t="shared" si="80"/>
        <v>#REF!</v>
      </c>
      <c r="N38" s="292" t="e">
        <f t="shared" si="81"/>
        <v>#REF!</v>
      </c>
      <c r="O38" s="281" t="e">
        <f t="shared" si="71"/>
        <v>#REF!</v>
      </c>
      <c r="P38" s="207" t="e">
        <f t="shared" si="82"/>
        <v>#REF!</v>
      </c>
      <c r="Q38" s="26" t="e">
        <f>+Proj.5!#REF!</f>
        <v>#REF!</v>
      </c>
      <c r="R38" s="26" t="e">
        <f>+Proj.5!#REF!</f>
        <v>#REF!</v>
      </c>
      <c r="S38" s="227" t="e">
        <f t="shared" si="83"/>
        <v>#REF!</v>
      </c>
      <c r="T38" s="26" t="e">
        <f>+Proj.5!#REF!</f>
        <v>#REF!</v>
      </c>
      <c r="U38" s="26" t="e">
        <f>+Proj.5!#REF!</f>
        <v>#REF!</v>
      </c>
      <c r="V38" s="227" t="e">
        <f t="shared" si="84"/>
        <v>#REF!</v>
      </c>
      <c r="W38" s="26" t="e">
        <f>+Proj.5!#REF!</f>
        <v>#REF!</v>
      </c>
      <c r="X38" s="27" t="e">
        <f>+Proj.5!#REF!</f>
        <v>#REF!</v>
      </c>
      <c r="Y38" s="235" t="e">
        <f t="shared" si="85"/>
        <v>#REF!</v>
      </c>
      <c r="Z38" s="292" t="e">
        <f t="shared" si="86"/>
        <v>#REF!</v>
      </c>
      <c r="AA38" s="292" t="e">
        <f t="shared" si="72"/>
        <v>#REF!</v>
      </c>
      <c r="AB38" s="292" t="e">
        <f t="shared" si="87"/>
        <v>#REF!</v>
      </c>
      <c r="AC38" s="315" t="e">
        <f t="shared" si="88"/>
        <v>#REF!</v>
      </c>
      <c r="AD38" s="303" t="e">
        <f t="shared" si="73"/>
        <v>#REF!</v>
      </c>
      <c r="AE38" s="259" t="e">
        <f t="shared" si="89"/>
        <v>#REF!</v>
      </c>
      <c r="AF38" s="26" t="e">
        <f>+Proj.5!#REF!</f>
        <v>#REF!</v>
      </c>
      <c r="AG38" s="26" t="e">
        <f>+Proj.5!#REF!</f>
        <v>#REF!</v>
      </c>
      <c r="AH38" s="227" t="e">
        <f t="shared" si="90"/>
        <v>#REF!</v>
      </c>
      <c r="AI38" s="26" t="e">
        <f>+Proj.5!#REF!</f>
        <v>#REF!</v>
      </c>
      <c r="AJ38" s="26" t="e">
        <f>+Proj.5!#REF!</f>
        <v>#REF!</v>
      </c>
      <c r="AK38" s="227" t="e">
        <f t="shared" si="91"/>
        <v>#REF!</v>
      </c>
      <c r="AL38" s="26" t="e">
        <f>+Proj.5!#REF!</f>
        <v>#REF!</v>
      </c>
      <c r="AM38" s="27" t="e">
        <f>+Proj.5!#REF!</f>
        <v>#REF!</v>
      </c>
      <c r="AN38" s="235" t="e">
        <f t="shared" si="92"/>
        <v>#REF!</v>
      </c>
      <c r="AO38" s="292" t="e">
        <f t="shared" si="93"/>
        <v>#REF!</v>
      </c>
      <c r="AP38" s="281" t="e">
        <f t="shared" si="74"/>
        <v>#REF!</v>
      </c>
      <c r="AQ38" s="207" t="e">
        <f t="shared" si="94"/>
        <v>#REF!</v>
      </c>
      <c r="AR38" s="26" t="e">
        <f>+Proj.5!#REF!</f>
        <v>#REF!</v>
      </c>
      <c r="AS38" s="26" t="e">
        <f>+Proj.5!#REF!</f>
        <v>#REF!</v>
      </c>
      <c r="AT38" s="227" t="e">
        <f t="shared" si="95"/>
        <v>#REF!</v>
      </c>
      <c r="AU38" s="26" t="e">
        <f>+Proj.5!#REF!</f>
        <v>#REF!</v>
      </c>
      <c r="AV38" s="26" t="e">
        <f>+Proj.5!#REF!</f>
        <v>#REF!</v>
      </c>
      <c r="AW38" s="227" t="e">
        <f t="shared" si="96"/>
        <v>#REF!</v>
      </c>
      <c r="AX38" s="26" t="e">
        <f>+Proj.5!#REF!</f>
        <v>#REF!</v>
      </c>
      <c r="AY38" s="27" t="e">
        <f>+Proj.5!#REF!</f>
        <v>#REF!</v>
      </c>
      <c r="AZ38" s="235" t="e">
        <f t="shared" si="97"/>
        <v>#REF!</v>
      </c>
      <c r="BA38" s="292" t="e">
        <f t="shared" si="98"/>
        <v>#REF!</v>
      </c>
      <c r="BB38" s="292" t="e">
        <f t="shared" si="75"/>
        <v>#REF!</v>
      </c>
      <c r="BC38" s="292" t="e">
        <f t="shared" si="99"/>
        <v>#REF!</v>
      </c>
      <c r="BD38" s="315" t="e">
        <f t="shared" si="102"/>
        <v>#REF!</v>
      </c>
      <c r="BE38" s="315" t="e">
        <f t="shared" si="76"/>
        <v>#REF!</v>
      </c>
      <c r="BF38" s="315" t="e">
        <f t="shared" si="100"/>
        <v>#REF!</v>
      </c>
      <c r="BG38" s="315" t="e">
        <f t="shared" si="103"/>
        <v>#REF!</v>
      </c>
      <c r="BH38" s="303" t="e">
        <f t="shared" si="77"/>
        <v>#REF!</v>
      </c>
      <c r="BI38" s="259" t="e">
        <f t="shared" si="101"/>
        <v>#REF!</v>
      </c>
      <c r="BJ38" s="323" t="e">
        <f>+Proj.5!#REF!</f>
        <v>#REF!</v>
      </c>
      <c r="BK38" s="323" t="e">
        <f>+Proj.5!#REF!</f>
        <v>#REF!</v>
      </c>
    </row>
    <row r="39" spans="1:63" ht="15" customHeight="1">
      <c r="A39" s="545"/>
      <c r="B39" s="551"/>
      <c r="C39" s="222" t="s">
        <v>171</v>
      </c>
      <c r="D39" s="22"/>
      <c r="E39" s="26" t="e">
        <f>+'42 78'!#REF!</f>
        <v>#REF!</v>
      </c>
      <c r="F39" s="26" t="e">
        <f>+'42 78'!#REF!</f>
        <v>#REF!</v>
      </c>
      <c r="G39" s="227" t="e">
        <f t="shared" si="78"/>
        <v>#REF!</v>
      </c>
      <c r="H39" s="26" t="e">
        <f>+'42 78'!#REF!</f>
        <v>#REF!</v>
      </c>
      <c r="I39" s="26" t="e">
        <f>+'42 78'!#REF!</f>
        <v>#REF!</v>
      </c>
      <c r="J39" s="227" t="e">
        <f t="shared" si="79"/>
        <v>#REF!</v>
      </c>
      <c r="K39" s="26" t="e">
        <f>+'42 78'!#REF!</f>
        <v>#REF!</v>
      </c>
      <c r="L39" s="27" t="e">
        <f>+'42 78'!#REF!</f>
        <v>#REF!</v>
      </c>
      <c r="M39" s="235" t="e">
        <f t="shared" si="80"/>
        <v>#REF!</v>
      </c>
      <c r="N39" s="292" t="e">
        <f t="shared" si="81"/>
        <v>#REF!</v>
      </c>
      <c r="O39" s="281" t="e">
        <f t="shared" si="71"/>
        <v>#REF!</v>
      </c>
      <c r="P39" s="207" t="e">
        <f t="shared" si="82"/>
        <v>#REF!</v>
      </c>
      <c r="Q39" s="26" t="e">
        <f>+'42 78'!#REF!</f>
        <v>#REF!</v>
      </c>
      <c r="R39" s="26" t="e">
        <f>+'42 78'!#REF!</f>
        <v>#REF!</v>
      </c>
      <c r="S39" s="227" t="e">
        <f t="shared" si="83"/>
        <v>#REF!</v>
      </c>
      <c r="T39" s="26" t="e">
        <f>+'42 78'!#REF!</f>
        <v>#REF!</v>
      </c>
      <c r="U39" s="26" t="e">
        <f>+'42 78'!#REF!</f>
        <v>#REF!</v>
      </c>
      <c r="V39" s="227" t="e">
        <f t="shared" si="84"/>
        <v>#REF!</v>
      </c>
      <c r="W39" s="26" t="e">
        <f>+'42 78'!#REF!</f>
        <v>#REF!</v>
      </c>
      <c r="X39" s="27" t="e">
        <f>+'42 78'!#REF!</f>
        <v>#REF!</v>
      </c>
      <c r="Y39" s="235" t="e">
        <f t="shared" si="85"/>
        <v>#REF!</v>
      </c>
      <c r="Z39" s="292" t="e">
        <f t="shared" si="86"/>
        <v>#REF!</v>
      </c>
      <c r="AA39" s="292" t="e">
        <f t="shared" si="72"/>
        <v>#REF!</v>
      </c>
      <c r="AB39" s="292" t="e">
        <f t="shared" si="87"/>
        <v>#REF!</v>
      </c>
      <c r="AC39" s="315" t="e">
        <f t="shared" si="88"/>
        <v>#REF!</v>
      </c>
      <c r="AD39" s="303" t="e">
        <f t="shared" si="73"/>
        <v>#REF!</v>
      </c>
      <c r="AE39" s="259" t="e">
        <f t="shared" si="89"/>
        <v>#REF!</v>
      </c>
      <c r="AF39" s="26" t="e">
        <f>+'42 78'!#REF!</f>
        <v>#REF!</v>
      </c>
      <c r="AG39" s="26" t="e">
        <f>+'42 78'!#REF!</f>
        <v>#REF!</v>
      </c>
      <c r="AH39" s="227" t="e">
        <f t="shared" si="90"/>
        <v>#REF!</v>
      </c>
      <c r="AI39" s="26" t="e">
        <f>+'42 78'!#REF!</f>
        <v>#REF!</v>
      </c>
      <c r="AJ39" s="26" t="e">
        <f>+'42 78'!#REF!</f>
        <v>#REF!</v>
      </c>
      <c r="AK39" s="227" t="e">
        <f t="shared" si="91"/>
        <v>#REF!</v>
      </c>
      <c r="AL39" s="26" t="e">
        <f>+'42 78'!#REF!</f>
        <v>#REF!</v>
      </c>
      <c r="AM39" s="27" t="e">
        <f>+'42 78'!#REF!</f>
        <v>#REF!</v>
      </c>
      <c r="AN39" s="235" t="e">
        <f t="shared" si="92"/>
        <v>#REF!</v>
      </c>
      <c r="AO39" s="292" t="e">
        <f t="shared" si="93"/>
        <v>#REF!</v>
      </c>
      <c r="AP39" s="281" t="e">
        <f t="shared" si="74"/>
        <v>#REF!</v>
      </c>
      <c r="AQ39" s="207" t="e">
        <f t="shared" si="94"/>
        <v>#REF!</v>
      </c>
      <c r="AR39" s="26" t="e">
        <f>+'42 78'!#REF!</f>
        <v>#REF!</v>
      </c>
      <c r="AS39" s="26" t="e">
        <f>+'42 78'!#REF!</f>
        <v>#REF!</v>
      </c>
      <c r="AT39" s="227" t="e">
        <f t="shared" si="95"/>
        <v>#REF!</v>
      </c>
      <c r="AU39" s="26" t="e">
        <f>+'42 78'!#REF!</f>
        <v>#REF!</v>
      </c>
      <c r="AV39" s="26" t="e">
        <f>+'42 78'!#REF!</f>
        <v>#REF!</v>
      </c>
      <c r="AW39" s="227" t="e">
        <f t="shared" si="96"/>
        <v>#REF!</v>
      </c>
      <c r="AX39" s="26" t="e">
        <f>+'42 78'!#REF!</f>
        <v>#REF!</v>
      </c>
      <c r="AY39" s="27" t="e">
        <f>+'42 78'!#REF!</f>
        <v>#REF!</v>
      </c>
      <c r="AZ39" s="235" t="e">
        <f t="shared" si="97"/>
        <v>#REF!</v>
      </c>
      <c r="BA39" s="292" t="e">
        <f t="shared" si="98"/>
        <v>#REF!</v>
      </c>
      <c r="BB39" s="292" t="e">
        <f t="shared" si="75"/>
        <v>#REF!</v>
      </c>
      <c r="BC39" s="292" t="e">
        <f t="shared" si="99"/>
        <v>#REF!</v>
      </c>
      <c r="BD39" s="315" t="e">
        <f t="shared" si="102"/>
        <v>#REF!</v>
      </c>
      <c r="BE39" s="315" t="e">
        <f t="shared" si="76"/>
        <v>#REF!</v>
      </c>
      <c r="BF39" s="315" t="e">
        <f t="shared" si="100"/>
        <v>#REF!</v>
      </c>
      <c r="BG39" s="315" t="e">
        <f t="shared" si="103"/>
        <v>#REF!</v>
      </c>
      <c r="BH39" s="303" t="e">
        <f t="shared" si="77"/>
        <v>#REF!</v>
      </c>
      <c r="BI39" s="259" t="e">
        <f t="shared" si="101"/>
        <v>#REF!</v>
      </c>
      <c r="BJ39" s="323" t="e">
        <f>+'42 78'!#REF!</f>
        <v>#REF!</v>
      </c>
      <c r="BK39" s="323" t="e">
        <f>+'42 78'!#REF!</f>
        <v>#REF!</v>
      </c>
    </row>
    <row r="40" spans="1:63" ht="15" customHeight="1">
      <c r="A40" s="545"/>
      <c r="B40" s="551"/>
      <c r="C40" s="222" t="s">
        <v>172</v>
      </c>
      <c r="D40" s="22"/>
      <c r="E40" s="26" t="e">
        <f>+'42 79'!#REF!</f>
        <v>#REF!</v>
      </c>
      <c r="F40" s="26" t="e">
        <f>+'42 79'!#REF!</f>
        <v>#REF!</v>
      </c>
      <c r="G40" s="227" t="e">
        <f t="shared" si="78"/>
        <v>#REF!</v>
      </c>
      <c r="H40" s="26" t="e">
        <f>+'42 79'!#REF!</f>
        <v>#REF!</v>
      </c>
      <c r="I40" s="26" t="e">
        <f>+'42 79'!#REF!</f>
        <v>#REF!</v>
      </c>
      <c r="J40" s="227" t="e">
        <f t="shared" si="79"/>
        <v>#REF!</v>
      </c>
      <c r="K40" s="26" t="e">
        <f>+'42 79'!#REF!</f>
        <v>#REF!</v>
      </c>
      <c r="L40" s="27" t="e">
        <f>+'42 79'!#REF!</f>
        <v>#REF!</v>
      </c>
      <c r="M40" s="235" t="e">
        <f t="shared" si="80"/>
        <v>#REF!</v>
      </c>
      <c r="N40" s="292" t="e">
        <f t="shared" si="81"/>
        <v>#REF!</v>
      </c>
      <c r="O40" s="281" t="e">
        <f t="shared" si="71"/>
        <v>#REF!</v>
      </c>
      <c r="P40" s="207" t="e">
        <f t="shared" si="82"/>
        <v>#REF!</v>
      </c>
      <c r="Q40" s="26" t="e">
        <f>+'42 79'!#REF!</f>
        <v>#REF!</v>
      </c>
      <c r="R40" s="26" t="e">
        <f>+'42 79'!#REF!</f>
        <v>#REF!</v>
      </c>
      <c r="S40" s="227" t="e">
        <f t="shared" si="83"/>
        <v>#REF!</v>
      </c>
      <c r="T40" s="26" t="e">
        <f>+'42 79'!#REF!</f>
        <v>#REF!</v>
      </c>
      <c r="U40" s="26" t="e">
        <f>+'42 79'!#REF!</f>
        <v>#REF!</v>
      </c>
      <c r="V40" s="227" t="e">
        <f t="shared" si="84"/>
        <v>#REF!</v>
      </c>
      <c r="W40" s="26" t="e">
        <f>+'42 79'!#REF!</f>
        <v>#REF!</v>
      </c>
      <c r="X40" s="27" t="e">
        <f>+'42 79'!#REF!</f>
        <v>#REF!</v>
      </c>
      <c r="Y40" s="235" t="e">
        <f t="shared" si="85"/>
        <v>#REF!</v>
      </c>
      <c r="Z40" s="292" t="e">
        <f t="shared" si="86"/>
        <v>#REF!</v>
      </c>
      <c r="AA40" s="292" t="e">
        <f t="shared" si="72"/>
        <v>#REF!</v>
      </c>
      <c r="AB40" s="292" t="e">
        <f t="shared" si="87"/>
        <v>#REF!</v>
      </c>
      <c r="AC40" s="315" t="e">
        <f t="shared" si="88"/>
        <v>#REF!</v>
      </c>
      <c r="AD40" s="303" t="e">
        <f t="shared" si="73"/>
        <v>#REF!</v>
      </c>
      <c r="AE40" s="259" t="e">
        <f t="shared" si="89"/>
        <v>#REF!</v>
      </c>
      <c r="AF40" s="26" t="e">
        <f>+'42 79'!#REF!</f>
        <v>#REF!</v>
      </c>
      <c r="AG40" s="26" t="e">
        <f>+'42 79'!#REF!</f>
        <v>#REF!</v>
      </c>
      <c r="AH40" s="227" t="e">
        <f t="shared" si="90"/>
        <v>#REF!</v>
      </c>
      <c r="AI40" s="26" t="e">
        <f>+'42 79'!#REF!</f>
        <v>#REF!</v>
      </c>
      <c r="AJ40" s="26" t="e">
        <f>+'42 79'!#REF!</f>
        <v>#REF!</v>
      </c>
      <c r="AK40" s="227" t="e">
        <f t="shared" si="91"/>
        <v>#REF!</v>
      </c>
      <c r="AL40" s="26" t="e">
        <f>+'42 79'!#REF!</f>
        <v>#REF!</v>
      </c>
      <c r="AM40" s="27" t="e">
        <f>+'42 79'!#REF!</f>
        <v>#REF!</v>
      </c>
      <c r="AN40" s="235" t="e">
        <f t="shared" si="92"/>
        <v>#REF!</v>
      </c>
      <c r="AO40" s="292" t="e">
        <f t="shared" si="93"/>
        <v>#REF!</v>
      </c>
      <c r="AP40" s="281" t="e">
        <f t="shared" si="74"/>
        <v>#REF!</v>
      </c>
      <c r="AQ40" s="207" t="e">
        <f t="shared" si="94"/>
        <v>#REF!</v>
      </c>
      <c r="AR40" s="26" t="e">
        <f>+'42 79'!#REF!</f>
        <v>#REF!</v>
      </c>
      <c r="AS40" s="26" t="e">
        <f>+'42 79'!#REF!</f>
        <v>#REF!</v>
      </c>
      <c r="AT40" s="227" t="e">
        <f t="shared" si="95"/>
        <v>#REF!</v>
      </c>
      <c r="AU40" s="26" t="e">
        <f>+'42 79'!#REF!</f>
        <v>#REF!</v>
      </c>
      <c r="AV40" s="26" t="e">
        <f>+'42 79'!#REF!</f>
        <v>#REF!</v>
      </c>
      <c r="AW40" s="227" t="e">
        <f t="shared" si="96"/>
        <v>#REF!</v>
      </c>
      <c r="AX40" s="26" t="e">
        <f>+'42 79'!#REF!</f>
        <v>#REF!</v>
      </c>
      <c r="AY40" s="27" t="e">
        <f>+'42 79'!#REF!</f>
        <v>#REF!</v>
      </c>
      <c r="AZ40" s="235" t="e">
        <f t="shared" si="97"/>
        <v>#REF!</v>
      </c>
      <c r="BA40" s="292" t="e">
        <f t="shared" si="98"/>
        <v>#REF!</v>
      </c>
      <c r="BB40" s="292" t="e">
        <f t="shared" si="75"/>
        <v>#REF!</v>
      </c>
      <c r="BC40" s="292" t="e">
        <f t="shared" si="99"/>
        <v>#REF!</v>
      </c>
      <c r="BD40" s="315" t="e">
        <f t="shared" si="102"/>
        <v>#REF!</v>
      </c>
      <c r="BE40" s="315" t="e">
        <f t="shared" si="76"/>
        <v>#REF!</v>
      </c>
      <c r="BF40" s="315" t="e">
        <f t="shared" si="100"/>
        <v>#REF!</v>
      </c>
      <c r="BG40" s="315" t="e">
        <f t="shared" si="103"/>
        <v>#REF!</v>
      </c>
      <c r="BH40" s="303" t="e">
        <f t="shared" si="77"/>
        <v>#REF!</v>
      </c>
      <c r="BI40" s="259" t="e">
        <f t="shared" si="101"/>
        <v>#REF!</v>
      </c>
      <c r="BJ40" s="323" t="e">
        <f>+'42 79'!#REF!</f>
        <v>#REF!</v>
      </c>
      <c r="BK40" s="323" t="e">
        <f>+'42 79'!#REF!</f>
        <v>#REF!</v>
      </c>
    </row>
    <row r="41" spans="1:63" ht="15" customHeight="1">
      <c r="A41" s="545"/>
      <c r="B41" s="551"/>
      <c r="C41" s="222" t="s">
        <v>173</v>
      </c>
      <c r="D41" s="22"/>
      <c r="E41" s="26" t="e">
        <f>+'42 80'!#REF!</f>
        <v>#REF!</v>
      </c>
      <c r="F41" s="26" t="e">
        <f>+'42 80'!#REF!</f>
        <v>#REF!</v>
      </c>
      <c r="G41" s="227" t="e">
        <f t="shared" si="78"/>
        <v>#REF!</v>
      </c>
      <c r="H41" s="26" t="e">
        <f>+'42 80'!#REF!</f>
        <v>#REF!</v>
      </c>
      <c r="I41" s="26" t="e">
        <f>+'42 80'!#REF!</f>
        <v>#REF!</v>
      </c>
      <c r="J41" s="227" t="e">
        <f t="shared" si="79"/>
        <v>#REF!</v>
      </c>
      <c r="K41" s="26" t="e">
        <f>+'42 80'!#REF!</f>
        <v>#REF!</v>
      </c>
      <c r="L41" s="27" t="e">
        <f>+'42 80'!#REF!</f>
        <v>#REF!</v>
      </c>
      <c r="M41" s="235" t="e">
        <f t="shared" si="80"/>
        <v>#REF!</v>
      </c>
      <c r="N41" s="292" t="e">
        <f t="shared" si="81"/>
        <v>#REF!</v>
      </c>
      <c r="O41" s="281" t="e">
        <f t="shared" si="71"/>
        <v>#REF!</v>
      </c>
      <c r="P41" s="207" t="e">
        <f t="shared" si="82"/>
        <v>#REF!</v>
      </c>
      <c r="Q41" s="26" t="e">
        <f>+'42 80'!#REF!</f>
        <v>#REF!</v>
      </c>
      <c r="R41" s="26" t="e">
        <f>+'42 80'!#REF!</f>
        <v>#REF!</v>
      </c>
      <c r="S41" s="227" t="e">
        <f t="shared" si="83"/>
        <v>#REF!</v>
      </c>
      <c r="T41" s="26" t="e">
        <f>+'42 80'!#REF!</f>
        <v>#REF!</v>
      </c>
      <c r="U41" s="26" t="e">
        <f>+'42 80'!#REF!</f>
        <v>#REF!</v>
      </c>
      <c r="V41" s="227" t="e">
        <f t="shared" si="84"/>
        <v>#REF!</v>
      </c>
      <c r="W41" s="26" t="e">
        <f>+'42 80'!#REF!</f>
        <v>#REF!</v>
      </c>
      <c r="X41" s="27" t="e">
        <f>+'42 80'!#REF!</f>
        <v>#REF!</v>
      </c>
      <c r="Y41" s="235" t="e">
        <f t="shared" si="85"/>
        <v>#REF!</v>
      </c>
      <c r="Z41" s="292" t="e">
        <f t="shared" si="86"/>
        <v>#REF!</v>
      </c>
      <c r="AA41" s="292" t="e">
        <f t="shared" si="72"/>
        <v>#REF!</v>
      </c>
      <c r="AB41" s="292" t="e">
        <f t="shared" si="87"/>
        <v>#REF!</v>
      </c>
      <c r="AC41" s="315" t="e">
        <f t="shared" si="88"/>
        <v>#REF!</v>
      </c>
      <c r="AD41" s="303" t="e">
        <f t="shared" si="73"/>
        <v>#REF!</v>
      </c>
      <c r="AE41" s="259" t="e">
        <f t="shared" si="89"/>
        <v>#REF!</v>
      </c>
      <c r="AF41" s="26" t="e">
        <f>+'42 80'!#REF!</f>
        <v>#REF!</v>
      </c>
      <c r="AG41" s="26" t="e">
        <f>+'42 80'!#REF!</f>
        <v>#REF!</v>
      </c>
      <c r="AH41" s="227" t="e">
        <f t="shared" si="90"/>
        <v>#REF!</v>
      </c>
      <c r="AI41" s="26" t="e">
        <f>+'42 80'!#REF!</f>
        <v>#REF!</v>
      </c>
      <c r="AJ41" s="26" t="e">
        <f>+'42 80'!#REF!</f>
        <v>#REF!</v>
      </c>
      <c r="AK41" s="227" t="e">
        <f t="shared" si="91"/>
        <v>#REF!</v>
      </c>
      <c r="AL41" s="26" t="e">
        <f>+'42 80'!#REF!</f>
        <v>#REF!</v>
      </c>
      <c r="AM41" s="27" t="e">
        <f>+'42 80'!#REF!</f>
        <v>#REF!</v>
      </c>
      <c r="AN41" s="235" t="e">
        <f t="shared" si="92"/>
        <v>#REF!</v>
      </c>
      <c r="AO41" s="292" t="e">
        <f t="shared" si="93"/>
        <v>#REF!</v>
      </c>
      <c r="AP41" s="281" t="e">
        <f t="shared" si="74"/>
        <v>#REF!</v>
      </c>
      <c r="AQ41" s="207" t="e">
        <f t="shared" si="94"/>
        <v>#REF!</v>
      </c>
      <c r="AR41" s="26" t="e">
        <f>+'42 80'!#REF!</f>
        <v>#REF!</v>
      </c>
      <c r="AS41" s="26" t="e">
        <f>+'42 80'!#REF!</f>
        <v>#REF!</v>
      </c>
      <c r="AT41" s="227" t="e">
        <f t="shared" si="95"/>
        <v>#REF!</v>
      </c>
      <c r="AU41" s="26" t="e">
        <f>+'42 80'!#REF!</f>
        <v>#REF!</v>
      </c>
      <c r="AV41" s="26" t="e">
        <f>+'42 80'!#REF!</f>
        <v>#REF!</v>
      </c>
      <c r="AW41" s="227" t="e">
        <f t="shared" si="96"/>
        <v>#REF!</v>
      </c>
      <c r="AX41" s="26" t="e">
        <f>+'42 80'!#REF!</f>
        <v>#REF!</v>
      </c>
      <c r="AY41" s="27" t="e">
        <f>+'42 80'!#REF!</f>
        <v>#REF!</v>
      </c>
      <c r="AZ41" s="235" t="e">
        <f t="shared" si="97"/>
        <v>#REF!</v>
      </c>
      <c r="BA41" s="292" t="e">
        <f t="shared" si="98"/>
        <v>#REF!</v>
      </c>
      <c r="BB41" s="292" t="e">
        <f t="shared" si="75"/>
        <v>#REF!</v>
      </c>
      <c r="BC41" s="292" t="e">
        <f t="shared" si="99"/>
        <v>#REF!</v>
      </c>
      <c r="BD41" s="315" t="e">
        <f t="shared" si="102"/>
        <v>#REF!</v>
      </c>
      <c r="BE41" s="315" t="e">
        <f t="shared" si="76"/>
        <v>#REF!</v>
      </c>
      <c r="BF41" s="315" t="e">
        <f t="shared" si="100"/>
        <v>#REF!</v>
      </c>
      <c r="BG41" s="315" t="e">
        <f t="shared" si="103"/>
        <v>#REF!</v>
      </c>
      <c r="BH41" s="303" t="e">
        <f t="shared" si="77"/>
        <v>#REF!</v>
      </c>
      <c r="BI41" s="259" t="e">
        <f t="shared" si="101"/>
        <v>#REF!</v>
      </c>
      <c r="BJ41" s="323" t="e">
        <f>+'42 80'!#REF!</f>
        <v>#REF!</v>
      </c>
      <c r="BK41" s="323" t="e">
        <f>+'42 80'!#REF!</f>
        <v>#REF!</v>
      </c>
    </row>
    <row r="42" spans="1:63" ht="15" customHeight="1">
      <c r="A42" s="545"/>
      <c r="B42" s="551"/>
      <c r="C42" s="222" t="s">
        <v>174</v>
      </c>
      <c r="D42" s="22"/>
      <c r="E42" s="26" t="e">
        <f>+Proj.9!#REF!</f>
        <v>#REF!</v>
      </c>
      <c r="F42" s="26" t="e">
        <f>+Proj.9!#REF!</f>
        <v>#REF!</v>
      </c>
      <c r="G42" s="227" t="e">
        <f t="shared" si="78"/>
        <v>#REF!</v>
      </c>
      <c r="H42" s="26" t="e">
        <f>+Proj.9!#REF!</f>
        <v>#REF!</v>
      </c>
      <c r="I42" s="26" t="e">
        <f>+Proj.9!#REF!</f>
        <v>#REF!</v>
      </c>
      <c r="J42" s="227" t="e">
        <f t="shared" si="79"/>
        <v>#REF!</v>
      </c>
      <c r="K42" s="26" t="e">
        <f>+Proj.9!#REF!</f>
        <v>#REF!</v>
      </c>
      <c r="L42" s="27" t="e">
        <f>+Proj.9!#REF!</f>
        <v>#REF!</v>
      </c>
      <c r="M42" s="235" t="e">
        <f t="shared" si="80"/>
        <v>#REF!</v>
      </c>
      <c r="N42" s="292" t="e">
        <f t="shared" si="81"/>
        <v>#REF!</v>
      </c>
      <c r="O42" s="281" t="e">
        <f t="shared" si="71"/>
        <v>#REF!</v>
      </c>
      <c r="P42" s="207" t="e">
        <f t="shared" si="82"/>
        <v>#REF!</v>
      </c>
      <c r="Q42" s="26" t="e">
        <f>+Proj.9!#REF!</f>
        <v>#REF!</v>
      </c>
      <c r="R42" s="26" t="e">
        <f>+Proj.9!#REF!</f>
        <v>#REF!</v>
      </c>
      <c r="S42" s="227" t="e">
        <f t="shared" si="83"/>
        <v>#REF!</v>
      </c>
      <c r="T42" s="26" t="e">
        <f>+Proj.9!#REF!</f>
        <v>#REF!</v>
      </c>
      <c r="U42" s="26" t="e">
        <f>+Proj.9!#REF!</f>
        <v>#REF!</v>
      </c>
      <c r="V42" s="227" t="e">
        <f t="shared" si="84"/>
        <v>#REF!</v>
      </c>
      <c r="W42" s="26" t="e">
        <f>+Proj.9!#REF!</f>
        <v>#REF!</v>
      </c>
      <c r="X42" s="27" t="e">
        <f>+Proj.9!#REF!</f>
        <v>#REF!</v>
      </c>
      <c r="Y42" s="235" t="e">
        <f t="shared" si="85"/>
        <v>#REF!</v>
      </c>
      <c r="Z42" s="292" t="e">
        <f t="shared" si="86"/>
        <v>#REF!</v>
      </c>
      <c r="AA42" s="292" t="e">
        <f t="shared" si="72"/>
        <v>#REF!</v>
      </c>
      <c r="AB42" s="292" t="e">
        <f t="shared" si="87"/>
        <v>#REF!</v>
      </c>
      <c r="AC42" s="315" t="e">
        <f t="shared" si="88"/>
        <v>#REF!</v>
      </c>
      <c r="AD42" s="303" t="e">
        <f t="shared" si="73"/>
        <v>#REF!</v>
      </c>
      <c r="AE42" s="259" t="e">
        <f t="shared" si="89"/>
        <v>#REF!</v>
      </c>
      <c r="AF42" s="26" t="e">
        <f>+Proj.9!#REF!</f>
        <v>#REF!</v>
      </c>
      <c r="AG42" s="26" t="e">
        <f>+Proj.9!#REF!</f>
        <v>#REF!</v>
      </c>
      <c r="AH42" s="227" t="e">
        <f t="shared" si="90"/>
        <v>#REF!</v>
      </c>
      <c r="AI42" s="26" t="e">
        <f>+Proj.9!#REF!</f>
        <v>#REF!</v>
      </c>
      <c r="AJ42" s="26" t="e">
        <f>+Proj.9!#REF!</f>
        <v>#REF!</v>
      </c>
      <c r="AK42" s="227" t="e">
        <f t="shared" si="91"/>
        <v>#REF!</v>
      </c>
      <c r="AL42" s="26" t="e">
        <f>+Proj.9!#REF!</f>
        <v>#REF!</v>
      </c>
      <c r="AM42" s="27" t="e">
        <f>+Proj.9!#REF!</f>
        <v>#REF!</v>
      </c>
      <c r="AN42" s="235" t="e">
        <f t="shared" si="92"/>
        <v>#REF!</v>
      </c>
      <c r="AO42" s="292" t="e">
        <f t="shared" si="93"/>
        <v>#REF!</v>
      </c>
      <c r="AP42" s="281" t="e">
        <f t="shared" si="74"/>
        <v>#REF!</v>
      </c>
      <c r="AQ42" s="207" t="e">
        <f t="shared" si="94"/>
        <v>#REF!</v>
      </c>
      <c r="AR42" s="26" t="e">
        <f>+Proj.9!#REF!</f>
        <v>#REF!</v>
      </c>
      <c r="AS42" s="26" t="e">
        <f>+Proj.9!#REF!</f>
        <v>#REF!</v>
      </c>
      <c r="AT42" s="227" t="e">
        <f t="shared" si="95"/>
        <v>#REF!</v>
      </c>
      <c r="AU42" s="26" t="e">
        <f>+Proj.9!#REF!</f>
        <v>#REF!</v>
      </c>
      <c r="AV42" s="26" t="e">
        <f>+Proj.9!#REF!</f>
        <v>#REF!</v>
      </c>
      <c r="AW42" s="227" t="e">
        <f t="shared" si="96"/>
        <v>#REF!</v>
      </c>
      <c r="AX42" s="26" t="e">
        <f>+Proj.9!#REF!</f>
        <v>#REF!</v>
      </c>
      <c r="AY42" s="27" t="e">
        <f>+Proj.9!#REF!</f>
        <v>#REF!</v>
      </c>
      <c r="AZ42" s="235" t="e">
        <f t="shared" si="97"/>
        <v>#REF!</v>
      </c>
      <c r="BA42" s="292" t="e">
        <f t="shared" si="98"/>
        <v>#REF!</v>
      </c>
      <c r="BB42" s="292" t="e">
        <f t="shared" si="75"/>
        <v>#REF!</v>
      </c>
      <c r="BC42" s="292" t="e">
        <f t="shared" si="99"/>
        <v>#REF!</v>
      </c>
      <c r="BD42" s="315" t="e">
        <f t="shared" si="102"/>
        <v>#REF!</v>
      </c>
      <c r="BE42" s="315" t="e">
        <f t="shared" si="76"/>
        <v>#REF!</v>
      </c>
      <c r="BF42" s="315" t="e">
        <f t="shared" si="100"/>
        <v>#REF!</v>
      </c>
      <c r="BG42" s="315" t="e">
        <f t="shared" si="103"/>
        <v>#REF!</v>
      </c>
      <c r="BH42" s="303" t="e">
        <f t="shared" si="77"/>
        <v>#REF!</v>
      </c>
      <c r="BI42" s="259" t="e">
        <f t="shared" si="101"/>
        <v>#REF!</v>
      </c>
      <c r="BJ42" s="323" t="e">
        <f>+Proj.9!#REF!</f>
        <v>#REF!</v>
      </c>
      <c r="BK42" s="323" t="e">
        <f>+Proj.9!#REF!</f>
        <v>#REF!</v>
      </c>
    </row>
    <row r="43" spans="1:63" ht="15" customHeight="1">
      <c r="A43" s="545"/>
      <c r="B43" s="166"/>
      <c r="C43" s="252" t="s">
        <v>283</v>
      </c>
      <c r="D43" s="253"/>
      <c r="E43" s="30" t="e">
        <f>+'42 82'!#REF!</f>
        <v>#REF!</v>
      </c>
      <c r="F43" s="30" t="e">
        <f>+'42 82'!#REF!</f>
        <v>#REF!</v>
      </c>
      <c r="G43" s="228" t="e">
        <f t="shared" si="78"/>
        <v>#REF!</v>
      </c>
      <c r="H43" s="30" t="e">
        <f>+'42 82'!#REF!</f>
        <v>#REF!</v>
      </c>
      <c r="I43" s="30" t="e">
        <f>+'42 82'!#REF!</f>
        <v>#REF!</v>
      </c>
      <c r="J43" s="228" t="e">
        <f t="shared" si="79"/>
        <v>#REF!</v>
      </c>
      <c r="K43" s="30" t="e">
        <f>+'42 82'!#REF!</f>
        <v>#REF!</v>
      </c>
      <c r="L43" s="31" t="e">
        <f>+'42 82'!#REF!</f>
        <v>#REF!</v>
      </c>
      <c r="M43" s="236" t="e">
        <f t="shared" si="80"/>
        <v>#REF!</v>
      </c>
      <c r="N43" s="293" t="e">
        <f t="shared" si="81"/>
        <v>#REF!</v>
      </c>
      <c r="O43" s="282" t="e">
        <f t="shared" si="71"/>
        <v>#REF!</v>
      </c>
      <c r="P43" s="208" t="e">
        <f t="shared" si="82"/>
        <v>#REF!</v>
      </c>
      <c r="Q43" s="30" t="e">
        <f>+'42 82'!#REF!</f>
        <v>#REF!</v>
      </c>
      <c r="R43" s="30" t="e">
        <f>+'42 82'!#REF!</f>
        <v>#REF!</v>
      </c>
      <c r="S43" s="228" t="e">
        <f t="shared" si="83"/>
        <v>#REF!</v>
      </c>
      <c r="T43" s="30" t="e">
        <f>+'42 82'!#REF!</f>
        <v>#REF!</v>
      </c>
      <c r="U43" s="30" t="e">
        <f>+'42 82'!#REF!</f>
        <v>#REF!</v>
      </c>
      <c r="V43" s="228" t="e">
        <f t="shared" si="84"/>
        <v>#REF!</v>
      </c>
      <c r="W43" s="30" t="e">
        <f>+'42 82'!#REF!</f>
        <v>#REF!</v>
      </c>
      <c r="X43" s="31" t="e">
        <f>+'42 82'!#REF!</f>
        <v>#REF!</v>
      </c>
      <c r="Y43" s="236" t="e">
        <f t="shared" si="85"/>
        <v>#REF!</v>
      </c>
      <c r="Z43" s="293" t="e">
        <f t="shared" si="86"/>
        <v>#REF!</v>
      </c>
      <c r="AA43" s="293" t="e">
        <f t="shared" si="72"/>
        <v>#REF!</v>
      </c>
      <c r="AB43" s="293" t="e">
        <f t="shared" si="87"/>
        <v>#REF!</v>
      </c>
      <c r="AC43" s="316" t="e">
        <f t="shared" si="88"/>
        <v>#REF!</v>
      </c>
      <c r="AD43" s="304" t="e">
        <f t="shared" si="73"/>
        <v>#REF!</v>
      </c>
      <c r="AE43" s="260" t="e">
        <f t="shared" si="89"/>
        <v>#REF!</v>
      </c>
      <c r="AF43" s="30" t="e">
        <f>+'42 82'!#REF!</f>
        <v>#REF!</v>
      </c>
      <c r="AG43" s="30" t="e">
        <f>+'42 82'!#REF!</f>
        <v>#REF!</v>
      </c>
      <c r="AH43" s="228" t="e">
        <f t="shared" si="90"/>
        <v>#REF!</v>
      </c>
      <c r="AI43" s="30" t="e">
        <f>+'42 82'!#REF!</f>
        <v>#REF!</v>
      </c>
      <c r="AJ43" s="30" t="e">
        <f>+'42 82'!#REF!</f>
        <v>#REF!</v>
      </c>
      <c r="AK43" s="228" t="e">
        <f t="shared" si="91"/>
        <v>#REF!</v>
      </c>
      <c r="AL43" s="30" t="e">
        <f>+'42 82'!#REF!</f>
        <v>#REF!</v>
      </c>
      <c r="AM43" s="31" t="e">
        <f>+'42 82'!#REF!</f>
        <v>#REF!</v>
      </c>
      <c r="AN43" s="236" t="e">
        <f t="shared" si="92"/>
        <v>#REF!</v>
      </c>
      <c r="AO43" s="293" t="e">
        <f t="shared" si="93"/>
        <v>#REF!</v>
      </c>
      <c r="AP43" s="282" t="e">
        <f t="shared" si="74"/>
        <v>#REF!</v>
      </c>
      <c r="AQ43" s="208" t="e">
        <f t="shared" si="94"/>
        <v>#REF!</v>
      </c>
      <c r="AR43" s="30" t="e">
        <f>+'42 82'!#REF!</f>
        <v>#REF!</v>
      </c>
      <c r="AS43" s="30" t="e">
        <f>+'42 82'!#REF!</f>
        <v>#REF!</v>
      </c>
      <c r="AT43" s="228" t="e">
        <f t="shared" si="95"/>
        <v>#REF!</v>
      </c>
      <c r="AU43" s="30" t="e">
        <f>+'42 82'!#REF!</f>
        <v>#REF!</v>
      </c>
      <c r="AV43" s="30" t="e">
        <f>+'42 82'!#REF!</f>
        <v>#REF!</v>
      </c>
      <c r="AW43" s="228" t="e">
        <f t="shared" si="96"/>
        <v>#REF!</v>
      </c>
      <c r="AX43" s="30" t="e">
        <f>+'42 82'!#REF!</f>
        <v>#REF!</v>
      </c>
      <c r="AY43" s="31" t="e">
        <f>+'42 82'!#REF!</f>
        <v>#REF!</v>
      </c>
      <c r="AZ43" s="236" t="e">
        <f t="shared" si="97"/>
        <v>#REF!</v>
      </c>
      <c r="BA43" s="293" t="e">
        <f t="shared" si="98"/>
        <v>#REF!</v>
      </c>
      <c r="BB43" s="293" t="e">
        <f t="shared" si="75"/>
        <v>#REF!</v>
      </c>
      <c r="BC43" s="293" t="e">
        <f t="shared" si="99"/>
        <v>#REF!</v>
      </c>
      <c r="BD43" s="316" t="e">
        <f t="shared" si="102"/>
        <v>#REF!</v>
      </c>
      <c r="BE43" s="316" t="e">
        <f t="shared" si="76"/>
        <v>#REF!</v>
      </c>
      <c r="BF43" s="316" t="e">
        <f t="shared" si="100"/>
        <v>#REF!</v>
      </c>
      <c r="BG43" s="316" t="e">
        <f t="shared" si="103"/>
        <v>#REF!</v>
      </c>
      <c r="BH43" s="304" t="e">
        <f t="shared" si="77"/>
        <v>#REF!</v>
      </c>
      <c r="BI43" s="260" t="e">
        <f t="shared" si="101"/>
        <v>#REF!</v>
      </c>
      <c r="BJ43" s="324" t="e">
        <f>+'42 82'!#REF!</f>
        <v>#REF!</v>
      </c>
      <c r="BK43" s="324" t="e">
        <f>+'42 82'!#REF!</f>
        <v>#REF!</v>
      </c>
    </row>
    <row r="44" spans="1:63" ht="16.5" customHeight="1">
      <c r="A44" s="545"/>
      <c r="B44" s="552" t="s">
        <v>175</v>
      </c>
      <c r="C44" s="553"/>
      <c r="D44" s="215"/>
      <c r="E44" s="35" t="e">
        <f>SUM(E33:E43)</f>
        <v>#REF!</v>
      </c>
      <c r="F44" s="35" t="e">
        <f>SUM(F33:F43)</f>
        <v>#REF!</v>
      </c>
      <c r="G44" s="35" t="e">
        <f t="shared" ref="G44:AN44" si="104">SUM(G33:G43)</f>
        <v>#REF!</v>
      </c>
      <c r="H44" s="35" t="e">
        <f>SUM(H33:H43)</f>
        <v>#REF!</v>
      </c>
      <c r="I44" s="35" t="e">
        <f>SUM(I33:I43)</f>
        <v>#REF!</v>
      </c>
      <c r="J44" s="35" t="e">
        <f t="shared" si="104"/>
        <v>#REF!</v>
      </c>
      <c r="K44" s="35" t="e">
        <f t="shared" si="104"/>
        <v>#REF!</v>
      </c>
      <c r="L44" s="36" t="e">
        <f t="shared" si="104"/>
        <v>#REF!</v>
      </c>
      <c r="M44" s="200" t="e">
        <f t="shared" si="104"/>
        <v>#REF!</v>
      </c>
      <c r="N44" s="294" t="e">
        <f t="shared" si="104"/>
        <v>#REF!</v>
      </c>
      <c r="O44" s="283" t="e">
        <f t="shared" si="104"/>
        <v>#REF!</v>
      </c>
      <c r="P44" s="209" t="e">
        <f t="shared" si="104"/>
        <v>#REF!</v>
      </c>
      <c r="Q44" s="35" t="e">
        <f>SUM(Q33:Q43)</f>
        <v>#REF!</v>
      </c>
      <c r="R44" s="35" t="e">
        <f>SUM(R33:R43)</f>
        <v>#REF!</v>
      </c>
      <c r="S44" s="35" t="e">
        <f t="shared" si="104"/>
        <v>#REF!</v>
      </c>
      <c r="T44" s="35" t="e">
        <f>SUM(T33:T43)</f>
        <v>#REF!</v>
      </c>
      <c r="U44" s="35" t="e">
        <f>SUM(U33:U43)</f>
        <v>#REF!</v>
      </c>
      <c r="V44" s="35" t="e">
        <f t="shared" si="104"/>
        <v>#REF!</v>
      </c>
      <c r="W44" s="35" t="e">
        <f>SUM(W33:W43)</f>
        <v>#REF!</v>
      </c>
      <c r="X44" s="36" t="e">
        <f>SUM(X33:X43)</f>
        <v>#REF!</v>
      </c>
      <c r="Y44" s="200" t="e">
        <f t="shared" si="104"/>
        <v>#REF!</v>
      </c>
      <c r="Z44" s="294" t="e">
        <f>SUM(Z33:Z43)</f>
        <v>#REF!</v>
      </c>
      <c r="AA44" s="294" t="e">
        <f>SUM(AA33:AA43)</f>
        <v>#REF!</v>
      </c>
      <c r="AB44" s="294" t="e">
        <f>SUM(AB33:AB43)</f>
        <v>#REF!</v>
      </c>
      <c r="AC44" s="317" t="e">
        <f t="shared" si="104"/>
        <v>#REF!</v>
      </c>
      <c r="AD44" s="305" t="e">
        <f t="shared" si="104"/>
        <v>#REF!</v>
      </c>
      <c r="AE44" s="261" t="e">
        <f t="shared" si="104"/>
        <v>#REF!</v>
      </c>
      <c r="AF44" s="35" t="e">
        <f>SUM(AF33:AF43)</f>
        <v>#REF!</v>
      </c>
      <c r="AG44" s="35" t="e">
        <f>SUM(AG33:AG43)</f>
        <v>#REF!</v>
      </c>
      <c r="AH44" s="35" t="e">
        <f t="shared" si="104"/>
        <v>#REF!</v>
      </c>
      <c r="AI44" s="35" t="e">
        <f>SUM(AI33:AI43)</f>
        <v>#REF!</v>
      </c>
      <c r="AJ44" s="35" t="e">
        <f>SUM(AJ33:AJ43)</f>
        <v>#REF!</v>
      </c>
      <c r="AK44" s="35" t="e">
        <f t="shared" si="104"/>
        <v>#REF!</v>
      </c>
      <c r="AL44" s="35" t="e">
        <f>SUM(AL33:AL43)</f>
        <v>#REF!</v>
      </c>
      <c r="AM44" s="36" t="e">
        <f>SUM(AM33:AM43)</f>
        <v>#REF!</v>
      </c>
      <c r="AN44" s="200" t="e">
        <f t="shared" si="104"/>
        <v>#REF!</v>
      </c>
      <c r="AO44" s="294" t="e">
        <f t="shared" ref="AO44:BI44" si="105">SUM(AO33:AO43)</f>
        <v>#REF!</v>
      </c>
      <c r="AP44" s="283" t="e">
        <f t="shared" si="105"/>
        <v>#REF!</v>
      </c>
      <c r="AQ44" s="209" t="e">
        <f t="shared" si="105"/>
        <v>#REF!</v>
      </c>
      <c r="AR44" s="35" t="e">
        <f>SUM(AR33:AR43)</f>
        <v>#REF!</v>
      </c>
      <c r="AS44" s="35" t="e">
        <f>SUM(AS33:AS43)</f>
        <v>#REF!</v>
      </c>
      <c r="AT44" s="35" t="e">
        <f t="shared" si="105"/>
        <v>#REF!</v>
      </c>
      <c r="AU44" s="35" t="e">
        <f>SUM(AU33:AU43)</f>
        <v>#REF!</v>
      </c>
      <c r="AV44" s="35" t="e">
        <f>SUM(AV33:AV43)</f>
        <v>#REF!</v>
      </c>
      <c r="AW44" s="35" t="e">
        <f t="shared" si="105"/>
        <v>#REF!</v>
      </c>
      <c r="AX44" s="35" t="e">
        <f>SUM(AX33:AX43)</f>
        <v>#REF!</v>
      </c>
      <c r="AY44" s="36" t="e">
        <f>SUM(AY33:AY43)</f>
        <v>#REF!</v>
      </c>
      <c r="AZ44" s="200" t="e">
        <f t="shared" si="105"/>
        <v>#REF!</v>
      </c>
      <c r="BA44" s="294" t="e">
        <f t="shared" si="105"/>
        <v>#REF!</v>
      </c>
      <c r="BB44" s="294" t="e">
        <f t="shared" si="105"/>
        <v>#REF!</v>
      </c>
      <c r="BC44" s="294" t="e">
        <f t="shared" si="105"/>
        <v>#REF!</v>
      </c>
      <c r="BD44" s="317" t="e">
        <f t="shared" si="105"/>
        <v>#REF!</v>
      </c>
      <c r="BE44" s="317" t="e">
        <f t="shared" si="105"/>
        <v>#REF!</v>
      </c>
      <c r="BF44" s="317" t="e">
        <f t="shared" si="105"/>
        <v>#REF!</v>
      </c>
      <c r="BG44" s="317" t="e">
        <f t="shared" si="105"/>
        <v>#REF!</v>
      </c>
      <c r="BH44" s="305" t="e">
        <f t="shared" si="105"/>
        <v>#REF!</v>
      </c>
      <c r="BI44" s="261" t="e">
        <f t="shared" si="105"/>
        <v>#REF!</v>
      </c>
      <c r="BJ44" s="326" t="e">
        <f>SUM(BJ33:BJ43)</f>
        <v>#REF!</v>
      </c>
      <c r="BK44" s="326" t="e">
        <f>SUM(BK33:BK43)</f>
        <v>#REF!</v>
      </c>
    </row>
    <row r="45" spans="1:63" ht="19.5" customHeight="1" thickBot="1">
      <c r="A45" s="558" t="s">
        <v>133</v>
      </c>
      <c r="B45" s="559"/>
      <c r="C45" s="560"/>
      <c r="D45" s="216"/>
      <c r="E45" s="254" t="e">
        <f>E44</f>
        <v>#REF!</v>
      </c>
      <c r="F45" s="254" t="e">
        <f>F44</f>
        <v>#REF!</v>
      </c>
      <c r="G45" s="230" t="e">
        <f t="shared" ref="G45:AN45" si="106">G44</f>
        <v>#REF!</v>
      </c>
      <c r="H45" s="254" t="e">
        <f>H44</f>
        <v>#REF!</v>
      </c>
      <c r="I45" s="254" t="e">
        <f>I44</f>
        <v>#REF!</v>
      </c>
      <c r="J45" s="230" t="e">
        <f t="shared" si="106"/>
        <v>#REF!</v>
      </c>
      <c r="K45" s="254" t="e">
        <f t="shared" si="106"/>
        <v>#REF!</v>
      </c>
      <c r="L45" s="255" t="e">
        <f t="shared" si="106"/>
        <v>#REF!</v>
      </c>
      <c r="M45" s="238" t="e">
        <f t="shared" si="106"/>
        <v>#REF!</v>
      </c>
      <c r="N45" s="296" t="e">
        <f t="shared" si="106"/>
        <v>#REF!</v>
      </c>
      <c r="O45" s="285" t="e">
        <f t="shared" si="106"/>
        <v>#REF!</v>
      </c>
      <c r="P45" s="203" t="e">
        <f t="shared" si="106"/>
        <v>#REF!</v>
      </c>
      <c r="Q45" s="254" t="e">
        <f>Q44</f>
        <v>#REF!</v>
      </c>
      <c r="R45" s="254" t="e">
        <f>R44</f>
        <v>#REF!</v>
      </c>
      <c r="S45" s="230" t="e">
        <f t="shared" si="106"/>
        <v>#REF!</v>
      </c>
      <c r="T45" s="254" t="e">
        <f>T44</f>
        <v>#REF!</v>
      </c>
      <c r="U45" s="254" t="e">
        <f>U44</f>
        <v>#REF!</v>
      </c>
      <c r="V45" s="230" t="e">
        <f t="shared" si="106"/>
        <v>#REF!</v>
      </c>
      <c r="W45" s="254" t="e">
        <f>W44</f>
        <v>#REF!</v>
      </c>
      <c r="X45" s="255" t="e">
        <f>X44</f>
        <v>#REF!</v>
      </c>
      <c r="Y45" s="238" t="e">
        <f t="shared" si="106"/>
        <v>#REF!</v>
      </c>
      <c r="Z45" s="296" t="e">
        <f>Z44</f>
        <v>#REF!</v>
      </c>
      <c r="AA45" s="296" t="e">
        <f>AA44</f>
        <v>#REF!</v>
      </c>
      <c r="AB45" s="296" t="e">
        <f>AB44</f>
        <v>#REF!</v>
      </c>
      <c r="AC45" s="319" t="e">
        <f t="shared" si="106"/>
        <v>#REF!</v>
      </c>
      <c r="AD45" s="307" t="e">
        <f t="shared" si="106"/>
        <v>#REF!</v>
      </c>
      <c r="AE45" s="263" t="e">
        <f t="shared" si="106"/>
        <v>#REF!</v>
      </c>
      <c r="AF45" s="254" t="e">
        <f>AF44</f>
        <v>#REF!</v>
      </c>
      <c r="AG45" s="254" t="e">
        <f>AG44</f>
        <v>#REF!</v>
      </c>
      <c r="AH45" s="230" t="e">
        <f t="shared" si="106"/>
        <v>#REF!</v>
      </c>
      <c r="AI45" s="254" t="e">
        <f>AI44</f>
        <v>#REF!</v>
      </c>
      <c r="AJ45" s="254" t="e">
        <f>AJ44</f>
        <v>#REF!</v>
      </c>
      <c r="AK45" s="230" t="e">
        <f t="shared" si="106"/>
        <v>#REF!</v>
      </c>
      <c r="AL45" s="254" t="e">
        <f>AL44</f>
        <v>#REF!</v>
      </c>
      <c r="AM45" s="255" t="e">
        <f>AM44</f>
        <v>#REF!</v>
      </c>
      <c r="AN45" s="238" t="e">
        <f t="shared" si="106"/>
        <v>#REF!</v>
      </c>
      <c r="AO45" s="296" t="e">
        <f t="shared" ref="AO45:BI45" si="107">AO44</f>
        <v>#REF!</v>
      </c>
      <c r="AP45" s="285" t="e">
        <f t="shared" si="107"/>
        <v>#REF!</v>
      </c>
      <c r="AQ45" s="203" t="e">
        <f t="shared" si="107"/>
        <v>#REF!</v>
      </c>
      <c r="AR45" s="254" t="e">
        <f>AR44</f>
        <v>#REF!</v>
      </c>
      <c r="AS45" s="254" t="e">
        <f>AS44</f>
        <v>#REF!</v>
      </c>
      <c r="AT45" s="230" t="e">
        <f t="shared" si="107"/>
        <v>#REF!</v>
      </c>
      <c r="AU45" s="254" t="e">
        <f>AU44</f>
        <v>#REF!</v>
      </c>
      <c r="AV45" s="254" t="e">
        <f>AV44</f>
        <v>#REF!</v>
      </c>
      <c r="AW45" s="230" t="e">
        <f t="shared" si="107"/>
        <v>#REF!</v>
      </c>
      <c r="AX45" s="254" t="e">
        <f>AX44</f>
        <v>#REF!</v>
      </c>
      <c r="AY45" s="255" t="e">
        <f>AY44</f>
        <v>#REF!</v>
      </c>
      <c r="AZ45" s="238" t="e">
        <f t="shared" si="107"/>
        <v>#REF!</v>
      </c>
      <c r="BA45" s="296" t="e">
        <f t="shared" si="107"/>
        <v>#REF!</v>
      </c>
      <c r="BB45" s="296" t="e">
        <f t="shared" si="107"/>
        <v>#REF!</v>
      </c>
      <c r="BC45" s="296" t="e">
        <f t="shared" si="107"/>
        <v>#REF!</v>
      </c>
      <c r="BD45" s="319" t="e">
        <f t="shared" si="107"/>
        <v>#REF!</v>
      </c>
      <c r="BE45" s="319" t="e">
        <f t="shared" si="107"/>
        <v>#REF!</v>
      </c>
      <c r="BF45" s="319" t="e">
        <f t="shared" si="107"/>
        <v>#REF!</v>
      </c>
      <c r="BG45" s="319" t="e">
        <f t="shared" si="107"/>
        <v>#REF!</v>
      </c>
      <c r="BH45" s="307" t="e">
        <f t="shared" si="107"/>
        <v>#REF!</v>
      </c>
      <c r="BI45" s="263" t="e">
        <f t="shared" si="107"/>
        <v>#REF!</v>
      </c>
      <c r="BJ45" s="331" t="e">
        <f>BJ44</f>
        <v>#REF!</v>
      </c>
      <c r="BK45" s="331" t="e">
        <f>BK44</f>
        <v>#REF!</v>
      </c>
    </row>
  </sheetData>
  <mergeCells count="46">
    <mergeCell ref="A27:C27"/>
    <mergeCell ref="A30:C31"/>
    <mergeCell ref="AR31:AT31"/>
    <mergeCell ref="AU31:AW31"/>
    <mergeCell ref="AF30:AN30"/>
    <mergeCell ref="E30:M30"/>
    <mergeCell ref="Q30:Y30"/>
    <mergeCell ref="K31:M31"/>
    <mergeCell ref="Q31:S31"/>
    <mergeCell ref="T31:V31"/>
    <mergeCell ref="A45:C45"/>
    <mergeCell ref="A33:A44"/>
    <mergeCell ref="B33:B42"/>
    <mergeCell ref="B44:C44"/>
    <mergeCell ref="AF31:AH31"/>
    <mergeCell ref="E31:G31"/>
    <mergeCell ref="H31:J31"/>
    <mergeCell ref="W31:Y31"/>
    <mergeCell ref="K5:M5"/>
    <mergeCell ref="E4:M4"/>
    <mergeCell ref="E5:G5"/>
    <mergeCell ref="H5:J5"/>
    <mergeCell ref="AX31:AZ31"/>
    <mergeCell ref="AI31:AK31"/>
    <mergeCell ref="AL31:AN31"/>
    <mergeCell ref="AL5:AN5"/>
    <mergeCell ref="AF4:AN4"/>
    <mergeCell ref="AF5:AH5"/>
    <mergeCell ref="AI5:AK5"/>
    <mergeCell ref="Q4:Y4"/>
    <mergeCell ref="Q5:S5"/>
    <mergeCell ref="T5:V5"/>
    <mergeCell ref="W5:Y5"/>
    <mergeCell ref="A4:C5"/>
    <mergeCell ref="A8:A26"/>
    <mergeCell ref="B8:B13"/>
    <mergeCell ref="B14:C14"/>
    <mergeCell ref="B15:B24"/>
    <mergeCell ref="B26:C26"/>
    <mergeCell ref="BJ30:BK30"/>
    <mergeCell ref="AR4:AZ4"/>
    <mergeCell ref="AR5:AT5"/>
    <mergeCell ref="AU5:AW5"/>
    <mergeCell ref="AX5:AZ5"/>
    <mergeCell ref="BJ4:BK4"/>
    <mergeCell ref="AR30:AZ30"/>
  </mergeCells>
  <phoneticPr fontId="3" type="noConversion"/>
  <printOptions horizontalCentered="1"/>
  <pageMargins left="0" right="0" top="0.4" bottom="1" header="0.5" footer="0.5"/>
  <pageSetup paperSize="9" scale="6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0"/>
  </sheetPr>
  <dimension ref="A1:M316"/>
  <sheetViews>
    <sheetView showGridLines="0" topLeftCell="A49" zoomScale="85" zoomScaleNormal="85" workbookViewId="0">
      <selection activeCell="K68" sqref="K68"/>
    </sheetView>
  </sheetViews>
  <sheetFormatPr defaultRowHeight="12.75"/>
  <cols>
    <col min="1" max="1" width="13.7109375" style="41" bestFit="1" customWidth="1"/>
    <col min="2" max="2" width="27.42578125" style="41" bestFit="1" customWidth="1"/>
    <col min="3" max="9" width="18.42578125" style="41" bestFit="1" customWidth="1"/>
    <col min="10" max="10" width="18.42578125" style="41" customWidth="1"/>
    <col min="11" max="11" width="18.42578125" style="41" bestFit="1" customWidth="1"/>
    <col min="12" max="16384" width="9.140625" style="41"/>
  </cols>
  <sheetData>
    <row r="1" spans="1:11" ht="20.100000000000001" customHeight="1" thickBot="1">
      <c r="A1" s="564" t="s">
        <v>300</v>
      </c>
      <c r="B1" s="565"/>
      <c r="C1" s="565"/>
      <c r="D1" s="565"/>
      <c r="E1" s="565"/>
      <c r="F1" s="565"/>
      <c r="G1" s="565"/>
      <c r="H1" s="565"/>
      <c r="I1" s="565"/>
      <c r="J1" s="565"/>
      <c r="K1" s="566"/>
    </row>
    <row r="2" spans="1:11" ht="15" customHeight="1">
      <c r="A2" s="42" t="s">
        <v>40</v>
      </c>
      <c r="B2" s="43" t="s">
        <v>42</v>
      </c>
      <c r="C2" s="567" t="s">
        <v>178</v>
      </c>
      <c r="D2" s="567"/>
      <c r="E2" s="567"/>
      <c r="F2" s="567"/>
      <c r="G2" s="567"/>
      <c r="H2" s="567"/>
      <c r="I2" s="561"/>
      <c r="J2" s="499"/>
      <c r="K2" s="44"/>
    </row>
    <row r="3" spans="1:11" ht="20.100000000000001" customHeight="1">
      <c r="A3" s="45" t="s">
        <v>41</v>
      </c>
      <c r="B3" s="46" t="s">
        <v>39</v>
      </c>
      <c r="C3" s="46" t="s">
        <v>179</v>
      </c>
      <c r="D3" s="509" t="s">
        <v>180</v>
      </c>
      <c r="E3" s="46" t="s">
        <v>181</v>
      </c>
      <c r="F3" s="46" t="s">
        <v>182</v>
      </c>
      <c r="G3" s="46" t="s">
        <v>183</v>
      </c>
      <c r="H3" s="46" t="s">
        <v>184</v>
      </c>
      <c r="I3" s="47" t="s">
        <v>314</v>
      </c>
      <c r="J3" s="511" t="s">
        <v>316</v>
      </c>
      <c r="K3" s="48" t="s">
        <v>185</v>
      </c>
    </row>
    <row r="4" spans="1:11" s="53" customFormat="1" ht="20.100000000000001" customHeight="1" thickBot="1">
      <c r="A4" s="49">
        <v>1</v>
      </c>
      <c r="B4" s="50">
        <v>2</v>
      </c>
      <c r="C4" s="50">
        <v>3</v>
      </c>
      <c r="D4" s="510">
        <v>4</v>
      </c>
      <c r="E4" s="50">
        <v>5</v>
      </c>
      <c r="F4" s="50">
        <v>6</v>
      </c>
      <c r="G4" s="50">
        <v>7</v>
      </c>
      <c r="H4" s="50">
        <v>8</v>
      </c>
      <c r="I4" s="51">
        <v>9</v>
      </c>
      <c r="J4" s="512">
        <v>10</v>
      </c>
      <c r="K4" s="52">
        <v>11</v>
      </c>
    </row>
    <row r="5" spans="1:11" ht="12.95" customHeight="1">
      <c r="A5" s="54">
        <v>51201</v>
      </c>
      <c r="B5" s="55" t="s">
        <v>222</v>
      </c>
      <c r="C5" s="56">
        <f>[1]S1!C36</f>
        <v>2000</v>
      </c>
      <c r="D5" s="57">
        <f>[1]S2!C36</f>
        <v>1926.54</v>
      </c>
      <c r="E5" s="57">
        <f>[1]S1!D36</f>
        <v>18900</v>
      </c>
      <c r="F5" s="57">
        <f>[1]S1!E36</f>
        <v>1100</v>
      </c>
      <c r="G5" s="57">
        <f>[1]S1!F36</f>
        <v>1300</v>
      </c>
      <c r="H5" s="57">
        <f>[1]S1!G36</f>
        <v>0</v>
      </c>
      <c r="I5" s="58">
        <f>[1]S1!H36</f>
        <v>400</v>
      </c>
      <c r="J5" s="57">
        <f>[1]S2!D36</f>
        <v>173.46</v>
      </c>
      <c r="K5" s="59">
        <f>SUM(C5:J5)</f>
        <v>25800</v>
      </c>
    </row>
    <row r="6" spans="1:11" ht="12.95" customHeight="1">
      <c r="A6" s="60">
        <v>51202</v>
      </c>
      <c r="B6" s="61" t="s">
        <v>223</v>
      </c>
      <c r="C6" s="62">
        <f>[1]S1!C37</f>
        <v>153806.06</v>
      </c>
      <c r="D6" s="63">
        <f>[1]S2!C37</f>
        <v>179417.66</v>
      </c>
      <c r="E6" s="63">
        <f>[1]S1!D37</f>
        <v>270713.96000000002</v>
      </c>
      <c r="F6" s="63">
        <f>[1]S1!E37</f>
        <v>56287.86</v>
      </c>
      <c r="G6" s="63">
        <f>[1]S1!F37</f>
        <v>69952.66</v>
      </c>
      <c r="H6" s="63">
        <f>[1]S1!G37</f>
        <v>0</v>
      </c>
      <c r="I6" s="64">
        <f>[1]S1!H37</f>
        <v>18596.669999999998</v>
      </c>
      <c r="J6" s="64">
        <f>[1]S2!D37</f>
        <v>0</v>
      </c>
      <c r="K6" s="65">
        <f t="shared" ref="K6:K57" si="0">SUM(C6:J6)</f>
        <v>748774.87</v>
      </c>
    </row>
    <row r="7" spans="1:11" ht="12.95" customHeight="1">
      <c r="A7" s="60">
        <v>51203</v>
      </c>
      <c r="B7" s="61" t="s">
        <v>224</v>
      </c>
      <c r="C7" s="62">
        <f>[1]S1!C38</f>
        <v>2057.4</v>
      </c>
      <c r="D7" s="63">
        <f>[1]S2!C38</f>
        <v>1756.18</v>
      </c>
      <c r="E7" s="63">
        <f>[1]S1!D38</f>
        <v>3182.57</v>
      </c>
      <c r="F7" s="63">
        <f>[1]S1!E38</f>
        <v>1739.42</v>
      </c>
      <c r="G7" s="63">
        <f>[1]S1!F38</f>
        <v>20233.93</v>
      </c>
      <c r="H7" s="63">
        <f>[1]S1!G38</f>
        <v>0</v>
      </c>
      <c r="I7" s="64">
        <f>[1]S1!H38</f>
        <v>285.56</v>
      </c>
      <c r="J7" s="64">
        <f>[1]S2!D38</f>
        <v>0</v>
      </c>
      <c r="K7" s="65">
        <f t="shared" si="0"/>
        <v>29255.06</v>
      </c>
    </row>
    <row r="8" spans="1:11" ht="12.95" customHeight="1">
      <c r="A8" s="60">
        <v>51204</v>
      </c>
      <c r="B8" s="61" t="s">
        <v>225</v>
      </c>
      <c r="C8" s="62">
        <f>[1]S1!C39</f>
        <v>0</v>
      </c>
      <c r="D8" s="63">
        <f>[1]S2!C39</f>
        <v>0</v>
      </c>
      <c r="E8" s="63">
        <f>[1]S1!D39</f>
        <v>0</v>
      </c>
      <c r="F8" s="63">
        <f>[1]S1!E39</f>
        <v>0</v>
      </c>
      <c r="G8" s="63">
        <f>[1]S1!F39</f>
        <v>0</v>
      </c>
      <c r="H8" s="63">
        <f>[1]S1!G39</f>
        <v>0</v>
      </c>
      <c r="I8" s="64">
        <f>[1]S1!H39</f>
        <v>0</v>
      </c>
      <c r="J8" s="64">
        <f>[1]S2!D39</f>
        <v>0</v>
      </c>
      <c r="K8" s="65">
        <f t="shared" si="0"/>
        <v>0</v>
      </c>
    </row>
    <row r="9" spans="1:11" ht="12.95" customHeight="1">
      <c r="A9" s="60">
        <v>51205</v>
      </c>
      <c r="B9" s="61" t="s">
        <v>226</v>
      </c>
      <c r="C9" s="62">
        <f>[1]S1!C40</f>
        <v>0</v>
      </c>
      <c r="D9" s="63">
        <f>[1]S2!C40</f>
        <v>0</v>
      </c>
      <c r="E9" s="63">
        <f>[1]S1!D40</f>
        <v>0</v>
      </c>
      <c r="F9" s="63">
        <f>[1]S1!E40</f>
        <v>0</v>
      </c>
      <c r="G9" s="63">
        <f>[1]S1!F40</f>
        <v>0</v>
      </c>
      <c r="H9" s="63">
        <f>[1]S1!G40</f>
        <v>0</v>
      </c>
      <c r="I9" s="64">
        <f>[1]S1!H40</f>
        <v>0</v>
      </c>
      <c r="J9" s="64">
        <f>[1]S2!D40</f>
        <v>0</v>
      </c>
      <c r="K9" s="65">
        <f t="shared" si="0"/>
        <v>0</v>
      </c>
    </row>
    <row r="10" spans="1:11" ht="12.95" customHeight="1">
      <c r="A10" s="60">
        <v>51299</v>
      </c>
      <c r="B10" s="61" t="s">
        <v>227</v>
      </c>
      <c r="C10" s="62">
        <f>[1]S1!C41</f>
        <v>206.55</v>
      </c>
      <c r="D10" s="63">
        <f>[1]S2!C41</f>
        <v>301.64999999999998</v>
      </c>
      <c r="E10" s="63">
        <f>[1]S1!D41</f>
        <v>930.2</v>
      </c>
      <c r="F10" s="63">
        <f>[1]S1!E41</f>
        <v>27095.55</v>
      </c>
      <c r="G10" s="63">
        <f>[1]S1!F41</f>
        <v>100.5</v>
      </c>
      <c r="H10" s="63">
        <f>[1]S1!G41</f>
        <v>0</v>
      </c>
      <c r="I10" s="64">
        <f>[1]S1!H41</f>
        <v>65.55</v>
      </c>
      <c r="J10" s="64">
        <f>[1]S2!D41</f>
        <v>0</v>
      </c>
      <c r="K10" s="65">
        <f t="shared" si="0"/>
        <v>28700</v>
      </c>
    </row>
    <row r="11" spans="1:11" ht="12.95" customHeight="1">
      <c r="A11" s="60">
        <v>51301</v>
      </c>
      <c r="B11" s="61" t="s">
        <v>228</v>
      </c>
      <c r="C11" s="62">
        <f>[1]S1!C42</f>
        <v>8800</v>
      </c>
      <c r="D11" s="63">
        <f>[1]S2!C42</f>
        <v>0</v>
      </c>
      <c r="E11" s="63">
        <f>[1]S1!D42</f>
        <v>0</v>
      </c>
      <c r="F11" s="63">
        <f>[1]S1!E42</f>
        <v>0</v>
      </c>
      <c r="G11" s="63">
        <f>[1]S1!F42</f>
        <v>0</v>
      </c>
      <c r="H11" s="63">
        <f>[1]S1!G42</f>
        <v>0</v>
      </c>
      <c r="I11" s="64">
        <f>[1]S1!H42</f>
        <v>0</v>
      </c>
      <c r="J11" s="64">
        <f>[1]S2!D42</f>
        <v>0</v>
      </c>
      <c r="K11" s="65">
        <f t="shared" si="0"/>
        <v>8800</v>
      </c>
    </row>
    <row r="12" spans="1:11" ht="12.95" customHeight="1">
      <c r="A12" s="60">
        <v>51302</v>
      </c>
      <c r="B12" s="61" t="s">
        <v>229</v>
      </c>
      <c r="C12" s="62">
        <f>[1]S1!C43</f>
        <v>9461</v>
      </c>
      <c r="D12" s="63">
        <f>[1]S2!C43</f>
        <v>6575.01</v>
      </c>
      <c r="E12" s="63">
        <f>[1]S1!D43</f>
        <v>31107</v>
      </c>
      <c r="F12" s="63">
        <f>[1]S1!E43</f>
        <v>4874</v>
      </c>
      <c r="G12" s="63">
        <f>[1]S1!F43</f>
        <v>6164</v>
      </c>
      <c r="H12" s="63">
        <f>[1]S1!G43</f>
        <v>717</v>
      </c>
      <c r="I12" s="64">
        <f>[1]S1!H43</f>
        <v>2867</v>
      </c>
      <c r="J12" s="64">
        <f>[1]S2!D43</f>
        <v>1021.99</v>
      </c>
      <c r="K12" s="65">
        <f t="shared" si="0"/>
        <v>62787</v>
      </c>
    </row>
    <row r="13" spans="1:11" ht="12.95" customHeight="1">
      <c r="A13" s="60">
        <v>51303</v>
      </c>
      <c r="B13" s="61" t="s">
        <v>230</v>
      </c>
      <c r="C13" s="62">
        <f>[1]S1!C44</f>
        <v>0</v>
      </c>
      <c r="D13" s="63">
        <f>[1]S2!C44</f>
        <v>0</v>
      </c>
      <c r="E13" s="63">
        <f>[1]S1!D44</f>
        <v>0</v>
      </c>
      <c r="F13" s="63">
        <f>[1]S1!E44</f>
        <v>0</v>
      </c>
      <c r="G13" s="63">
        <f>[1]S1!F44</f>
        <v>0</v>
      </c>
      <c r="H13" s="63">
        <f>[1]S1!G44</f>
        <v>0</v>
      </c>
      <c r="I13" s="64">
        <f>[1]S1!H44</f>
        <v>0</v>
      </c>
      <c r="J13" s="64">
        <f>[1]S2!D44</f>
        <v>0</v>
      </c>
      <c r="K13" s="65">
        <f t="shared" si="0"/>
        <v>0</v>
      </c>
    </row>
    <row r="14" spans="1:11" ht="12.95" customHeight="1">
      <c r="A14" s="60">
        <v>51304</v>
      </c>
      <c r="B14" s="61" t="s">
        <v>231</v>
      </c>
      <c r="C14" s="62">
        <f>[1]S1!C45</f>
        <v>0</v>
      </c>
      <c r="D14" s="63">
        <f>[1]S2!C45</f>
        <v>0</v>
      </c>
      <c r="E14" s="63">
        <f>[1]S1!D45</f>
        <v>0</v>
      </c>
      <c r="F14" s="63">
        <f>[1]S1!E45</f>
        <v>0</v>
      </c>
      <c r="G14" s="63">
        <f>[1]S1!F45</f>
        <v>0</v>
      </c>
      <c r="H14" s="63">
        <f>[1]S1!G45</f>
        <v>0</v>
      </c>
      <c r="I14" s="64">
        <f>[1]S1!H45</f>
        <v>0</v>
      </c>
      <c r="J14" s="64">
        <f>[1]S2!D45</f>
        <v>0</v>
      </c>
      <c r="K14" s="65">
        <f t="shared" si="0"/>
        <v>0</v>
      </c>
    </row>
    <row r="15" spans="1:11" ht="12.95" customHeight="1">
      <c r="A15" s="60">
        <v>51305</v>
      </c>
      <c r="B15" s="61" t="s">
        <v>232</v>
      </c>
      <c r="C15" s="62">
        <f>[1]S1!C46</f>
        <v>0</v>
      </c>
      <c r="D15" s="63">
        <f>[1]S2!C46</f>
        <v>0</v>
      </c>
      <c r="E15" s="63">
        <f>[1]S1!D46</f>
        <v>0</v>
      </c>
      <c r="F15" s="63">
        <f>[1]S1!E46</f>
        <v>0</v>
      </c>
      <c r="G15" s="63">
        <f>[1]S1!F46</f>
        <v>0</v>
      </c>
      <c r="H15" s="63">
        <f>[1]S1!G46</f>
        <v>0</v>
      </c>
      <c r="I15" s="64">
        <f>[1]S1!H46</f>
        <v>0</v>
      </c>
      <c r="J15" s="64">
        <f>[1]S2!D46</f>
        <v>0</v>
      </c>
      <c r="K15" s="65">
        <f t="shared" si="0"/>
        <v>0</v>
      </c>
    </row>
    <row r="16" spans="1:11" ht="12.95" customHeight="1">
      <c r="A16" s="60">
        <v>51306</v>
      </c>
      <c r="B16" s="61" t="s">
        <v>233</v>
      </c>
      <c r="C16" s="62">
        <f>[1]S1!C47</f>
        <v>0</v>
      </c>
      <c r="D16" s="63">
        <f>[1]S2!C47</f>
        <v>0</v>
      </c>
      <c r="E16" s="63">
        <f>[1]S1!D47</f>
        <v>0</v>
      </c>
      <c r="F16" s="63">
        <f>[1]S1!E47</f>
        <v>0</v>
      </c>
      <c r="G16" s="63">
        <f>[1]S1!F47</f>
        <v>0</v>
      </c>
      <c r="H16" s="63">
        <f>[1]S1!G47</f>
        <v>0</v>
      </c>
      <c r="I16" s="64">
        <f>[1]S1!H47</f>
        <v>0</v>
      </c>
      <c r="J16" s="64">
        <f>[1]S2!D47</f>
        <v>0</v>
      </c>
      <c r="K16" s="65">
        <f t="shared" si="0"/>
        <v>0</v>
      </c>
    </row>
    <row r="17" spans="1:11" ht="12.95" customHeight="1">
      <c r="A17" s="60">
        <v>51307</v>
      </c>
      <c r="B17" s="61" t="s">
        <v>234</v>
      </c>
      <c r="C17" s="62">
        <f>[1]S1!C48</f>
        <v>959764.99</v>
      </c>
      <c r="D17" s="63">
        <f>[1]S2!C48</f>
        <v>245386.27</v>
      </c>
      <c r="E17" s="63">
        <f>[1]S1!D48</f>
        <v>4400202.8</v>
      </c>
      <c r="F17" s="63">
        <f>[1]S1!E48</f>
        <v>70071.100000000006</v>
      </c>
      <c r="G17" s="63">
        <f>[1]S1!F48</f>
        <v>241915.73</v>
      </c>
      <c r="H17" s="63">
        <f>[1]S1!G48</f>
        <v>0</v>
      </c>
      <c r="I17" s="64">
        <f>[1]S1!H48</f>
        <v>24973.43</v>
      </c>
      <c r="J17" s="64">
        <f>[1]S2!D48</f>
        <v>0</v>
      </c>
      <c r="K17" s="65">
        <f t="shared" si="0"/>
        <v>5942314.3199999994</v>
      </c>
    </row>
    <row r="18" spans="1:11" ht="12.95" customHeight="1">
      <c r="A18" s="60">
        <v>51308</v>
      </c>
      <c r="B18" s="61" t="s">
        <v>235</v>
      </c>
      <c r="C18" s="62">
        <f>[1]S1!C49</f>
        <v>470845.64</v>
      </c>
      <c r="D18" s="63">
        <f>[1]S2!C49</f>
        <v>28150.92</v>
      </c>
      <c r="E18" s="63">
        <f>[1]S1!D49</f>
        <v>1308539.22</v>
      </c>
      <c r="F18" s="63">
        <f>[1]S1!E49</f>
        <v>191379.8</v>
      </c>
      <c r="G18" s="63">
        <f>[1]S1!F49</f>
        <v>171694.95</v>
      </c>
      <c r="H18" s="63">
        <f>[1]S1!G49</f>
        <v>0</v>
      </c>
      <c r="I18" s="64">
        <f>[1]S1!H49</f>
        <v>75507.86</v>
      </c>
      <c r="J18" s="64">
        <f>[1]S2!D49</f>
        <v>0</v>
      </c>
      <c r="K18" s="65">
        <f t="shared" si="0"/>
        <v>2246118.39</v>
      </c>
    </row>
    <row r="19" spans="1:11" ht="12.95" customHeight="1">
      <c r="A19" s="60">
        <v>51309</v>
      </c>
      <c r="B19" s="61" t="s">
        <v>236</v>
      </c>
      <c r="C19" s="62">
        <f>[1]S1!C50</f>
        <v>41083.279999999999</v>
      </c>
      <c r="D19" s="63">
        <f>[1]S2!C50</f>
        <v>19563.47</v>
      </c>
      <c r="E19" s="63">
        <f>[1]S1!D50</f>
        <v>48908.67</v>
      </c>
      <c r="F19" s="63">
        <f>[1]S1!E50</f>
        <v>23476.16</v>
      </c>
      <c r="G19" s="63">
        <f>[1]S1!F50</f>
        <v>23476.16</v>
      </c>
      <c r="H19" s="63">
        <f>[1]S1!G50</f>
        <v>0</v>
      </c>
      <c r="I19" s="64">
        <f>[1]S1!H50</f>
        <v>39126.94</v>
      </c>
      <c r="J19" s="64">
        <f>[1]S2!D50</f>
        <v>0</v>
      </c>
      <c r="K19" s="65">
        <f t="shared" si="0"/>
        <v>195634.68</v>
      </c>
    </row>
    <row r="20" spans="1:11" ht="12.95" customHeight="1">
      <c r="A20" s="60">
        <v>51310</v>
      </c>
      <c r="B20" s="61" t="s">
        <v>237</v>
      </c>
      <c r="C20" s="62">
        <f>[1]S1!C51</f>
        <v>0</v>
      </c>
      <c r="D20" s="63">
        <f>[1]S2!C51</f>
        <v>0</v>
      </c>
      <c r="E20" s="63">
        <f>[1]S1!D51</f>
        <v>0</v>
      </c>
      <c r="F20" s="63">
        <f>[1]S1!E51</f>
        <v>0</v>
      </c>
      <c r="G20" s="63">
        <f>[1]S1!F51</f>
        <v>0</v>
      </c>
      <c r="H20" s="63">
        <f>[1]S1!G51</f>
        <v>0</v>
      </c>
      <c r="I20" s="64">
        <f>[1]S1!H51</f>
        <v>0</v>
      </c>
      <c r="J20" s="64">
        <f>[1]S2!D51</f>
        <v>0</v>
      </c>
      <c r="K20" s="65">
        <f t="shared" si="0"/>
        <v>0</v>
      </c>
    </row>
    <row r="21" spans="1:11" ht="12.95" customHeight="1">
      <c r="A21" s="60">
        <v>51311</v>
      </c>
      <c r="B21" s="61" t="s">
        <v>238</v>
      </c>
      <c r="C21" s="62">
        <f>[1]S1!C52</f>
        <v>4192.46</v>
      </c>
      <c r="D21" s="63">
        <f>[1]S2!C52</f>
        <v>39853.440000000002</v>
      </c>
      <c r="E21" s="63">
        <f>[1]S1!D52</f>
        <v>68041.8</v>
      </c>
      <c r="F21" s="63">
        <f>[1]S1!E52</f>
        <v>1939.43</v>
      </c>
      <c r="G21" s="63">
        <f>[1]S1!F52</f>
        <v>2039.9</v>
      </c>
      <c r="H21" s="63">
        <f>[1]S1!G52</f>
        <v>0</v>
      </c>
      <c r="I21" s="64">
        <f>[1]S1!H52</f>
        <v>1330.5</v>
      </c>
      <c r="J21" s="64">
        <f>[1]S2!D52</f>
        <v>25711.77</v>
      </c>
      <c r="K21" s="65">
        <f t="shared" si="0"/>
        <v>143109.29999999999</v>
      </c>
    </row>
    <row r="22" spans="1:11" ht="12.95" customHeight="1">
      <c r="A22" s="60">
        <v>51312</v>
      </c>
      <c r="B22" s="61" t="s">
        <v>239</v>
      </c>
      <c r="C22" s="62">
        <f>[1]S1!C53</f>
        <v>88697.76</v>
      </c>
      <c r="D22" s="63">
        <f>[1]S2!C53</f>
        <v>0</v>
      </c>
      <c r="E22" s="63">
        <f>[1]S1!D53</f>
        <v>43231.65</v>
      </c>
      <c r="F22" s="63">
        <f>[1]S1!E53</f>
        <v>0</v>
      </c>
      <c r="G22" s="63">
        <f>[1]S1!F53</f>
        <v>0</v>
      </c>
      <c r="H22" s="63">
        <f>[1]S1!G53</f>
        <v>0</v>
      </c>
      <c r="I22" s="64">
        <f>[1]S1!H53</f>
        <v>0</v>
      </c>
      <c r="J22" s="64">
        <f>[1]S2!D53</f>
        <v>0</v>
      </c>
      <c r="K22" s="65">
        <f t="shared" si="0"/>
        <v>131929.41</v>
      </c>
    </row>
    <row r="23" spans="1:11" ht="12.95" customHeight="1">
      <c r="A23" s="502">
        <v>51313</v>
      </c>
      <c r="B23" s="66" t="s">
        <v>240</v>
      </c>
      <c r="C23" s="67"/>
      <c r="D23" s="68"/>
      <c r="E23" s="68"/>
      <c r="F23" s="68"/>
      <c r="G23" s="68"/>
      <c r="H23" s="68"/>
      <c r="I23" s="69"/>
      <c r="J23" s="69"/>
      <c r="K23" s="70">
        <f t="shared" si="0"/>
        <v>0</v>
      </c>
    </row>
    <row r="24" spans="1:11" s="76" customFormat="1" ht="12.95" customHeight="1">
      <c r="A24" s="71">
        <v>51314</v>
      </c>
      <c r="B24" s="72" t="s">
        <v>241</v>
      </c>
      <c r="C24" s="73">
        <f>[1]S1!C55</f>
        <v>-202877.84</v>
      </c>
      <c r="D24" s="74">
        <f>[1]S2!C55</f>
        <v>0</v>
      </c>
      <c r="E24" s="74">
        <f>[1]S1!D55</f>
        <v>-146012.32</v>
      </c>
      <c r="F24" s="74">
        <f>[1]S1!E55</f>
        <v>0</v>
      </c>
      <c r="G24" s="74">
        <f>[1]S1!F55</f>
        <v>-15068.14</v>
      </c>
      <c r="H24" s="74">
        <f>[1]S1!G55</f>
        <v>0</v>
      </c>
      <c r="I24" s="75">
        <f>[1]S1!H55</f>
        <v>0</v>
      </c>
      <c r="J24" s="75">
        <f>[1]S2!D55</f>
        <v>0</v>
      </c>
      <c r="K24" s="65">
        <f t="shared" si="0"/>
        <v>-363958.30000000005</v>
      </c>
    </row>
    <row r="25" spans="1:11" ht="12.95" customHeight="1">
      <c r="A25" s="60">
        <v>51315</v>
      </c>
      <c r="B25" s="61" t="s">
        <v>242</v>
      </c>
      <c r="C25" s="62">
        <f>[1]S1!C56</f>
        <v>0</v>
      </c>
      <c r="D25" s="63">
        <f>[1]S2!C56</f>
        <v>0</v>
      </c>
      <c r="E25" s="63">
        <f>[1]S1!D56</f>
        <v>0</v>
      </c>
      <c r="F25" s="63">
        <f>[1]S1!E56</f>
        <v>0</v>
      </c>
      <c r="G25" s="63">
        <f>[1]S1!F56</f>
        <v>0</v>
      </c>
      <c r="H25" s="63">
        <f>[1]S1!G56</f>
        <v>0</v>
      </c>
      <c r="I25" s="64">
        <f>[1]S1!H56</f>
        <v>0</v>
      </c>
      <c r="J25" s="64">
        <f>[1]S2!D56</f>
        <v>0</v>
      </c>
      <c r="K25" s="65">
        <f t="shared" si="0"/>
        <v>0</v>
      </c>
    </row>
    <row r="26" spans="1:11" ht="12.95" customHeight="1">
      <c r="A26" s="60">
        <v>51316</v>
      </c>
      <c r="B26" s="61" t="s">
        <v>243</v>
      </c>
      <c r="C26" s="62">
        <f>[1]S1!C57</f>
        <v>0</v>
      </c>
      <c r="D26" s="63">
        <f>[1]S2!C57</f>
        <v>0</v>
      </c>
      <c r="E26" s="63">
        <f>[1]S1!D57</f>
        <v>0</v>
      </c>
      <c r="F26" s="63">
        <f>[1]S1!E57</f>
        <v>0</v>
      </c>
      <c r="G26" s="63">
        <f>[1]S1!F57</f>
        <v>0</v>
      </c>
      <c r="H26" s="63">
        <f>[1]S1!G57</f>
        <v>0</v>
      </c>
      <c r="I26" s="64">
        <f>[1]S1!H57</f>
        <v>0</v>
      </c>
      <c r="J26" s="64">
        <f>[1]S2!D57</f>
        <v>0</v>
      </c>
      <c r="K26" s="65">
        <f t="shared" si="0"/>
        <v>0</v>
      </c>
    </row>
    <row r="27" spans="1:11" ht="12.95" customHeight="1">
      <c r="A27" s="60">
        <v>51399</v>
      </c>
      <c r="B27" s="61" t="s">
        <v>244</v>
      </c>
      <c r="C27" s="62">
        <f>[1]S1!C58</f>
        <v>15396.78</v>
      </c>
      <c r="D27" s="63">
        <f>[1]S2!C58</f>
        <v>19266.599999999999</v>
      </c>
      <c r="E27" s="63">
        <f>[1]S1!D58</f>
        <v>582415.74</v>
      </c>
      <c r="F27" s="63">
        <f>[1]S1!E58</f>
        <v>9900.18</v>
      </c>
      <c r="G27" s="63">
        <f>[1]S1!F58</f>
        <v>53252.97</v>
      </c>
      <c r="H27" s="63">
        <f>[1]S1!G58</f>
        <v>0</v>
      </c>
      <c r="I27" s="64">
        <f>[1]S1!H58</f>
        <v>3728.23</v>
      </c>
      <c r="J27" s="64">
        <f>[1]S2!D58</f>
        <v>0</v>
      </c>
      <c r="K27" s="65">
        <f t="shared" si="0"/>
        <v>683960.5</v>
      </c>
    </row>
    <row r="28" spans="1:11" ht="12.95" customHeight="1">
      <c r="A28" s="60">
        <v>51401</v>
      </c>
      <c r="B28" s="61" t="s">
        <v>245</v>
      </c>
      <c r="C28" s="62">
        <f>[1]S1!C59</f>
        <v>0</v>
      </c>
      <c r="D28" s="63">
        <f>[1]S2!C59</f>
        <v>0</v>
      </c>
      <c r="E28" s="63">
        <f>[1]S1!D59</f>
        <v>0</v>
      </c>
      <c r="F28" s="63">
        <f>[1]S1!E59</f>
        <v>0</v>
      </c>
      <c r="G28" s="63">
        <f>[1]S1!F59</f>
        <v>0</v>
      </c>
      <c r="H28" s="63">
        <f>[1]S1!G59</f>
        <v>0</v>
      </c>
      <c r="I28" s="64">
        <f>[1]S1!H59</f>
        <v>0</v>
      </c>
      <c r="J28" s="64">
        <f>[1]S2!D59</f>
        <v>0</v>
      </c>
      <c r="K28" s="65">
        <f t="shared" si="0"/>
        <v>0</v>
      </c>
    </row>
    <row r="29" spans="1:11" ht="12.95" customHeight="1">
      <c r="A29" s="60">
        <v>51402</v>
      </c>
      <c r="B29" s="61" t="s">
        <v>246</v>
      </c>
      <c r="C29" s="62">
        <f>[1]S1!C60</f>
        <v>0</v>
      </c>
      <c r="D29" s="63">
        <f>[1]S2!C60</f>
        <v>0</v>
      </c>
      <c r="E29" s="63">
        <f>[1]S1!D60</f>
        <v>0</v>
      </c>
      <c r="F29" s="63">
        <f>[1]S1!E60</f>
        <v>0</v>
      </c>
      <c r="G29" s="63">
        <f>[1]S1!F60</f>
        <v>0</v>
      </c>
      <c r="H29" s="63">
        <f>[1]S1!G60</f>
        <v>0</v>
      </c>
      <c r="I29" s="64">
        <f>[1]S1!H60</f>
        <v>0</v>
      </c>
      <c r="J29" s="64">
        <f>[1]S2!D60</f>
        <v>0</v>
      </c>
      <c r="K29" s="65">
        <f t="shared" si="0"/>
        <v>0</v>
      </c>
    </row>
    <row r="30" spans="1:11" ht="12.95" customHeight="1">
      <c r="A30" s="500">
        <v>51403</v>
      </c>
      <c r="B30" s="501" t="s">
        <v>247</v>
      </c>
      <c r="C30" s="62">
        <f>[1]S1!C68</f>
        <v>0</v>
      </c>
      <c r="D30" s="63">
        <f>[1]S2!C68</f>
        <v>0</v>
      </c>
      <c r="E30" s="63">
        <f>[1]S1!D68</f>
        <v>0</v>
      </c>
      <c r="F30" s="63">
        <f>[1]S1!E68</f>
        <v>0</v>
      </c>
      <c r="G30" s="63">
        <f>[1]S1!F68</f>
        <v>0</v>
      </c>
      <c r="H30" s="63">
        <f>[1]S1!G68</f>
        <v>0</v>
      </c>
      <c r="I30" s="63">
        <f>[1]S1!H68</f>
        <v>0</v>
      </c>
      <c r="J30" s="64">
        <f>[1]S2!D68</f>
        <v>0</v>
      </c>
      <c r="K30" s="65">
        <f t="shared" si="0"/>
        <v>0</v>
      </c>
    </row>
    <row r="31" spans="1:11" ht="12.95" customHeight="1">
      <c r="A31" s="60">
        <v>51404</v>
      </c>
      <c r="B31" s="61" t="s">
        <v>248</v>
      </c>
      <c r="C31" s="62">
        <f>[1]S1!C69</f>
        <v>0</v>
      </c>
      <c r="D31" s="63">
        <f>[1]S2!C69</f>
        <v>0</v>
      </c>
      <c r="E31" s="63">
        <f>[1]S1!D69</f>
        <v>0</v>
      </c>
      <c r="F31" s="63">
        <f>[1]S1!E69</f>
        <v>0</v>
      </c>
      <c r="G31" s="63">
        <f>[1]S1!F69</f>
        <v>0</v>
      </c>
      <c r="H31" s="63">
        <f>[1]S1!G69</f>
        <v>0</v>
      </c>
      <c r="I31" s="63">
        <f>[1]S1!H69</f>
        <v>0</v>
      </c>
      <c r="J31" s="64">
        <f>[1]S2!D69</f>
        <v>0</v>
      </c>
      <c r="K31" s="65">
        <f t="shared" si="0"/>
        <v>0</v>
      </c>
    </row>
    <row r="32" spans="1:11" ht="12.95" customHeight="1">
      <c r="A32" s="60">
        <v>51405</v>
      </c>
      <c r="B32" s="61" t="s">
        <v>249</v>
      </c>
      <c r="C32" s="62">
        <f>[1]S1!C70</f>
        <v>7098.45</v>
      </c>
      <c r="D32" s="63">
        <f>[1]S2!C70</f>
        <v>10365.85</v>
      </c>
      <c r="E32" s="63">
        <f>[1]S1!D70</f>
        <v>25075.95</v>
      </c>
      <c r="F32" s="63">
        <f>[1]S1!E70</f>
        <v>3280.55</v>
      </c>
      <c r="G32" s="63">
        <f>[1]S1!F70</f>
        <v>3449.35</v>
      </c>
      <c r="H32" s="63">
        <f>[1]S1!G70</f>
        <v>0</v>
      </c>
      <c r="I32" s="63">
        <f>[1]S1!H70</f>
        <v>2248.25</v>
      </c>
      <c r="J32" s="64">
        <f>[1]S2!D70</f>
        <v>0</v>
      </c>
      <c r="K32" s="65">
        <f t="shared" si="0"/>
        <v>51518.400000000001</v>
      </c>
    </row>
    <row r="33" spans="1:11" ht="12.95" customHeight="1">
      <c r="A33" s="60">
        <v>51406</v>
      </c>
      <c r="B33" s="61" t="s">
        <v>250</v>
      </c>
      <c r="C33" s="62">
        <f>[1]S1!C71</f>
        <v>0</v>
      </c>
      <c r="D33" s="63">
        <f>[1]S2!C71</f>
        <v>0</v>
      </c>
      <c r="E33" s="63">
        <f>[1]S1!D71</f>
        <v>0</v>
      </c>
      <c r="F33" s="63">
        <f>[1]S1!E71</f>
        <v>0</v>
      </c>
      <c r="G33" s="63">
        <f>[1]S1!F71</f>
        <v>0</v>
      </c>
      <c r="H33" s="63">
        <f>[1]S1!G71</f>
        <v>0</v>
      </c>
      <c r="I33" s="63">
        <f>[1]S1!H71</f>
        <v>0</v>
      </c>
      <c r="J33" s="64">
        <f>[1]S2!D71</f>
        <v>0</v>
      </c>
      <c r="K33" s="65">
        <f t="shared" si="0"/>
        <v>0</v>
      </c>
    </row>
    <row r="34" spans="1:11" ht="12.95" customHeight="1">
      <c r="A34" s="60">
        <v>51407</v>
      </c>
      <c r="B34" s="61" t="s">
        <v>251</v>
      </c>
      <c r="C34" s="62">
        <f>[1]S1!C72</f>
        <v>0</v>
      </c>
      <c r="D34" s="63">
        <f>[1]S2!C72</f>
        <v>0</v>
      </c>
      <c r="E34" s="63">
        <f>[1]S1!D72</f>
        <v>0</v>
      </c>
      <c r="F34" s="63">
        <f>[1]S1!E72</f>
        <v>0</v>
      </c>
      <c r="G34" s="63">
        <f>[1]S1!F72</f>
        <v>0</v>
      </c>
      <c r="H34" s="63">
        <f>[1]S1!G72</f>
        <v>0</v>
      </c>
      <c r="I34" s="63">
        <f>[1]S1!H72</f>
        <v>0</v>
      </c>
      <c r="J34" s="64">
        <f>[1]S2!D72</f>
        <v>0</v>
      </c>
      <c r="K34" s="65">
        <f t="shared" si="0"/>
        <v>0</v>
      </c>
    </row>
    <row r="35" spans="1:11" ht="12.95" customHeight="1">
      <c r="A35" s="60">
        <v>51408</v>
      </c>
      <c r="B35" s="61" t="s">
        <v>252</v>
      </c>
      <c r="C35" s="62">
        <f>[1]S1!C73</f>
        <v>74057.84</v>
      </c>
      <c r="D35" s="63">
        <f>[1]S2!C73</f>
        <v>140367.32</v>
      </c>
      <c r="E35" s="63">
        <f>[1]S1!D73</f>
        <v>278186.06</v>
      </c>
      <c r="F35" s="63">
        <f>[1]S1!E73</f>
        <v>25879.119999999999</v>
      </c>
      <c r="G35" s="63">
        <f>[1]S1!F73</f>
        <v>36431.22</v>
      </c>
      <c r="H35" s="63">
        <f>[1]S1!G73</f>
        <v>0</v>
      </c>
      <c r="I35" s="63">
        <f>[1]S1!H73</f>
        <v>17120.439999999999</v>
      </c>
      <c r="J35" s="64">
        <f>[1]S2!D73</f>
        <v>0</v>
      </c>
      <c r="K35" s="65">
        <f t="shared" si="0"/>
        <v>572041.99999999988</v>
      </c>
    </row>
    <row r="36" spans="1:11" ht="12.95" customHeight="1">
      <c r="A36" s="60">
        <v>51409</v>
      </c>
      <c r="B36" s="61" t="s">
        <v>253</v>
      </c>
      <c r="C36" s="62">
        <f>[1]S1!C74</f>
        <v>136001.28</v>
      </c>
      <c r="D36" s="63">
        <f>[1]S2!C74</f>
        <v>141794.01</v>
      </c>
      <c r="E36" s="63">
        <f>[1]S1!D74</f>
        <v>483620.23</v>
      </c>
      <c r="F36" s="63">
        <f>[1]S1!E74</f>
        <v>81135.289999999994</v>
      </c>
      <c r="G36" s="63">
        <f>[1]S1!F74</f>
        <v>82085.7</v>
      </c>
      <c r="H36" s="63">
        <f>[1]S1!G74</f>
        <v>0</v>
      </c>
      <c r="I36" s="63">
        <f>[1]S1!H74</f>
        <v>25170.49</v>
      </c>
      <c r="J36" s="64">
        <f>[1]S2!D74</f>
        <v>0</v>
      </c>
      <c r="K36" s="65">
        <f t="shared" si="0"/>
        <v>949807</v>
      </c>
    </row>
    <row r="37" spans="1:11" ht="12.95" customHeight="1">
      <c r="A37" s="60">
        <v>51499</v>
      </c>
      <c r="B37" s="61" t="s">
        <v>254</v>
      </c>
      <c r="C37" s="62">
        <f>[1]S1!C75</f>
        <v>0</v>
      </c>
      <c r="D37" s="63">
        <f>[1]S2!C75</f>
        <v>0</v>
      </c>
      <c r="E37" s="63">
        <f>[1]S1!D75</f>
        <v>0</v>
      </c>
      <c r="F37" s="63">
        <f>[1]S1!E75</f>
        <v>0</v>
      </c>
      <c r="G37" s="63">
        <f>[1]S1!F75</f>
        <v>0</v>
      </c>
      <c r="H37" s="63">
        <f>[1]S1!G75</f>
        <v>0</v>
      </c>
      <c r="I37" s="63">
        <f>[1]S1!H75</f>
        <v>0</v>
      </c>
      <c r="J37" s="64">
        <f>[1]S2!D75</f>
        <v>0</v>
      </c>
      <c r="K37" s="65">
        <f t="shared" si="0"/>
        <v>0</v>
      </c>
    </row>
    <row r="38" spans="1:11" ht="12.95" customHeight="1">
      <c r="A38" s="60">
        <v>51601</v>
      </c>
      <c r="B38" s="61" t="s">
        <v>255</v>
      </c>
      <c r="C38" s="62">
        <f>[1]S1!C76</f>
        <v>0</v>
      </c>
      <c r="D38" s="63">
        <f>[1]S2!C76</f>
        <v>0</v>
      </c>
      <c r="E38" s="63">
        <f>[1]S1!D76</f>
        <v>0</v>
      </c>
      <c r="F38" s="63">
        <f>[1]S1!E76</f>
        <v>0</v>
      </c>
      <c r="G38" s="63">
        <f>[1]S1!F76</f>
        <v>0</v>
      </c>
      <c r="H38" s="63">
        <f>[1]S1!G76</f>
        <v>0</v>
      </c>
      <c r="I38" s="63">
        <f>[1]S1!H76</f>
        <v>0</v>
      </c>
      <c r="J38" s="64">
        <f>[1]S2!D76</f>
        <v>0</v>
      </c>
      <c r="K38" s="65">
        <f t="shared" si="0"/>
        <v>0</v>
      </c>
    </row>
    <row r="39" spans="1:11" ht="12.95" customHeight="1">
      <c r="A39" s="60">
        <v>51602</v>
      </c>
      <c r="B39" s="61" t="s">
        <v>256</v>
      </c>
      <c r="C39" s="62">
        <f>[1]S1!C77</f>
        <v>0</v>
      </c>
      <c r="D39" s="63">
        <f>[1]S2!C77</f>
        <v>0</v>
      </c>
      <c r="E39" s="63">
        <f>[1]S1!D77</f>
        <v>0</v>
      </c>
      <c r="F39" s="63">
        <f>[1]S1!E77</f>
        <v>0</v>
      </c>
      <c r="G39" s="63">
        <f>[1]S1!F77</f>
        <v>0</v>
      </c>
      <c r="H39" s="63">
        <f>[1]S1!G77</f>
        <v>0</v>
      </c>
      <c r="I39" s="63">
        <f>[1]S1!H77</f>
        <v>0</v>
      </c>
      <c r="J39" s="64">
        <f>[1]S2!D77</f>
        <v>0</v>
      </c>
      <c r="K39" s="65">
        <f t="shared" si="0"/>
        <v>0</v>
      </c>
    </row>
    <row r="40" spans="1:11" ht="12.95" customHeight="1">
      <c r="A40" s="60">
        <v>51603</v>
      </c>
      <c r="B40" s="61" t="s">
        <v>257</v>
      </c>
      <c r="C40" s="62">
        <f>[1]S1!C78</f>
        <v>0</v>
      </c>
      <c r="D40" s="63">
        <f>[1]S2!C78</f>
        <v>0</v>
      </c>
      <c r="E40" s="63">
        <f>[1]S1!D78</f>
        <v>0</v>
      </c>
      <c r="F40" s="63">
        <f>[1]S1!E78</f>
        <v>0</v>
      </c>
      <c r="G40" s="63">
        <f>[1]S1!F78</f>
        <v>0</v>
      </c>
      <c r="H40" s="63">
        <f>[1]S1!G78</f>
        <v>0</v>
      </c>
      <c r="I40" s="63">
        <f>[1]S1!H78</f>
        <v>0</v>
      </c>
      <c r="J40" s="64">
        <f>[1]S2!D78</f>
        <v>0</v>
      </c>
      <c r="K40" s="65">
        <f t="shared" si="0"/>
        <v>0</v>
      </c>
    </row>
    <row r="41" spans="1:11" ht="12.95" customHeight="1">
      <c r="A41" s="60">
        <v>51604</v>
      </c>
      <c r="B41" s="61" t="s">
        <v>258</v>
      </c>
      <c r="C41" s="62">
        <f>[1]S1!C79</f>
        <v>0</v>
      </c>
      <c r="D41" s="63">
        <f>[1]S2!C79</f>
        <v>0</v>
      </c>
      <c r="E41" s="63">
        <f>[1]S1!D79</f>
        <v>0</v>
      </c>
      <c r="F41" s="63">
        <f>[1]S1!E79</f>
        <v>0</v>
      </c>
      <c r="G41" s="63">
        <f>[1]S1!F79</f>
        <v>0</v>
      </c>
      <c r="H41" s="63">
        <f>[1]S1!G79</f>
        <v>0</v>
      </c>
      <c r="I41" s="63">
        <f>[1]S1!H79</f>
        <v>0</v>
      </c>
      <c r="J41" s="64">
        <f>[1]S2!D79</f>
        <v>0</v>
      </c>
      <c r="K41" s="65">
        <f t="shared" si="0"/>
        <v>0</v>
      </c>
    </row>
    <row r="42" spans="1:11" ht="12.95" customHeight="1">
      <c r="A42" s="60">
        <v>51605</v>
      </c>
      <c r="B42" s="61" t="s">
        <v>259</v>
      </c>
      <c r="C42" s="62">
        <f>[1]S1!C80</f>
        <v>0</v>
      </c>
      <c r="D42" s="63">
        <f>[1]S2!C80</f>
        <v>0</v>
      </c>
      <c r="E42" s="63">
        <f>[1]S1!D80</f>
        <v>0</v>
      </c>
      <c r="F42" s="63">
        <f>[1]S1!E80</f>
        <v>0</v>
      </c>
      <c r="G42" s="63">
        <f>[1]S1!F80</f>
        <v>0</v>
      </c>
      <c r="H42" s="63">
        <f>[1]S1!G80</f>
        <v>0</v>
      </c>
      <c r="I42" s="63">
        <f>[1]S1!H80</f>
        <v>0</v>
      </c>
      <c r="J42" s="64">
        <f>[1]S2!D80</f>
        <v>0</v>
      </c>
      <c r="K42" s="65">
        <f t="shared" si="0"/>
        <v>0</v>
      </c>
    </row>
    <row r="43" spans="1:11" ht="12.95" customHeight="1">
      <c r="A43" s="60">
        <v>51606</v>
      </c>
      <c r="B43" s="61" t="s">
        <v>260</v>
      </c>
      <c r="C43" s="62">
        <f>[1]S1!C81</f>
        <v>4222.95</v>
      </c>
      <c r="D43" s="63">
        <f>[1]S2!C81</f>
        <v>6166.85</v>
      </c>
      <c r="E43" s="63">
        <f>[1]S1!D81</f>
        <v>19419.8</v>
      </c>
      <c r="F43" s="63">
        <f>[1]S1!E81</f>
        <v>1951.95</v>
      </c>
      <c r="G43" s="63">
        <f>[1]S1!F81</f>
        <v>2052.5</v>
      </c>
      <c r="H43" s="63">
        <f>[1]S1!G81</f>
        <v>0</v>
      </c>
      <c r="I43" s="63">
        <f>[1]S1!H81</f>
        <v>1337.95</v>
      </c>
      <c r="J43" s="64">
        <f>[1]S2!D81</f>
        <v>0</v>
      </c>
      <c r="K43" s="65">
        <f t="shared" si="0"/>
        <v>35152</v>
      </c>
    </row>
    <row r="44" spans="1:11" ht="12.95" customHeight="1">
      <c r="A44" s="60">
        <v>51607</v>
      </c>
      <c r="B44" s="61" t="s">
        <v>261</v>
      </c>
      <c r="C44" s="62">
        <f>[1]S1!C82</f>
        <v>0</v>
      </c>
      <c r="D44" s="63">
        <f>[1]S2!C82</f>
        <v>0</v>
      </c>
      <c r="E44" s="63">
        <f>[1]S1!D82</f>
        <v>0</v>
      </c>
      <c r="F44" s="63">
        <f>[1]S1!E82</f>
        <v>0</v>
      </c>
      <c r="G44" s="63">
        <f>[1]S1!F82</f>
        <v>0</v>
      </c>
      <c r="H44" s="63">
        <f>[1]S1!G82</f>
        <v>0</v>
      </c>
      <c r="I44" s="63">
        <f>[1]S1!H82</f>
        <v>0</v>
      </c>
      <c r="J44" s="64">
        <f>[1]S2!D82</f>
        <v>0</v>
      </c>
      <c r="K44" s="65">
        <f t="shared" si="0"/>
        <v>0</v>
      </c>
    </row>
    <row r="45" spans="1:11" ht="12.95" customHeight="1">
      <c r="A45" s="60">
        <v>51608</v>
      </c>
      <c r="B45" s="61" t="s">
        <v>262</v>
      </c>
      <c r="C45" s="62">
        <f>[1]S1!C83</f>
        <v>0</v>
      </c>
      <c r="D45" s="63">
        <f>[1]S2!C83</f>
        <v>0</v>
      </c>
      <c r="E45" s="63">
        <f>[1]S1!D83</f>
        <v>0</v>
      </c>
      <c r="F45" s="63">
        <f>[1]S1!E83</f>
        <v>0</v>
      </c>
      <c r="G45" s="63">
        <f>[1]S1!F83</f>
        <v>0</v>
      </c>
      <c r="H45" s="63">
        <f>[1]S1!G83</f>
        <v>0</v>
      </c>
      <c r="I45" s="63">
        <f>[1]S1!H83</f>
        <v>0</v>
      </c>
      <c r="J45" s="64">
        <f>[1]S2!D83</f>
        <v>0</v>
      </c>
      <c r="K45" s="65">
        <f t="shared" si="0"/>
        <v>0</v>
      </c>
    </row>
    <row r="46" spans="1:11" ht="12.95" customHeight="1">
      <c r="A46" s="60">
        <v>51609</v>
      </c>
      <c r="B46" s="61" t="s">
        <v>263</v>
      </c>
      <c r="C46" s="62">
        <f>[1]S1!C84</f>
        <v>0</v>
      </c>
      <c r="D46" s="63">
        <f>[1]S2!C84</f>
        <v>0</v>
      </c>
      <c r="E46" s="63">
        <f>[1]S1!D84</f>
        <v>0</v>
      </c>
      <c r="F46" s="63">
        <f>[1]S1!E84</f>
        <v>0</v>
      </c>
      <c r="G46" s="63">
        <f>[1]S1!F84</f>
        <v>0</v>
      </c>
      <c r="H46" s="63">
        <f>[1]S1!G84</f>
        <v>0</v>
      </c>
      <c r="I46" s="63">
        <f>[1]S1!H84</f>
        <v>0</v>
      </c>
      <c r="J46" s="64">
        <f>[1]S2!D84</f>
        <v>0</v>
      </c>
      <c r="K46" s="65">
        <f t="shared" si="0"/>
        <v>0</v>
      </c>
    </row>
    <row r="47" spans="1:11" ht="12.95" customHeight="1">
      <c r="A47" s="60">
        <v>51610</v>
      </c>
      <c r="B47" s="61" t="s">
        <v>264</v>
      </c>
      <c r="C47" s="62">
        <f>[1]S1!C85</f>
        <v>0</v>
      </c>
      <c r="D47" s="63">
        <f>[1]S2!C85</f>
        <v>0</v>
      </c>
      <c r="E47" s="63">
        <f>[1]S1!D85</f>
        <v>0</v>
      </c>
      <c r="F47" s="63">
        <f>[1]S1!E85</f>
        <v>0</v>
      </c>
      <c r="G47" s="63">
        <f>[1]S1!F85</f>
        <v>0</v>
      </c>
      <c r="H47" s="63">
        <f>[1]S1!G85</f>
        <v>0</v>
      </c>
      <c r="I47" s="63">
        <f>[1]S1!H85</f>
        <v>0</v>
      </c>
      <c r="J47" s="64">
        <f>[1]S2!D85</f>
        <v>0</v>
      </c>
      <c r="K47" s="65">
        <f t="shared" si="0"/>
        <v>0</v>
      </c>
    </row>
    <row r="48" spans="1:11" ht="12.95" customHeight="1">
      <c r="A48" s="60">
        <v>51611</v>
      </c>
      <c r="B48" s="61" t="s">
        <v>265</v>
      </c>
      <c r="C48" s="62">
        <f>[1]S1!C86</f>
        <v>34715.75</v>
      </c>
      <c r="D48" s="63">
        <f>[1]S2!C86</f>
        <v>14907.05</v>
      </c>
      <c r="E48" s="63">
        <f>[1]S1!D86</f>
        <v>48990.46</v>
      </c>
      <c r="F48" s="63">
        <f>[1]S1!E86</f>
        <v>4717.1899999999996</v>
      </c>
      <c r="G48" s="63">
        <f>[1]S1!F86</f>
        <v>6546.15</v>
      </c>
      <c r="H48" s="63">
        <f>[1]S1!G86</f>
        <v>0</v>
      </c>
      <c r="I48" s="63">
        <f>[1]S1!H86</f>
        <v>3232.39</v>
      </c>
      <c r="J48" s="64">
        <f>[1]S2!D86</f>
        <v>0</v>
      </c>
      <c r="K48" s="65">
        <f t="shared" si="0"/>
        <v>113108.99</v>
      </c>
    </row>
    <row r="49" spans="1:13" ht="12.95" customHeight="1">
      <c r="A49" s="60">
        <v>51612</v>
      </c>
      <c r="B49" s="61" t="s">
        <v>266</v>
      </c>
      <c r="C49" s="62">
        <f>[1]S1!C87</f>
        <v>0</v>
      </c>
      <c r="D49" s="63">
        <f>[1]S2!C87</f>
        <v>0</v>
      </c>
      <c r="E49" s="63">
        <f>[1]S1!D87</f>
        <v>0</v>
      </c>
      <c r="F49" s="63">
        <f>[1]S1!E87</f>
        <v>0</v>
      </c>
      <c r="G49" s="63">
        <f>[1]S1!F87</f>
        <v>0</v>
      </c>
      <c r="H49" s="63">
        <f>[1]S1!G87</f>
        <v>0</v>
      </c>
      <c r="I49" s="63">
        <f>[1]S1!H87</f>
        <v>0</v>
      </c>
      <c r="J49" s="64">
        <f>[1]S2!D87</f>
        <v>0</v>
      </c>
      <c r="K49" s="65">
        <f t="shared" si="0"/>
        <v>0</v>
      </c>
    </row>
    <row r="50" spans="1:13" ht="12.95" customHeight="1">
      <c r="A50" s="60">
        <v>51613</v>
      </c>
      <c r="B50" s="61" t="s">
        <v>267</v>
      </c>
      <c r="C50" s="62">
        <f>[1]S1!C88</f>
        <v>0</v>
      </c>
      <c r="D50" s="63">
        <f>[1]S2!C88</f>
        <v>0</v>
      </c>
      <c r="E50" s="63">
        <f>[1]S1!D88</f>
        <v>0</v>
      </c>
      <c r="F50" s="63">
        <f>[1]S1!E88</f>
        <v>0</v>
      </c>
      <c r="G50" s="63">
        <f>[1]S1!F88</f>
        <v>0</v>
      </c>
      <c r="H50" s="63">
        <f>[1]S1!G88</f>
        <v>0</v>
      </c>
      <c r="I50" s="63">
        <f>[1]S1!H88</f>
        <v>0</v>
      </c>
      <c r="J50" s="64">
        <f>[1]S2!D88</f>
        <v>0</v>
      </c>
      <c r="K50" s="65">
        <f t="shared" si="0"/>
        <v>0</v>
      </c>
    </row>
    <row r="51" spans="1:13" ht="12.95" customHeight="1">
      <c r="A51" s="60">
        <v>51614</v>
      </c>
      <c r="B51" s="61" t="s">
        <v>268</v>
      </c>
      <c r="C51" s="62">
        <f>[1]S1!C89</f>
        <v>0</v>
      </c>
      <c r="D51" s="63">
        <f>[1]S2!C89</f>
        <v>0</v>
      </c>
      <c r="E51" s="63">
        <f>[1]S1!D89</f>
        <v>0</v>
      </c>
      <c r="F51" s="63">
        <f>[1]S1!E89</f>
        <v>0</v>
      </c>
      <c r="G51" s="63">
        <f>[1]S1!F89</f>
        <v>0</v>
      </c>
      <c r="H51" s="63">
        <f>[1]S1!G89</f>
        <v>0</v>
      </c>
      <c r="I51" s="63">
        <f>[1]S1!H89</f>
        <v>0</v>
      </c>
      <c r="J51" s="64">
        <f>[1]S2!D89</f>
        <v>0</v>
      </c>
      <c r="K51" s="65">
        <f t="shared" si="0"/>
        <v>0</v>
      </c>
    </row>
    <row r="52" spans="1:13" ht="12.95" customHeight="1">
      <c r="A52" s="60">
        <v>51615</v>
      </c>
      <c r="B52" s="61" t="s">
        <v>269</v>
      </c>
      <c r="C52" s="62">
        <f>[1]S1!C90</f>
        <v>9663.7000000000007</v>
      </c>
      <c r="D52" s="63">
        <f>[1]S2!C90</f>
        <v>14112.81</v>
      </c>
      <c r="E52" s="63">
        <f>[1]S1!D90</f>
        <v>34157.449999999997</v>
      </c>
      <c r="F52" s="63">
        <f>[1]S1!E90</f>
        <v>4469.42</v>
      </c>
      <c r="G52" s="63">
        <f>[1]S1!F90</f>
        <v>4700.6000000000004</v>
      </c>
      <c r="H52" s="63">
        <f>[1]S1!G90</f>
        <v>0</v>
      </c>
      <c r="I52" s="63">
        <f>[1]S1!H90</f>
        <v>3065.42</v>
      </c>
      <c r="J52" s="64">
        <f>[1]S2!D90</f>
        <v>0</v>
      </c>
      <c r="K52" s="65">
        <f t="shared" si="0"/>
        <v>70169.399999999994</v>
      </c>
    </row>
    <row r="53" spans="1:13" ht="12.95" customHeight="1">
      <c r="A53" s="60">
        <v>51616</v>
      </c>
      <c r="B53" s="61" t="s">
        <v>270</v>
      </c>
      <c r="C53" s="62">
        <f>[1]S1!C91</f>
        <v>0</v>
      </c>
      <c r="D53" s="63">
        <f>[1]S2!C91</f>
        <v>0</v>
      </c>
      <c r="E53" s="63">
        <f>[1]S1!D91</f>
        <v>0</v>
      </c>
      <c r="F53" s="63">
        <f>[1]S1!E91</f>
        <v>0</v>
      </c>
      <c r="G53" s="63">
        <f>[1]S1!F91</f>
        <v>0</v>
      </c>
      <c r="H53" s="63">
        <f>[1]S1!G91</f>
        <v>0</v>
      </c>
      <c r="I53" s="63">
        <f>[1]S1!H91</f>
        <v>0</v>
      </c>
      <c r="J53" s="64">
        <f>[1]S2!D91</f>
        <v>0</v>
      </c>
      <c r="K53" s="65">
        <f t="shared" si="0"/>
        <v>0</v>
      </c>
    </row>
    <row r="54" spans="1:13" ht="12.95" customHeight="1">
      <c r="A54" s="60">
        <v>51617</v>
      </c>
      <c r="B54" s="61" t="s">
        <v>271</v>
      </c>
      <c r="C54" s="62">
        <f>[1]S1!C92</f>
        <v>0</v>
      </c>
      <c r="D54" s="63">
        <f>[1]S2!C92</f>
        <v>0</v>
      </c>
      <c r="E54" s="63">
        <f>[1]S1!D92</f>
        <v>0</v>
      </c>
      <c r="F54" s="63">
        <f>[1]S1!E92</f>
        <v>0</v>
      </c>
      <c r="G54" s="63">
        <f>[1]S1!F92</f>
        <v>0</v>
      </c>
      <c r="H54" s="63">
        <f>[1]S1!G92</f>
        <v>0</v>
      </c>
      <c r="I54" s="63">
        <f>[1]S1!H92</f>
        <v>0</v>
      </c>
      <c r="J54" s="64">
        <f>[1]S2!D92</f>
        <v>0</v>
      </c>
      <c r="K54" s="65">
        <f t="shared" si="0"/>
        <v>0</v>
      </c>
    </row>
    <row r="55" spans="1:13" ht="12.95" customHeight="1">
      <c r="A55" s="60">
        <v>51624</v>
      </c>
      <c r="B55" s="61" t="s">
        <v>307</v>
      </c>
      <c r="C55" s="62">
        <f>[1]S1!C93</f>
        <v>0</v>
      </c>
      <c r="D55" s="63">
        <f>[1]S2!C93</f>
        <v>0</v>
      </c>
      <c r="E55" s="63">
        <f>[1]S1!D93</f>
        <v>0</v>
      </c>
      <c r="F55" s="63">
        <f>[1]S1!E93</f>
        <v>0</v>
      </c>
      <c r="G55" s="63">
        <f>[1]S1!F93</f>
        <v>0</v>
      </c>
      <c r="H55" s="63">
        <f>[1]S1!G93</f>
        <v>0</v>
      </c>
      <c r="I55" s="63">
        <f>[1]S1!H93</f>
        <v>0</v>
      </c>
      <c r="J55" s="64">
        <f>[1]S2!D93</f>
        <v>0</v>
      </c>
      <c r="K55" s="65">
        <f t="shared" si="0"/>
        <v>0</v>
      </c>
    </row>
    <row r="56" spans="1:13" ht="12.95" customHeight="1">
      <c r="A56" s="60">
        <v>51708</v>
      </c>
      <c r="B56" s="61" t="s">
        <v>308</v>
      </c>
      <c r="C56" s="62">
        <f>[1]S1!C94</f>
        <v>0</v>
      </c>
      <c r="D56" s="63">
        <f>[1]S2!C94</f>
        <v>0</v>
      </c>
      <c r="E56" s="63">
        <f>[1]S1!D94</f>
        <v>0</v>
      </c>
      <c r="F56" s="63">
        <f>[1]S1!E94</f>
        <v>0</v>
      </c>
      <c r="G56" s="63">
        <f>[1]S1!F94</f>
        <v>0</v>
      </c>
      <c r="H56" s="63">
        <f>[1]S1!G94</f>
        <v>0</v>
      </c>
      <c r="I56" s="63">
        <f>[1]S1!H94</f>
        <v>0</v>
      </c>
      <c r="J56" s="64">
        <f>[1]S2!D94</f>
        <v>0</v>
      </c>
      <c r="K56" s="65">
        <f t="shared" si="0"/>
        <v>0</v>
      </c>
    </row>
    <row r="57" spans="1:13" ht="12.95" customHeight="1">
      <c r="A57" s="60">
        <v>51699</v>
      </c>
      <c r="B57" s="61" t="s">
        <v>298</v>
      </c>
      <c r="C57" s="62" t="s">
        <v>299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4">
        <v>0</v>
      </c>
      <c r="J57" s="64">
        <v>0</v>
      </c>
      <c r="K57" s="65">
        <f t="shared" si="0"/>
        <v>0</v>
      </c>
    </row>
    <row r="58" spans="1:13" ht="12.95" customHeight="1">
      <c r="A58" s="77"/>
      <c r="B58" s="78"/>
      <c r="C58" s="78"/>
      <c r="D58" s="78"/>
      <c r="E58" s="78"/>
      <c r="F58" s="78"/>
      <c r="G58" s="78"/>
      <c r="H58" s="78"/>
      <c r="I58" s="78"/>
      <c r="J58" s="78"/>
      <c r="K58" s="78"/>
    </row>
    <row r="59" spans="1:13" s="82" customFormat="1" ht="12.95" customHeight="1">
      <c r="A59" s="79"/>
      <c r="B59" s="80" t="s">
        <v>186</v>
      </c>
      <c r="C59" s="81">
        <f>SUM(C5:C57)+[1]S1!C54</f>
        <v>2366215.31</v>
      </c>
      <c r="D59" s="81">
        <f>SUM(D5:D57)+[1]S2!C54</f>
        <v>1776336.1800000002</v>
      </c>
      <c r="E59" s="81">
        <f>SUM(E5:E57)+[1]S1!D54</f>
        <v>10002706.73</v>
      </c>
      <c r="F59" s="81">
        <f>SUM(F5:F57)+[1]S1!E54</f>
        <v>697274.17999999993</v>
      </c>
      <c r="G59" s="81">
        <f>SUM(G5:G57)+[1]S1!F54</f>
        <v>972104.96</v>
      </c>
      <c r="H59" s="82">
        <f>SUM(H5:H57)+[1]S1!G54</f>
        <v>717</v>
      </c>
      <c r="I59" s="81">
        <f>SUM(I5:I57)+[1]S1!H54</f>
        <v>515440.37000000005</v>
      </c>
      <c r="J59" s="81">
        <f>SUM(J5:J57)+[1]S2!D54</f>
        <v>26907.22</v>
      </c>
      <c r="K59" s="81">
        <f t="shared" ref="K59" si="1">SUM(K5:K57)</f>
        <v>11675023.02</v>
      </c>
    </row>
    <row r="60" spans="1:13" ht="12.95" customHeight="1">
      <c r="A60" s="83"/>
      <c r="C60" s="41" t="s">
        <v>187</v>
      </c>
      <c r="D60" s="41" t="s">
        <v>187</v>
      </c>
      <c r="E60" s="41" t="s">
        <v>187</v>
      </c>
      <c r="F60" s="41" t="s">
        <v>187</v>
      </c>
      <c r="G60" s="41" t="s">
        <v>187</v>
      </c>
      <c r="H60" s="41" t="s">
        <v>187</v>
      </c>
      <c r="I60" s="41" t="s">
        <v>187</v>
      </c>
      <c r="J60" s="41" t="s">
        <v>187</v>
      </c>
      <c r="K60" s="41" t="s">
        <v>187</v>
      </c>
    </row>
    <row r="61" spans="1:13" ht="12.95" customHeight="1" thickBot="1">
      <c r="A61" s="83"/>
      <c r="C61" s="389"/>
    </row>
    <row r="62" spans="1:13" s="87" customFormat="1" ht="20.100000000000001" customHeight="1" thickBot="1">
      <c r="A62" s="84"/>
      <c r="B62" s="85" t="s">
        <v>176</v>
      </c>
      <c r="C62" s="441">
        <f>SUM(C5:C56)</f>
        <v>1819194.05</v>
      </c>
      <c r="D62" s="441">
        <f t="shared" ref="D62:J62" si="2">SUM(D5:D56)</f>
        <v>869911.63</v>
      </c>
      <c r="E62" s="441">
        <f t="shared" si="2"/>
        <v>7519611.2399999993</v>
      </c>
      <c r="F62" s="441">
        <f t="shared" si="2"/>
        <v>509297.0199999999</v>
      </c>
      <c r="G62" s="441">
        <f t="shared" si="2"/>
        <v>710328.17999999993</v>
      </c>
      <c r="H62" s="441">
        <f t="shared" si="2"/>
        <v>717</v>
      </c>
      <c r="I62" s="441">
        <f t="shared" si="2"/>
        <v>219056.68000000005</v>
      </c>
      <c r="J62" s="441">
        <f t="shared" si="2"/>
        <v>26907.22</v>
      </c>
      <c r="K62" s="441">
        <f>SUM(K5:K56)</f>
        <v>11675023.02</v>
      </c>
      <c r="M62" s="87" t="s">
        <v>323</v>
      </c>
    </row>
    <row r="63" spans="1:13" s="505" customFormat="1" ht="18" customHeight="1">
      <c r="A63" s="503"/>
      <c r="B63" s="506" t="s">
        <v>322</v>
      </c>
      <c r="C63" s="507">
        <f>C59-[1]S1!C98</f>
        <v>0</v>
      </c>
      <c r="D63" s="507">
        <f>D59-[1]S2!C98</f>
        <v>0</v>
      </c>
      <c r="E63" s="507">
        <f>E59-[1]S1!D98</f>
        <v>0</v>
      </c>
      <c r="F63" s="507">
        <f>F59-[1]S1!E98</f>
        <v>0</v>
      </c>
      <c r="G63" s="507">
        <f>G59-[1]S1!F98</f>
        <v>0</v>
      </c>
      <c r="H63" s="507">
        <f>H59-[1]S1!G98</f>
        <v>0</v>
      </c>
      <c r="I63" s="507">
        <f>I59-[1]S1!H98</f>
        <v>0</v>
      </c>
      <c r="J63" s="507">
        <f>J59-[1]S2!D98</f>
        <v>0</v>
      </c>
      <c r="K63" s="504">
        <f>SUM(J126,I190)</f>
        <v>15166059.219999999</v>
      </c>
      <c r="M63" s="505" t="s">
        <v>324</v>
      </c>
    </row>
    <row r="64" spans="1:13" ht="21" customHeight="1" thickBot="1">
      <c r="K64" s="516">
        <f>E314</f>
        <v>5449952.7699999996</v>
      </c>
      <c r="M64" s="87" t="s">
        <v>325</v>
      </c>
    </row>
    <row r="65" spans="1:13" ht="12.95" customHeight="1">
      <c r="A65" s="42" t="s">
        <v>40</v>
      </c>
      <c r="B65" s="43" t="s">
        <v>42</v>
      </c>
      <c r="C65" s="513" t="s">
        <v>188</v>
      </c>
      <c r="D65" s="514"/>
      <c r="E65" s="514"/>
      <c r="F65" s="514"/>
      <c r="G65" s="514"/>
      <c r="H65" s="514"/>
      <c r="I65" s="514"/>
      <c r="J65" s="515"/>
      <c r="K65" s="88"/>
      <c r="L65" s="89"/>
    </row>
    <row r="66" spans="1:13" ht="15" customHeight="1">
      <c r="A66" s="45" t="s">
        <v>41</v>
      </c>
      <c r="B66" s="46" t="s">
        <v>39</v>
      </c>
      <c r="C66" s="46" t="s">
        <v>189</v>
      </c>
      <c r="D66" s="46" t="s">
        <v>190</v>
      </c>
      <c r="E66" s="46" t="s">
        <v>191</v>
      </c>
      <c r="F66" s="46" t="s">
        <v>192</v>
      </c>
      <c r="G66" s="46" t="s">
        <v>193</v>
      </c>
      <c r="H66" s="112" t="s">
        <v>203</v>
      </c>
      <c r="I66" s="112" t="s">
        <v>204</v>
      </c>
      <c r="J66" s="90" t="s">
        <v>194</v>
      </c>
      <c r="K66" s="517">
        <f>SUM(K62:K64)</f>
        <v>32291035.009999998</v>
      </c>
      <c r="M66" s="82" t="s">
        <v>326</v>
      </c>
    </row>
    <row r="67" spans="1:13" ht="15" customHeight="1">
      <c r="A67" s="45"/>
      <c r="B67" s="46"/>
      <c r="C67" s="46" t="s">
        <v>195</v>
      </c>
      <c r="D67" s="46" t="s">
        <v>196</v>
      </c>
      <c r="E67" s="46" t="s">
        <v>197</v>
      </c>
      <c r="F67" s="46" t="s">
        <v>198</v>
      </c>
      <c r="G67" s="46" t="s">
        <v>199</v>
      </c>
      <c r="H67" s="112" t="s">
        <v>209</v>
      </c>
      <c r="I67" s="112" t="s">
        <v>210</v>
      </c>
      <c r="J67" s="90" t="s">
        <v>200</v>
      </c>
      <c r="K67" s="518">
        <f>K66-[1]WG!$J$101</f>
        <v>0</v>
      </c>
    </row>
    <row r="68" spans="1:13" s="53" customFormat="1" ht="20.100000000000001" customHeight="1" thickBot="1">
      <c r="A68" s="49">
        <v>1</v>
      </c>
      <c r="B68" s="50">
        <v>2</v>
      </c>
      <c r="C68" s="50">
        <v>3</v>
      </c>
      <c r="D68" s="50">
        <v>4</v>
      </c>
      <c r="E68" s="50">
        <v>5</v>
      </c>
      <c r="F68" s="50">
        <v>6</v>
      </c>
      <c r="G68" s="50">
        <v>7</v>
      </c>
      <c r="H68" s="50">
        <v>8</v>
      </c>
      <c r="I68" s="50">
        <v>9</v>
      </c>
      <c r="J68" s="91">
        <v>10</v>
      </c>
      <c r="K68" s="519">
        <f>K66-'Grand Total'!AG55</f>
        <v>32291035.009999998</v>
      </c>
    </row>
    <row r="69" spans="1:13" ht="12.95" customHeight="1">
      <c r="A69" s="92">
        <v>51201</v>
      </c>
      <c r="B69" s="55" t="s">
        <v>222</v>
      </c>
      <c r="C69" s="93">
        <f>[1]H1!C36</f>
        <v>0</v>
      </c>
      <c r="D69" s="93">
        <f>[1]H1!D36</f>
        <v>0</v>
      </c>
      <c r="E69" s="93">
        <f>[1]H1!E36</f>
        <v>0</v>
      </c>
      <c r="F69" s="93">
        <f>[1]H1!F36</f>
        <v>0</v>
      </c>
      <c r="G69" s="93">
        <f>[1]H1!G36</f>
        <v>0</v>
      </c>
      <c r="H69" s="431">
        <f>[1]H1!H36</f>
        <v>0</v>
      </c>
      <c r="I69" s="431">
        <f>[1]H1!I36</f>
        <v>200</v>
      </c>
      <c r="J69" s="94">
        <f>[1]H1!J36</f>
        <v>200</v>
      </c>
    </row>
    <row r="70" spans="1:13" ht="12.95" customHeight="1">
      <c r="A70" s="95">
        <v>51202</v>
      </c>
      <c r="B70" s="61" t="s">
        <v>223</v>
      </c>
      <c r="C70" s="425">
        <f>[1]H1!C37</f>
        <v>0</v>
      </c>
      <c r="D70" s="63">
        <f>[1]H1!D37</f>
        <v>0</v>
      </c>
      <c r="E70" s="63">
        <f>[1]H1!E37</f>
        <v>0</v>
      </c>
      <c r="F70" s="63">
        <f>[1]H1!F37</f>
        <v>0</v>
      </c>
      <c r="G70" s="63">
        <f>[1]H1!G37</f>
        <v>0</v>
      </c>
      <c r="H70" s="64">
        <f>[1]H1!H37</f>
        <v>0</v>
      </c>
      <c r="I70" s="64">
        <f>[1]H1!I37</f>
        <v>15054.63</v>
      </c>
      <c r="J70" s="96">
        <f>[1]H1!J37</f>
        <v>15054.63</v>
      </c>
    </row>
    <row r="71" spans="1:13" ht="12.95" customHeight="1">
      <c r="A71" s="95">
        <v>51203</v>
      </c>
      <c r="B71" s="61" t="s">
        <v>224</v>
      </c>
      <c r="C71" s="425">
        <f>[1]H1!C38</f>
        <v>0</v>
      </c>
      <c r="D71" s="63">
        <f>[1]H1!D38</f>
        <v>0</v>
      </c>
      <c r="E71" s="63">
        <f>[1]H1!E38</f>
        <v>0</v>
      </c>
      <c r="F71" s="63">
        <f>[1]H1!F38</f>
        <v>0</v>
      </c>
      <c r="G71" s="63">
        <f>[1]H1!G38</f>
        <v>0</v>
      </c>
      <c r="H71" s="64">
        <f>[1]H1!H38</f>
        <v>0</v>
      </c>
      <c r="I71" s="64">
        <f>[1]H1!I38</f>
        <v>64.209999999999994</v>
      </c>
      <c r="J71" s="96">
        <f>[1]H1!J38</f>
        <v>64.209999999999994</v>
      </c>
    </row>
    <row r="72" spans="1:13" ht="12.95" customHeight="1">
      <c r="A72" s="95">
        <v>51204</v>
      </c>
      <c r="B72" s="61" t="s">
        <v>225</v>
      </c>
      <c r="C72" s="63">
        <f>[1]H1!C39</f>
        <v>0</v>
      </c>
      <c r="D72" s="63">
        <f>[1]H1!D39</f>
        <v>0</v>
      </c>
      <c r="E72" s="63">
        <f>[1]H1!E39</f>
        <v>0</v>
      </c>
      <c r="F72" s="63">
        <f>[1]H1!F39</f>
        <v>0</v>
      </c>
      <c r="G72" s="63">
        <f>[1]H1!G39</f>
        <v>0</v>
      </c>
      <c r="H72" s="64">
        <f>[1]H1!H39</f>
        <v>0</v>
      </c>
      <c r="I72" s="64">
        <f>[1]H1!I39</f>
        <v>0</v>
      </c>
      <c r="J72" s="96">
        <f>[1]H1!J39</f>
        <v>0</v>
      </c>
    </row>
    <row r="73" spans="1:13" ht="12.95" customHeight="1">
      <c r="A73" s="95">
        <v>51205</v>
      </c>
      <c r="B73" s="61" t="s">
        <v>226</v>
      </c>
      <c r="C73" s="63">
        <f>[1]H1!C40</f>
        <v>0</v>
      </c>
      <c r="D73" s="63">
        <f>[1]H1!D40</f>
        <v>0</v>
      </c>
      <c r="E73" s="63">
        <f>[1]H1!E40</f>
        <v>0</v>
      </c>
      <c r="F73" s="63">
        <f>[1]H1!F40</f>
        <v>0</v>
      </c>
      <c r="G73" s="63">
        <f>[1]H1!G40</f>
        <v>0</v>
      </c>
      <c r="H73" s="64">
        <f>[1]H1!H40</f>
        <v>0</v>
      </c>
      <c r="I73" s="64">
        <f>[1]H1!I40</f>
        <v>0</v>
      </c>
      <c r="J73" s="96">
        <f>[1]H1!J40</f>
        <v>0</v>
      </c>
    </row>
    <row r="74" spans="1:13" ht="12.95" customHeight="1">
      <c r="A74" s="95">
        <v>51299</v>
      </c>
      <c r="B74" s="61" t="s">
        <v>227</v>
      </c>
      <c r="C74" s="425">
        <f>[1]H1!C41</f>
        <v>0</v>
      </c>
      <c r="D74" s="63">
        <f>[1]H1!D41</f>
        <v>0</v>
      </c>
      <c r="E74" s="63">
        <f>[1]H1!E41</f>
        <v>0</v>
      </c>
      <c r="F74" s="63">
        <f>[1]H1!F41</f>
        <v>0</v>
      </c>
      <c r="G74" s="63">
        <f>[1]H1!G41</f>
        <v>0</v>
      </c>
      <c r="H74" s="64">
        <f>[1]H1!H41</f>
        <v>0</v>
      </c>
      <c r="I74" s="64">
        <f>[1]H1!I41</f>
        <v>0</v>
      </c>
      <c r="J74" s="96">
        <f>[1]H1!J41</f>
        <v>0</v>
      </c>
    </row>
    <row r="75" spans="1:13" ht="12.95" customHeight="1">
      <c r="A75" s="95">
        <v>51301</v>
      </c>
      <c r="B75" s="61" t="s">
        <v>228</v>
      </c>
      <c r="C75" s="63">
        <f>[1]H1!C42</f>
        <v>0</v>
      </c>
      <c r="D75" s="63">
        <f>[1]H1!D42</f>
        <v>0</v>
      </c>
      <c r="E75" s="63">
        <f>[1]H1!E42</f>
        <v>0</v>
      </c>
      <c r="F75" s="63">
        <f>[1]H1!F42</f>
        <v>0</v>
      </c>
      <c r="G75" s="63">
        <f>[1]H1!G42</f>
        <v>0</v>
      </c>
      <c r="H75" s="64">
        <f>[1]H1!H42</f>
        <v>0</v>
      </c>
      <c r="I75" s="64">
        <f>[1]H1!I42</f>
        <v>0</v>
      </c>
      <c r="J75" s="96">
        <f>[1]H1!J42</f>
        <v>0</v>
      </c>
    </row>
    <row r="76" spans="1:13" ht="12.95" customHeight="1">
      <c r="A76" s="95">
        <v>51302</v>
      </c>
      <c r="B76" s="61" t="s">
        <v>229</v>
      </c>
      <c r="C76" s="63">
        <f>[1]H1!C43</f>
        <v>0</v>
      </c>
      <c r="D76" s="63">
        <f>[1]H1!D43</f>
        <v>0</v>
      </c>
      <c r="E76" s="63">
        <f>[1]H1!E43</f>
        <v>0</v>
      </c>
      <c r="F76" s="63">
        <f>[1]H1!F43</f>
        <v>0</v>
      </c>
      <c r="G76" s="63">
        <f>[1]H1!G43</f>
        <v>0</v>
      </c>
      <c r="H76" s="64">
        <f>[1]H1!H43</f>
        <v>0</v>
      </c>
      <c r="I76" s="64">
        <f>[1]H1!I43</f>
        <v>7884</v>
      </c>
      <c r="J76" s="96">
        <f>[1]H1!J43</f>
        <v>7884</v>
      </c>
    </row>
    <row r="77" spans="1:13" ht="12.95" customHeight="1">
      <c r="A77" s="95">
        <v>51303</v>
      </c>
      <c r="B77" s="61" t="s">
        <v>230</v>
      </c>
      <c r="C77" s="63">
        <f>[1]H1!C44</f>
        <v>0</v>
      </c>
      <c r="D77" s="63">
        <f>[1]H1!D44</f>
        <v>0</v>
      </c>
      <c r="E77" s="63">
        <f>[1]H1!E44</f>
        <v>0</v>
      </c>
      <c r="F77" s="63">
        <f>[1]H1!F44</f>
        <v>0</v>
      </c>
      <c r="G77" s="63">
        <f>[1]H1!G44</f>
        <v>0</v>
      </c>
      <c r="H77" s="64">
        <f>[1]H1!H44</f>
        <v>0</v>
      </c>
      <c r="I77" s="64">
        <f>[1]H1!I44</f>
        <v>0</v>
      </c>
      <c r="J77" s="96">
        <f>[1]H1!J44</f>
        <v>0</v>
      </c>
    </row>
    <row r="78" spans="1:13" ht="12.95" customHeight="1">
      <c r="A78" s="95">
        <v>51304</v>
      </c>
      <c r="B78" s="61" t="s">
        <v>231</v>
      </c>
      <c r="C78" s="63">
        <f>[1]H1!C45</f>
        <v>0</v>
      </c>
      <c r="D78" s="63">
        <f>[1]H1!D45</f>
        <v>0</v>
      </c>
      <c r="E78" s="63">
        <f>[1]H1!E45</f>
        <v>0</v>
      </c>
      <c r="F78" s="63">
        <f>[1]H1!F45</f>
        <v>0</v>
      </c>
      <c r="G78" s="63">
        <f>[1]H1!G45</f>
        <v>0</v>
      </c>
      <c r="H78" s="64">
        <f>[1]H1!H45</f>
        <v>0</v>
      </c>
      <c r="I78" s="64">
        <f>[1]H1!I45</f>
        <v>0</v>
      </c>
      <c r="J78" s="96">
        <f>[1]H1!J45</f>
        <v>0</v>
      </c>
    </row>
    <row r="79" spans="1:13" ht="12.95" customHeight="1">
      <c r="A79" s="95">
        <v>51305</v>
      </c>
      <c r="B79" s="61" t="s">
        <v>232</v>
      </c>
      <c r="C79" s="63">
        <f>[1]H1!C46</f>
        <v>0</v>
      </c>
      <c r="D79" s="63">
        <f>[1]H1!D46</f>
        <v>0</v>
      </c>
      <c r="E79" s="63">
        <f>[1]H1!E46</f>
        <v>0</v>
      </c>
      <c r="F79" s="63">
        <f>[1]H1!F46</f>
        <v>0</v>
      </c>
      <c r="G79" s="63">
        <f>[1]H1!G46</f>
        <v>0</v>
      </c>
      <c r="H79" s="64">
        <f>[1]H1!H46</f>
        <v>0</v>
      </c>
      <c r="I79" s="64">
        <f>[1]H1!I46</f>
        <v>0</v>
      </c>
      <c r="J79" s="96">
        <f>[1]H1!J46</f>
        <v>0</v>
      </c>
    </row>
    <row r="80" spans="1:13" ht="12.95" customHeight="1">
      <c r="A80" s="95">
        <v>51306</v>
      </c>
      <c r="B80" s="61" t="s">
        <v>233</v>
      </c>
      <c r="C80" s="63">
        <f>[1]H1!C47</f>
        <v>0</v>
      </c>
      <c r="D80" s="63">
        <f>[1]H1!D47</f>
        <v>0</v>
      </c>
      <c r="E80" s="63">
        <f>[1]H1!E47</f>
        <v>0</v>
      </c>
      <c r="F80" s="63">
        <f>[1]H1!F47</f>
        <v>0</v>
      </c>
      <c r="G80" s="63">
        <f>[1]H1!G47</f>
        <v>0</v>
      </c>
      <c r="H80" s="64">
        <f>[1]H1!H47</f>
        <v>0</v>
      </c>
      <c r="I80" s="64">
        <f>[1]H1!I47</f>
        <v>0</v>
      </c>
      <c r="J80" s="96">
        <f>[1]H1!J47</f>
        <v>0</v>
      </c>
    </row>
    <row r="81" spans="1:10" ht="12.95" customHeight="1">
      <c r="A81" s="95">
        <v>51307</v>
      </c>
      <c r="B81" s="61" t="s">
        <v>234</v>
      </c>
      <c r="C81" s="63">
        <f>[1]H1!C48</f>
        <v>0</v>
      </c>
      <c r="D81" s="63">
        <f>[1]H1!D48</f>
        <v>0</v>
      </c>
      <c r="E81" s="63">
        <f>[1]H1!E48</f>
        <v>0</v>
      </c>
      <c r="F81" s="63">
        <f>[1]H1!F48</f>
        <v>0</v>
      </c>
      <c r="G81" s="63">
        <f>[1]H1!G48</f>
        <v>0</v>
      </c>
      <c r="H81" s="64">
        <f>[1]H1!H48</f>
        <v>0</v>
      </c>
      <c r="I81" s="64">
        <f>[1]H1!I48</f>
        <v>76145.13</v>
      </c>
      <c r="J81" s="96">
        <f>[1]H1!J48</f>
        <v>76145.13</v>
      </c>
    </row>
    <row r="82" spans="1:10" ht="12.95" customHeight="1">
      <c r="A82" s="95">
        <v>51308</v>
      </c>
      <c r="B82" s="61" t="s">
        <v>235</v>
      </c>
      <c r="C82" s="425">
        <f>[1]H1!C49</f>
        <v>0</v>
      </c>
      <c r="D82" s="63">
        <f>[1]H1!D49</f>
        <v>0</v>
      </c>
      <c r="E82" s="63">
        <f>[1]H1!E49</f>
        <v>0</v>
      </c>
      <c r="F82" s="63">
        <f>[1]H1!F49</f>
        <v>0</v>
      </c>
      <c r="G82" s="63">
        <f>[1]H1!G49</f>
        <v>0</v>
      </c>
      <c r="H82" s="64">
        <f>[1]H1!H49</f>
        <v>0</v>
      </c>
      <c r="I82" s="64">
        <f>[1]H1!I49</f>
        <v>64296.160000000003</v>
      </c>
      <c r="J82" s="96">
        <f>[1]H1!J49</f>
        <v>64296.160000000003</v>
      </c>
    </row>
    <row r="83" spans="1:10" ht="12.95" customHeight="1">
      <c r="A83" s="95">
        <v>51309</v>
      </c>
      <c r="B83" s="61" t="s">
        <v>236</v>
      </c>
      <c r="C83" s="425">
        <f>[1]H1!C50</f>
        <v>0</v>
      </c>
      <c r="D83" s="63">
        <f>[1]H1!D50</f>
        <v>0</v>
      </c>
      <c r="E83" s="63">
        <f>[1]H1!E50</f>
        <v>0</v>
      </c>
      <c r="F83" s="63">
        <f>[1]H1!F50</f>
        <v>0</v>
      </c>
      <c r="G83" s="63">
        <f>[1]H1!G50</f>
        <v>0</v>
      </c>
      <c r="H83" s="64">
        <f>[1]H1!H50</f>
        <v>0</v>
      </c>
      <c r="I83" s="64">
        <f>[1]H1!I50</f>
        <v>13449.88</v>
      </c>
      <c r="J83" s="96">
        <f>[1]H1!J50</f>
        <v>13449.88</v>
      </c>
    </row>
    <row r="84" spans="1:10" ht="12.95" customHeight="1">
      <c r="A84" s="95">
        <v>51310</v>
      </c>
      <c r="B84" s="61" t="s">
        <v>237</v>
      </c>
      <c r="C84" s="63">
        <f>[1]H1!C51</f>
        <v>0</v>
      </c>
      <c r="D84" s="63">
        <f>[1]H1!D51</f>
        <v>0</v>
      </c>
      <c r="E84" s="63">
        <f>[1]H1!E51</f>
        <v>0</v>
      </c>
      <c r="F84" s="63">
        <f>[1]H1!F51</f>
        <v>0</v>
      </c>
      <c r="G84" s="63">
        <f>[1]H1!G51</f>
        <v>0</v>
      </c>
      <c r="H84" s="64">
        <f>[1]H1!H51</f>
        <v>0</v>
      </c>
      <c r="I84" s="64">
        <f>[1]H1!I51</f>
        <v>0</v>
      </c>
      <c r="J84" s="96">
        <f>[1]H1!J51</f>
        <v>0</v>
      </c>
    </row>
    <row r="85" spans="1:10" ht="12.95" customHeight="1">
      <c r="A85" s="95">
        <v>51311</v>
      </c>
      <c r="B85" s="61" t="s">
        <v>238</v>
      </c>
      <c r="C85" s="63">
        <f>[1]H1!C52</f>
        <v>0</v>
      </c>
      <c r="D85" s="63">
        <f>[1]H1!D52</f>
        <v>0</v>
      </c>
      <c r="E85" s="63">
        <f>[1]H1!E52</f>
        <v>0</v>
      </c>
      <c r="F85" s="63">
        <f>[1]H1!F52</f>
        <v>0</v>
      </c>
      <c r="G85" s="63">
        <f>[1]H1!G52</f>
        <v>0</v>
      </c>
      <c r="H85" s="64">
        <f>[1]H1!H52</f>
        <v>0</v>
      </c>
      <c r="I85" s="64">
        <f>[1]H1!I52</f>
        <v>417.37</v>
      </c>
      <c r="J85" s="96">
        <f>[1]H1!J52</f>
        <v>417.37</v>
      </c>
    </row>
    <row r="86" spans="1:10" ht="12.95" customHeight="1">
      <c r="A86" s="95">
        <v>51312</v>
      </c>
      <c r="B86" s="61" t="s">
        <v>239</v>
      </c>
      <c r="C86" s="63">
        <f>[1]H1!C53</f>
        <v>0</v>
      </c>
      <c r="D86" s="63">
        <f>[1]H1!D53</f>
        <v>0</v>
      </c>
      <c r="E86" s="63">
        <f>[1]H1!E53</f>
        <v>0</v>
      </c>
      <c r="F86" s="63">
        <f>[1]H1!F53</f>
        <v>0</v>
      </c>
      <c r="G86" s="63">
        <f>[1]H1!G53</f>
        <v>0</v>
      </c>
      <c r="H86" s="64">
        <f>[1]H1!H53</f>
        <v>0</v>
      </c>
      <c r="I86" s="64">
        <f>[1]H1!I53</f>
        <v>0</v>
      </c>
      <c r="J86" s="96">
        <f>[1]H1!J53</f>
        <v>0</v>
      </c>
    </row>
    <row r="87" spans="1:10" s="98" customFormat="1" ht="12.95" customHeight="1">
      <c r="A87" s="502">
        <v>51313</v>
      </c>
      <c r="B87" s="66" t="s">
        <v>240</v>
      </c>
      <c r="C87" s="68"/>
      <c r="D87" s="68"/>
      <c r="E87" s="68"/>
      <c r="F87" s="68"/>
      <c r="G87" s="68"/>
      <c r="H87" s="69"/>
      <c r="I87" s="69"/>
      <c r="J87" s="70"/>
    </row>
    <row r="88" spans="1:10" s="76" customFormat="1" ht="12.95" customHeight="1">
      <c r="A88" s="99">
        <v>51314</v>
      </c>
      <c r="B88" s="72" t="s">
        <v>241</v>
      </c>
      <c r="C88" s="74">
        <f>[1]H1!C55</f>
        <v>0</v>
      </c>
      <c r="D88" s="74">
        <f>[1]H1!D55</f>
        <v>0</v>
      </c>
      <c r="E88" s="74">
        <f>[1]H1!E55</f>
        <v>0</v>
      </c>
      <c r="F88" s="74">
        <f>[1]H1!F55</f>
        <v>0</v>
      </c>
      <c r="G88" s="74">
        <f>[1]H1!G55</f>
        <v>0</v>
      </c>
      <c r="H88" s="75">
        <f>[1]H1!H55</f>
        <v>0</v>
      </c>
      <c r="I88" s="75">
        <f>[1]H1!I55</f>
        <v>0</v>
      </c>
      <c r="J88" s="96">
        <f>[1]H1!J55</f>
        <v>0</v>
      </c>
    </row>
    <row r="89" spans="1:10" ht="12.95" customHeight="1">
      <c r="A89" s="95">
        <v>51315</v>
      </c>
      <c r="B89" s="61" t="s">
        <v>242</v>
      </c>
      <c r="C89" s="63">
        <f>[1]H1!C56</f>
        <v>0</v>
      </c>
      <c r="D89" s="63">
        <f>[1]H1!D56</f>
        <v>0</v>
      </c>
      <c r="E89" s="63">
        <f>[1]H1!E56</f>
        <v>0</v>
      </c>
      <c r="F89" s="63">
        <f>[1]H1!F56</f>
        <v>0</v>
      </c>
      <c r="G89" s="63">
        <f>[1]H1!G56</f>
        <v>0</v>
      </c>
      <c r="H89" s="64">
        <f>[1]H1!H56</f>
        <v>0</v>
      </c>
      <c r="I89" s="64">
        <f>[1]H1!I56</f>
        <v>0</v>
      </c>
      <c r="J89" s="96">
        <f>[1]H1!J56</f>
        <v>0</v>
      </c>
    </row>
    <row r="90" spans="1:10" ht="12.95" customHeight="1">
      <c r="A90" s="95">
        <v>51316</v>
      </c>
      <c r="B90" s="61" t="s">
        <v>243</v>
      </c>
      <c r="C90" s="63">
        <f>[1]H1!C57</f>
        <v>0</v>
      </c>
      <c r="D90" s="63">
        <f>[1]H1!D57</f>
        <v>0</v>
      </c>
      <c r="E90" s="63">
        <f>[1]H1!E57</f>
        <v>0</v>
      </c>
      <c r="F90" s="63">
        <f>[1]H1!F57</f>
        <v>0</v>
      </c>
      <c r="G90" s="63">
        <f>[1]H1!G57</f>
        <v>0</v>
      </c>
      <c r="H90" s="64">
        <f>[1]H1!H57</f>
        <v>0</v>
      </c>
      <c r="I90" s="64">
        <f>[1]H1!I57</f>
        <v>0</v>
      </c>
      <c r="J90" s="96">
        <f>[1]H1!J57</f>
        <v>0</v>
      </c>
    </row>
    <row r="91" spans="1:10" ht="12.95" customHeight="1">
      <c r="A91" s="95">
        <v>51399</v>
      </c>
      <c r="B91" s="61" t="s">
        <v>244</v>
      </c>
      <c r="C91" s="63">
        <f>[1]H1!C58</f>
        <v>0</v>
      </c>
      <c r="D91" s="63">
        <f>[1]H1!D58</f>
        <v>0</v>
      </c>
      <c r="E91" s="63">
        <f>[1]H1!E58</f>
        <v>0</v>
      </c>
      <c r="F91" s="63">
        <f>[1]H1!F58</f>
        <v>0</v>
      </c>
      <c r="G91" s="63">
        <f>[1]H1!G58</f>
        <v>0</v>
      </c>
      <c r="H91" s="64">
        <f>[1]H1!H58</f>
        <v>0</v>
      </c>
      <c r="I91" s="64">
        <f>[1]H1!I58</f>
        <v>1340.54</v>
      </c>
      <c r="J91" s="96">
        <f>[1]H1!J58</f>
        <v>1340.54</v>
      </c>
    </row>
    <row r="92" spans="1:10" ht="12.95" customHeight="1">
      <c r="A92" s="95">
        <v>51401</v>
      </c>
      <c r="B92" s="61" t="s">
        <v>245</v>
      </c>
      <c r="C92" s="63">
        <f>[1]H1!C59</f>
        <v>0</v>
      </c>
      <c r="D92" s="63">
        <f>[1]H1!D59</f>
        <v>0</v>
      </c>
      <c r="E92" s="63">
        <f>[1]H1!E59</f>
        <v>0</v>
      </c>
      <c r="F92" s="63">
        <f>[1]H1!F59</f>
        <v>0</v>
      </c>
      <c r="G92" s="63">
        <f>[1]H1!G59</f>
        <v>0</v>
      </c>
      <c r="H92" s="64">
        <f>[1]H1!H59</f>
        <v>0</v>
      </c>
      <c r="I92" s="64">
        <f>[1]H1!I59</f>
        <v>0</v>
      </c>
      <c r="J92" s="96">
        <f>[1]H1!J59</f>
        <v>0</v>
      </c>
    </row>
    <row r="93" spans="1:10" ht="12.95" customHeight="1">
      <c r="A93" s="95">
        <v>51402</v>
      </c>
      <c r="B93" s="61" t="s">
        <v>246</v>
      </c>
      <c r="C93" s="63">
        <f>[1]H1!C60</f>
        <v>0</v>
      </c>
      <c r="D93" s="63">
        <f>[1]H1!D60</f>
        <v>0</v>
      </c>
      <c r="E93" s="63">
        <f>[1]H1!E60</f>
        <v>0</v>
      </c>
      <c r="F93" s="63">
        <f>[1]H1!F60</f>
        <v>0</v>
      </c>
      <c r="G93" s="63">
        <f>[1]H1!G60</f>
        <v>0</v>
      </c>
      <c r="H93" s="64">
        <f>[1]H1!H60</f>
        <v>0</v>
      </c>
      <c r="I93" s="64">
        <f>[1]H1!I60</f>
        <v>0</v>
      </c>
      <c r="J93" s="96">
        <f>[1]H1!J60</f>
        <v>0</v>
      </c>
    </row>
    <row r="94" spans="1:10" ht="12.95" customHeight="1">
      <c r="A94" s="500">
        <v>51403</v>
      </c>
      <c r="B94" s="501" t="s">
        <v>247</v>
      </c>
      <c r="C94" s="63">
        <f>[1]H1!C68</f>
        <v>0</v>
      </c>
      <c r="D94" s="63">
        <f>[1]H1!D68</f>
        <v>0</v>
      </c>
      <c r="E94" s="63">
        <f>[1]H1!E68</f>
        <v>0</v>
      </c>
      <c r="F94" s="63">
        <f>[1]H1!F68</f>
        <v>0</v>
      </c>
      <c r="G94" s="63">
        <f>[1]H1!G68</f>
        <v>0</v>
      </c>
      <c r="H94" s="64">
        <f>[1]H1!H68</f>
        <v>0</v>
      </c>
      <c r="I94" s="64">
        <f>[1]H1!I68</f>
        <v>0</v>
      </c>
      <c r="J94" s="96">
        <f>[1]H1!J68</f>
        <v>0</v>
      </c>
    </row>
    <row r="95" spans="1:10" ht="12.95" customHeight="1">
      <c r="A95" s="95">
        <v>51404</v>
      </c>
      <c r="B95" s="61" t="s">
        <v>248</v>
      </c>
      <c r="C95" s="63">
        <f>[1]H1!C69</f>
        <v>0</v>
      </c>
      <c r="D95" s="63">
        <f>[1]H1!D69</f>
        <v>0</v>
      </c>
      <c r="E95" s="63">
        <f>[1]H1!E69</f>
        <v>0</v>
      </c>
      <c r="F95" s="63">
        <f>[1]H1!F69</f>
        <v>0</v>
      </c>
      <c r="G95" s="63">
        <f>[1]H1!G69</f>
        <v>0</v>
      </c>
      <c r="H95" s="64">
        <f>[1]H1!H69</f>
        <v>0</v>
      </c>
      <c r="I95" s="64">
        <f>[1]H1!I69</f>
        <v>0</v>
      </c>
      <c r="J95" s="96">
        <f>[1]H1!J69</f>
        <v>0</v>
      </c>
    </row>
    <row r="96" spans="1:10" ht="12.95" customHeight="1">
      <c r="A96" s="95">
        <v>51405</v>
      </c>
      <c r="B96" s="61" t="s">
        <v>249</v>
      </c>
      <c r="C96" s="63">
        <f>[1]H1!C70</f>
        <v>0</v>
      </c>
      <c r="D96" s="63">
        <f>[1]H1!D70</f>
        <v>0</v>
      </c>
      <c r="E96" s="63">
        <f>[1]H1!E70</f>
        <v>0</v>
      </c>
      <c r="F96" s="63">
        <f>[1]H1!F70</f>
        <v>0</v>
      </c>
      <c r="G96" s="63">
        <f>[1]H1!G70</f>
        <v>0</v>
      </c>
      <c r="H96" s="64">
        <f>[1]H1!H70</f>
        <v>0</v>
      </c>
      <c r="I96" s="64">
        <f>[1]H1!I70</f>
        <v>635.25</v>
      </c>
      <c r="J96" s="96">
        <f>[1]H1!J70</f>
        <v>635.25</v>
      </c>
    </row>
    <row r="97" spans="1:10" ht="12.95" customHeight="1">
      <c r="A97" s="95">
        <v>51406</v>
      </c>
      <c r="B97" s="61" t="s">
        <v>250</v>
      </c>
      <c r="C97" s="63">
        <f>[1]H1!C71</f>
        <v>0</v>
      </c>
      <c r="D97" s="63">
        <f>[1]H1!D71</f>
        <v>0</v>
      </c>
      <c r="E97" s="63">
        <f>[1]H1!E71</f>
        <v>0</v>
      </c>
      <c r="F97" s="63">
        <f>[1]H1!F71</f>
        <v>0</v>
      </c>
      <c r="G97" s="63">
        <f>[1]H1!G71</f>
        <v>0</v>
      </c>
      <c r="H97" s="64">
        <f>[1]H1!H71</f>
        <v>0</v>
      </c>
      <c r="I97" s="64">
        <f>[1]H1!I71</f>
        <v>0</v>
      </c>
      <c r="J97" s="96">
        <f>[1]H1!J71</f>
        <v>0</v>
      </c>
    </row>
    <row r="98" spans="1:10" ht="12.95" customHeight="1">
      <c r="A98" s="95">
        <v>51407</v>
      </c>
      <c r="B98" s="61" t="s">
        <v>251</v>
      </c>
      <c r="C98" s="63">
        <f>[1]H1!C72</f>
        <v>0</v>
      </c>
      <c r="D98" s="63">
        <f>[1]H1!D72</f>
        <v>0</v>
      </c>
      <c r="E98" s="63">
        <f>[1]H1!E72</f>
        <v>0</v>
      </c>
      <c r="F98" s="63">
        <f>[1]H1!F72</f>
        <v>0</v>
      </c>
      <c r="G98" s="63">
        <f>[1]H1!G72</f>
        <v>0</v>
      </c>
      <c r="H98" s="64">
        <f>[1]H1!H72</f>
        <v>0</v>
      </c>
      <c r="I98" s="64">
        <f>[1]H1!I72</f>
        <v>0</v>
      </c>
      <c r="J98" s="96">
        <f>[1]H1!J72</f>
        <v>0</v>
      </c>
    </row>
    <row r="99" spans="1:10" ht="12.95" customHeight="1">
      <c r="A99" s="95">
        <v>51408</v>
      </c>
      <c r="B99" s="61" t="s">
        <v>252</v>
      </c>
      <c r="C99" s="63">
        <f>[1]H1!C73</f>
        <v>0</v>
      </c>
      <c r="D99" s="63">
        <f>[1]H1!D73</f>
        <v>0</v>
      </c>
      <c r="E99" s="63">
        <f>[1]H1!E73</f>
        <v>0</v>
      </c>
      <c r="F99" s="63">
        <f>[1]H1!F73</f>
        <v>0</v>
      </c>
      <c r="G99" s="63">
        <f>[1]H1!G73</f>
        <v>0</v>
      </c>
      <c r="H99" s="64">
        <f>[1]H1!H73</f>
        <v>0</v>
      </c>
      <c r="I99" s="64">
        <f>[1]H1!I73</f>
        <v>10226.540000000001</v>
      </c>
      <c r="J99" s="96">
        <f>[1]H1!J73</f>
        <v>10226.540000000001</v>
      </c>
    </row>
    <row r="100" spans="1:10" ht="12.95" customHeight="1">
      <c r="A100" s="95">
        <v>51409</v>
      </c>
      <c r="B100" s="61" t="s">
        <v>253</v>
      </c>
      <c r="C100" s="425">
        <f>[1]H1!C74</f>
        <v>0</v>
      </c>
      <c r="D100" s="63">
        <f>[1]H1!D74</f>
        <v>0</v>
      </c>
      <c r="E100" s="63">
        <f>[1]H1!E74</f>
        <v>0</v>
      </c>
      <c r="F100" s="63">
        <f>[1]H1!F74</f>
        <v>0</v>
      </c>
      <c r="G100" s="63">
        <f>[1]H1!G74</f>
        <v>0</v>
      </c>
      <c r="H100" s="64">
        <f>[1]H1!H74</f>
        <v>0</v>
      </c>
      <c r="I100" s="64">
        <f>[1]H1!I74</f>
        <v>6600.99</v>
      </c>
      <c r="J100" s="96">
        <f>[1]H1!J74</f>
        <v>6600.99</v>
      </c>
    </row>
    <row r="101" spans="1:10" ht="12.95" customHeight="1">
      <c r="A101" s="95">
        <v>51499</v>
      </c>
      <c r="B101" s="61" t="s">
        <v>254</v>
      </c>
      <c r="C101" s="63">
        <f>[1]H1!C75</f>
        <v>0</v>
      </c>
      <c r="D101" s="63">
        <f>[1]H1!D75</f>
        <v>0</v>
      </c>
      <c r="E101" s="63">
        <f>[1]H1!E75</f>
        <v>0</v>
      </c>
      <c r="F101" s="63">
        <f>[1]H1!F75</f>
        <v>0</v>
      </c>
      <c r="G101" s="63">
        <f>[1]H1!G75</f>
        <v>0</v>
      </c>
      <c r="H101" s="64">
        <f>[1]H1!H75</f>
        <v>0</v>
      </c>
      <c r="I101" s="64">
        <f>[1]H1!I75</f>
        <v>0</v>
      </c>
      <c r="J101" s="96">
        <f>[1]H1!J75</f>
        <v>0</v>
      </c>
    </row>
    <row r="102" spans="1:10" ht="12.95" customHeight="1">
      <c r="A102" s="95">
        <v>51601</v>
      </c>
      <c r="B102" s="61" t="s">
        <v>255</v>
      </c>
      <c r="C102" s="63">
        <f>[1]H1!C76</f>
        <v>0</v>
      </c>
      <c r="D102" s="63">
        <f>[1]H1!D76</f>
        <v>0</v>
      </c>
      <c r="E102" s="63">
        <f>[1]H1!E76</f>
        <v>0</v>
      </c>
      <c r="F102" s="63">
        <f>[1]H1!F76</f>
        <v>0</v>
      </c>
      <c r="G102" s="63">
        <f>[1]H1!G76</f>
        <v>0</v>
      </c>
      <c r="H102" s="64">
        <f>[1]H1!H76</f>
        <v>0</v>
      </c>
      <c r="I102" s="64">
        <f>[1]H1!I76</f>
        <v>0</v>
      </c>
      <c r="J102" s="96">
        <f>[1]H1!J76</f>
        <v>0</v>
      </c>
    </row>
    <row r="103" spans="1:10" ht="12.95" customHeight="1">
      <c r="A103" s="95">
        <v>51602</v>
      </c>
      <c r="B103" s="61" t="s">
        <v>256</v>
      </c>
      <c r="C103" s="63">
        <f>[1]H1!C77</f>
        <v>0</v>
      </c>
      <c r="D103" s="63">
        <f>[1]H1!D77</f>
        <v>0</v>
      </c>
      <c r="E103" s="63">
        <f>[1]H1!E77</f>
        <v>0</v>
      </c>
      <c r="F103" s="63">
        <f>[1]H1!F77</f>
        <v>0</v>
      </c>
      <c r="G103" s="63">
        <f>[1]H1!G77</f>
        <v>0</v>
      </c>
      <c r="H103" s="64">
        <f>[1]H1!H77</f>
        <v>0</v>
      </c>
      <c r="I103" s="64">
        <f>[1]H1!I77</f>
        <v>0</v>
      </c>
      <c r="J103" s="96">
        <f>[1]H1!J77</f>
        <v>0</v>
      </c>
    </row>
    <row r="104" spans="1:10" ht="12.95" customHeight="1">
      <c r="A104" s="95">
        <v>51603</v>
      </c>
      <c r="B104" s="61" t="s">
        <v>257</v>
      </c>
      <c r="C104" s="63">
        <f>[1]H1!C78</f>
        <v>0</v>
      </c>
      <c r="D104" s="63">
        <f>[1]H1!D78</f>
        <v>0</v>
      </c>
      <c r="E104" s="63">
        <f>[1]H1!E78</f>
        <v>0</v>
      </c>
      <c r="F104" s="63">
        <f>[1]H1!F78</f>
        <v>0</v>
      </c>
      <c r="G104" s="63">
        <f>[1]H1!G78</f>
        <v>0</v>
      </c>
      <c r="H104" s="64">
        <f>[1]H1!H78</f>
        <v>0</v>
      </c>
      <c r="I104" s="64">
        <f>[1]H1!I78</f>
        <v>0</v>
      </c>
      <c r="J104" s="96">
        <f>[1]H1!J78</f>
        <v>0</v>
      </c>
    </row>
    <row r="105" spans="1:10" ht="12.95" customHeight="1">
      <c r="A105" s="95">
        <v>51604</v>
      </c>
      <c r="B105" s="61" t="s">
        <v>258</v>
      </c>
      <c r="C105" s="63">
        <f>[1]H1!C79</f>
        <v>0</v>
      </c>
      <c r="D105" s="63">
        <f>[1]H1!D79</f>
        <v>0</v>
      </c>
      <c r="E105" s="63">
        <f>[1]H1!E79</f>
        <v>0</v>
      </c>
      <c r="F105" s="63">
        <f>[1]H1!F79</f>
        <v>0</v>
      </c>
      <c r="G105" s="63">
        <f>[1]H1!G79</f>
        <v>0</v>
      </c>
      <c r="H105" s="64">
        <f>[1]H1!H79</f>
        <v>0</v>
      </c>
      <c r="I105" s="64">
        <f>[1]H1!I79</f>
        <v>0</v>
      </c>
      <c r="J105" s="96">
        <f>[1]H1!J79</f>
        <v>0</v>
      </c>
    </row>
    <row r="106" spans="1:10" ht="12.95" customHeight="1">
      <c r="A106" s="95">
        <v>51605</v>
      </c>
      <c r="B106" s="61" t="s">
        <v>259</v>
      </c>
      <c r="C106" s="63">
        <f>[1]H1!C80</f>
        <v>0</v>
      </c>
      <c r="D106" s="63">
        <f>[1]H1!D80</f>
        <v>0</v>
      </c>
      <c r="E106" s="63">
        <f>[1]H1!E80</f>
        <v>0</v>
      </c>
      <c r="F106" s="63">
        <f>[1]H1!F80</f>
        <v>0</v>
      </c>
      <c r="G106" s="63">
        <f>[1]H1!G80</f>
        <v>0</v>
      </c>
      <c r="H106" s="64">
        <f>[1]H1!H80</f>
        <v>0</v>
      </c>
      <c r="I106" s="64">
        <f>[1]H1!I80</f>
        <v>0</v>
      </c>
      <c r="J106" s="96">
        <f>[1]H1!J80</f>
        <v>0</v>
      </c>
    </row>
    <row r="107" spans="1:10" ht="12.95" customHeight="1">
      <c r="A107" s="95">
        <v>51606</v>
      </c>
      <c r="B107" s="61" t="s">
        <v>260</v>
      </c>
      <c r="C107" s="63">
        <f>[1]H1!C81</f>
        <v>0</v>
      </c>
      <c r="D107" s="63">
        <f>[1]H1!D81</f>
        <v>0</v>
      </c>
      <c r="E107" s="63">
        <f>[1]H1!E81</f>
        <v>0</v>
      </c>
      <c r="F107" s="63">
        <f>[1]H1!F81</f>
        <v>0</v>
      </c>
      <c r="G107" s="63">
        <f>[1]H1!G81</f>
        <v>0</v>
      </c>
      <c r="H107" s="64">
        <f>[1]H1!H81</f>
        <v>0</v>
      </c>
      <c r="I107" s="64">
        <f>[1]H1!I81</f>
        <v>180</v>
      </c>
      <c r="J107" s="96">
        <f>[1]H1!J81</f>
        <v>180</v>
      </c>
    </row>
    <row r="108" spans="1:10" ht="12.95" customHeight="1">
      <c r="A108" s="95">
        <v>51607</v>
      </c>
      <c r="B108" s="61" t="s">
        <v>261</v>
      </c>
      <c r="C108" s="63">
        <f>[1]H1!C82</f>
        <v>0</v>
      </c>
      <c r="D108" s="63">
        <f>[1]H1!D82</f>
        <v>0</v>
      </c>
      <c r="E108" s="63">
        <f>[1]H1!E82</f>
        <v>0</v>
      </c>
      <c r="F108" s="63">
        <f>[1]H1!F82</f>
        <v>0</v>
      </c>
      <c r="G108" s="63">
        <f>[1]H1!G82</f>
        <v>0</v>
      </c>
      <c r="H108" s="64">
        <f>[1]H1!H82</f>
        <v>0</v>
      </c>
      <c r="I108" s="64">
        <f>[1]H1!I82</f>
        <v>0</v>
      </c>
      <c r="J108" s="96">
        <f>[1]H1!J82</f>
        <v>0</v>
      </c>
    </row>
    <row r="109" spans="1:10" ht="12.95" customHeight="1">
      <c r="A109" s="95">
        <v>51608</v>
      </c>
      <c r="B109" s="61" t="s">
        <v>262</v>
      </c>
      <c r="C109" s="63">
        <f>[1]H1!C83</f>
        <v>0</v>
      </c>
      <c r="D109" s="63">
        <f>[1]H1!D83</f>
        <v>0</v>
      </c>
      <c r="E109" s="63">
        <f>[1]H1!E83</f>
        <v>0</v>
      </c>
      <c r="F109" s="63">
        <f>[1]H1!F83</f>
        <v>0</v>
      </c>
      <c r="G109" s="63">
        <f>[1]H1!G83</f>
        <v>0</v>
      </c>
      <c r="H109" s="64">
        <f>[1]H1!H83</f>
        <v>0</v>
      </c>
      <c r="I109" s="64">
        <f>[1]H1!I83</f>
        <v>0</v>
      </c>
      <c r="J109" s="96">
        <f>[1]H1!J83</f>
        <v>0</v>
      </c>
    </row>
    <row r="110" spans="1:10" ht="12.95" customHeight="1">
      <c r="A110" s="95">
        <v>51609</v>
      </c>
      <c r="B110" s="61" t="s">
        <v>263</v>
      </c>
      <c r="C110" s="63">
        <f>[1]H1!C84</f>
        <v>0</v>
      </c>
      <c r="D110" s="63">
        <f>[1]H1!D84</f>
        <v>0</v>
      </c>
      <c r="E110" s="63">
        <f>[1]H1!E84</f>
        <v>0</v>
      </c>
      <c r="F110" s="63">
        <f>[1]H1!F84</f>
        <v>0</v>
      </c>
      <c r="G110" s="63">
        <f>[1]H1!G84</f>
        <v>0</v>
      </c>
      <c r="H110" s="64">
        <f>[1]H1!H84</f>
        <v>0</v>
      </c>
      <c r="I110" s="64">
        <f>[1]H1!I84</f>
        <v>0</v>
      </c>
      <c r="J110" s="96">
        <f>[1]H1!J84</f>
        <v>0</v>
      </c>
    </row>
    <row r="111" spans="1:10" ht="12.95" customHeight="1">
      <c r="A111" s="95">
        <v>51610</v>
      </c>
      <c r="B111" s="61" t="s">
        <v>264</v>
      </c>
      <c r="C111" s="63">
        <f>[1]H1!C85</f>
        <v>0</v>
      </c>
      <c r="D111" s="63">
        <f>[1]H1!D85</f>
        <v>0</v>
      </c>
      <c r="E111" s="63">
        <f>[1]H1!E85</f>
        <v>0</v>
      </c>
      <c r="F111" s="63">
        <f>[1]H1!F85</f>
        <v>0</v>
      </c>
      <c r="G111" s="63">
        <f>[1]H1!G85</f>
        <v>0</v>
      </c>
      <c r="H111" s="64">
        <f>[1]H1!H85</f>
        <v>0</v>
      </c>
      <c r="I111" s="64">
        <f>[1]H1!I85</f>
        <v>0</v>
      </c>
      <c r="J111" s="96">
        <f>[1]H1!J85</f>
        <v>0</v>
      </c>
    </row>
    <row r="112" spans="1:10" ht="12.95" customHeight="1">
      <c r="A112" s="95">
        <v>51611</v>
      </c>
      <c r="B112" s="61" t="s">
        <v>265</v>
      </c>
      <c r="C112" s="63">
        <f>[1]H1!C86</f>
        <v>0</v>
      </c>
      <c r="D112" s="63">
        <f>[1]H1!D86</f>
        <v>0</v>
      </c>
      <c r="E112" s="63">
        <f>[1]H1!E86</f>
        <v>0</v>
      </c>
      <c r="F112" s="63">
        <f>[1]H1!F86</f>
        <v>0</v>
      </c>
      <c r="G112" s="63">
        <f>[1]H1!G86</f>
        <v>0</v>
      </c>
      <c r="H112" s="64">
        <f>[1]H1!H86</f>
        <v>0</v>
      </c>
      <c r="I112" s="64">
        <f>[1]H1!I86</f>
        <v>997.55</v>
      </c>
      <c r="J112" s="96">
        <f>[1]H1!J86</f>
        <v>997.55</v>
      </c>
    </row>
    <row r="113" spans="1:10" ht="12.95" customHeight="1">
      <c r="A113" s="95">
        <v>51612</v>
      </c>
      <c r="B113" s="61" t="s">
        <v>266</v>
      </c>
      <c r="C113" s="63">
        <f>[1]H1!C87</f>
        <v>0</v>
      </c>
      <c r="D113" s="63">
        <f>[1]H1!D87</f>
        <v>0</v>
      </c>
      <c r="E113" s="63">
        <f>[1]H1!E87</f>
        <v>0</v>
      </c>
      <c r="F113" s="63">
        <f>[1]H1!F87</f>
        <v>0</v>
      </c>
      <c r="G113" s="63">
        <f>[1]H1!G87</f>
        <v>0</v>
      </c>
      <c r="H113" s="64">
        <f>[1]H1!H87</f>
        <v>0</v>
      </c>
      <c r="I113" s="64">
        <f>[1]H1!I87</f>
        <v>0</v>
      </c>
      <c r="J113" s="96">
        <f>[1]H1!J87</f>
        <v>0</v>
      </c>
    </row>
    <row r="114" spans="1:10" ht="12.95" customHeight="1">
      <c r="A114" s="95">
        <v>51613</v>
      </c>
      <c r="B114" s="61" t="s">
        <v>267</v>
      </c>
      <c r="C114" s="63">
        <f>[1]H1!C88</f>
        <v>0</v>
      </c>
      <c r="D114" s="63">
        <f>[1]H1!D88</f>
        <v>0</v>
      </c>
      <c r="E114" s="63">
        <f>[1]H1!E88</f>
        <v>0</v>
      </c>
      <c r="F114" s="63">
        <f>[1]H1!F88</f>
        <v>0</v>
      </c>
      <c r="G114" s="63">
        <f>[1]H1!G88</f>
        <v>0</v>
      </c>
      <c r="H114" s="64">
        <f>[1]H1!H88</f>
        <v>0</v>
      </c>
      <c r="I114" s="64">
        <f>[1]H1!I88</f>
        <v>0</v>
      </c>
      <c r="J114" s="96">
        <f>[1]H1!J88</f>
        <v>0</v>
      </c>
    </row>
    <row r="115" spans="1:10" ht="12.95" customHeight="1">
      <c r="A115" s="95">
        <v>51614</v>
      </c>
      <c r="B115" s="61" t="s">
        <v>268</v>
      </c>
      <c r="C115" s="63">
        <f>[1]H1!C89</f>
        <v>0</v>
      </c>
      <c r="D115" s="63">
        <f>[1]H1!D89</f>
        <v>0</v>
      </c>
      <c r="E115" s="63">
        <f>[1]H1!E89</f>
        <v>0</v>
      </c>
      <c r="F115" s="63">
        <f>[1]H1!F89</f>
        <v>0</v>
      </c>
      <c r="G115" s="63">
        <f>[1]H1!G89</f>
        <v>0</v>
      </c>
      <c r="H115" s="64">
        <f>[1]H1!H89</f>
        <v>0</v>
      </c>
      <c r="I115" s="64">
        <f>[1]H1!I89</f>
        <v>0</v>
      </c>
      <c r="J115" s="96">
        <f>[1]H1!J89</f>
        <v>0</v>
      </c>
    </row>
    <row r="116" spans="1:10" ht="12.95" customHeight="1">
      <c r="A116" s="95">
        <v>51615</v>
      </c>
      <c r="B116" s="61" t="s">
        <v>269</v>
      </c>
      <c r="C116" s="63">
        <f>[1]H1!C90</f>
        <v>0</v>
      </c>
      <c r="D116" s="63">
        <f>[1]H1!D90</f>
        <v>0</v>
      </c>
      <c r="E116" s="63">
        <f>[1]H1!E90</f>
        <v>0</v>
      </c>
      <c r="F116" s="63">
        <f>[1]H1!F90</f>
        <v>0</v>
      </c>
      <c r="G116" s="63">
        <f>[1]H1!G90</f>
        <v>0</v>
      </c>
      <c r="H116" s="64">
        <f>[1]H1!H90</f>
        <v>0</v>
      </c>
      <c r="I116" s="64">
        <f>[1]H1!I90</f>
        <v>865.14</v>
      </c>
      <c r="J116" s="96">
        <f>[1]H1!J90</f>
        <v>865.14</v>
      </c>
    </row>
    <row r="117" spans="1:10" ht="12.95" customHeight="1">
      <c r="A117" s="95">
        <v>51616</v>
      </c>
      <c r="B117" s="61" t="s">
        <v>270</v>
      </c>
      <c r="C117" s="63">
        <f>[1]H1!C91</f>
        <v>0</v>
      </c>
      <c r="D117" s="63">
        <f>[1]H1!D91</f>
        <v>0</v>
      </c>
      <c r="E117" s="63">
        <f>[1]H1!E91</f>
        <v>0</v>
      </c>
      <c r="F117" s="63">
        <f>[1]H1!F91</f>
        <v>0</v>
      </c>
      <c r="G117" s="63">
        <f>[1]H1!G91</f>
        <v>0</v>
      </c>
      <c r="H117" s="64">
        <f>[1]H1!H91</f>
        <v>0</v>
      </c>
      <c r="I117" s="64">
        <f>[1]H1!I91</f>
        <v>0</v>
      </c>
      <c r="J117" s="96">
        <f>[1]H1!J91</f>
        <v>0</v>
      </c>
    </row>
    <row r="118" spans="1:10" ht="12.95" customHeight="1">
      <c r="A118" s="95">
        <v>51617</v>
      </c>
      <c r="B118" s="61" t="s">
        <v>271</v>
      </c>
      <c r="C118" s="63">
        <f>[1]H1!C92</f>
        <v>0</v>
      </c>
      <c r="D118" s="63">
        <f>[1]H1!D92</f>
        <v>0</v>
      </c>
      <c r="E118" s="63">
        <f>[1]H1!E92</f>
        <v>0</v>
      </c>
      <c r="F118" s="63">
        <f>[1]H1!F92</f>
        <v>0</v>
      </c>
      <c r="G118" s="63">
        <f>[1]H1!G92</f>
        <v>0</v>
      </c>
      <c r="H118" s="64">
        <f>[1]H1!H92</f>
        <v>0</v>
      </c>
      <c r="I118" s="64">
        <f>[1]H1!I92</f>
        <v>0</v>
      </c>
      <c r="J118" s="96">
        <f>[1]H1!J92</f>
        <v>0</v>
      </c>
    </row>
    <row r="119" spans="1:10" ht="12.95" customHeight="1">
      <c r="A119" s="60">
        <v>51624</v>
      </c>
      <c r="B119" s="61" t="s">
        <v>307</v>
      </c>
      <c r="C119" s="63">
        <f>[1]H1!C93</f>
        <v>0</v>
      </c>
      <c r="D119" s="63">
        <f>[1]H1!D93</f>
        <v>0</v>
      </c>
      <c r="E119" s="63">
        <f>[1]H1!E93</f>
        <v>0</v>
      </c>
      <c r="F119" s="63">
        <f>[1]H1!F93</f>
        <v>0</v>
      </c>
      <c r="G119" s="63">
        <f>[1]H1!G93</f>
        <v>0</v>
      </c>
      <c r="H119" s="64">
        <f>[1]H1!H93</f>
        <v>0</v>
      </c>
      <c r="I119" s="64">
        <f>[1]H1!I93</f>
        <v>0</v>
      </c>
      <c r="J119" s="96">
        <f>[1]H1!J93</f>
        <v>0</v>
      </c>
    </row>
    <row r="120" spans="1:10" ht="12.95" customHeight="1">
      <c r="A120" s="60">
        <v>51708</v>
      </c>
      <c r="B120" s="61" t="s">
        <v>308</v>
      </c>
      <c r="C120" s="63">
        <f>[1]H1!C94</f>
        <v>0</v>
      </c>
      <c r="D120" s="63">
        <f>[1]H1!D94</f>
        <v>0</v>
      </c>
      <c r="E120" s="63">
        <f>[1]H1!E94</f>
        <v>0</v>
      </c>
      <c r="F120" s="63">
        <f>[1]H1!F94</f>
        <v>0</v>
      </c>
      <c r="G120" s="63">
        <f>[1]H1!G94</f>
        <v>0</v>
      </c>
      <c r="H120" s="64">
        <f>[1]H1!H94</f>
        <v>0</v>
      </c>
      <c r="I120" s="64">
        <f>[1]H1!I94</f>
        <v>0</v>
      </c>
      <c r="J120" s="96">
        <f>[1]H1!J94</f>
        <v>0</v>
      </c>
    </row>
    <row r="121" spans="1:10" ht="12.95" customHeight="1">
      <c r="A121" s="95">
        <v>51699</v>
      </c>
      <c r="B121" s="61" t="s">
        <v>298</v>
      </c>
      <c r="C121" s="63" t="str">
        <f>[1]H1!C95</f>
        <v>R                  0.00</v>
      </c>
      <c r="D121" s="63">
        <f>[1]H1!D95</f>
        <v>0</v>
      </c>
      <c r="E121" s="63">
        <f>[1]H1!E95</f>
        <v>0</v>
      </c>
      <c r="F121" s="63">
        <f>[1]H1!F95</f>
        <v>0</v>
      </c>
      <c r="G121" s="63">
        <f>[1]H1!G95</f>
        <v>0</v>
      </c>
      <c r="H121" s="64">
        <f>[1]H1!H95</f>
        <v>0</v>
      </c>
      <c r="I121" s="64">
        <f>[1]H1!I95</f>
        <v>0</v>
      </c>
      <c r="J121" s="96">
        <f>[1]H1!J95</f>
        <v>0</v>
      </c>
    </row>
    <row r="122" spans="1:10" ht="12.95" customHeight="1">
      <c r="A122" s="100">
        <v>51800</v>
      </c>
      <c r="B122" s="101" t="s">
        <v>303</v>
      </c>
      <c r="C122" s="101">
        <v>0</v>
      </c>
      <c r="D122" s="102">
        <v>0</v>
      </c>
      <c r="E122" s="101">
        <v>0</v>
      </c>
      <c r="F122" s="102">
        <v>0</v>
      </c>
      <c r="G122" s="101">
        <v>0</v>
      </c>
      <c r="H122" s="101">
        <v>0</v>
      </c>
      <c r="I122" s="101">
        <v>0</v>
      </c>
      <c r="J122" s="102">
        <v>0</v>
      </c>
    </row>
    <row r="123" spans="1:10" s="105" customFormat="1" ht="12.95" customHeight="1">
      <c r="A123" s="103"/>
      <c r="B123" s="103" t="s">
        <v>201</v>
      </c>
      <c r="C123" s="104">
        <f t="shared" ref="C123:H123" si="3">SUM(C69:C121)</f>
        <v>0</v>
      </c>
      <c r="D123" s="104">
        <f t="shared" si="3"/>
        <v>0</v>
      </c>
      <c r="E123" s="104">
        <f t="shared" si="3"/>
        <v>0</v>
      </c>
      <c r="F123" s="104">
        <f t="shared" si="3"/>
        <v>0</v>
      </c>
      <c r="G123" s="104">
        <f t="shared" si="3"/>
        <v>0</v>
      </c>
      <c r="H123" s="104">
        <f t="shared" si="3"/>
        <v>0</v>
      </c>
      <c r="I123" s="104">
        <f>SUM(I69:I121)+[1]H1!I54</f>
        <v>292262.43</v>
      </c>
      <c r="J123" s="104">
        <f>SUM(J69:J121)+[1]H1!J54</f>
        <v>292262.43</v>
      </c>
    </row>
    <row r="124" spans="1:10" s="107" customFormat="1" ht="12.95" customHeight="1">
      <c r="A124" s="106"/>
      <c r="C124" s="107" t="s">
        <v>202</v>
      </c>
      <c r="D124" s="107" t="s">
        <v>202</v>
      </c>
      <c r="E124" s="107" t="s">
        <v>202</v>
      </c>
      <c r="F124" s="107" t="s">
        <v>202</v>
      </c>
      <c r="G124" s="107" t="s">
        <v>202</v>
      </c>
      <c r="H124" s="107" t="s">
        <v>202</v>
      </c>
      <c r="I124" s="107" t="s">
        <v>202</v>
      </c>
      <c r="J124" s="107" t="s">
        <v>202</v>
      </c>
    </row>
    <row r="125" spans="1:10" s="107" customFormat="1" ht="12.95" customHeight="1" thickBot="1">
      <c r="A125" s="106"/>
    </row>
    <row r="126" spans="1:10" s="87" customFormat="1" ht="20.100000000000001" customHeight="1" thickBot="1">
      <c r="A126" s="84"/>
      <c r="B126" s="85" t="s">
        <v>176</v>
      </c>
      <c r="C126" s="441">
        <f t="shared" ref="C126:H126" si="4">+C123-C87</f>
        <v>0</v>
      </c>
      <c r="D126" s="441">
        <f t="shared" si="4"/>
        <v>0</v>
      </c>
      <c r="E126" s="441">
        <f t="shared" si="4"/>
        <v>0</v>
      </c>
      <c r="F126" s="441">
        <f t="shared" si="4"/>
        <v>0</v>
      </c>
      <c r="G126" s="441">
        <f t="shared" si="4"/>
        <v>0</v>
      </c>
      <c r="H126" s="441">
        <f t="shared" si="4"/>
        <v>0</v>
      </c>
      <c r="I126" s="441">
        <f>SUM(I69:I121)</f>
        <v>198357.39</v>
      </c>
      <c r="J126" s="441">
        <f>SUM(J69:J121)</f>
        <v>198357.39</v>
      </c>
    </row>
    <row r="127" spans="1:10" s="505" customFormat="1" ht="15" customHeight="1">
      <c r="A127" s="503"/>
      <c r="B127" s="506" t="s">
        <v>322</v>
      </c>
      <c r="C127" s="507">
        <f>C123-[1]H1!C98</f>
        <v>0</v>
      </c>
      <c r="D127" s="507">
        <f>D123-[1]H1!D98</f>
        <v>0</v>
      </c>
      <c r="E127" s="507">
        <f>E123-[1]H1!E98</f>
        <v>0</v>
      </c>
      <c r="F127" s="507">
        <f>F123-[1]H1!F98</f>
        <v>0</v>
      </c>
      <c r="G127" s="507">
        <f>G123-[1]H1!G98</f>
        <v>0</v>
      </c>
      <c r="H127" s="507">
        <f>H123-[1]H1!H98</f>
        <v>0</v>
      </c>
      <c r="I127" s="507">
        <f>I123-[1]H1!I98</f>
        <v>0</v>
      </c>
      <c r="J127" s="507">
        <f>J123-[1]H1!J98</f>
        <v>0</v>
      </c>
    </row>
    <row r="128" spans="1:10" ht="12.95" customHeight="1" thickBot="1"/>
    <row r="129" spans="1:9" s="110" customFormat="1" ht="15" customHeight="1">
      <c r="A129" s="108" t="s">
        <v>40</v>
      </c>
      <c r="B129" s="109" t="s">
        <v>42</v>
      </c>
      <c r="C129" s="423" t="s">
        <v>188</v>
      </c>
      <c r="D129" s="424"/>
      <c r="E129" s="424"/>
      <c r="F129" s="424"/>
      <c r="G129" s="424"/>
      <c r="H129" s="424"/>
      <c r="I129" s="424"/>
    </row>
    <row r="130" spans="1:9" s="110" customFormat="1" ht="15" customHeight="1">
      <c r="A130" s="111" t="s">
        <v>41</v>
      </c>
      <c r="B130" s="112" t="s">
        <v>39</v>
      </c>
      <c r="C130" s="112" t="s">
        <v>205</v>
      </c>
      <c r="D130" s="112" t="s">
        <v>206</v>
      </c>
      <c r="E130" s="112" t="s">
        <v>207</v>
      </c>
      <c r="F130" s="112" t="s">
        <v>273</v>
      </c>
      <c r="G130" s="432" t="s">
        <v>294</v>
      </c>
      <c r="H130" s="432" t="s">
        <v>295</v>
      </c>
      <c r="I130" s="113" t="s">
        <v>208</v>
      </c>
    </row>
    <row r="131" spans="1:9" s="110" customFormat="1" ht="20.100000000000001" customHeight="1">
      <c r="A131" s="111"/>
      <c r="B131" s="112"/>
      <c r="C131" s="112" t="s">
        <v>211</v>
      </c>
      <c r="D131" s="112" t="s">
        <v>212</v>
      </c>
      <c r="E131" s="112" t="s">
        <v>213</v>
      </c>
      <c r="F131" s="112" t="s">
        <v>213</v>
      </c>
      <c r="G131" s="432" t="s">
        <v>296</v>
      </c>
      <c r="H131" s="432" t="s">
        <v>297</v>
      </c>
      <c r="I131" s="113" t="s">
        <v>214</v>
      </c>
    </row>
    <row r="132" spans="1:9" s="117" customFormat="1" ht="20.100000000000001" customHeight="1" thickBot="1">
      <c r="A132" s="114">
        <v>1</v>
      </c>
      <c r="B132" s="115">
        <v>2</v>
      </c>
      <c r="C132" s="115">
        <v>3</v>
      </c>
      <c r="D132" s="115">
        <v>4</v>
      </c>
      <c r="E132" s="115">
        <v>5</v>
      </c>
      <c r="F132" s="115">
        <v>6</v>
      </c>
      <c r="G132" s="115">
        <v>7</v>
      </c>
      <c r="H132" s="115">
        <v>8</v>
      </c>
      <c r="I132" s="91">
        <v>9</v>
      </c>
    </row>
    <row r="133" spans="1:9" ht="12.95" customHeight="1">
      <c r="A133" s="92">
        <v>51201</v>
      </c>
      <c r="B133" s="55" t="s">
        <v>222</v>
      </c>
      <c r="C133" s="93">
        <f>[1]H2!C36</f>
        <v>0</v>
      </c>
      <c r="D133" s="93">
        <f>[1]H2!D36</f>
        <v>0</v>
      </c>
      <c r="E133" s="93">
        <f>[1]H2!E36</f>
        <v>0</v>
      </c>
      <c r="F133" s="93">
        <f>[1]H2!F36</f>
        <v>2100</v>
      </c>
      <c r="G133" s="93">
        <f>[1]H2!G36</f>
        <v>1200</v>
      </c>
      <c r="H133" s="431">
        <f>[1]H2!H36</f>
        <v>9100</v>
      </c>
      <c r="I133" s="94">
        <f>[1]H2!I36</f>
        <v>12400</v>
      </c>
    </row>
    <row r="134" spans="1:9" ht="12.95" customHeight="1">
      <c r="A134" s="95">
        <v>51202</v>
      </c>
      <c r="B134" s="61" t="s">
        <v>223</v>
      </c>
      <c r="C134" s="63">
        <f>[1]H2!C37</f>
        <v>0</v>
      </c>
      <c r="D134" s="63">
        <f>[1]H2!D37</f>
        <v>0</v>
      </c>
      <c r="E134" s="74">
        <f>[1]H2!E37</f>
        <v>0</v>
      </c>
      <c r="F134" s="63">
        <f>[1]H2!F37</f>
        <v>87597.83</v>
      </c>
      <c r="G134" s="63">
        <f>[1]H2!G37</f>
        <v>50713.65</v>
      </c>
      <c r="H134" s="64">
        <f>[1]H2!H37</f>
        <v>483710.55</v>
      </c>
      <c r="I134" s="96">
        <f>[1]H2!I37</f>
        <v>622022.03</v>
      </c>
    </row>
    <row r="135" spans="1:9" ht="12.95" customHeight="1">
      <c r="A135" s="95">
        <v>51203</v>
      </c>
      <c r="B135" s="61" t="s">
        <v>224</v>
      </c>
      <c r="C135" s="63">
        <f>[1]H2!C38</f>
        <v>0</v>
      </c>
      <c r="D135" s="63">
        <f>[1]H2!D38</f>
        <v>0</v>
      </c>
      <c r="E135" s="74">
        <f>[1]H2!E38</f>
        <v>0</v>
      </c>
      <c r="F135" s="63">
        <f>[1]H2!F38</f>
        <v>3792.26</v>
      </c>
      <c r="G135" s="63">
        <f>[1]H2!G38</f>
        <v>7379.11</v>
      </c>
      <c r="H135" s="64">
        <f>[1]H2!H38</f>
        <v>30732.36</v>
      </c>
      <c r="I135" s="96">
        <f>[1]H2!I38</f>
        <v>41903.730000000003</v>
      </c>
    </row>
    <row r="136" spans="1:9" ht="12.95" customHeight="1">
      <c r="A136" s="95">
        <v>51204</v>
      </c>
      <c r="B136" s="61" t="s">
        <v>225</v>
      </c>
      <c r="C136" s="63">
        <f>[1]H2!C39</f>
        <v>0</v>
      </c>
      <c r="D136" s="63">
        <f>[1]H2!D39</f>
        <v>0</v>
      </c>
      <c r="E136" s="74">
        <f>[1]H2!E39</f>
        <v>0</v>
      </c>
      <c r="F136" s="63">
        <f>[1]H2!F39</f>
        <v>0</v>
      </c>
      <c r="G136" s="63">
        <f>[1]H2!G39</f>
        <v>0</v>
      </c>
      <c r="H136" s="64">
        <f>[1]H2!H39</f>
        <v>0</v>
      </c>
      <c r="I136" s="96">
        <f>[1]H2!I39</f>
        <v>0</v>
      </c>
    </row>
    <row r="137" spans="1:9" ht="12.95" customHeight="1">
      <c r="A137" s="95">
        <v>51205</v>
      </c>
      <c r="B137" s="61" t="s">
        <v>226</v>
      </c>
      <c r="C137" s="63">
        <f>[1]H2!C40</f>
        <v>0</v>
      </c>
      <c r="D137" s="63">
        <f>[1]H2!D40</f>
        <v>0</v>
      </c>
      <c r="E137" s="74">
        <f>[1]H2!E40</f>
        <v>0</v>
      </c>
      <c r="F137" s="63">
        <f>[1]H2!F40</f>
        <v>0</v>
      </c>
      <c r="G137" s="63">
        <f>[1]H2!G40</f>
        <v>0</v>
      </c>
      <c r="H137" s="64">
        <f>[1]H2!H40</f>
        <v>0</v>
      </c>
      <c r="I137" s="96">
        <f>[1]H2!I40</f>
        <v>0</v>
      </c>
    </row>
    <row r="138" spans="1:9" ht="12.95" customHeight="1">
      <c r="A138" s="95">
        <v>51299</v>
      </c>
      <c r="B138" s="61" t="s">
        <v>227</v>
      </c>
      <c r="C138" s="63">
        <f>[1]H2!C41</f>
        <v>0</v>
      </c>
      <c r="D138" s="63">
        <f>[1]H2!D41</f>
        <v>0</v>
      </c>
      <c r="E138" s="74">
        <f>[1]H2!E41</f>
        <v>0</v>
      </c>
      <c r="F138" s="63">
        <f>[1]H2!F41</f>
        <v>0</v>
      </c>
      <c r="G138" s="63">
        <f>[1]H2!G41</f>
        <v>0</v>
      </c>
      <c r="H138" s="64">
        <f>[1]H2!H41</f>
        <v>0</v>
      </c>
      <c r="I138" s="96">
        <f>[1]H2!I41</f>
        <v>0</v>
      </c>
    </row>
    <row r="139" spans="1:9" ht="12.95" customHeight="1">
      <c r="A139" s="95">
        <v>51301</v>
      </c>
      <c r="B139" s="61" t="s">
        <v>228</v>
      </c>
      <c r="C139" s="63">
        <f>[1]H2!C42</f>
        <v>0</v>
      </c>
      <c r="D139" s="63">
        <f>[1]H2!D42</f>
        <v>0</v>
      </c>
      <c r="E139" s="74">
        <f>[1]H2!E42</f>
        <v>0</v>
      </c>
      <c r="F139" s="63">
        <f>[1]H2!F42</f>
        <v>297943.07</v>
      </c>
      <c r="G139" s="63">
        <f>[1]H2!G42</f>
        <v>0</v>
      </c>
      <c r="H139" s="64">
        <f>[1]H2!H42</f>
        <v>43666.85</v>
      </c>
      <c r="I139" s="96">
        <f>[1]H2!I42</f>
        <v>341609.92</v>
      </c>
    </row>
    <row r="140" spans="1:9" ht="12.95" customHeight="1">
      <c r="A140" s="95">
        <v>51302</v>
      </c>
      <c r="B140" s="61" t="s">
        <v>229</v>
      </c>
      <c r="C140" s="63">
        <f>[1]H2!C43</f>
        <v>10751</v>
      </c>
      <c r="D140" s="63">
        <f>[1]H2!D43</f>
        <v>5591</v>
      </c>
      <c r="E140" s="425">
        <f>[1]H2!E43</f>
        <v>0</v>
      </c>
      <c r="F140" s="63">
        <f>[1]H2!F43</f>
        <v>12901</v>
      </c>
      <c r="G140" s="63">
        <f>[1]H2!G43</f>
        <v>7167</v>
      </c>
      <c r="H140" s="64">
        <f>[1]H2!H43</f>
        <v>28240</v>
      </c>
      <c r="I140" s="96">
        <f>[1]H2!I43</f>
        <v>64650</v>
      </c>
    </row>
    <row r="141" spans="1:9" ht="12.95" customHeight="1">
      <c r="A141" s="95">
        <v>51303</v>
      </c>
      <c r="B141" s="61" t="s">
        <v>230</v>
      </c>
      <c r="C141" s="63">
        <f>[1]H2!C44</f>
        <v>0</v>
      </c>
      <c r="D141" s="63">
        <f>[1]H2!D44</f>
        <v>0</v>
      </c>
      <c r="E141" s="74">
        <f>[1]H2!E44</f>
        <v>0</v>
      </c>
      <c r="F141" s="63">
        <f>[1]H2!F44</f>
        <v>0</v>
      </c>
      <c r="G141" s="63">
        <f>[1]H2!G44</f>
        <v>0</v>
      </c>
      <c r="H141" s="64">
        <f>[1]H2!H44</f>
        <v>0</v>
      </c>
      <c r="I141" s="96">
        <f>[1]H2!I44</f>
        <v>0</v>
      </c>
    </row>
    <row r="142" spans="1:9" ht="12.95" customHeight="1">
      <c r="A142" s="95">
        <v>51304</v>
      </c>
      <c r="B142" s="61" t="s">
        <v>231</v>
      </c>
      <c r="C142" s="63">
        <f>[1]H2!C45</f>
        <v>0</v>
      </c>
      <c r="D142" s="63">
        <f>[1]H2!D45</f>
        <v>0</v>
      </c>
      <c r="E142" s="74">
        <f>[1]H2!E45</f>
        <v>0</v>
      </c>
      <c r="F142" s="63">
        <f>[1]H2!F45</f>
        <v>0</v>
      </c>
      <c r="G142" s="63">
        <f>[1]H2!G45</f>
        <v>0</v>
      </c>
      <c r="H142" s="64">
        <f>[1]H2!H45</f>
        <v>0</v>
      </c>
      <c r="I142" s="96">
        <f>[1]H2!I45</f>
        <v>0</v>
      </c>
    </row>
    <row r="143" spans="1:9" ht="12.95" customHeight="1">
      <c r="A143" s="95">
        <v>51305</v>
      </c>
      <c r="B143" s="61" t="s">
        <v>232</v>
      </c>
      <c r="C143" s="63">
        <f>[1]H2!C46</f>
        <v>0</v>
      </c>
      <c r="D143" s="63">
        <f>[1]H2!D46</f>
        <v>0</v>
      </c>
      <c r="E143" s="74">
        <f>[1]H2!E46</f>
        <v>0</v>
      </c>
      <c r="F143" s="63">
        <f>[1]H2!F46</f>
        <v>0</v>
      </c>
      <c r="G143" s="63">
        <f>[1]H2!G46</f>
        <v>0</v>
      </c>
      <c r="H143" s="64">
        <f>[1]H2!H46</f>
        <v>0</v>
      </c>
      <c r="I143" s="96">
        <f>[1]H2!I46</f>
        <v>0</v>
      </c>
    </row>
    <row r="144" spans="1:9" ht="12.95" customHeight="1">
      <c r="A144" s="95">
        <v>51306</v>
      </c>
      <c r="B144" s="61" t="s">
        <v>233</v>
      </c>
      <c r="C144" s="63">
        <f>[1]H2!C47</f>
        <v>0</v>
      </c>
      <c r="D144" s="63">
        <f>[1]H2!D47</f>
        <v>0</v>
      </c>
      <c r="E144" s="74">
        <f>[1]H2!E47</f>
        <v>0</v>
      </c>
      <c r="F144" s="63">
        <f>[1]H2!F47</f>
        <v>0</v>
      </c>
      <c r="G144" s="63">
        <f>[1]H2!G47</f>
        <v>0</v>
      </c>
      <c r="H144" s="64">
        <f>[1]H2!H47</f>
        <v>0</v>
      </c>
      <c r="I144" s="96">
        <f>[1]H2!I47</f>
        <v>0</v>
      </c>
    </row>
    <row r="145" spans="1:9" ht="12.95" customHeight="1">
      <c r="A145" s="95">
        <v>51307</v>
      </c>
      <c r="B145" s="61" t="s">
        <v>234</v>
      </c>
      <c r="C145" s="63">
        <f>[1]H2!C48</f>
        <v>0</v>
      </c>
      <c r="D145" s="63">
        <f>[1]H2!D48</f>
        <v>0</v>
      </c>
      <c r="E145" s="74">
        <f>[1]H2!E48</f>
        <v>0</v>
      </c>
      <c r="F145" s="63">
        <f>[1]H2!F48</f>
        <v>980822.71</v>
      </c>
      <c r="G145" s="63">
        <f>[1]H2!G48</f>
        <v>671096.95</v>
      </c>
      <c r="H145" s="64">
        <f>[1]H2!H48</f>
        <v>3379672.55</v>
      </c>
      <c r="I145" s="96">
        <f>[1]H2!I48</f>
        <v>5031592.21</v>
      </c>
    </row>
    <row r="146" spans="1:9" ht="12.95" customHeight="1">
      <c r="A146" s="95">
        <v>51308</v>
      </c>
      <c r="B146" s="61" t="s">
        <v>235</v>
      </c>
      <c r="C146" s="63">
        <f>[1]H2!C49</f>
        <v>0</v>
      </c>
      <c r="D146" s="63">
        <f>[1]H2!D49</f>
        <v>0</v>
      </c>
      <c r="E146" s="74">
        <f>[1]H2!E49</f>
        <v>0</v>
      </c>
      <c r="F146" s="63">
        <f>[1]H2!F49</f>
        <v>1444511.46</v>
      </c>
      <c r="G146" s="63">
        <f>[1]H2!G49</f>
        <v>236643.14</v>
      </c>
      <c r="H146" s="64">
        <f>[1]H2!H49</f>
        <v>3046194.74</v>
      </c>
      <c r="I146" s="96">
        <f>[1]H2!I49</f>
        <v>4727349.34</v>
      </c>
    </row>
    <row r="147" spans="1:9" ht="12.95" customHeight="1">
      <c r="A147" s="95">
        <v>51309</v>
      </c>
      <c r="B147" s="61" t="s">
        <v>236</v>
      </c>
      <c r="C147" s="63">
        <f>[1]H2!C50</f>
        <v>0</v>
      </c>
      <c r="D147" s="63">
        <f>[1]H2!D50</f>
        <v>0</v>
      </c>
      <c r="E147" s="74">
        <f>[1]H2!E50</f>
        <v>0</v>
      </c>
      <c r="F147" s="63">
        <f>[1]H2!F50</f>
        <v>53799.54</v>
      </c>
      <c r="G147" s="63">
        <f>[1]H2!G50</f>
        <v>40349.65</v>
      </c>
      <c r="H147" s="64">
        <f>[1]H2!H50</f>
        <v>161398.62</v>
      </c>
      <c r="I147" s="96">
        <f>[1]H2!I50</f>
        <v>255547.81</v>
      </c>
    </row>
    <row r="148" spans="1:9" ht="12.95" customHeight="1">
      <c r="A148" s="95">
        <v>51310</v>
      </c>
      <c r="B148" s="61" t="s">
        <v>237</v>
      </c>
      <c r="C148" s="63">
        <f>[1]H2!C51</f>
        <v>0</v>
      </c>
      <c r="D148" s="63">
        <f>[1]H2!D51</f>
        <v>0</v>
      </c>
      <c r="E148" s="74">
        <f>[1]H2!E51</f>
        <v>0</v>
      </c>
      <c r="F148" s="63">
        <f>[1]H2!F51</f>
        <v>0</v>
      </c>
      <c r="G148" s="63">
        <f>[1]H2!G51</f>
        <v>0</v>
      </c>
      <c r="H148" s="64">
        <f>[1]H2!H51</f>
        <v>0</v>
      </c>
      <c r="I148" s="96">
        <f>[1]H2!I51</f>
        <v>0</v>
      </c>
    </row>
    <row r="149" spans="1:9" ht="12.95" customHeight="1">
      <c r="A149" s="95">
        <v>51311</v>
      </c>
      <c r="B149" s="61" t="s">
        <v>238</v>
      </c>
      <c r="C149" s="63">
        <f>[1]H2!C52</f>
        <v>0</v>
      </c>
      <c r="D149" s="63">
        <f>[1]H2!D52</f>
        <v>0</v>
      </c>
      <c r="E149" s="63">
        <f>[1]H2!E52</f>
        <v>0</v>
      </c>
      <c r="F149" s="63">
        <f>[1]H2!F52</f>
        <v>414181.16</v>
      </c>
      <c r="G149" s="63">
        <f>[1]H2!G52</f>
        <v>148986.66</v>
      </c>
      <c r="H149" s="64">
        <f>[1]H2!H52</f>
        <v>461413.79</v>
      </c>
      <c r="I149" s="96">
        <f>[1]H2!I52</f>
        <v>1024581.61</v>
      </c>
    </row>
    <row r="150" spans="1:9" ht="12.95" customHeight="1">
      <c r="A150" s="95">
        <v>51312</v>
      </c>
      <c r="B150" s="61" t="s">
        <v>239</v>
      </c>
      <c r="C150" s="63">
        <f>[1]H2!C53</f>
        <v>0</v>
      </c>
      <c r="D150" s="63">
        <f>[1]H2!D53</f>
        <v>0</v>
      </c>
      <c r="E150" s="63">
        <f>[1]H2!E53</f>
        <v>0</v>
      </c>
      <c r="F150" s="63">
        <f>[1]H2!F53</f>
        <v>445730.2</v>
      </c>
      <c r="G150" s="63">
        <f>[1]H2!G53</f>
        <v>0</v>
      </c>
      <c r="H150" s="64">
        <f>[1]H2!H53</f>
        <v>0</v>
      </c>
      <c r="I150" s="96">
        <f>[1]H2!I53</f>
        <v>445730.2</v>
      </c>
    </row>
    <row r="151" spans="1:9" ht="12.95" customHeight="1">
      <c r="A151" s="502">
        <v>51313</v>
      </c>
      <c r="B151" s="66" t="s">
        <v>240</v>
      </c>
      <c r="C151" s="68"/>
      <c r="D151" s="68"/>
      <c r="E151" s="68"/>
      <c r="F151" s="68"/>
      <c r="G151" s="68"/>
      <c r="H151" s="69"/>
      <c r="I151" s="70"/>
    </row>
    <row r="152" spans="1:9" s="76" customFormat="1" ht="12.95" customHeight="1">
      <c r="A152" s="99">
        <v>51314</v>
      </c>
      <c r="B152" s="72" t="s">
        <v>241</v>
      </c>
      <c r="C152" s="74">
        <f>[1]H2!C55</f>
        <v>0</v>
      </c>
      <c r="D152" s="74">
        <f>[1]H2!D55</f>
        <v>0</v>
      </c>
      <c r="E152" s="74">
        <f>[1]H2!E55</f>
        <v>0</v>
      </c>
      <c r="F152" s="74">
        <f>[1]H2!F55</f>
        <v>-1096812.43</v>
      </c>
      <c r="G152" s="74">
        <f>[1]H2!G55</f>
        <v>0</v>
      </c>
      <c r="H152" s="75">
        <f>[1]H2!H55</f>
        <v>-10758.86</v>
      </c>
      <c r="I152" s="96">
        <f>[1]H2!I55</f>
        <v>-1107571.29</v>
      </c>
    </row>
    <row r="153" spans="1:9" ht="12.95" customHeight="1">
      <c r="A153" s="95">
        <v>51315</v>
      </c>
      <c r="B153" s="61" t="s">
        <v>242</v>
      </c>
      <c r="C153" s="63">
        <f>[1]H2!C56</f>
        <v>0</v>
      </c>
      <c r="D153" s="63">
        <f>[1]H2!D56</f>
        <v>0</v>
      </c>
      <c r="E153" s="63">
        <f>[1]H2!E56</f>
        <v>0</v>
      </c>
      <c r="F153" s="63">
        <f>[1]H2!F56</f>
        <v>0</v>
      </c>
      <c r="G153" s="63">
        <f>[1]H2!G56</f>
        <v>0</v>
      </c>
      <c r="H153" s="64">
        <f>[1]H2!H56</f>
        <v>0</v>
      </c>
      <c r="I153" s="96">
        <f>[1]H2!I56</f>
        <v>0</v>
      </c>
    </row>
    <row r="154" spans="1:9" ht="12.95" customHeight="1">
      <c r="A154" s="95">
        <v>51316</v>
      </c>
      <c r="B154" s="61" t="s">
        <v>243</v>
      </c>
      <c r="C154" s="63">
        <f>[1]H2!C57</f>
        <v>0</v>
      </c>
      <c r="D154" s="63">
        <f>[1]H2!D57</f>
        <v>0</v>
      </c>
      <c r="E154" s="63">
        <f>[1]H2!E57</f>
        <v>0</v>
      </c>
      <c r="F154" s="63">
        <f>[1]H2!F57</f>
        <v>0</v>
      </c>
      <c r="G154" s="63">
        <f>[1]H2!G57</f>
        <v>0</v>
      </c>
      <c r="H154" s="64">
        <f>[1]H2!H57</f>
        <v>0</v>
      </c>
      <c r="I154" s="96">
        <f>[1]H2!I57</f>
        <v>0</v>
      </c>
    </row>
    <row r="155" spans="1:9" ht="12.95" customHeight="1">
      <c r="A155" s="95">
        <v>51399</v>
      </c>
      <c r="B155" s="61" t="s">
        <v>244</v>
      </c>
      <c r="C155" s="63">
        <f>[1]H2!C58</f>
        <v>0</v>
      </c>
      <c r="D155" s="63">
        <f>[1]H2!D58</f>
        <v>0</v>
      </c>
      <c r="E155" s="63">
        <f>[1]H2!E58</f>
        <v>0</v>
      </c>
      <c r="F155" s="63">
        <f>[1]H2!F58</f>
        <v>58714.97</v>
      </c>
      <c r="G155" s="63">
        <f>[1]H2!G58</f>
        <v>8764.7999999999993</v>
      </c>
      <c r="H155" s="64">
        <f>[1]H2!H58</f>
        <v>542952.81000000006</v>
      </c>
      <c r="I155" s="96">
        <f>[1]H2!I58</f>
        <v>610432.57999999996</v>
      </c>
    </row>
    <row r="156" spans="1:9" ht="12.95" customHeight="1">
      <c r="A156" s="95">
        <v>51401</v>
      </c>
      <c r="B156" s="61" t="s">
        <v>245</v>
      </c>
      <c r="C156" s="63">
        <f>[1]H2!C59</f>
        <v>0</v>
      </c>
      <c r="D156" s="63">
        <f>[1]H2!D59</f>
        <v>0</v>
      </c>
      <c r="E156" s="63">
        <f>[1]H2!E59</f>
        <v>0</v>
      </c>
      <c r="F156" s="63">
        <f>[1]H2!F59</f>
        <v>0</v>
      </c>
      <c r="G156" s="63">
        <f>[1]H2!G59</f>
        <v>0</v>
      </c>
      <c r="H156" s="64">
        <f>[1]H2!H59</f>
        <v>0</v>
      </c>
      <c r="I156" s="96">
        <f>[1]H2!I59</f>
        <v>0</v>
      </c>
    </row>
    <row r="157" spans="1:9" ht="12.95" customHeight="1">
      <c r="A157" s="95">
        <v>51402</v>
      </c>
      <c r="B157" s="61" t="s">
        <v>246</v>
      </c>
      <c r="C157" s="63">
        <f>[1]H2!C60</f>
        <v>0</v>
      </c>
      <c r="D157" s="63">
        <f>[1]H2!D60</f>
        <v>0</v>
      </c>
      <c r="E157" s="63">
        <f>[1]H2!E60</f>
        <v>0</v>
      </c>
      <c r="F157" s="63">
        <f>[1]H2!F60</f>
        <v>0</v>
      </c>
      <c r="G157" s="63">
        <f>[1]H2!G60</f>
        <v>0</v>
      </c>
      <c r="H157" s="64">
        <f>[1]H2!H60</f>
        <v>0</v>
      </c>
      <c r="I157" s="96">
        <f>[1]H2!I60</f>
        <v>0</v>
      </c>
    </row>
    <row r="158" spans="1:9" ht="12.95" customHeight="1">
      <c r="A158" s="500">
        <v>51403</v>
      </c>
      <c r="B158" s="501" t="s">
        <v>247</v>
      </c>
      <c r="C158" s="63">
        <f>[1]H2!C68</f>
        <v>0</v>
      </c>
      <c r="D158" s="63">
        <f>[1]H2!D68</f>
        <v>0</v>
      </c>
      <c r="E158" s="63">
        <f>[1]H2!E68</f>
        <v>0</v>
      </c>
      <c r="F158" s="63">
        <f>[1]H2!F68</f>
        <v>0</v>
      </c>
      <c r="G158" s="63">
        <f>[1]H2!G68</f>
        <v>0</v>
      </c>
      <c r="H158" s="64">
        <f>[1]H2!H68</f>
        <v>0</v>
      </c>
      <c r="I158" s="96">
        <f>[1]H2!I68</f>
        <v>0</v>
      </c>
    </row>
    <row r="159" spans="1:9" ht="12.95" customHeight="1">
      <c r="A159" s="95">
        <v>51404</v>
      </c>
      <c r="B159" s="61" t="s">
        <v>248</v>
      </c>
      <c r="C159" s="63">
        <f>[1]H2!C69</f>
        <v>0</v>
      </c>
      <c r="D159" s="63">
        <f>[1]H2!D69</f>
        <v>0</v>
      </c>
      <c r="E159" s="63">
        <f>[1]H2!E69</f>
        <v>0</v>
      </c>
      <c r="F159" s="63">
        <f>[1]H2!F69</f>
        <v>0</v>
      </c>
      <c r="G159" s="63">
        <f>[1]H2!G69</f>
        <v>0</v>
      </c>
      <c r="H159" s="64">
        <f>[1]H2!H69</f>
        <v>0</v>
      </c>
      <c r="I159" s="96">
        <f>[1]H2!I69</f>
        <v>0</v>
      </c>
    </row>
    <row r="160" spans="1:9" ht="12.95" customHeight="1">
      <c r="A160" s="95">
        <v>51405</v>
      </c>
      <c r="B160" s="61" t="s">
        <v>249</v>
      </c>
      <c r="C160" s="63">
        <f>[1]H2!C70</f>
        <v>0</v>
      </c>
      <c r="D160" s="63">
        <f>[1]H2!D70</f>
        <v>0</v>
      </c>
      <c r="E160" s="63">
        <f>[1]H2!E70</f>
        <v>0</v>
      </c>
      <c r="F160" s="63">
        <f>[1]H2!F70</f>
        <v>21281.05</v>
      </c>
      <c r="G160" s="63">
        <f>[1]H2!G70</f>
        <v>4142.6000000000004</v>
      </c>
      <c r="H160" s="64">
        <f>[1]H2!H70</f>
        <v>54922.7</v>
      </c>
      <c r="I160" s="96">
        <f>[1]H2!I70</f>
        <v>80346.350000000006</v>
      </c>
    </row>
    <row r="161" spans="1:9" ht="12.95" customHeight="1">
      <c r="A161" s="95">
        <v>51406</v>
      </c>
      <c r="B161" s="61" t="s">
        <v>250</v>
      </c>
      <c r="C161" s="63">
        <f>[1]H2!C71</f>
        <v>0</v>
      </c>
      <c r="D161" s="63">
        <f>[1]H2!D71</f>
        <v>0</v>
      </c>
      <c r="E161" s="63">
        <f>[1]H2!E71</f>
        <v>0</v>
      </c>
      <c r="F161" s="63">
        <f>[1]H2!F71</f>
        <v>0</v>
      </c>
      <c r="G161" s="63">
        <f>[1]H2!G71</f>
        <v>0</v>
      </c>
      <c r="H161" s="64">
        <f>[1]H2!H71</f>
        <v>0</v>
      </c>
      <c r="I161" s="96">
        <f>[1]H2!I71</f>
        <v>0</v>
      </c>
    </row>
    <row r="162" spans="1:9" ht="12.95" customHeight="1">
      <c r="A162" s="95">
        <v>51407</v>
      </c>
      <c r="B162" s="61" t="s">
        <v>251</v>
      </c>
      <c r="C162" s="63">
        <f>[1]H2!C72</f>
        <v>0</v>
      </c>
      <c r="D162" s="63">
        <f>[1]H2!D72</f>
        <v>0</v>
      </c>
      <c r="E162" s="63">
        <f>[1]H2!E72</f>
        <v>0</v>
      </c>
      <c r="F162" s="63">
        <f>[1]H2!F72</f>
        <v>0</v>
      </c>
      <c r="G162" s="63">
        <f>[1]H2!G72</f>
        <v>0</v>
      </c>
      <c r="H162" s="64">
        <f>[1]H2!H72</f>
        <v>0</v>
      </c>
      <c r="I162" s="96">
        <f>[1]H2!I72</f>
        <v>0</v>
      </c>
    </row>
    <row r="163" spans="1:9" ht="12.95" customHeight="1">
      <c r="A163" s="95">
        <v>51408</v>
      </c>
      <c r="B163" s="61" t="s">
        <v>252</v>
      </c>
      <c r="C163" s="63">
        <f>[1]H2!C73</f>
        <v>0</v>
      </c>
      <c r="D163" s="63">
        <f>[1]H2!D73</f>
        <v>0</v>
      </c>
      <c r="E163" s="63">
        <f>[1]H2!E73</f>
        <v>0</v>
      </c>
      <c r="F163" s="63">
        <f>[1]H2!F73</f>
        <v>229754.83</v>
      </c>
      <c r="G163" s="63">
        <f>[1]H2!G73</f>
        <v>37638.959999999999</v>
      </c>
      <c r="H163" s="64">
        <f>[1]H2!H73</f>
        <v>345069.67</v>
      </c>
      <c r="I163" s="96">
        <f>[1]H2!I73</f>
        <v>612463.46</v>
      </c>
    </row>
    <row r="164" spans="1:9" ht="12.95" customHeight="1">
      <c r="A164" s="95">
        <v>51409</v>
      </c>
      <c r="B164" s="61" t="s">
        <v>253</v>
      </c>
      <c r="C164" s="63">
        <f>[1]H2!C74</f>
        <v>0</v>
      </c>
      <c r="D164" s="63">
        <f>[1]H2!D74</f>
        <v>0</v>
      </c>
      <c r="E164" s="74">
        <f>[1]H2!E74</f>
        <v>0</v>
      </c>
      <c r="F164" s="63">
        <f>[1]H2!F74</f>
        <v>150130.23999999999</v>
      </c>
      <c r="G164" s="63">
        <f>[1]H2!G74</f>
        <v>103603.86</v>
      </c>
      <c r="H164" s="64">
        <f>[1]H2!H74</f>
        <v>1064476.22</v>
      </c>
      <c r="I164" s="96">
        <f>[1]H2!I74</f>
        <v>1318210.32</v>
      </c>
    </row>
    <row r="165" spans="1:9" ht="12.95" customHeight="1">
      <c r="A165" s="95">
        <v>51499</v>
      </c>
      <c r="B165" s="61" t="s">
        <v>254</v>
      </c>
      <c r="C165" s="63">
        <f>[1]H2!C75</f>
        <v>0</v>
      </c>
      <c r="D165" s="63">
        <f>[1]H2!D75</f>
        <v>0</v>
      </c>
      <c r="E165" s="63">
        <f>[1]H2!E75</f>
        <v>0</v>
      </c>
      <c r="F165" s="63">
        <f>[1]H2!F75</f>
        <v>0</v>
      </c>
      <c r="G165" s="63">
        <f>[1]H2!G75</f>
        <v>0</v>
      </c>
      <c r="H165" s="64">
        <f>[1]H2!H75</f>
        <v>0</v>
      </c>
      <c r="I165" s="96">
        <f>[1]H2!I75</f>
        <v>0</v>
      </c>
    </row>
    <row r="166" spans="1:9" ht="12.95" customHeight="1">
      <c r="A166" s="95">
        <v>51601</v>
      </c>
      <c r="B166" s="61" t="s">
        <v>255</v>
      </c>
      <c r="C166" s="63">
        <f>[1]H2!C76</f>
        <v>0</v>
      </c>
      <c r="D166" s="63">
        <f>[1]H2!D76</f>
        <v>0</v>
      </c>
      <c r="E166" s="63">
        <f>[1]H2!E76</f>
        <v>0</v>
      </c>
      <c r="F166" s="63">
        <f>[1]H2!F76</f>
        <v>0</v>
      </c>
      <c r="G166" s="63">
        <f>[1]H2!G76</f>
        <v>0</v>
      </c>
      <c r="H166" s="64">
        <f>[1]H2!H76</f>
        <v>0</v>
      </c>
      <c r="I166" s="96">
        <f>[1]H2!I76</f>
        <v>0</v>
      </c>
    </row>
    <row r="167" spans="1:9" ht="12.95" customHeight="1">
      <c r="A167" s="95">
        <v>51602</v>
      </c>
      <c r="B167" s="61" t="s">
        <v>256</v>
      </c>
      <c r="C167" s="63">
        <f>[1]H2!C77</f>
        <v>0</v>
      </c>
      <c r="D167" s="63">
        <f>[1]H2!D77</f>
        <v>0</v>
      </c>
      <c r="E167" s="63">
        <f>[1]H2!E77</f>
        <v>0</v>
      </c>
      <c r="F167" s="63">
        <f>[1]H2!F77</f>
        <v>0</v>
      </c>
      <c r="G167" s="63">
        <f>[1]H2!G77</f>
        <v>0</v>
      </c>
      <c r="H167" s="64">
        <f>[1]H2!H77</f>
        <v>0</v>
      </c>
      <c r="I167" s="96">
        <f>[1]H2!I77</f>
        <v>0</v>
      </c>
    </row>
    <row r="168" spans="1:9" ht="12.95" customHeight="1">
      <c r="A168" s="95">
        <v>51603</v>
      </c>
      <c r="B168" s="61" t="s">
        <v>257</v>
      </c>
      <c r="C168" s="63">
        <f>[1]H2!C78</f>
        <v>0</v>
      </c>
      <c r="D168" s="63">
        <f>[1]H2!D78</f>
        <v>0</v>
      </c>
      <c r="E168" s="63">
        <f>[1]H2!E78</f>
        <v>0</v>
      </c>
      <c r="F168" s="63">
        <f>[1]H2!F78</f>
        <v>0</v>
      </c>
      <c r="G168" s="63">
        <f>[1]H2!G78</f>
        <v>0</v>
      </c>
      <c r="H168" s="64">
        <f>[1]H2!H78</f>
        <v>0</v>
      </c>
      <c r="I168" s="96">
        <f>[1]H2!I78</f>
        <v>0</v>
      </c>
    </row>
    <row r="169" spans="1:9" ht="12.95" customHeight="1">
      <c r="A169" s="95">
        <v>51604</v>
      </c>
      <c r="B169" s="61" t="s">
        <v>258</v>
      </c>
      <c r="C169" s="63">
        <f>[1]H2!C79</f>
        <v>0</v>
      </c>
      <c r="D169" s="63">
        <f>[1]H2!D79</f>
        <v>0</v>
      </c>
      <c r="E169" s="63">
        <f>[1]H2!E79</f>
        <v>0</v>
      </c>
      <c r="F169" s="63">
        <f>[1]H2!F79</f>
        <v>0</v>
      </c>
      <c r="G169" s="63">
        <f>[1]H2!G79</f>
        <v>0</v>
      </c>
      <c r="H169" s="64">
        <f>[1]H2!H79</f>
        <v>0</v>
      </c>
      <c r="I169" s="96">
        <f>[1]H2!I79</f>
        <v>0</v>
      </c>
    </row>
    <row r="170" spans="1:9" ht="12.95" customHeight="1">
      <c r="A170" s="95">
        <v>51605</v>
      </c>
      <c r="B170" s="61" t="s">
        <v>259</v>
      </c>
      <c r="C170" s="63">
        <f>[1]H2!C80</f>
        <v>0</v>
      </c>
      <c r="D170" s="63">
        <f>[1]H2!D80</f>
        <v>0</v>
      </c>
      <c r="E170" s="63">
        <f>[1]H2!E80</f>
        <v>0</v>
      </c>
      <c r="F170" s="63">
        <f>[1]H2!F80</f>
        <v>0</v>
      </c>
      <c r="G170" s="63">
        <f>[1]H2!G80</f>
        <v>0</v>
      </c>
      <c r="H170" s="64">
        <f>[1]H2!H80</f>
        <v>0</v>
      </c>
      <c r="I170" s="96">
        <f>[1]H2!I80</f>
        <v>0</v>
      </c>
    </row>
    <row r="171" spans="1:9" ht="12.95" customHeight="1">
      <c r="A171" s="95">
        <v>51606</v>
      </c>
      <c r="B171" s="61" t="s">
        <v>260</v>
      </c>
      <c r="C171" s="63">
        <f>[1]H2!C81</f>
        <v>0</v>
      </c>
      <c r="D171" s="63">
        <f>[1]H2!D81</f>
        <v>0</v>
      </c>
      <c r="E171" s="63">
        <f>[1]H2!E81</f>
        <v>0</v>
      </c>
      <c r="F171" s="63">
        <f>[1]H2!F81</f>
        <v>6004</v>
      </c>
      <c r="G171" s="63">
        <f>[1]H2!G81</f>
        <v>1168</v>
      </c>
      <c r="H171" s="64">
        <f>[1]H2!H81</f>
        <v>19996</v>
      </c>
      <c r="I171" s="96">
        <f>[1]H2!I81</f>
        <v>27168</v>
      </c>
    </row>
    <row r="172" spans="1:9" ht="12.95" customHeight="1">
      <c r="A172" s="95">
        <v>51607</v>
      </c>
      <c r="B172" s="61" t="s">
        <v>261</v>
      </c>
      <c r="C172" s="63">
        <f>[1]H2!C82</f>
        <v>0</v>
      </c>
      <c r="D172" s="63">
        <f>[1]H2!D82</f>
        <v>0</v>
      </c>
      <c r="E172" s="63">
        <f>[1]H2!E82</f>
        <v>0</v>
      </c>
      <c r="F172" s="63">
        <f>[1]H2!F82</f>
        <v>0</v>
      </c>
      <c r="G172" s="63">
        <f>[1]H2!G82</f>
        <v>0</v>
      </c>
      <c r="H172" s="64">
        <f>[1]H2!H82</f>
        <v>0</v>
      </c>
      <c r="I172" s="96">
        <f>[1]H2!I82</f>
        <v>0</v>
      </c>
    </row>
    <row r="173" spans="1:9" ht="12.95" customHeight="1">
      <c r="A173" s="95">
        <v>51608</v>
      </c>
      <c r="B173" s="61" t="s">
        <v>262</v>
      </c>
      <c r="C173" s="63">
        <f>[1]H2!C83</f>
        <v>0</v>
      </c>
      <c r="D173" s="63">
        <f>[1]H2!D83</f>
        <v>0</v>
      </c>
      <c r="E173" s="63">
        <f>[1]H2!E83</f>
        <v>0</v>
      </c>
      <c r="F173" s="63">
        <f>[1]H2!F83</f>
        <v>0</v>
      </c>
      <c r="G173" s="63">
        <f>[1]H2!G83</f>
        <v>0</v>
      </c>
      <c r="H173" s="64">
        <f>[1]H2!H83</f>
        <v>0</v>
      </c>
      <c r="I173" s="96">
        <f>[1]H2!I83</f>
        <v>0</v>
      </c>
    </row>
    <row r="174" spans="1:9" ht="12.95" customHeight="1">
      <c r="A174" s="95">
        <v>51609</v>
      </c>
      <c r="B174" s="61" t="s">
        <v>263</v>
      </c>
      <c r="C174" s="63">
        <f>[1]H2!C84</f>
        <v>0</v>
      </c>
      <c r="D174" s="63">
        <f>[1]H2!D84</f>
        <v>0</v>
      </c>
      <c r="E174" s="63">
        <f>[1]H2!E84</f>
        <v>0</v>
      </c>
      <c r="F174" s="63">
        <f>[1]H2!F84</f>
        <v>0</v>
      </c>
      <c r="G174" s="63">
        <f>[1]H2!G84</f>
        <v>0</v>
      </c>
      <c r="H174" s="64">
        <f>[1]H2!H84</f>
        <v>0</v>
      </c>
      <c r="I174" s="96">
        <f>[1]H2!I84</f>
        <v>0</v>
      </c>
    </row>
    <row r="175" spans="1:9" ht="12.95" customHeight="1">
      <c r="A175" s="95">
        <v>51610</v>
      </c>
      <c r="B175" s="61" t="s">
        <v>264</v>
      </c>
      <c r="C175" s="63">
        <f>[1]H2!C85</f>
        <v>0</v>
      </c>
      <c r="D175" s="63">
        <f>[1]H2!D85</f>
        <v>0</v>
      </c>
      <c r="E175" s="63">
        <f>[1]H2!E85</f>
        <v>0</v>
      </c>
      <c r="F175" s="63">
        <f>[1]H2!F85</f>
        <v>0</v>
      </c>
      <c r="G175" s="63">
        <f>[1]H2!G85</f>
        <v>0</v>
      </c>
      <c r="H175" s="64">
        <f>[1]H2!H85</f>
        <v>0</v>
      </c>
      <c r="I175" s="96">
        <f>[1]H2!I85</f>
        <v>0</v>
      </c>
    </row>
    <row r="176" spans="1:9" ht="12.95" customHeight="1">
      <c r="A176" s="95">
        <v>51611</v>
      </c>
      <c r="B176" s="61" t="s">
        <v>265</v>
      </c>
      <c r="C176" s="63">
        <f>[1]H2!C86</f>
        <v>0</v>
      </c>
      <c r="D176" s="63">
        <f>[1]H2!D86</f>
        <v>0</v>
      </c>
      <c r="E176" s="63">
        <f>[1]H2!E86</f>
        <v>0</v>
      </c>
      <c r="F176" s="63">
        <f>[1]H2!F86</f>
        <v>33411.89</v>
      </c>
      <c r="G176" s="63">
        <f>[1]H2!G86</f>
        <v>6503.82</v>
      </c>
      <c r="H176" s="64">
        <f>[1]H2!H86</f>
        <v>87165.99</v>
      </c>
      <c r="I176" s="96">
        <f>[1]H2!I86</f>
        <v>127081.7</v>
      </c>
    </row>
    <row r="177" spans="1:9" ht="12.95" customHeight="1">
      <c r="A177" s="95">
        <v>51612</v>
      </c>
      <c r="B177" s="61" t="s">
        <v>266</v>
      </c>
      <c r="C177" s="63">
        <f>[1]H2!C87</f>
        <v>0</v>
      </c>
      <c r="D177" s="63">
        <f>[1]H2!D87</f>
        <v>0</v>
      </c>
      <c r="E177" s="63">
        <f>[1]H2!E87</f>
        <v>0</v>
      </c>
      <c r="F177" s="63">
        <f>[1]H2!F87</f>
        <v>0</v>
      </c>
      <c r="G177" s="63">
        <f>[1]H2!G87</f>
        <v>0</v>
      </c>
      <c r="H177" s="64">
        <f>[1]H2!H87</f>
        <v>0</v>
      </c>
      <c r="I177" s="96">
        <f>[1]H2!I87</f>
        <v>0</v>
      </c>
    </row>
    <row r="178" spans="1:9" ht="12.95" customHeight="1">
      <c r="A178" s="95">
        <v>51613</v>
      </c>
      <c r="B178" s="61" t="s">
        <v>267</v>
      </c>
      <c r="C178" s="63">
        <f>[1]H2!C88</f>
        <v>0</v>
      </c>
      <c r="D178" s="63">
        <f>[1]H2!D88</f>
        <v>0</v>
      </c>
      <c r="E178" s="63">
        <f>[1]H2!E88</f>
        <v>0</v>
      </c>
      <c r="F178" s="63">
        <f>[1]H2!F88</f>
        <v>0</v>
      </c>
      <c r="G178" s="63">
        <f>[1]H2!G88</f>
        <v>0</v>
      </c>
      <c r="H178" s="64">
        <f>[1]H2!H88</f>
        <v>0</v>
      </c>
      <c r="I178" s="96">
        <f>[1]H2!I88</f>
        <v>0</v>
      </c>
    </row>
    <row r="179" spans="1:9" ht="12.95" customHeight="1">
      <c r="A179" s="95">
        <v>51614</v>
      </c>
      <c r="B179" s="61" t="s">
        <v>268</v>
      </c>
      <c r="C179" s="63">
        <f>[1]H2!C89</f>
        <v>0</v>
      </c>
      <c r="D179" s="63">
        <f>[1]H2!D89</f>
        <v>0</v>
      </c>
      <c r="E179" s="63">
        <f>[1]H2!E89</f>
        <v>0</v>
      </c>
      <c r="F179" s="63">
        <f>[1]H2!F89</f>
        <v>0</v>
      </c>
      <c r="G179" s="63">
        <f>[1]H2!G89</f>
        <v>0</v>
      </c>
      <c r="H179" s="64">
        <f>[1]H2!H89</f>
        <v>0</v>
      </c>
      <c r="I179" s="96">
        <f>[1]H2!I89</f>
        <v>0</v>
      </c>
    </row>
    <row r="180" spans="1:9" ht="12.95" customHeight="1">
      <c r="A180" s="95">
        <v>51615</v>
      </c>
      <c r="B180" s="61" t="s">
        <v>269</v>
      </c>
      <c r="C180" s="63">
        <f>[1]H2!C90</f>
        <v>0</v>
      </c>
      <c r="D180" s="63">
        <f>[1]H2!D90</f>
        <v>0</v>
      </c>
      <c r="E180" s="63">
        <f>[1]H2!E90</f>
        <v>0</v>
      </c>
      <c r="F180" s="63">
        <f>[1]H2!F90</f>
        <v>111909.8</v>
      </c>
      <c r="G180" s="63">
        <f>[1]H2!G90</f>
        <v>5670.21</v>
      </c>
      <c r="H180" s="64">
        <f>[1]H2!H90</f>
        <v>572703.85</v>
      </c>
      <c r="I180" s="96">
        <f>[1]H2!I90</f>
        <v>690283.86</v>
      </c>
    </row>
    <row r="181" spans="1:9" ht="12.95" customHeight="1">
      <c r="A181" s="95">
        <v>51616</v>
      </c>
      <c r="B181" s="61" t="s">
        <v>270</v>
      </c>
      <c r="C181" s="63">
        <f>[1]H2!C91</f>
        <v>0</v>
      </c>
      <c r="D181" s="63">
        <f>[1]H2!D91</f>
        <v>0</v>
      </c>
      <c r="E181" s="63">
        <f>[1]H2!E91</f>
        <v>0</v>
      </c>
      <c r="F181" s="63">
        <f>[1]H2!F91</f>
        <v>0</v>
      </c>
      <c r="G181" s="63">
        <f>[1]H2!G91</f>
        <v>0</v>
      </c>
      <c r="H181" s="64">
        <f>[1]H2!H91</f>
        <v>0</v>
      </c>
      <c r="I181" s="96">
        <f>[1]H2!I91</f>
        <v>0</v>
      </c>
    </row>
    <row r="182" spans="1:9" ht="12.95" customHeight="1">
      <c r="A182" s="95">
        <v>51617</v>
      </c>
      <c r="B182" s="61" t="s">
        <v>271</v>
      </c>
      <c r="C182" s="63">
        <f>[1]H2!C92</f>
        <v>0</v>
      </c>
      <c r="D182" s="63">
        <f>[1]H2!D92</f>
        <v>0</v>
      </c>
      <c r="E182" s="63">
        <f>[1]H2!E92</f>
        <v>0</v>
      </c>
      <c r="F182" s="63">
        <f>[1]H2!F92</f>
        <v>9719</v>
      </c>
      <c r="G182" s="63">
        <f>[1]H2!G92</f>
        <v>2762</v>
      </c>
      <c r="H182" s="64">
        <f>[1]H2!H92</f>
        <v>29419</v>
      </c>
      <c r="I182" s="96">
        <f>[1]H2!I92</f>
        <v>41900</v>
      </c>
    </row>
    <row r="183" spans="1:9" ht="12.95" customHeight="1">
      <c r="A183" s="60">
        <v>51624</v>
      </c>
      <c r="B183" s="61" t="s">
        <v>307</v>
      </c>
      <c r="C183" s="63">
        <f>[1]H2!C93</f>
        <v>0</v>
      </c>
      <c r="D183" s="63">
        <f>[1]H2!D93</f>
        <v>0</v>
      </c>
      <c r="E183" s="63">
        <f>[1]H2!E93</f>
        <v>0</v>
      </c>
      <c r="F183" s="63">
        <f>[1]H2!F93</f>
        <v>0</v>
      </c>
      <c r="G183" s="63">
        <f>[1]H2!G93</f>
        <v>0</v>
      </c>
      <c r="H183" s="64">
        <f>[1]H2!H93</f>
        <v>0</v>
      </c>
      <c r="I183" s="96">
        <f>[1]H2!I93</f>
        <v>0</v>
      </c>
    </row>
    <row r="184" spans="1:9" ht="12.95" customHeight="1">
      <c r="A184" s="60">
        <v>51708</v>
      </c>
      <c r="B184" s="61" t="s">
        <v>308</v>
      </c>
      <c r="C184" s="63">
        <f>[1]H2!C94</f>
        <v>0</v>
      </c>
      <c r="D184" s="63">
        <f>[1]H2!D94</f>
        <v>0</v>
      </c>
      <c r="E184" s="63">
        <f>[1]H2!E94</f>
        <v>0</v>
      </c>
      <c r="F184" s="63">
        <f>[1]H2!F94</f>
        <v>0</v>
      </c>
      <c r="G184" s="63">
        <f>[1]H2!G94</f>
        <v>0</v>
      </c>
      <c r="H184" s="64">
        <f>[1]H2!H94</f>
        <v>0</v>
      </c>
      <c r="I184" s="96">
        <f>[1]H2!I94</f>
        <v>0</v>
      </c>
    </row>
    <row r="185" spans="1:9" ht="12.95" customHeight="1">
      <c r="A185" s="95">
        <v>51699</v>
      </c>
      <c r="B185" s="61" t="s">
        <v>298</v>
      </c>
      <c r="C185" s="63" t="s">
        <v>299</v>
      </c>
      <c r="D185" s="63">
        <v>0</v>
      </c>
      <c r="E185" s="63">
        <v>0</v>
      </c>
      <c r="F185" s="63">
        <v>0</v>
      </c>
      <c r="G185" s="63">
        <v>0</v>
      </c>
      <c r="H185" s="64">
        <v>0</v>
      </c>
      <c r="I185" s="96">
        <v>0</v>
      </c>
    </row>
    <row r="186" spans="1:9" ht="12.95" customHeight="1">
      <c r="A186" s="77"/>
      <c r="B186" s="78"/>
      <c r="C186" s="78" t="s">
        <v>221</v>
      </c>
      <c r="D186" s="78" t="s">
        <v>221</v>
      </c>
      <c r="E186" s="78" t="s">
        <v>221</v>
      </c>
      <c r="F186" s="78" t="s">
        <v>221</v>
      </c>
      <c r="G186" s="78" t="s">
        <v>221</v>
      </c>
      <c r="H186" s="78" t="s">
        <v>221</v>
      </c>
      <c r="I186" s="78" t="s">
        <v>221</v>
      </c>
    </row>
    <row r="187" spans="1:9" s="120" customFormat="1" ht="12.95" customHeight="1">
      <c r="A187" s="118"/>
      <c r="B187" s="118" t="s">
        <v>201</v>
      </c>
      <c r="C187" s="119">
        <f>SUM(C133:C186)+[1]H2!C54</f>
        <v>10751</v>
      </c>
      <c r="D187" s="119">
        <f>SUM(D133:D186)+[1]H2!D54</f>
        <v>5591</v>
      </c>
      <c r="E187" s="119">
        <f>SUM(E133:E186)+[1]H2!E54</f>
        <v>0</v>
      </c>
      <c r="F187" s="119">
        <f>SUM(F133:F186)+[1]H2!F54</f>
        <v>5377212.6400000006</v>
      </c>
      <c r="G187" s="119">
        <f>SUM(G133:G186)+[1]H2!G54</f>
        <v>1679409.5300000003</v>
      </c>
      <c r="H187" s="119">
        <f>SUM(H133:H186)+[1]H2!H54</f>
        <v>15126661.080000002</v>
      </c>
      <c r="I187" s="119">
        <f>SUM(I133:I186)+[1]H2!I54</f>
        <v>22199625.25</v>
      </c>
    </row>
    <row r="188" spans="1:9" s="107" customFormat="1" ht="12.95" customHeight="1">
      <c r="A188" s="106"/>
      <c r="C188" s="107" t="s">
        <v>202</v>
      </c>
      <c r="D188" s="107" t="s">
        <v>202</v>
      </c>
      <c r="E188" s="107" t="s">
        <v>202</v>
      </c>
      <c r="F188" s="107" t="s">
        <v>202</v>
      </c>
      <c r="G188" s="107" t="s">
        <v>202</v>
      </c>
      <c r="H188" s="107" t="s">
        <v>202</v>
      </c>
      <c r="I188" s="107" t="s">
        <v>202</v>
      </c>
    </row>
    <row r="189" spans="1:9" s="107" customFormat="1" ht="12.95" customHeight="1" thickBot="1">
      <c r="A189" s="106"/>
    </row>
    <row r="190" spans="1:9" s="87" customFormat="1" ht="20.100000000000001" customHeight="1" thickBot="1">
      <c r="A190" s="84"/>
      <c r="B190" s="85" t="s">
        <v>176</v>
      </c>
      <c r="C190" s="441">
        <f>SUM(C133:C185)</f>
        <v>10751</v>
      </c>
      <c r="D190" s="441">
        <f t="shared" ref="D190:I190" si="5">SUM(D133:D185)</f>
        <v>5591</v>
      </c>
      <c r="E190" s="441">
        <f t="shared" si="5"/>
        <v>0</v>
      </c>
      <c r="F190" s="441">
        <f t="shared" si="5"/>
        <v>3267492.5800000005</v>
      </c>
      <c r="G190" s="441">
        <f t="shared" si="5"/>
        <v>1333790.4100000001</v>
      </c>
      <c r="H190" s="441">
        <f t="shared" si="5"/>
        <v>10350076.840000002</v>
      </c>
      <c r="I190" s="441">
        <f t="shared" si="5"/>
        <v>14967701.829999998</v>
      </c>
    </row>
    <row r="191" spans="1:9" ht="12.95" customHeight="1">
      <c r="B191" s="506" t="s">
        <v>322</v>
      </c>
      <c r="C191" s="507">
        <f>C187-[1]H2!C98</f>
        <v>0</v>
      </c>
      <c r="D191" s="507">
        <f>D187-[1]H2!D98</f>
        <v>0</v>
      </c>
      <c r="E191" s="507">
        <f>E187-[1]H2!E98</f>
        <v>0</v>
      </c>
      <c r="F191" s="507">
        <f>F187-[1]H2!F98</f>
        <v>0</v>
      </c>
      <c r="G191" s="507">
        <f>G187-[1]H2!G98</f>
        <v>0</v>
      </c>
      <c r="H191" s="507">
        <f>H187-[1]H2!H98</f>
        <v>0</v>
      </c>
      <c r="I191" s="507">
        <f>I187-[1]H2!I98</f>
        <v>0</v>
      </c>
    </row>
    <row r="192" spans="1:9" s="110" customFormat="1" ht="15" hidden="1" customHeight="1">
      <c r="A192" s="108" t="s">
        <v>40</v>
      </c>
      <c r="B192" s="109" t="s">
        <v>42</v>
      </c>
      <c r="C192" s="568" t="s">
        <v>188</v>
      </c>
      <c r="D192" s="569"/>
      <c r="E192" s="569"/>
      <c r="F192" s="569"/>
      <c r="G192" s="569"/>
      <c r="H192" s="569"/>
      <c r="I192" s="570"/>
    </row>
    <row r="193" spans="1:9" s="110" customFormat="1" ht="15" hidden="1" customHeight="1">
      <c r="A193" s="111" t="s">
        <v>41</v>
      </c>
      <c r="B193" s="112" t="s">
        <v>39</v>
      </c>
      <c r="C193" s="112"/>
      <c r="D193" s="112"/>
      <c r="E193" s="112"/>
      <c r="F193" s="112"/>
      <c r="G193" s="112"/>
      <c r="H193" s="112"/>
      <c r="I193" s="113" t="s">
        <v>208</v>
      </c>
    </row>
    <row r="194" spans="1:9" s="110" customFormat="1" ht="20.100000000000001" hidden="1" customHeight="1">
      <c r="A194" s="111"/>
      <c r="B194" s="112"/>
      <c r="C194" s="112"/>
      <c r="D194" s="112"/>
      <c r="E194" s="112"/>
      <c r="F194" s="112"/>
      <c r="G194" s="112"/>
      <c r="H194" s="112"/>
      <c r="I194" s="113" t="s">
        <v>214</v>
      </c>
    </row>
    <row r="195" spans="1:9" s="117" customFormat="1" ht="20.100000000000001" hidden="1" customHeight="1" thickBot="1">
      <c r="A195" s="114">
        <v>1</v>
      </c>
      <c r="B195" s="115">
        <v>2</v>
      </c>
      <c r="C195" s="115">
        <v>3</v>
      </c>
      <c r="D195" s="115">
        <v>4</v>
      </c>
      <c r="E195" s="115">
        <v>5</v>
      </c>
      <c r="F195" s="115">
        <v>6</v>
      </c>
      <c r="G195" s="115">
        <v>7</v>
      </c>
      <c r="H195" s="115">
        <v>8</v>
      </c>
      <c r="I195" s="116">
        <v>9</v>
      </c>
    </row>
    <row r="196" spans="1:9" ht="12.95" hidden="1" customHeight="1">
      <c r="A196" s="92">
        <v>51201</v>
      </c>
      <c r="B196" s="55" t="s">
        <v>222</v>
      </c>
      <c r="C196" s="93"/>
      <c r="D196" s="93"/>
      <c r="E196" s="93"/>
      <c r="F196" s="93"/>
      <c r="G196" s="93"/>
      <c r="H196" s="93"/>
      <c r="I196" s="94"/>
    </row>
    <row r="197" spans="1:9" ht="12.95" hidden="1" customHeight="1">
      <c r="A197" s="95">
        <v>51202</v>
      </c>
      <c r="B197" s="61" t="s">
        <v>223</v>
      </c>
      <c r="C197" s="63"/>
      <c r="D197" s="63"/>
      <c r="E197" s="63"/>
      <c r="F197" s="63"/>
      <c r="G197" s="63"/>
      <c r="H197" s="63"/>
      <c r="I197" s="96"/>
    </row>
    <row r="198" spans="1:9" ht="12.95" hidden="1" customHeight="1">
      <c r="A198" s="95">
        <v>51203</v>
      </c>
      <c r="B198" s="61" t="s">
        <v>224</v>
      </c>
      <c r="C198" s="63"/>
      <c r="D198" s="63"/>
      <c r="E198" s="63"/>
      <c r="F198" s="63"/>
      <c r="G198" s="63"/>
      <c r="H198" s="63"/>
      <c r="I198" s="96"/>
    </row>
    <row r="199" spans="1:9" ht="12.95" hidden="1" customHeight="1">
      <c r="A199" s="95">
        <v>51204</v>
      </c>
      <c r="B199" s="61" t="s">
        <v>225</v>
      </c>
      <c r="C199" s="63"/>
      <c r="D199" s="63"/>
      <c r="E199" s="63"/>
      <c r="F199" s="63"/>
      <c r="G199" s="63"/>
      <c r="H199" s="63"/>
      <c r="I199" s="96"/>
    </row>
    <row r="200" spans="1:9" ht="12.95" hidden="1" customHeight="1">
      <c r="A200" s="95">
        <v>51205</v>
      </c>
      <c r="B200" s="61" t="s">
        <v>226</v>
      </c>
      <c r="C200" s="63"/>
      <c r="D200" s="63"/>
      <c r="E200" s="63"/>
      <c r="F200" s="63"/>
      <c r="G200" s="63"/>
      <c r="H200" s="63"/>
      <c r="I200" s="96"/>
    </row>
    <row r="201" spans="1:9" ht="12.95" hidden="1" customHeight="1">
      <c r="A201" s="95">
        <v>51299</v>
      </c>
      <c r="B201" s="61" t="s">
        <v>227</v>
      </c>
      <c r="C201" s="63"/>
      <c r="D201" s="63"/>
      <c r="E201" s="63"/>
      <c r="F201" s="63"/>
      <c r="G201" s="63"/>
      <c r="H201" s="63"/>
      <c r="I201" s="96"/>
    </row>
    <row r="202" spans="1:9" ht="12.95" hidden="1" customHeight="1">
      <c r="A202" s="95">
        <v>51301</v>
      </c>
      <c r="B202" s="61" t="s">
        <v>228</v>
      </c>
      <c r="C202" s="63"/>
      <c r="D202" s="63"/>
      <c r="E202" s="63"/>
      <c r="F202" s="63"/>
      <c r="G202" s="63"/>
      <c r="H202" s="63"/>
      <c r="I202" s="96"/>
    </row>
    <row r="203" spans="1:9" ht="12.95" hidden="1" customHeight="1">
      <c r="A203" s="95">
        <v>51302</v>
      </c>
      <c r="B203" s="61" t="s">
        <v>229</v>
      </c>
      <c r="C203" s="63"/>
      <c r="D203" s="63"/>
      <c r="E203" s="63"/>
      <c r="F203" s="63"/>
      <c r="G203" s="63"/>
      <c r="H203" s="63"/>
      <c r="I203" s="96"/>
    </row>
    <row r="204" spans="1:9" ht="12.95" hidden="1" customHeight="1">
      <c r="A204" s="95">
        <v>51303</v>
      </c>
      <c r="B204" s="61" t="s">
        <v>230</v>
      </c>
      <c r="C204" s="63"/>
      <c r="D204" s="63"/>
      <c r="E204" s="63"/>
      <c r="F204" s="63"/>
      <c r="G204" s="63"/>
      <c r="H204" s="63"/>
      <c r="I204" s="96"/>
    </row>
    <row r="205" spans="1:9" ht="12.95" hidden="1" customHeight="1">
      <c r="A205" s="95">
        <v>51304</v>
      </c>
      <c r="B205" s="61" t="s">
        <v>231</v>
      </c>
      <c r="C205" s="63"/>
      <c r="D205" s="63"/>
      <c r="E205" s="63"/>
      <c r="F205" s="63"/>
      <c r="G205" s="63"/>
      <c r="H205" s="63"/>
      <c r="I205" s="96"/>
    </row>
    <row r="206" spans="1:9" ht="12.95" hidden="1" customHeight="1">
      <c r="A206" s="95">
        <v>51305</v>
      </c>
      <c r="B206" s="61" t="s">
        <v>232</v>
      </c>
      <c r="C206" s="63"/>
      <c r="D206" s="63"/>
      <c r="E206" s="63"/>
      <c r="F206" s="63"/>
      <c r="G206" s="63"/>
      <c r="H206" s="63"/>
      <c r="I206" s="96"/>
    </row>
    <row r="207" spans="1:9" ht="12.95" hidden="1" customHeight="1">
      <c r="A207" s="95">
        <v>51306</v>
      </c>
      <c r="B207" s="61" t="s">
        <v>233</v>
      </c>
      <c r="C207" s="63"/>
      <c r="D207" s="63"/>
      <c r="E207" s="63"/>
      <c r="F207" s="63"/>
      <c r="G207" s="63"/>
      <c r="H207" s="63"/>
      <c r="I207" s="96"/>
    </row>
    <row r="208" spans="1:9" ht="12.95" hidden="1" customHeight="1">
      <c r="A208" s="95">
        <v>51307</v>
      </c>
      <c r="B208" s="61" t="s">
        <v>234</v>
      </c>
      <c r="C208" s="63"/>
      <c r="D208" s="63"/>
      <c r="E208" s="63"/>
      <c r="F208" s="63"/>
      <c r="G208" s="63"/>
      <c r="H208" s="63"/>
      <c r="I208" s="96"/>
    </row>
    <row r="209" spans="1:9" ht="12.95" hidden="1" customHeight="1">
      <c r="A209" s="95">
        <v>51308</v>
      </c>
      <c r="B209" s="61" t="s">
        <v>235</v>
      </c>
      <c r="C209" s="63"/>
      <c r="D209" s="63"/>
      <c r="E209" s="63"/>
      <c r="F209" s="63"/>
      <c r="G209" s="63"/>
      <c r="H209" s="63"/>
      <c r="I209" s="96"/>
    </row>
    <row r="210" spans="1:9" ht="12.95" hidden="1" customHeight="1">
      <c r="A210" s="95">
        <v>51309</v>
      </c>
      <c r="B210" s="61" t="s">
        <v>236</v>
      </c>
      <c r="C210" s="63"/>
      <c r="D210" s="63"/>
      <c r="E210" s="63"/>
      <c r="F210" s="63"/>
      <c r="G210" s="63"/>
      <c r="H210" s="63"/>
      <c r="I210" s="96"/>
    </row>
    <row r="211" spans="1:9" ht="12.95" hidden="1" customHeight="1">
      <c r="A211" s="95">
        <v>51310</v>
      </c>
      <c r="B211" s="61" t="s">
        <v>237</v>
      </c>
      <c r="C211" s="63"/>
      <c r="D211" s="63"/>
      <c r="E211" s="63"/>
      <c r="F211" s="63"/>
      <c r="G211" s="63"/>
      <c r="H211" s="63"/>
      <c r="I211" s="96"/>
    </row>
    <row r="212" spans="1:9" ht="12.95" hidden="1" customHeight="1">
      <c r="A212" s="95">
        <v>51311</v>
      </c>
      <c r="B212" s="61" t="s">
        <v>238</v>
      </c>
      <c r="C212" s="63"/>
      <c r="D212" s="63"/>
      <c r="E212" s="63"/>
      <c r="F212" s="63"/>
      <c r="G212" s="63"/>
      <c r="H212" s="63"/>
      <c r="I212" s="96"/>
    </row>
    <row r="213" spans="1:9" ht="12.95" hidden="1" customHeight="1">
      <c r="A213" s="95">
        <v>51312</v>
      </c>
      <c r="B213" s="61" t="s">
        <v>239</v>
      </c>
      <c r="C213" s="63"/>
      <c r="D213" s="63"/>
      <c r="E213" s="63"/>
      <c r="F213" s="63"/>
      <c r="G213" s="63"/>
      <c r="H213" s="63"/>
      <c r="I213" s="96"/>
    </row>
    <row r="214" spans="1:9" ht="12.95" hidden="1" customHeight="1">
      <c r="A214" s="97">
        <v>51313</v>
      </c>
      <c r="B214" s="66" t="s">
        <v>240</v>
      </c>
      <c r="C214" s="68"/>
      <c r="D214" s="68"/>
      <c r="E214" s="68"/>
      <c r="F214" s="68"/>
      <c r="G214" s="68"/>
      <c r="H214" s="68"/>
      <c r="I214" s="70"/>
    </row>
    <row r="215" spans="1:9" s="76" customFormat="1" ht="12.95" hidden="1" customHeight="1">
      <c r="A215" s="99">
        <v>51314</v>
      </c>
      <c r="B215" s="72" t="s">
        <v>241</v>
      </c>
      <c r="C215" s="74"/>
      <c r="D215" s="74"/>
      <c r="E215" s="74"/>
      <c r="F215" s="74"/>
      <c r="G215" s="74"/>
      <c r="H215" s="74"/>
      <c r="I215" s="96"/>
    </row>
    <row r="216" spans="1:9" ht="12.95" hidden="1" customHeight="1">
      <c r="A216" s="95">
        <v>51315</v>
      </c>
      <c r="B216" s="61" t="s">
        <v>242</v>
      </c>
      <c r="C216" s="63"/>
      <c r="D216" s="63"/>
      <c r="E216" s="63"/>
      <c r="F216" s="63"/>
      <c r="G216" s="63"/>
      <c r="H216" s="63"/>
      <c r="I216" s="96"/>
    </row>
    <row r="217" spans="1:9" ht="12.95" hidden="1" customHeight="1">
      <c r="A217" s="95">
        <v>51316</v>
      </c>
      <c r="B217" s="61" t="s">
        <v>243</v>
      </c>
      <c r="C217" s="63"/>
      <c r="D217" s="63"/>
      <c r="E217" s="63"/>
      <c r="F217" s="63"/>
      <c r="G217" s="63"/>
      <c r="H217" s="63"/>
      <c r="I217" s="96"/>
    </row>
    <row r="218" spans="1:9" ht="12.95" hidden="1" customHeight="1">
      <c r="A218" s="95">
        <v>51399</v>
      </c>
      <c r="B218" s="61" t="s">
        <v>244</v>
      </c>
      <c r="C218" s="63"/>
      <c r="D218" s="63"/>
      <c r="E218" s="63"/>
      <c r="F218" s="63"/>
      <c r="G218" s="63"/>
      <c r="H218" s="63"/>
      <c r="I218" s="96"/>
    </row>
    <row r="219" spans="1:9" ht="12.95" hidden="1" customHeight="1">
      <c r="A219" s="95">
        <v>51401</v>
      </c>
      <c r="B219" s="61" t="s">
        <v>245</v>
      </c>
      <c r="C219" s="63"/>
      <c r="D219" s="63"/>
      <c r="E219" s="63"/>
      <c r="F219" s="63"/>
      <c r="G219" s="63"/>
      <c r="H219" s="63"/>
      <c r="I219" s="96"/>
    </row>
    <row r="220" spans="1:9" ht="12.95" hidden="1" customHeight="1">
      <c r="A220" s="95">
        <v>51402</v>
      </c>
      <c r="B220" s="61" t="s">
        <v>246</v>
      </c>
      <c r="C220" s="63"/>
      <c r="D220" s="63"/>
      <c r="E220" s="63"/>
      <c r="F220" s="63"/>
      <c r="G220" s="63"/>
      <c r="H220" s="63"/>
      <c r="I220" s="96"/>
    </row>
    <row r="221" spans="1:9" ht="12.95" hidden="1" customHeight="1">
      <c r="A221" s="95">
        <v>51403</v>
      </c>
      <c r="B221" s="61" t="s">
        <v>247</v>
      </c>
      <c r="C221" s="63"/>
      <c r="D221" s="63"/>
      <c r="E221" s="63"/>
      <c r="F221" s="63"/>
      <c r="G221" s="63"/>
      <c r="H221" s="63"/>
      <c r="I221" s="96"/>
    </row>
    <row r="222" spans="1:9" ht="12.95" hidden="1" customHeight="1">
      <c r="A222" s="95">
        <v>51404</v>
      </c>
      <c r="B222" s="61" t="s">
        <v>248</v>
      </c>
      <c r="C222" s="63"/>
      <c r="D222" s="63"/>
      <c r="E222" s="63"/>
      <c r="F222" s="63"/>
      <c r="G222" s="63"/>
      <c r="H222" s="63"/>
      <c r="I222" s="96"/>
    </row>
    <row r="223" spans="1:9" ht="12.95" hidden="1" customHeight="1">
      <c r="A223" s="95">
        <v>51405</v>
      </c>
      <c r="B223" s="61" t="s">
        <v>249</v>
      </c>
      <c r="C223" s="63"/>
      <c r="D223" s="63"/>
      <c r="E223" s="63"/>
      <c r="F223" s="63"/>
      <c r="G223" s="63"/>
      <c r="H223" s="63"/>
      <c r="I223" s="96"/>
    </row>
    <row r="224" spans="1:9" ht="12.95" hidden="1" customHeight="1">
      <c r="A224" s="95">
        <v>51406</v>
      </c>
      <c r="B224" s="61" t="s">
        <v>250</v>
      </c>
      <c r="C224" s="63"/>
      <c r="D224" s="63"/>
      <c r="E224" s="63"/>
      <c r="F224" s="63"/>
      <c r="G224" s="63"/>
      <c r="H224" s="63"/>
      <c r="I224" s="96"/>
    </row>
    <row r="225" spans="1:9" ht="12.95" hidden="1" customHeight="1">
      <c r="A225" s="95">
        <v>51407</v>
      </c>
      <c r="B225" s="61" t="s">
        <v>251</v>
      </c>
      <c r="C225" s="63"/>
      <c r="D225" s="63"/>
      <c r="E225" s="63"/>
      <c r="F225" s="63"/>
      <c r="G225" s="63"/>
      <c r="H225" s="63"/>
      <c r="I225" s="96"/>
    </row>
    <row r="226" spans="1:9" ht="12.95" hidden="1" customHeight="1">
      <c r="A226" s="95">
        <v>51408</v>
      </c>
      <c r="B226" s="61" t="s">
        <v>252</v>
      </c>
      <c r="C226" s="63"/>
      <c r="D226" s="63"/>
      <c r="E226" s="63"/>
      <c r="F226" s="63"/>
      <c r="G226" s="63"/>
      <c r="H226" s="63"/>
      <c r="I226" s="96"/>
    </row>
    <row r="227" spans="1:9" ht="12.95" hidden="1" customHeight="1">
      <c r="A227" s="95">
        <v>51409</v>
      </c>
      <c r="B227" s="61" t="s">
        <v>253</v>
      </c>
      <c r="C227" s="63"/>
      <c r="D227" s="63"/>
      <c r="E227" s="63"/>
      <c r="F227" s="63"/>
      <c r="G227" s="63"/>
      <c r="H227" s="63"/>
      <c r="I227" s="96"/>
    </row>
    <row r="228" spans="1:9" ht="12.95" hidden="1" customHeight="1">
      <c r="A228" s="95">
        <v>51499</v>
      </c>
      <c r="B228" s="61" t="s">
        <v>254</v>
      </c>
      <c r="C228" s="63"/>
      <c r="D228" s="63"/>
      <c r="E228" s="63"/>
      <c r="F228" s="63"/>
      <c r="G228" s="63"/>
      <c r="H228" s="63"/>
      <c r="I228" s="96"/>
    </row>
    <row r="229" spans="1:9" ht="12.95" hidden="1" customHeight="1">
      <c r="A229" s="95">
        <v>51601</v>
      </c>
      <c r="B229" s="61" t="s">
        <v>255</v>
      </c>
      <c r="C229" s="63"/>
      <c r="D229" s="63"/>
      <c r="E229" s="63"/>
      <c r="F229" s="63"/>
      <c r="G229" s="63"/>
      <c r="H229" s="63"/>
      <c r="I229" s="96"/>
    </row>
    <row r="230" spans="1:9" ht="12.95" hidden="1" customHeight="1">
      <c r="A230" s="95">
        <v>51602</v>
      </c>
      <c r="B230" s="61" t="s">
        <v>256</v>
      </c>
      <c r="C230" s="63"/>
      <c r="D230" s="63"/>
      <c r="E230" s="63"/>
      <c r="F230" s="63"/>
      <c r="G230" s="63"/>
      <c r="H230" s="63"/>
      <c r="I230" s="96"/>
    </row>
    <row r="231" spans="1:9" ht="12.95" hidden="1" customHeight="1">
      <c r="A231" s="95">
        <v>51603</v>
      </c>
      <c r="B231" s="61" t="s">
        <v>257</v>
      </c>
      <c r="C231" s="63"/>
      <c r="D231" s="63"/>
      <c r="E231" s="63"/>
      <c r="F231" s="63"/>
      <c r="G231" s="63"/>
      <c r="H231" s="63"/>
      <c r="I231" s="96"/>
    </row>
    <row r="232" spans="1:9" ht="12.95" hidden="1" customHeight="1">
      <c r="A232" s="95">
        <v>51604</v>
      </c>
      <c r="B232" s="61" t="s">
        <v>258</v>
      </c>
      <c r="C232" s="63"/>
      <c r="D232" s="63"/>
      <c r="E232" s="63"/>
      <c r="F232" s="63"/>
      <c r="G232" s="63"/>
      <c r="H232" s="63"/>
      <c r="I232" s="96"/>
    </row>
    <row r="233" spans="1:9" ht="12.95" hidden="1" customHeight="1">
      <c r="A233" s="95">
        <v>51605</v>
      </c>
      <c r="B233" s="61" t="s">
        <v>259</v>
      </c>
      <c r="C233" s="63"/>
      <c r="D233" s="63"/>
      <c r="E233" s="63"/>
      <c r="F233" s="63"/>
      <c r="G233" s="63"/>
      <c r="H233" s="63"/>
      <c r="I233" s="96"/>
    </row>
    <row r="234" spans="1:9" ht="12.95" hidden="1" customHeight="1">
      <c r="A234" s="95">
        <v>51606</v>
      </c>
      <c r="B234" s="61" t="s">
        <v>260</v>
      </c>
      <c r="C234" s="63"/>
      <c r="D234" s="63"/>
      <c r="E234" s="63"/>
      <c r="F234" s="63"/>
      <c r="G234" s="63"/>
      <c r="H234" s="63"/>
      <c r="I234" s="96"/>
    </row>
    <row r="235" spans="1:9" ht="12.95" hidden="1" customHeight="1">
      <c r="A235" s="95">
        <v>51607</v>
      </c>
      <c r="B235" s="61" t="s">
        <v>261</v>
      </c>
      <c r="C235" s="63"/>
      <c r="D235" s="63"/>
      <c r="E235" s="63"/>
      <c r="F235" s="63"/>
      <c r="G235" s="63"/>
      <c r="H235" s="63"/>
      <c r="I235" s="96"/>
    </row>
    <row r="236" spans="1:9" ht="12.95" hidden="1" customHeight="1">
      <c r="A236" s="95">
        <v>51608</v>
      </c>
      <c r="B236" s="61" t="s">
        <v>262</v>
      </c>
      <c r="C236" s="63"/>
      <c r="D236" s="63"/>
      <c r="E236" s="63"/>
      <c r="F236" s="63"/>
      <c r="G236" s="63"/>
      <c r="H236" s="63"/>
      <c r="I236" s="96"/>
    </row>
    <row r="237" spans="1:9" ht="12.95" hidden="1" customHeight="1">
      <c r="A237" s="95">
        <v>51609</v>
      </c>
      <c r="B237" s="61" t="s">
        <v>263</v>
      </c>
      <c r="C237" s="63"/>
      <c r="D237" s="63"/>
      <c r="E237" s="63"/>
      <c r="F237" s="63"/>
      <c r="G237" s="63"/>
      <c r="H237" s="63"/>
      <c r="I237" s="96"/>
    </row>
    <row r="238" spans="1:9" ht="12.95" hidden="1" customHeight="1">
      <c r="A238" s="95">
        <v>51610</v>
      </c>
      <c r="B238" s="61" t="s">
        <v>264</v>
      </c>
      <c r="C238" s="63"/>
      <c r="D238" s="63"/>
      <c r="E238" s="63"/>
      <c r="F238" s="63"/>
      <c r="G238" s="63"/>
      <c r="H238" s="63"/>
      <c r="I238" s="96"/>
    </row>
    <row r="239" spans="1:9" ht="12.95" hidden="1" customHeight="1">
      <c r="A239" s="95">
        <v>51611</v>
      </c>
      <c r="B239" s="61" t="s">
        <v>265</v>
      </c>
      <c r="C239" s="63"/>
      <c r="D239" s="63"/>
      <c r="E239" s="63"/>
      <c r="F239" s="63"/>
      <c r="G239" s="63"/>
      <c r="H239" s="63"/>
      <c r="I239" s="96"/>
    </row>
    <row r="240" spans="1:9" ht="12.95" hidden="1" customHeight="1">
      <c r="A240" s="95">
        <v>51612</v>
      </c>
      <c r="B240" s="61" t="s">
        <v>266</v>
      </c>
      <c r="C240" s="63"/>
      <c r="D240" s="63"/>
      <c r="E240" s="63"/>
      <c r="F240" s="63"/>
      <c r="G240" s="63"/>
      <c r="H240" s="63"/>
      <c r="I240" s="96"/>
    </row>
    <row r="241" spans="1:10" ht="12.95" hidden="1" customHeight="1">
      <c r="A241" s="95">
        <v>51613</v>
      </c>
      <c r="B241" s="61" t="s">
        <v>267</v>
      </c>
      <c r="C241" s="63"/>
      <c r="D241" s="63"/>
      <c r="E241" s="63"/>
      <c r="F241" s="63"/>
      <c r="G241" s="63"/>
      <c r="H241" s="63"/>
      <c r="I241" s="96"/>
    </row>
    <row r="242" spans="1:10" ht="12.95" hidden="1" customHeight="1">
      <c r="A242" s="95">
        <v>51614</v>
      </c>
      <c r="B242" s="61" t="s">
        <v>268</v>
      </c>
      <c r="C242" s="63"/>
      <c r="D242" s="63"/>
      <c r="E242" s="63"/>
      <c r="F242" s="63"/>
      <c r="G242" s="63"/>
      <c r="H242" s="63"/>
      <c r="I242" s="96"/>
    </row>
    <row r="243" spans="1:10" ht="12.95" hidden="1" customHeight="1">
      <c r="A243" s="95">
        <v>51615</v>
      </c>
      <c r="B243" s="61" t="s">
        <v>269</v>
      </c>
      <c r="C243" s="63"/>
      <c r="D243" s="63"/>
      <c r="E243" s="63"/>
      <c r="F243" s="63"/>
      <c r="G243" s="63"/>
      <c r="H243" s="63"/>
      <c r="I243" s="96"/>
    </row>
    <row r="244" spans="1:10" ht="12.95" hidden="1" customHeight="1">
      <c r="A244" s="95">
        <v>51616</v>
      </c>
      <c r="B244" s="61" t="s">
        <v>270</v>
      </c>
      <c r="C244" s="63"/>
      <c r="D244" s="63"/>
      <c r="E244" s="63"/>
      <c r="F244" s="63"/>
      <c r="G244" s="63"/>
      <c r="H244" s="63"/>
      <c r="I244" s="96"/>
    </row>
    <row r="245" spans="1:10" ht="12.95" hidden="1" customHeight="1">
      <c r="A245" s="95">
        <v>51617</v>
      </c>
      <c r="B245" s="61" t="s">
        <v>271</v>
      </c>
      <c r="C245" s="63"/>
      <c r="D245" s="63"/>
      <c r="E245" s="63"/>
      <c r="F245" s="63"/>
      <c r="G245" s="63"/>
      <c r="H245" s="63"/>
      <c r="I245" s="96"/>
    </row>
    <row r="246" spans="1:10" ht="12.95" hidden="1" customHeight="1">
      <c r="A246" s="95">
        <v>51699</v>
      </c>
      <c r="B246" s="61" t="s">
        <v>272</v>
      </c>
      <c r="C246" s="63"/>
      <c r="D246" s="63"/>
      <c r="E246" s="63"/>
      <c r="F246" s="63"/>
      <c r="G246" s="63"/>
      <c r="H246" s="63"/>
      <c r="I246" s="96"/>
    </row>
    <row r="247" spans="1:10" ht="12.95" hidden="1" customHeight="1">
      <c r="A247" s="77"/>
      <c r="B247" s="78"/>
      <c r="C247" s="78" t="s">
        <v>221</v>
      </c>
      <c r="D247" s="78" t="s">
        <v>221</v>
      </c>
      <c r="E247" s="78" t="s">
        <v>221</v>
      </c>
      <c r="F247" s="78" t="s">
        <v>221</v>
      </c>
      <c r="G247" s="78" t="s">
        <v>221</v>
      </c>
      <c r="H247" s="78" t="s">
        <v>221</v>
      </c>
      <c r="I247" s="78" t="s">
        <v>221</v>
      </c>
    </row>
    <row r="248" spans="1:10" s="120" customFormat="1" ht="12.95" hidden="1" customHeight="1">
      <c r="A248" s="118"/>
      <c r="B248" s="118" t="s">
        <v>201</v>
      </c>
      <c r="C248" s="119">
        <f t="shared" ref="C248:I248" si="6">SUM(C196:C247)</f>
        <v>0</v>
      </c>
      <c r="D248" s="119">
        <f t="shared" si="6"/>
        <v>0</v>
      </c>
      <c r="E248" s="119">
        <f t="shared" si="6"/>
        <v>0</v>
      </c>
      <c r="F248" s="119">
        <f t="shared" si="6"/>
        <v>0</v>
      </c>
      <c r="G248" s="119">
        <f t="shared" si="6"/>
        <v>0</v>
      </c>
      <c r="H248" s="119">
        <f t="shared" si="6"/>
        <v>0</v>
      </c>
      <c r="I248" s="119">
        <f t="shared" si="6"/>
        <v>0</v>
      </c>
    </row>
    <row r="249" spans="1:10" s="107" customFormat="1" ht="12.95" hidden="1" customHeight="1">
      <c r="A249" s="106"/>
      <c r="C249" s="107" t="s">
        <v>202</v>
      </c>
      <c r="D249" s="107" t="s">
        <v>202</v>
      </c>
      <c r="E249" s="107" t="s">
        <v>202</v>
      </c>
      <c r="F249" s="107" t="s">
        <v>202</v>
      </c>
      <c r="G249" s="107" t="s">
        <v>202</v>
      </c>
      <c r="H249" s="107" t="s">
        <v>202</v>
      </c>
      <c r="I249" s="107" t="s">
        <v>202</v>
      </c>
    </row>
    <row r="250" spans="1:10" s="107" customFormat="1" ht="12.95" hidden="1" customHeight="1" thickBot="1">
      <c r="A250" s="106"/>
    </row>
    <row r="251" spans="1:10" s="87" customFormat="1" ht="20.100000000000001" hidden="1" customHeight="1" thickBot="1">
      <c r="A251" s="84"/>
      <c r="B251" s="85" t="s">
        <v>176</v>
      </c>
      <c r="C251" s="86">
        <f t="shared" ref="C251:I251" si="7">+C248-C214</f>
        <v>0</v>
      </c>
      <c r="D251" s="86">
        <f t="shared" si="7"/>
        <v>0</v>
      </c>
      <c r="E251" s="86">
        <f t="shared" si="7"/>
        <v>0</v>
      </c>
      <c r="F251" s="86">
        <f t="shared" si="7"/>
        <v>0</v>
      </c>
      <c r="G251" s="86">
        <f t="shared" si="7"/>
        <v>0</v>
      </c>
      <c r="H251" s="86">
        <f t="shared" si="7"/>
        <v>0</v>
      </c>
      <c r="I251" s="86">
        <f t="shared" si="7"/>
        <v>0</v>
      </c>
    </row>
    <row r="252" spans="1:10" ht="12.95" customHeight="1" thickBot="1"/>
    <row r="253" spans="1:10" ht="15" customHeight="1">
      <c r="A253" s="42" t="s">
        <v>40</v>
      </c>
      <c r="B253" s="43" t="s">
        <v>42</v>
      </c>
      <c r="C253" s="561" t="s">
        <v>215</v>
      </c>
      <c r="D253" s="562"/>
      <c r="E253" s="562"/>
      <c r="F253" s="563"/>
      <c r="G253" s="121"/>
      <c r="H253" s="88"/>
      <c r="I253" s="88"/>
      <c r="J253" s="89"/>
    </row>
    <row r="254" spans="1:10" ht="15" customHeight="1">
      <c r="A254" s="45" t="s">
        <v>41</v>
      </c>
      <c r="B254" s="46" t="s">
        <v>39</v>
      </c>
      <c r="C254" s="46" t="s">
        <v>216</v>
      </c>
      <c r="D254" s="46" t="s">
        <v>217</v>
      </c>
      <c r="E254" s="141" t="s">
        <v>218</v>
      </c>
      <c r="F254" s="122" t="s">
        <v>219</v>
      </c>
    </row>
    <row r="255" spans="1:10" ht="15" customHeight="1">
      <c r="A255" s="45"/>
      <c r="B255" s="46"/>
      <c r="C255" s="46"/>
      <c r="D255" s="46"/>
      <c r="E255" s="141"/>
      <c r="F255" s="123" t="s">
        <v>220</v>
      </c>
    </row>
    <row r="256" spans="1:10" s="53" customFormat="1" ht="20.100000000000001" customHeight="1" thickBot="1">
      <c r="A256" s="49">
        <v>1</v>
      </c>
      <c r="B256" s="50">
        <v>2</v>
      </c>
      <c r="C256" s="50">
        <v>3</v>
      </c>
      <c r="D256" s="50">
        <v>4</v>
      </c>
      <c r="E256" s="142">
        <v>5</v>
      </c>
      <c r="F256" s="124">
        <v>6</v>
      </c>
    </row>
    <row r="257" spans="1:6" ht="12.95" customHeight="1">
      <c r="A257" s="92">
        <v>51201</v>
      </c>
      <c r="B257" s="55" t="s">
        <v>222</v>
      </c>
      <c r="C257" s="125">
        <f>[1]WG!C36</f>
        <v>25800</v>
      </c>
      <c r="D257" s="125">
        <f>[1]WG!D36</f>
        <v>12600</v>
      </c>
      <c r="E257" s="143">
        <f>[1]WG!E36</f>
        <v>13700</v>
      </c>
      <c r="F257" s="126"/>
    </row>
    <row r="258" spans="1:6" ht="12.95" customHeight="1">
      <c r="A258" s="95">
        <v>51202</v>
      </c>
      <c r="B258" s="61" t="s">
        <v>223</v>
      </c>
      <c r="C258" s="127">
        <f>[1]WG!C37</f>
        <v>748774.87</v>
      </c>
      <c r="D258" s="127">
        <f>[1]WG!D37</f>
        <v>637076.66</v>
      </c>
      <c r="E258" s="144">
        <f>[1]WG!E37</f>
        <v>588390.22</v>
      </c>
      <c r="F258" s="129"/>
    </row>
    <row r="259" spans="1:6" ht="12.95" customHeight="1">
      <c r="A259" s="95">
        <v>51203</v>
      </c>
      <c r="B259" s="61" t="s">
        <v>224</v>
      </c>
      <c r="C259" s="127">
        <f>[1]WG!C38</f>
        <v>29255.06</v>
      </c>
      <c r="D259" s="127">
        <f>[1]WG!D38</f>
        <v>41967.94</v>
      </c>
      <c r="E259" s="144">
        <f>[1]WG!E38</f>
        <v>30476</v>
      </c>
      <c r="F259" s="129"/>
    </row>
    <row r="260" spans="1:6" ht="12.95" customHeight="1">
      <c r="A260" s="95">
        <v>51204</v>
      </c>
      <c r="B260" s="61" t="s">
        <v>225</v>
      </c>
      <c r="C260" s="127">
        <f>[1]WG!C39</f>
        <v>0</v>
      </c>
      <c r="D260" s="127">
        <f>[1]WG!D39</f>
        <v>0</v>
      </c>
      <c r="E260" s="144">
        <f>[1]WG!E39</f>
        <v>0</v>
      </c>
      <c r="F260" s="128"/>
    </row>
    <row r="261" spans="1:6" ht="12.95" customHeight="1">
      <c r="A261" s="95">
        <v>51205</v>
      </c>
      <c r="B261" s="61" t="s">
        <v>226</v>
      </c>
      <c r="C261" s="61">
        <f>[1]WG!C40</f>
        <v>0</v>
      </c>
      <c r="D261" s="61">
        <f>[1]WG!D40</f>
        <v>0</v>
      </c>
      <c r="E261" s="145">
        <f>[1]WG!E40</f>
        <v>0</v>
      </c>
      <c r="F261" s="128"/>
    </row>
    <row r="262" spans="1:6" ht="12.95" customHeight="1">
      <c r="A262" s="95">
        <v>51299</v>
      </c>
      <c r="B262" s="61" t="s">
        <v>227</v>
      </c>
      <c r="C262" s="127">
        <f>[1]WG!C41</f>
        <v>28700</v>
      </c>
      <c r="D262" s="127">
        <f>[1]WG!D41</f>
        <v>0</v>
      </c>
      <c r="E262" s="144">
        <f>[1]WG!E41</f>
        <v>604570.59</v>
      </c>
      <c r="F262" s="129"/>
    </row>
    <row r="263" spans="1:6" ht="12.95" customHeight="1">
      <c r="A263" s="95">
        <v>51301</v>
      </c>
      <c r="B263" s="61" t="s">
        <v>228</v>
      </c>
      <c r="C263" s="127">
        <f>[1]WG!C42</f>
        <v>8800</v>
      </c>
      <c r="D263" s="127">
        <f>[1]WG!D42</f>
        <v>341609.92</v>
      </c>
      <c r="E263" s="144">
        <f>[1]WG!E42</f>
        <v>0</v>
      </c>
      <c r="F263" s="129"/>
    </row>
    <row r="264" spans="1:6" ht="12.95" customHeight="1">
      <c r="A264" s="95">
        <v>51302</v>
      </c>
      <c r="B264" s="61" t="s">
        <v>229</v>
      </c>
      <c r="C264" s="127">
        <f>[1]WG!C43</f>
        <v>62787</v>
      </c>
      <c r="D264" s="127">
        <f>[1]WG!D43</f>
        <v>72534</v>
      </c>
      <c r="E264" s="144">
        <f>[1]WG!E43</f>
        <v>8028</v>
      </c>
      <c r="F264" s="129"/>
    </row>
    <row r="265" spans="1:6" ht="12.95" customHeight="1">
      <c r="A265" s="95">
        <v>51303</v>
      </c>
      <c r="B265" s="61" t="s">
        <v>230</v>
      </c>
      <c r="C265" s="127">
        <f>[1]WG!C44</f>
        <v>0</v>
      </c>
      <c r="D265" s="127">
        <f>[1]WG!D44</f>
        <v>0</v>
      </c>
      <c r="E265" s="144">
        <f>[1]WG!E44</f>
        <v>0</v>
      </c>
      <c r="F265" s="129"/>
    </row>
    <row r="266" spans="1:6" ht="12.95" customHeight="1">
      <c r="A266" s="95">
        <v>51304</v>
      </c>
      <c r="B266" s="61" t="s">
        <v>231</v>
      </c>
      <c r="C266" s="61">
        <f>[1]WG!C45</f>
        <v>0</v>
      </c>
      <c r="D266" s="61">
        <f>[1]WG!D45</f>
        <v>0</v>
      </c>
      <c r="E266" s="145">
        <f>[1]WG!E45</f>
        <v>0</v>
      </c>
      <c r="F266" s="128"/>
    </row>
    <row r="267" spans="1:6" ht="12.95" customHeight="1">
      <c r="A267" s="95">
        <v>51305</v>
      </c>
      <c r="B267" s="61" t="s">
        <v>232</v>
      </c>
      <c r="C267" s="61">
        <f>[1]WG!C46</f>
        <v>0</v>
      </c>
      <c r="D267" s="61">
        <f>[1]WG!D46</f>
        <v>0</v>
      </c>
      <c r="E267" s="145">
        <f>[1]WG!E46</f>
        <v>0</v>
      </c>
      <c r="F267" s="128"/>
    </row>
    <row r="268" spans="1:6" ht="12.95" customHeight="1">
      <c r="A268" s="95">
        <v>51306</v>
      </c>
      <c r="B268" s="61" t="s">
        <v>233</v>
      </c>
      <c r="C268" s="127">
        <f>[1]WG!C47</f>
        <v>0</v>
      </c>
      <c r="D268" s="127">
        <f>[1]WG!D47</f>
        <v>0</v>
      </c>
      <c r="E268" s="145">
        <f>[1]WG!E47</f>
        <v>0</v>
      </c>
      <c r="F268" s="129"/>
    </row>
    <row r="269" spans="1:6" ht="12.95" customHeight="1">
      <c r="A269" s="95">
        <v>51307</v>
      </c>
      <c r="B269" s="61" t="s">
        <v>234</v>
      </c>
      <c r="C269" s="127">
        <f>[1]WG!C48</f>
        <v>5942314.3200000003</v>
      </c>
      <c r="D269" s="127">
        <f>[1]WG!D48</f>
        <v>5107737.34</v>
      </c>
      <c r="E269" s="144">
        <f>[1]WG!E48</f>
        <v>519018.53</v>
      </c>
      <c r="F269" s="129"/>
    </row>
    <row r="270" spans="1:6" ht="12.95" customHeight="1">
      <c r="A270" s="95">
        <v>51308</v>
      </c>
      <c r="B270" s="61" t="s">
        <v>235</v>
      </c>
      <c r="C270" s="127">
        <f>[1]WG!C49</f>
        <v>2246118.39</v>
      </c>
      <c r="D270" s="127">
        <f>[1]WG!D49</f>
        <v>4791645.5</v>
      </c>
      <c r="E270" s="144">
        <f>[1]WG!E49</f>
        <v>177604.21</v>
      </c>
      <c r="F270" s="129"/>
    </row>
    <row r="271" spans="1:6" ht="12.95" customHeight="1">
      <c r="A271" s="95">
        <v>51309</v>
      </c>
      <c r="B271" s="61" t="s">
        <v>236</v>
      </c>
      <c r="C271" s="127">
        <f>[1]WG!C50</f>
        <v>195634.68</v>
      </c>
      <c r="D271" s="127">
        <f>[1]WG!D50</f>
        <v>268997.69</v>
      </c>
      <c r="E271" s="144">
        <f>[1]WG!E50</f>
        <v>24454.34</v>
      </c>
      <c r="F271" s="129"/>
    </row>
    <row r="272" spans="1:6" ht="12.95" customHeight="1">
      <c r="A272" s="95">
        <v>51310</v>
      </c>
      <c r="B272" s="61" t="s">
        <v>237</v>
      </c>
      <c r="C272" s="61">
        <f>[1]WG!C51</f>
        <v>0</v>
      </c>
      <c r="D272" s="127">
        <f>[1]WG!D51</f>
        <v>0</v>
      </c>
      <c r="E272" s="144">
        <f>[1]WG!E51</f>
        <v>856020.56</v>
      </c>
      <c r="F272" s="129"/>
    </row>
    <row r="273" spans="1:6" ht="12.95" customHeight="1">
      <c r="A273" s="95">
        <v>51311</v>
      </c>
      <c r="B273" s="61" t="s">
        <v>238</v>
      </c>
      <c r="C273" s="127">
        <f>[1]WG!C52</f>
        <v>143109.29999999999</v>
      </c>
      <c r="D273" s="127">
        <f>[1]WG!D52</f>
        <v>1024998.98</v>
      </c>
      <c r="E273" s="145">
        <f>[1]WG!E52</f>
        <v>0</v>
      </c>
      <c r="F273" s="129"/>
    </row>
    <row r="274" spans="1:6" ht="12.95" customHeight="1">
      <c r="A274" s="95">
        <v>51312</v>
      </c>
      <c r="B274" s="61" t="s">
        <v>239</v>
      </c>
      <c r="C274" s="127">
        <f>[1]WG!C53</f>
        <v>131929.41</v>
      </c>
      <c r="D274" s="127">
        <f>[1]WG!D53</f>
        <v>445730.2</v>
      </c>
      <c r="E274" s="145">
        <f>[1]WG!E53</f>
        <v>0</v>
      </c>
      <c r="F274" s="129"/>
    </row>
    <row r="275" spans="1:6" ht="12.95" customHeight="1">
      <c r="A275" s="97">
        <v>51313</v>
      </c>
      <c r="B275" s="66" t="s">
        <v>240</v>
      </c>
      <c r="C275" s="130"/>
      <c r="D275" s="130"/>
      <c r="E275" s="130"/>
      <c r="F275" s="159"/>
    </row>
    <row r="276" spans="1:6" s="76" customFormat="1" ht="12.95" customHeight="1">
      <c r="A276" s="99">
        <v>51314</v>
      </c>
      <c r="B276" s="72" t="s">
        <v>241</v>
      </c>
      <c r="C276" s="131">
        <f>[1]WG!C55</f>
        <v>-363958.3</v>
      </c>
      <c r="D276" s="131">
        <f>[1]WG!D55</f>
        <v>-1107571.29</v>
      </c>
      <c r="E276" s="144">
        <f>[1]WG!E55</f>
        <v>0</v>
      </c>
      <c r="F276" s="132"/>
    </row>
    <row r="277" spans="1:6" ht="12.95" customHeight="1">
      <c r="A277" s="95">
        <v>51315</v>
      </c>
      <c r="B277" s="61" t="s">
        <v>242</v>
      </c>
      <c r="C277" s="127">
        <f>[1]WG!C56</f>
        <v>0</v>
      </c>
      <c r="D277" s="127">
        <f>[1]WG!D56</f>
        <v>0</v>
      </c>
      <c r="E277" s="144">
        <f>[1]WG!E56</f>
        <v>390382.69</v>
      </c>
      <c r="F277" s="129"/>
    </row>
    <row r="278" spans="1:6" ht="12.95" customHeight="1">
      <c r="A278" s="95">
        <v>51316</v>
      </c>
      <c r="B278" s="61" t="s">
        <v>243</v>
      </c>
      <c r="C278" s="61">
        <f>[1]WG!C57</f>
        <v>0</v>
      </c>
      <c r="D278" s="61">
        <f>[1]WG!D57</f>
        <v>0</v>
      </c>
      <c r="E278" s="145">
        <f>[1]WG!E57</f>
        <v>0</v>
      </c>
      <c r="F278" s="128"/>
    </row>
    <row r="279" spans="1:6" ht="12.95" customHeight="1">
      <c r="A279" s="95">
        <v>51399</v>
      </c>
      <c r="B279" s="61" t="s">
        <v>244</v>
      </c>
      <c r="C279" s="127">
        <f>[1]WG!C58</f>
        <v>683960.5</v>
      </c>
      <c r="D279" s="127">
        <f>[1]WG!D58</f>
        <v>611773.12</v>
      </c>
      <c r="E279" s="144">
        <f>[1]WG!E58</f>
        <v>634924.29</v>
      </c>
      <c r="F279" s="129"/>
    </row>
    <row r="280" spans="1:6" ht="12.95" customHeight="1">
      <c r="A280" s="95">
        <v>51401</v>
      </c>
      <c r="B280" s="61" t="s">
        <v>245</v>
      </c>
      <c r="C280" s="127">
        <f>[1]WG!C59</f>
        <v>0</v>
      </c>
      <c r="D280" s="127">
        <f>[1]WG!D59</f>
        <v>0</v>
      </c>
      <c r="E280" s="144">
        <f>[1]WG!E59</f>
        <v>17642.22</v>
      </c>
      <c r="F280" s="129"/>
    </row>
    <row r="281" spans="1:6" ht="12.95" customHeight="1">
      <c r="A281" s="95">
        <v>51402</v>
      </c>
      <c r="B281" s="61" t="s">
        <v>246</v>
      </c>
      <c r="C281" s="61">
        <f>[1]WG!C60</f>
        <v>0</v>
      </c>
      <c r="D281" s="127">
        <f>[1]WG!D60</f>
        <v>0</v>
      </c>
      <c r="E281" s="144">
        <f>[1]WG!E60</f>
        <v>97817.24</v>
      </c>
      <c r="F281" s="129"/>
    </row>
    <row r="282" spans="1:6" ht="12.95" customHeight="1">
      <c r="A282" s="500">
        <v>51403</v>
      </c>
      <c r="B282" s="501" t="s">
        <v>247</v>
      </c>
      <c r="C282" s="127">
        <f>[1]WG!C68</f>
        <v>0</v>
      </c>
      <c r="D282" s="127">
        <f>[1]WG!D68</f>
        <v>0</v>
      </c>
      <c r="E282" s="144">
        <f>[1]WG!E68</f>
        <v>23166.51</v>
      </c>
      <c r="F282" s="129"/>
    </row>
    <row r="283" spans="1:6" ht="12.95" customHeight="1">
      <c r="A283" s="95">
        <v>51404</v>
      </c>
      <c r="B283" s="61" t="s">
        <v>248</v>
      </c>
      <c r="C283" s="61">
        <f>[1]WG!C69</f>
        <v>0</v>
      </c>
      <c r="D283" s="61">
        <f>[1]WG!D69</f>
        <v>0</v>
      </c>
      <c r="E283" s="144">
        <f>[1]WG!E69</f>
        <v>0</v>
      </c>
      <c r="F283" s="129"/>
    </row>
    <row r="284" spans="1:6" ht="12.95" customHeight="1">
      <c r="A284" s="95">
        <v>51405</v>
      </c>
      <c r="B284" s="61" t="s">
        <v>249</v>
      </c>
      <c r="C284" s="127">
        <f>[1]WG!C70</f>
        <v>51518.400000000001</v>
      </c>
      <c r="D284" s="127">
        <f>[1]WG!D70</f>
        <v>80981.600000000006</v>
      </c>
      <c r="E284" s="144">
        <f>[1]WG!E70</f>
        <v>131157.59</v>
      </c>
      <c r="F284" s="129"/>
    </row>
    <row r="285" spans="1:6" ht="12.95" customHeight="1">
      <c r="A285" s="95">
        <v>51406</v>
      </c>
      <c r="B285" s="61" t="s">
        <v>250</v>
      </c>
      <c r="C285" s="127">
        <f>[1]WG!C71</f>
        <v>0</v>
      </c>
      <c r="D285" s="127">
        <f>[1]WG!D71</f>
        <v>0</v>
      </c>
      <c r="E285" s="144">
        <f>[1]WG!E71</f>
        <v>0</v>
      </c>
      <c r="F285" s="129"/>
    </row>
    <row r="286" spans="1:6" ht="12.95" customHeight="1">
      <c r="A286" s="95">
        <v>51407</v>
      </c>
      <c r="B286" s="61" t="s">
        <v>251</v>
      </c>
      <c r="C286" s="61">
        <f>[1]WG!C72</f>
        <v>0</v>
      </c>
      <c r="D286" s="61">
        <f>[1]WG!D72</f>
        <v>0</v>
      </c>
      <c r="E286" s="145">
        <f>[1]WG!E72</f>
        <v>0</v>
      </c>
      <c r="F286" s="128"/>
    </row>
    <row r="287" spans="1:6" ht="12.95" customHeight="1">
      <c r="A287" s="95">
        <v>51408</v>
      </c>
      <c r="B287" s="61" t="s">
        <v>252</v>
      </c>
      <c r="C287" s="127">
        <f>[1]WG!C73</f>
        <v>572042</v>
      </c>
      <c r="D287" s="127">
        <f>[1]WG!D73</f>
        <v>622690</v>
      </c>
      <c r="E287" s="145">
        <f>[1]WG!E73</f>
        <v>0</v>
      </c>
      <c r="F287" s="129"/>
    </row>
    <row r="288" spans="1:6" ht="12.95" customHeight="1">
      <c r="A288" s="95">
        <v>51409</v>
      </c>
      <c r="B288" s="61" t="s">
        <v>253</v>
      </c>
      <c r="C288" s="127">
        <f>[1]WG!C74</f>
        <v>949807</v>
      </c>
      <c r="D288" s="127">
        <f>[1]WG!D74</f>
        <v>1324811.31</v>
      </c>
      <c r="E288" s="144">
        <f>[1]WG!E74</f>
        <v>301052.42</v>
      </c>
      <c r="F288" s="129"/>
    </row>
    <row r="289" spans="1:6" ht="12.95" customHeight="1">
      <c r="A289" s="95">
        <v>51499</v>
      </c>
      <c r="B289" s="61" t="s">
        <v>254</v>
      </c>
      <c r="C289" s="127">
        <f>[1]WG!C75</f>
        <v>0</v>
      </c>
      <c r="D289" s="127">
        <f>[1]WG!D75</f>
        <v>0</v>
      </c>
      <c r="E289" s="144">
        <f>[1]WG!E75</f>
        <v>0</v>
      </c>
      <c r="F289" s="128"/>
    </row>
    <row r="290" spans="1:6" ht="12.95" customHeight="1">
      <c r="A290" s="95">
        <v>51601</v>
      </c>
      <c r="B290" s="61" t="s">
        <v>255</v>
      </c>
      <c r="C290" s="61">
        <f>[1]WG!C76</f>
        <v>0</v>
      </c>
      <c r="D290" s="61">
        <f>[1]WG!D76</f>
        <v>0</v>
      </c>
      <c r="E290" s="145">
        <f>[1]WG!E76</f>
        <v>0</v>
      </c>
      <c r="F290" s="128"/>
    </row>
    <row r="291" spans="1:6" ht="12.95" customHeight="1">
      <c r="A291" s="95">
        <v>51602</v>
      </c>
      <c r="B291" s="61" t="s">
        <v>256</v>
      </c>
      <c r="C291" s="61">
        <f>[1]WG!C77</f>
        <v>0</v>
      </c>
      <c r="D291" s="61">
        <f>[1]WG!D77</f>
        <v>0</v>
      </c>
      <c r="E291" s="144">
        <f>[1]WG!E77</f>
        <v>0</v>
      </c>
      <c r="F291" s="129"/>
    </row>
    <row r="292" spans="1:6" ht="12.95" customHeight="1">
      <c r="A292" s="95">
        <v>51603</v>
      </c>
      <c r="B292" s="61" t="s">
        <v>257</v>
      </c>
      <c r="C292" s="61">
        <f>[1]WG!C78</f>
        <v>0</v>
      </c>
      <c r="D292" s="61">
        <f>[1]WG!D78</f>
        <v>0</v>
      </c>
      <c r="E292" s="144">
        <f>[1]WG!E78</f>
        <v>84044.12</v>
      </c>
      <c r="F292" s="129"/>
    </row>
    <row r="293" spans="1:6" ht="12.95" customHeight="1">
      <c r="A293" s="95">
        <v>51604</v>
      </c>
      <c r="B293" s="61" t="s">
        <v>258</v>
      </c>
      <c r="C293" s="61">
        <f>[1]WG!C79</f>
        <v>0</v>
      </c>
      <c r="D293" s="61">
        <f>[1]WG!D79</f>
        <v>0</v>
      </c>
      <c r="E293" s="144">
        <f>[1]WG!E79</f>
        <v>36420.68</v>
      </c>
      <c r="F293" s="129"/>
    </row>
    <row r="294" spans="1:6" ht="12.95" customHeight="1">
      <c r="A294" s="95">
        <v>51605</v>
      </c>
      <c r="B294" s="61" t="s">
        <v>259</v>
      </c>
      <c r="C294" s="61">
        <f>[1]WG!C80</f>
        <v>0</v>
      </c>
      <c r="D294" s="61">
        <f>[1]WG!D80</f>
        <v>0</v>
      </c>
      <c r="E294" s="144">
        <f>[1]WG!E80</f>
        <v>117510</v>
      </c>
      <c r="F294" s="129"/>
    </row>
    <row r="295" spans="1:6" ht="12.95" customHeight="1">
      <c r="A295" s="95">
        <v>51606</v>
      </c>
      <c r="B295" s="61" t="s">
        <v>260</v>
      </c>
      <c r="C295" s="127">
        <f>[1]WG!C81</f>
        <v>35152</v>
      </c>
      <c r="D295" s="127">
        <f>[1]WG!D81</f>
        <v>27348</v>
      </c>
      <c r="E295" s="144">
        <f>[1]WG!E81</f>
        <v>1000</v>
      </c>
      <c r="F295" s="129"/>
    </row>
    <row r="296" spans="1:6" ht="12.95" customHeight="1">
      <c r="A296" s="95">
        <v>51607</v>
      </c>
      <c r="B296" s="61" t="s">
        <v>261</v>
      </c>
      <c r="C296" s="61">
        <f>[1]WG!C82</f>
        <v>0</v>
      </c>
      <c r="D296" s="61">
        <f>[1]WG!D82</f>
        <v>0</v>
      </c>
      <c r="E296" s="145">
        <f>[1]WG!E82</f>
        <v>67850.179999999993</v>
      </c>
      <c r="F296" s="128"/>
    </row>
    <row r="297" spans="1:6" ht="12.95" customHeight="1">
      <c r="A297" s="95">
        <v>51608</v>
      </c>
      <c r="B297" s="61" t="s">
        <v>262</v>
      </c>
      <c r="C297" s="61">
        <f>[1]WG!C83</f>
        <v>0</v>
      </c>
      <c r="D297" s="61">
        <f>[1]WG!D83</f>
        <v>0</v>
      </c>
      <c r="E297" s="145">
        <f>[1]WG!E83</f>
        <v>0</v>
      </c>
      <c r="F297" s="128"/>
    </row>
    <row r="298" spans="1:6" ht="12.95" customHeight="1">
      <c r="A298" s="95">
        <v>51609</v>
      </c>
      <c r="B298" s="61" t="s">
        <v>263</v>
      </c>
      <c r="C298" s="61">
        <f>[1]WG!C84</f>
        <v>0</v>
      </c>
      <c r="D298" s="61">
        <f>[1]WG!D84</f>
        <v>0</v>
      </c>
      <c r="E298" s="144">
        <f>[1]WG!E84</f>
        <v>168368</v>
      </c>
      <c r="F298" s="129"/>
    </row>
    <row r="299" spans="1:6" ht="12.95" customHeight="1">
      <c r="A299" s="95">
        <v>51610</v>
      </c>
      <c r="B299" s="61" t="s">
        <v>264</v>
      </c>
      <c r="C299" s="61">
        <f>[1]WG!C85</f>
        <v>0</v>
      </c>
      <c r="D299" s="61">
        <f>[1]WG!D85</f>
        <v>0</v>
      </c>
      <c r="E299" s="144">
        <f>[1]WG!E85</f>
        <v>211284.38</v>
      </c>
      <c r="F299" s="129"/>
    </row>
    <row r="300" spans="1:6" ht="12.95" customHeight="1">
      <c r="A300" s="95">
        <v>51611</v>
      </c>
      <c r="B300" s="61" t="s">
        <v>265</v>
      </c>
      <c r="C300" s="127">
        <f>[1]WG!C86</f>
        <v>113108.99</v>
      </c>
      <c r="D300" s="127">
        <f>[1]WG!D86</f>
        <v>128079.25</v>
      </c>
      <c r="E300" s="144">
        <f>[1]WG!E86</f>
        <v>111615.36</v>
      </c>
      <c r="F300" s="129"/>
    </row>
    <row r="301" spans="1:6" ht="12.95" customHeight="1">
      <c r="A301" s="95">
        <v>51612</v>
      </c>
      <c r="B301" s="61" t="s">
        <v>266</v>
      </c>
      <c r="C301" s="127">
        <f>[1]WG!C87</f>
        <v>0</v>
      </c>
      <c r="D301" s="127">
        <f>[1]WG!D87</f>
        <v>0</v>
      </c>
      <c r="E301" s="144">
        <f>[1]WG!E87</f>
        <v>6168.25</v>
      </c>
      <c r="F301" s="128"/>
    </row>
    <row r="302" spans="1:6" ht="12.95" customHeight="1">
      <c r="A302" s="95">
        <v>51613</v>
      </c>
      <c r="B302" s="61" t="s">
        <v>267</v>
      </c>
      <c r="C302" s="61">
        <f>[1]WG!C88</f>
        <v>0</v>
      </c>
      <c r="D302" s="61">
        <f>[1]WG!D88</f>
        <v>0</v>
      </c>
      <c r="E302" s="144">
        <f>[1]WG!E88</f>
        <v>1569</v>
      </c>
      <c r="F302" s="129"/>
    </row>
    <row r="303" spans="1:6" ht="12.95" customHeight="1">
      <c r="A303" s="95">
        <v>51614</v>
      </c>
      <c r="B303" s="61" t="s">
        <v>268</v>
      </c>
      <c r="C303" s="61">
        <f>[1]WG!C89</f>
        <v>0</v>
      </c>
      <c r="D303" s="61">
        <f>[1]WG!D89</f>
        <v>0</v>
      </c>
      <c r="E303" s="144">
        <f>[1]WG!E89</f>
        <v>38047.39</v>
      </c>
      <c r="F303" s="129"/>
    </row>
    <row r="304" spans="1:6" ht="12.95" customHeight="1">
      <c r="A304" s="95">
        <v>51615</v>
      </c>
      <c r="B304" s="61" t="s">
        <v>269</v>
      </c>
      <c r="C304" s="127">
        <f>[1]WG!C90</f>
        <v>70169.399999999994</v>
      </c>
      <c r="D304" s="127">
        <f>[1]WG!D90</f>
        <v>691149</v>
      </c>
      <c r="E304" s="144">
        <f>[1]WG!E90</f>
        <v>187670</v>
      </c>
      <c r="F304" s="129"/>
    </row>
    <row r="305" spans="1:6" ht="12.95" customHeight="1">
      <c r="A305" s="95">
        <v>51616</v>
      </c>
      <c r="B305" s="61" t="s">
        <v>270</v>
      </c>
      <c r="C305" s="127">
        <f>[1]WG!C91</f>
        <v>0</v>
      </c>
      <c r="D305" s="127">
        <f>[1]WG!D91</f>
        <v>0</v>
      </c>
      <c r="E305" s="144">
        <f>[1]WG!E91</f>
        <v>0</v>
      </c>
      <c r="F305" s="128"/>
    </row>
    <row r="306" spans="1:6" ht="12.75" customHeight="1">
      <c r="A306" s="95">
        <v>51617</v>
      </c>
      <c r="B306" s="61" t="s">
        <v>271</v>
      </c>
      <c r="C306" s="127">
        <f>[1]WG!C92</f>
        <v>0</v>
      </c>
      <c r="D306" s="127">
        <f>[1]WG!D92</f>
        <v>41900</v>
      </c>
      <c r="E306" s="144">
        <f>[1]WG!E92</f>
        <v>0</v>
      </c>
      <c r="F306" s="129"/>
    </row>
    <row r="307" spans="1:6" ht="12.75" customHeight="1">
      <c r="A307" s="60">
        <v>51624</v>
      </c>
      <c r="B307" s="61" t="s">
        <v>307</v>
      </c>
      <c r="C307" s="127">
        <f>[1]WG!C93</f>
        <v>0</v>
      </c>
      <c r="D307" s="127">
        <f>[1]WG!D93</f>
        <v>0</v>
      </c>
      <c r="E307" s="144">
        <f>[1]WG!E93</f>
        <v>0</v>
      </c>
      <c r="F307" s="129"/>
    </row>
    <row r="308" spans="1:6" ht="12.75" customHeight="1">
      <c r="A308" s="60">
        <v>51708</v>
      </c>
      <c r="B308" s="61" t="s">
        <v>308</v>
      </c>
      <c r="C308" s="127">
        <f>[1]WG!C94</f>
        <v>0</v>
      </c>
      <c r="D308" s="127">
        <f>[1]WG!D94</f>
        <v>0</v>
      </c>
      <c r="E308" s="144">
        <f>[1]WG!E94</f>
        <v>0</v>
      </c>
      <c r="F308" s="129"/>
    </row>
    <row r="309" spans="1:6" ht="12.95" customHeight="1">
      <c r="A309" s="95">
        <v>51699</v>
      </c>
      <c r="B309" s="61" t="s">
        <v>298</v>
      </c>
      <c r="C309" s="61" t="str">
        <f>[1]WG!C95</f>
        <v>R                    0.00</v>
      </c>
      <c r="D309" s="127">
        <f>[1]WG!D95</f>
        <v>0</v>
      </c>
      <c r="E309" s="144">
        <f>[1]WG!E95</f>
        <v>201084.86</v>
      </c>
      <c r="F309" s="129"/>
    </row>
    <row r="310" spans="1:6" ht="12.95" customHeight="1">
      <c r="A310" s="77">
        <v>51800</v>
      </c>
      <c r="B310" s="78" t="s">
        <v>303</v>
      </c>
      <c r="C310" s="78">
        <v>0</v>
      </c>
      <c r="D310" s="78">
        <v>0</v>
      </c>
      <c r="E310" s="78">
        <v>0</v>
      </c>
      <c r="F310" s="78"/>
    </row>
    <row r="311" spans="1:6" s="135" customFormat="1" ht="12.95" customHeight="1">
      <c r="A311" s="133"/>
      <c r="B311" s="133" t="s">
        <v>201</v>
      </c>
      <c r="C311" s="134">
        <f>SUM(C257:C310)+[1]WG!C54</f>
        <v>16357701.950000001</v>
      </c>
      <c r="D311" s="134">
        <f>SUM(D257:D310)+[1]WG!D54</f>
        <v>22491887.679999996</v>
      </c>
      <c r="E311" s="134">
        <f>SUM(E257:E310)+[1]WG!E54</f>
        <v>5651037.6299999999</v>
      </c>
      <c r="F311" s="134">
        <f>SUM(F257:F310)</f>
        <v>0</v>
      </c>
    </row>
    <row r="312" spans="1:6" s="137" customFormat="1" ht="12.95" customHeight="1">
      <c r="A312" s="136"/>
      <c r="C312" s="137" t="s">
        <v>202</v>
      </c>
      <c r="D312" s="137" t="s">
        <v>202</v>
      </c>
      <c r="E312" s="137" t="s">
        <v>202</v>
      </c>
      <c r="F312" s="137" t="s">
        <v>202</v>
      </c>
    </row>
    <row r="313" spans="1:6" s="137" customFormat="1" ht="12.95" customHeight="1" thickBot="1">
      <c r="A313" s="136"/>
    </row>
    <row r="314" spans="1:6" s="140" customFormat="1" ht="20.100000000000001" customHeight="1" thickBot="1">
      <c r="A314" s="138"/>
      <c r="B314" s="139" t="s">
        <v>176</v>
      </c>
      <c r="C314" s="442">
        <f>SUM(C257:C309)</f>
        <v>11675023.020000001</v>
      </c>
      <c r="D314" s="442">
        <f t="shared" ref="D314" si="8">SUM(D257:D309)</f>
        <v>15166059.219999997</v>
      </c>
      <c r="E314" s="442">
        <f>SUM(E257:E308)</f>
        <v>5449952.7699999996</v>
      </c>
      <c r="F314" s="442">
        <f>+F311-F275</f>
        <v>0</v>
      </c>
    </row>
    <row r="315" spans="1:6" ht="13.5">
      <c r="B315" s="506" t="s">
        <v>322</v>
      </c>
      <c r="C315" s="508">
        <f>C311-[1]WG!C98</f>
        <v>0</v>
      </c>
      <c r="D315" s="508">
        <f>D311-[1]WG!D98</f>
        <v>0</v>
      </c>
      <c r="E315" s="508">
        <f>E311-[1]WG!E98</f>
        <v>0</v>
      </c>
    </row>
    <row r="316" spans="1:6">
      <c r="E316" s="389"/>
    </row>
  </sheetData>
  <mergeCells count="4">
    <mergeCell ref="C253:F253"/>
    <mergeCell ref="A1:K1"/>
    <mergeCell ref="C2:I2"/>
    <mergeCell ref="C192:I192"/>
  </mergeCells>
  <phoneticPr fontId="3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K65"/>
  <sheetViews>
    <sheetView showGridLines="0" zoomScale="70" zoomScaleNormal="70" workbookViewId="0">
      <pane xSplit="4" ySplit="6" topLeftCell="Q52" activePane="bottomRight" state="frozen"/>
      <selection activeCell="I55" sqref="I55"/>
      <selection pane="topRight" activeCell="I55" sqref="I55"/>
      <selection pane="bottomLeft" activeCell="I55" sqref="I55"/>
      <selection pane="bottomRight" activeCell="R55" sqref="R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0" width="17" style="38" customWidth="1"/>
    <col min="21" max="21" width="18.5703125" style="38" customWidth="1"/>
    <col min="22" max="25" width="17" style="38" customWidth="1"/>
    <col min="26" max="31" width="17.7109375" style="38" customWidth="1"/>
    <col min="32" max="32" width="16.7109375" style="38" customWidth="1"/>
    <col min="33" max="33" width="18.7109375" style="38" customWidth="1"/>
    <col min="34" max="34" width="18.5703125" style="38" bestFit="1" customWidth="1"/>
    <col min="35" max="39" width="16.7109375" style="38" customWidth="1"/>
    <col min="40" max="40" width="18.5703125" style="38" customWidth="1"/>
    <col min="41" max="45" width="16.7109375" style="38" customWidth="1"/>
    <col min="46" max="46" width="17.7109375" style="38" customWidth="1"/>
    <col min="47" max="51" width="16.7109375" style="38" customWidth="1"/>
    <col min="52" max="52" width="18.5703125" style="38" customWidth="1"/>
    <col min="53" max="55" width="16.7109375" style="38" customWidth="1"/>
    <col min="56" max="61" width="17.7109375" style="38" customWidth="1"/>
    <col min="62" max="62" width="11.42578125" style="38" customWidth="1"/>
    <col min="63" max="63" width="11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  <c r="BE3" s="146"/>
      <c r="BF3" s="146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398" t="s">
        <v>112</v>
      </c>
      <c r="AD6" s="399" t="s">
        <v>110</v>
      </c>
      <c r="AE6" s="400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'42 92'!E7+'Total Convetional'!E7+'Total HDD'!E7</f>
        <v>59000</v>
      </c>
      <c r="F7" s="161">
        <f>'42 92'!F7+'Total Convetional'!F7+'Total HDD'!F7</f>
        <v>59000</v>
      </c>
      <c r="G7" s="448">
        <f>E7-F7</f>
        <v>0</v>
      </c>
      <c r="H7" s="161">
        <f>'42 92'!H7+'Total Convetional'!H7+'Total HDD'!H7</f>
        <v>59200</v>
      </c>
      <c r="I7" s="161">
        <f>'42 92'!I7+'Total Convetional'!I7+'Total HDD'!I7</f>
        <v>59200</v>
      </c>
      <c r="J7" s="448">
        <f>H7-I7</f>
        <v>0</v>
      </c>
      <c r="K7" s="161">
        <f>'42 92'!K7+'Total Convetional'!K7+'Total HDD'!K7</f>
        <v>59100</v>
      </c>
      <c r="L7" s="161">
        <f>'42 92'!L7+'Total Convetional'!L7+'Total HDD'!L7</f>
        <v>59100</v>
      </c>
      <c r="M7" s="444">
        <f>K7-L7</f>
        <v>0</v>
      </c>
      <c r="N7" s="404">
        <f>E7+H7+K7</f>
        <v>177300</v>
      </c>
      <c r="O7" s="161">
        <f>F7+I7+L7</f>
        <v>177300</v>
      </c>
      <c r="P7" s="403">
        <f>N7-O7</f>
        <v>0</v>
      </c>
      <c r="Q7" s="168">
        <f>'42 92'!Q7+'Total Convetional'!Q7+'Total HDD'!Q7</f>
        <v>59000</v>
      </c>
      <c r="R7" s="161">
        <f>'42 92'!R7+'Total Convetional'!R7+'Total HDD'!R7</f>
        <v>59000</v>
      </c>
      <c r="S7" s="448">
        <f>Q7-R7</f>
        <v>0</v>
      </c>
      <c r="T7" s="161">
        <f>'42 92'!T7+'Total Convetional'!T7+'Total HDD'!T7</f>
        <v>59100</v>
      </c>
      <c r="U7" s="161">
        <f>'42 92'!U7+'Total Convetional'!U7+'Total HDD'!U7</f>
        <v>0</v>
      </c>
      <c r="V7" s="448">
        <f>T7-U7</f>
        <v>59100</v>
      </c>
      <c r="W7" s="161">
        <f>'42 92'!W7+'Total Convetional'!W7+'Total HDD'!W7</f>
        <v>59100</v>
      </c>
      <c r="X7" s="161">
        <f>'42 92'!X7+'Total Convetional'!X7+'Total HDD'!X7</f>
        <v>0</v>
      </c>
      <c r="Y7" s="444">
        <f>W7-X7</f>
        <v>59100</v>
      </c>
      <c r="Z7" s="168">
        <f>Q7+T7+W7</f>
        <v>177200</v>
      </c>
      <c r="AA7" s="161">
        <f>R7+U7+X7</f>
        <v>59000</v>
      </c>
      <c r="AB7" s="403">
        <f>Z7-AA7</f>
        <v>118200</v>
      </c>
      <c r="AC7" s="404">
        <f>E7+H7+K7+Q7+T7+W7</f>
        <v>354500</v>
      </c>
      <c r="AD7" s="161">
        <f>F7+I7+L7+R7+U7+X7</f>
        <v>236300</v>
      </c>
      <c r="AE7" s="403">
        <f>AC7-AD7</f>
        <v>118200</v>
      </c>
      <c r="AF7" s="168">
        <f>'42 92'!AF7+'Total Convetional'!AF7+'Total HDD'!AF7</f>
        <v>58900</v>
      </c>
      <c r="AG7" s="161">
        <f>'42 92'!AG7+'Total Convetional'!AG7+'Total HDD'!AG7</f>
        <v>0</v>
      </c>
      <c r="AH7" s="462">
        <f>AF7-AG7</f>
        <v>58900</v>
      </c>
      <c r="AI7" s="161">
        <f>'42 92'!AI7+'Total Convetional'!AI7+'Total HDD'!AI7</f>
        <v>59000</v>
      </c>
      <c r="AJ7" s="161">
        <f>'42 92'!AJ7+'Total Convetional'!AJ7+'Total HDD'!AJ7</f>
        <v>0</v>
      </c>
      <c r="AK7" s="462">
        <f>AI7-AJ7</f>
        <v>59000</v>
      </c>
      <c r="AL7" s="161">
        <f>'42 92'!AL7+'Total Convetional'!AL7+'Total HDD'!AL7</f>
        <v>59100</v>
      </c>
      <c r="AM7" s="161">
        <f>'42 92'!AM7+'Total Convetional'!AM7+'Total HDD'!AM7</f>
        <v>0</v>
      </c>
      <c r="AN7" s="444">
        <f>AL7-AM7</f>
        <v>59100</v>
      </c>
      <c r="AO7" s="404">
        <f>AF7+AI7+AL7</f>
        <v>177000</v>
      </c>
      <c r="AP7" s="161">
        <f>AG7+AJ7+AM7</f>
        <v>0</v>
      </c>
      <c r="AQ7" s="161">
        <f>AO7-AP7</f>
        <v>177000</v>
      </c>
      <c r="AR7" s="168">
        <f>'42 92'!AR7+'Total Convetional'!AR7+'Total HDD'!AR7</f>
        <v>58800</v>
      </c>
      <c r="AS7" s="161">
        <f>'42 92'!AS7+'Total Convetional'!AS7+'Total HDD'!AS7</f>
        <v>0</v>
      </c>
      <c r="AT7" s="462">
        <f>AR7-AS7</f>
        <v>58800</v>
      </c>
      <c r="AU7" s="161">
        <f>'42 92'!AU7+'Total Convetional'!AU7+'Total HDD'!AU7</f>
        <v>58800</v>
      </c>
      <c r="AV7" s="161">
        <f>'42 92'!AV7+'Total Convetional'!AV7+'Total HDD'!AV7</f>
        <v>0</v>
      </c>
      <c r="AW7" s="448">
        <f>AU7-AV7</f>
        <v>58800</v>
      </c>
      <c r="AX7" s="161">
        <f>'42 92'!AX7+'Total Convetional'!AX7+'Total HDD'!AX7</f>
        <v>58800</v>
      </c>
      <c r="AY7" s="352">
        <f>'42 92'!AY7+'Total Convetional'!AY7+'Total HDD'!AY7</f>
        <v>0</v>
      </c>
      <c r="AZ7" s="444">
        <f>AX7-AY7</f>
        <v>58800</v>
      </c>
      <c r="BA7" s="359">
        <f>AR7+AU7+AX7</f>
        <v>176400</v>
      </c>
      <c r="BB7" s="364">
        <f>AS7+AV7+AY7</f>
        <v>0</v>
      </c>
      <c r="BC7" s="364">
        <f>BA7-BB7</f>
        <v>176400</v>
      </c>
      <c r="BD7" s="371">
        <f t="shared" ref="BD7" si="7">AF7+AI7+AL7+AR7+AU7+AX7</f>
        <v>353400</v>
      </c>
      <c r="BE7" s="372">
        <f>AG7+AJ7+AM7+AS7+AV7+AY7</f>
        <v>0</v>
      </c>
      <c r="BF7" s="372">
        <f>BD7-BE7</f>
        <v>353400</v>
      </c>
      <c r="BG7" s="381">
        <f>AC7+BD7</f>
        <v>707900</v>
      </c>
      <c r="BH7" s="372">
        <f>AD7+BE7</f>
        <v>236300</v>
      </c>
      <c r="BI7" s="372">
        <f>BG7-BH7</f>
        <v>471600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'42 92'!E8+'Total Convetional'!E8+'Total HDD'!E8</f>
        <v>1565600</v>
      </c>
      <c r="F8" s="161">
        <f>'42 92'!F8+'Total Convetional'!F8+'Total HDD'!F8</f>
        <v>1738167.74</v>
      </c>
      <c r="G8" s="448">
        <f t="shared" ref="G8:G54" si="8">E8-F8</f>
        <v>-172567.74</v>
      </c>
      <c r="H8" s="161">
        <f>'42 92'!H8+'Total Convetional'!H8+'Total HDD'!H8</f>
        <v>1565600</v>
      </c>
      <c r="I8" s="161">
        <f>'42 92'!I8+'Total Convetional'!I8+'Total HDD'!I8</f>
        <v>2144913.5699999998</v>
      </c>
      <c r="J8" s="448">
        <f t="shared" ref="J8:J54" si="9">H8-I8</f>
        <v>-579313.56999999983</v>
      </c>
      <c r="K8" s="161">
        <f>'42 92'!K8+'Total Convetional'!K8+'Total HDD'!K8</f>
        <v>1557900</v>
      </c>
      <c r="L8" s="161">
        <f>'42 92'!L8+'Total Convetional'!L8+'Total HDD'!L8</f>
        <v>2139973.4</v>
      </c>
      <c r="M8" s="444">
        <f t="shared" ref="M8:M54" si="10">K8-L8</f>
        <v>-582073.39999999991</v>
      </c>
      <c r="N8" s="404">
        <f t="shared" ref="N8:N54" si="11">E8+H8+K8</f>
        <v>4689100</v>
      </c>
      <c r="O8" s="161">
        <f t="shared" ref="O8:O54" si="12">F8+I8+L8</f>
        <v>6023054.709999999</v>
      </c>
      <c r="P8" s="403">
        <f t="shared" ref="P8:P54" si="13">N8-O8</f>
        <v>-1333954.709999999</v>
      </c>
      <c r="Q8" s="168">
        <f>'42 92'!Q8+'Total Convetional'!Q8+'Total HDD'!Q8</f>
        <v>1578200</v>
      </c>
      <c r="R8" s="161">
        <f>'42 92'!R8+'Total Convetional'!R8+'Total HDD'!R8</f>
        <v>1410261.49</v>
      </c>
      <c r="S8" s="448">
        <f t="shared" ref="S8:S54" si="14">Q8-R8</f>
        <v>167938.51</v>
      </c>
      <c r="T8" s="161">
        <f>'42 92'!T8+'Total Convetional'!T8+'Total HDD'!T8</f>
        <v>1623250</v>
      </c>
      <c r="U8" s="161">
        <f>'42 92'!U8+'Total Convetional'!U8+'Total HDD'!U8</f>
        <v>0</v>
      </c>
      <c r="V8" s="448">
        <f t="shared" ref="V8:V54" si="15">T8-U8</f>
        <v>1623250</v>
      </c>
      <c r="W8" s="161">
        <f>'42 92'!W8+'Total Convetional'!W8+'Total HDD'!W8</f>
        <v>1622900</v>
      </c>
      <c r="X8" s="161">
        <f>'42 92'!X8+'Total Convetional'!X8+'Total HDD'!X8</f>
        <v>0</v>
      </c>
      <c r="Y8" s="444">
        <f t="shared" ref="Y8:Y54" si="16">W8-X8</f>
        <v>1622900</v>
      </c>
      <c r="Z8" s="168">
        <f t="shared" ref="Z8:Z54" si="17">Q8+T8+W8</f>
        <v>4824350</v>
      </c>
      <c r="AA8" s="161">
        <f t="shared" ref="AA8:AA54" si="18">R8+U8+X8</f>
        <v>1410261.49</v>
      </c>
      <c r="AB8" s="403">
        <f t="shared" ref="AB8:AB54" si="19">Z8-AA8</f>
        <v>3414088.51</v>
      </c>
      <c r="AC8" s="404">
        <f t="shared" ref="AC8:AC54" si="20">E8+H8+K8+Q8+T8+W8</f>
        <v>9513450</v>
      </c>
      <c r="AD8" s="161">
        <f t="shared" ref="AD8:AD54" si="21">F8+I8+L8+R8+U8+X8</f>
        <v>7433316.1999999993</v>
      </c>
      <c r="AE8" s="403">
        <f t="shared" ref="AE8:AE54" si="22">AC8-AD8</f>
        <v>2080133.8000000007</v>
      </c>
      <c r="AF8" s="168">
        <f>'42 92'!AF8+'Total Convetional'!AF8+'Total HDD'!AF8</f>
        <v>1608400</v>
      </c>
      <c r="AG8" s="161">
        <f>'42 92'!AG8+'Total Convetional'!AG8+'Total HDD'!AG8</f>
        <v>0</v>
      </c>
      <c r="AH8" s="462">
        <f t="shared" ref="AH8:AH54" si="23">AF8-AG8</f>
        <v>1608400</v>
      </c>
      <c r="AI8" s="161">
        <f>'42 92'!AI8+'Total Convetional'!AI8+'Total HDD'!AI8</f>
        <v>1599600</v>
      </c>
      <c r="AJ8" s="161">
        <f>'42 92'!AJ8+'Total Convetional'!AJ8+'Total HDD'!AJ8</f>
        <v>0</v>
      </c>
      <c r="AK8" s="462">
        <f t="shared" ref="AK8:AK54" si="24">AI8-AJ8</f>
        <v>1599600</v>
      </c>
      <c r="AL8" s="161">
        <f>'42 92'!AL8+'Total Convetional'!AL8+'Total HDD'!AL8</f>
        <v>1590450</v>
      </c>
      <c r="AM8" s="161">
        <f>'42 92'!AM8+'Total Convetional'!AM8+'Total HDD'!AM8</f>
        <v>0</v>
      </c>
      <c r="AN8" s="444">
        <f t="shared" ref="AN8:AN54" si="25">AL8-AM8</f>
        <v>1590450</v>
      </c>
      <c r="AO8" s="404">
        <f t="shared" ref="AO8:AO54" si="26">AF8+AI8+AL8</f>
        <v>4798450</v>
      </c>
      <c r="AP8" s="161">
        <f t="shared" ref="AP8:AP54" si="27">AG8+AJ8+AM8</f>
        <v>0</v>
      </c>
      <c r="AQ8" s="161">
        <f t="shared" ref="AQ8:AQ54" si="28">AO8-AP8</f>
        <v>4798450</v>
      </c>
      <c r="AR8" s="168">
        <f>'42 92'!AR8+'Total Convetional'!AR8+'Total HDD'!AR8</f>
        <v>1594100</v>
      </c>
      <c r="AS8" s="161">
        <f>'42 92'!AS8+'Total Convetional'!AS8+'Total HDD'!AS8</f>
        <v>0</v>
      </c>
      <c r="AT8" s="462">
        <f t="shared" ref="AT8:AT54" si="29">AR8-AS8</f>
        <v>1594100</v>
      </c>
      <c r="AU8" s="161">
        <f>'42 92'!AU8+'Total Convetional'!AU8+'Total HDD'!AU8</f>
        <v>1604700</v>
      </c>
      <c r="AV8" s="161">
        <f>'42 92'!AV8+'Total Convetional'!AV8+'Total HDD'!AV8</f>
        <v>0</v>
      </c>
      <c r="AW8" s="448">
        <f t="shared" ref="AW8:AW54" si="30">AU8-AV8</f>
        <v>1604700</v>
      </c>
      <c r="AX8" s="161">
        <f>'42 92'!AX8+'Total Convetional'!AX8+'Total HDD'!AX8</f>
        <v>1591450</v>
      </c>
      <c r="AY8" s="352">
        <f>'42 92'!AY8+'Total Convetional'!AY8+'Total HDD'!AY8</f>
        <v>0</v>
      </c>
      <c r="AZ8" s="444">
        <f t="shared" ref="AZ8:AZ54" si="31">AX8-AY8</f>
        <v>1591450</v>
      </c>
      <c r="BA8" s="359">
        <f t="shared" ref="BA8:BA54" si="32">AR8+AU8+AX8</f>
        <v>4790250</v>
      </c>
      <c r="BB8" s="364">
        <f t="shared" ref="BB8:BB54" si="33">AS8+AV8+AY8</f>
        <v>0</v>
      </c>
      <c r="BC8" s="364">
        <f t="shared" ref="BC8:BC54" si="34">BA8-BB8</f>
        <v>4790250</v>
      </c>
      <c r="BD8" s="371">
        <f t="shared" ref="BD8:BD54" si="35">AF8+AI8+AL8+AR8+AU8+AX8</f>
        <v>9588700</v>
      </c>
      <c r="BE8" s="372">
        <f t="shared" ref="BE8:BE54" si="36">AG8+AJ8+AM8+AS8+AV8+AY8</f>
        <v>0</v>
      </c>
      <c r="BF8" s="372">
        <f t="shared" ref="BF8:BF54" si="37">BD8-BE8</f>
        <v>9588700</v>
      </c>
      <c r="BG8" s="381">
        <f t="shared" ref="BG8:BG54" si="38">AC8+BD8</f>
        <v>19102150</v>
      </c>
      <c r="BH8" s="372">
        <f t="shared" ref="BH8:BH54" si="39">AD8+BE8</f>
        <v>7433316.1999999993</v>
      </c>
      <c r="BI8" s="372">
        <f t="shared" ref="BI8:BI54" si="40">BG8-BH8</f>
        <v>11668833.800000001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'42 92'!E9+'Total Convetional'!E9+'Total HDD'!E9</f>
        <v>1410070</v>
      </c>
      <c r="F9" s="161">
        <f>'42 92'!F9+'Total Convetional'!F9+'Total HDD'!F9</f>
        <v>1313613</v>
      </c>
      <c r="G9" s="448">
        <f t="shared" si="8"/>
        <v>96457</v>
      </c>
      <c r="H9" s="161">
        <f>'42 92'!H9+'Total Convetional'!H9+'Total HDD'!H9</f>
        <v>37730.000000000007</v>
      </c>
      <c r="I9" s="161">
        <f>'42 92'!I9+'Total Convetional'!I9+'Total HDD'!I9</f>
        <v>101838</v>
      </c>
      <c r="J9" s="448">
        <f t="shared" si="9"/>
        <v>-64107.999999999993</v>
      </c>
      <c r="K9" s="161">
        <f>'42 92'!K9+'Total Convetional'!K9+'Total HDD'!K9</f>
        <v>32585</v>
      </c>
      <c r="L9" s="161">
        <f>'42 92'!L9+'Total Convetional'!L9+'Total HDD'!L9</f>
        <v>117387</v>
      </c>
      <c r="M9" s="444">
        <f t="shared" si="10"/>
        <v>-84802</v>
      </c>
      <c r="N9" s="404">
        <f t="shared" si="11"/>
        <v>1480385</v>
      </c>
      <c r="O9" s="161">
        <f t="shared" si="12"/>
        <v>1532838</v>
      </c>
      <c r="P9" s="403">
        <f t="shared" si="13"/>
        <v>-52453</v>
      </c>
      <c r="Q9" s="168">
        <f>'42 92'!Q9+'Total Convetional'!Q9+'Total HDD'!Q9</f>
        <v>42875</v>
      </c>
      <c r="R9" s="161">
        <f>'42 92'!R9+'Total Convetional'!R9+'Total HDD'!R9</f>
        <v>41625</v>
      </c>
      <c r="S9" s="448">
        <f t="shared" si="14"/>
        <v>1250</v>
      </c>
      <c r="T9" s="161">
        <f>'42 92'!T9+'Total Convetional'!T9+'Total HDD'!T9</f>
        <v>37730</v>
      </c>
      <c r="U9" s="161">
        <f>'42 92'!U9+'Total Convetional'!U9+'Total HDD'!U9</f>
        <v>0</v>
      </c>
      <c r="V9" s="448">
        <f t="shared" si="15"/>
        <v>37730</v>
      </c>
      <c r="W9" s="161">
        <f>'42 92'!W9+'Total Convetional'!W9+'Total HDD'!W9</f>
        <v>36015</v>
      </c>
      <c r="X9" s="161">
        <f>'42 92'!X9+'Total Convetional'!X9+'Total HDD'!X9</f>
        <v>0</v>
      </c>
      <c r="Y9" s="444">
        <f t="shared" si="16"/>
        <v>36015</v>
      </c>
      <c r="Z9" s="168">
        <f t="shared" si="17"/>
        <v>116620</v>
      </c>
      <c r="AA9" s="161">
        <f t="shared" si="18"/>
        <v>41625</v>
      </c>
      <c r="AB9" s="403">
        <f t="shared" si="19"/>
        <v>74995</v>
      </c>
      <c r="AC9" s="404">
        <f t="shared" si="20"/>
        <v>1597005</v>
      </c>
      <c r="AD9" s="161">
        <f t="shared" si="21"/>
        <v>1574463</v>
      </c>
      <c r="AE9" s="403">
        <f t="shared" si="22"/>
        <v>22542</v>
      </c>
      <c r="AF9" s="168">
        <f>'42 92'!AF9+'Total Convetional'!AF9+'Total HDD'!AF9</f>
        <v>30870</v>
      </c>
      <c r="AG9" s="161">
        <f>'42 92'!AG9+'Total Convetional'!AG9+'Total HDD'!AG9</f>
        <v>0</v>
      </c>
      <c r="AH9" s="462">
        <f t="shared" si="23"/>
        <v>30870</v>
      </c>
      <c r="AI9" s="161">
        <f>'42 92'!AI9+'Total Convetional'!AI9+'Total HDD'!AI9</f>
        <v>34300</v>
      </c>
      <c r="AJ9" s="161">
        <f>'42 92'!AJ9+'Total Convetional'!AJ9+'Total HDD'!AJ9</f>
        <v>0</v>
      </c>
      <c r="AK9" s="462">
        <f t="shared" si="24"/>
        <v>34300</v>
      </c>
      <c r="AL9" s="161">
        <f>'42 92'!AL9+'Total Convetional'!AL9+'Total HDD'!AL9</f>
        <v>29155</v>
      </c>
      <c r="AM9" s="161">
        <f>'42 92'!AM9+'Total Convetional'!AM9+'Total HDD'!AM9</f>
        <v>0</v>
      </c>
      <c r="AN9" s="444">
        <f t="shared" si="25"/>
        <v>29155</v>
      </c>
      <c r="AO9" s="404">
        <f t="shared" si="26"/>
        <v>94325</v>
      </c>
      <c r="AP9" s="161">
        <f t="shared" si="27"/>
        <v>0</v>
      </c>
      <c r="AQ9" s="161">
        <f t="shared" si="28"/>
        <v>94325</v>
      </c>
      <c r="AR9" s="168">
        <f>'42 92'!AR9+'Total Convetional'!AR9+'Total HDD'!AR9</f>
        <v>27440</v>
      </c>
      <c r="AS9" s="161">
        <f>'42 92'!AS9+'Total Convetional'!AS9+'Total HDD'!AS9</f>
        <v>0</v>
      </c>
      <c r="AT9" s="462">
        <f t="shared" si="29"/>
        <v>27440</v>
      </c>
      <c r="AU9" s="161">
        <f>'42 92'!AU9+'Total Convetional'!AU9+'Total HDD'!AU9</f>
        <v>53165</v>
      </c>
      <c r="AV9" s="161">
        <f>'42 92'!AV9+'Total Convetional'!AV9+'Total HDD'!AV9</f>
        <v>0</v>
      </c>
      <c r="AW9" s="448">
        <f t="shared" si="30"/>
        <v>53165</v>
      </c>
      <c r="AX9" s="161">
        <f>'42 92'!AX9+'Total Convetional'!AX9+'Total HDD'!AX9</f>
        <v>37730</v>
      </c>
      <c r="AY9" s="352">
        <f>'42 92'!AY9+'Total Convetional'!AY9+'Total HDD'!AY9</f>
        <v>0</v>
      </c>
      <c r="AZ9" s="444">
        <f t="shared" si="31"/>
        <v>37730</v>
      </c>
      <c r="BA9" s="359">
        <f t="shared" si="32"/>
        <v>118335</v>
      </c>
      <c r="BB9" s="364">
        <f t="shared" si="33"/>
        <v>0</v>
      </c>
      <c r="BC9" s="364">
        <f t="shared" si="34"/>
        <v>118335</v>
      </c>
      <c r="BD9" s="371">
        <f t="shared" si="35"/>
        <v>212660</v>
      </c>
      <c r="BE9" s="372">
        <f t="shared" si="36"/>
        <v>0</v>
      </c>
      <c r="BF9" s="372">
        <f t="shared" si="37"/>
        <v>212660</v>
      </c>
      <c r="BG9" s="381">
        <f t="shared" si="38"/>
        <v>1809665</v>
      </c>
      <c r="BH9" s="372">
        <f t="shared" si="39"/>
        <v>1574463</v>
      </c>
      <c r="BI9" s="372">
        <f t="shared" si="40"/>
        <v>235202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'42 92'!E10+'Total Convetional'!E10+'Total HDD'!E10</f>
        <v>160764</v>
      </c>
      <c r="F10" s="161">
        <f>'42 92'!F10+'Total Convetional'!F10+'Total HDD'!F10</f>
        <v>478738.31</v>
      </c>
      <c r="G10" s="448">
        <f t="shared" si="8"/>
        <v>-317974.31</v>
      </c>
      <c r="H10" s="161">
        <f>'42 92'!H10+'Total Convetional'!H10+'Total HDD'!H10</f>
        <v>384956</v>
      </c>
      <c r="I10" s="161">
        <f>'42 92'!I10+'Total Convetional'!I10+'Total HDD'!I10</f>
        <v>409883.57</v>
      </c>
      <c r="J10" s="448">
        <f t="shared" si="9"/>
        <v>-24927.570000000007</v>
      </c>
      <c r="K10" s="161">
        <f>'42 92'!K10+'Total Convetional'!K10+'Total HDD'!K10</f>
        <v>2374644</v>
      </c>
      <c r="L10" s="161">
        <f>'42 92'!L10+'Total Convetional'!L10+'Total HDD'!L10</f>
        <v>2578004.6799999997</v>
      </c>
      <c r="M10" s="444">
        <f t="shared" si="10"/>
        <v>-203360.6799999997</v>
      </c>
      <c r="N10" s="404">
        <f t="shared" si="11"/>
        <v>2920364</v>
      </c>
      <c r="O10" s="161">
        <f t="shared" si="12"/>
        <v>3466626.5599999996</v>
      </c>
      <c r="P10" s="403">
        <f t="shared" si="13"/>
        <v>-546262.55999999959</v>
      </c>
      <c r="Q10" s="168">
        <f>'42 92'!Q10+'Total Convetional'!Q10+'Total HDD'!Q10</f>
        <v>160332</v>
      </c>
      <c r="R10" s="161">
        <f>'42 92'!R10+'Total Convetional'!R10+'Total HDD'!R10</f>
        <v>150159.62</v>
      </c>
      <c r="S10" s="448">
        <f t="shared" si="14"/>
        <v>10172.380000000005</v>
      </c>
      <c r="T10" s="161">
        <f>'42 92'!T10+'Total Convetional'!T10+'Total HDD'!T10</f>
        <v>161412</v>
      </c>
      <c r="U10" s="161">
        <f>'42 92'!U10+'Total Convetional'!U10+'Total HDD'!U10</f>
        <v>0</v>
      </c>
      <c r="V10" s="448">
        <f t="shared" si="15"/>
        <v>161412</v>
      </c>
      <c r="W10" s="161">
        <f>'42 92'!W10+'Total Convetional'!W10+'Total HDD'!W10</f>
        <v>484224</v>
      </c>
      <c r="X10" s="161">
        <f>'42 92'!X10+'Total Convetional'!X10+'Total HDD'!X10</f>
        <v>0</v>
      </c>
      <c r="Y10" s="444">
        <f t="shared" si="16"/>
        <v>484224</v>
      </c>
      <c r="Z10" s="168">
        <f t="shared" si="17"/>
        <v>805968</v>
      </c>
      <c r="AA10" s="161">
        <f t="shared" si="18"/>
        <v>150159.62</v>
      </c>
      <c r="AB10" s="403">
        <f t="shared" si="19"/>
        <v>655808.38</v>
      </c>
      <c r="AC10" s="404">
        <f t="shared" si="20"/>
        <v>3726332</v>
      </c>
      <c r="AD10" s="161">
        <f t="shared" si="21"/>
        <v>3616786.1799999997</v>
      </c>
      <c r="AE10" s="403">
        <f t="shared" si="22"/>
        <v>109545.8200000003</v>
      </c>
      <c r="AF10" s="168">
        <f>'42 92'!AF10+'Total Convetional'!AF10+'Total HDD'!AF10</f>
        <v>685288</v>
      </c>
      <c r="AG10" s="161">
        <f>'42 92'!AG10+'Total Convetional'!AG10+'Total HDD'!AG10</f>
        <v>0</v>
      </c>
      <c r="AH10" s="462">
        <f t="shared" si="23"/>
        <v>685288</v>
      </c>
      <c r="AI10" s="161">
        <f>'42 92'!AI10+'Total Convetional'!AI10+'Total HDD'!AI10</f>
        <v>161628</v>
      </c>
      <c r="AJ10" s="161">
        <f>'42 92'!AJ10+'Total Convetional'!AJ10+'Total HDD'!AJ10</f>
        <v>0</v>
      </c>
      <c r="AK10" s="462">
        <f t="shared" si="24"/>
        <v>161628</v>
      </c>
      <c r="AL10" s="161">
        <f>'42 92'!AL10+'Total Convetional'!AL10+'Total HDD'!AL10</f>
        <v>160116</v>
      </c>
      <c r="AM10" s="161">
        <f>'42 92'!AM10+'Total Convetional'!AM10+'Total HDD'!AM10</f>
        <v>0</v>
      </c>
      <c r="AN10" s="444">
        <f t="shared" si="25"/>
        <v>160116</v>
      </c>
      <c r="AO10" s="404">
        <f t="shared" si="26"/>
        <v>1007032</v>
      </c>
      <c r="AP10" s="161">
        <f t="shared" si="27"/>
        <v>0</v>
      </c>
      <c r="AQ10" s="161">
        <f t="shared" si="28"/>
        <v>1007032</v>
      </c>
      <c r="AR10" s="168">
        <f>'42 92'!AR10+'Total Convetional'!AR10+'Total HDD'!AR10</f>
        <v>195548</v>
      </c>
      <c r="AS10" s="161">
        <f>'42 92'!AS10+'Total Convetional'!AS10+'Total HDD'!AS10</f>
        <v>0</v>
      </c>
      <c r="AT10" s="462">
        <f t="shared" si="29"/>
        <v>195548</v>
      </c>
      <c r="AU10" s="161">
        <f>'42 92'!AU10+'Total Convetional'!AU10+'Total HDD'!AU10</f>
        <v>160548</v>
      </c>
      <c r="AV10" s="161">
        <f>'42 92'!AV10+'Total Convetional'!AV10+'Total HDD'!AV10</f>
        <v>0</v>
      </c>
      <c r="AW10" s="448">
        <f t="shared" si="30"/>
        <v>160548</v>
      </c>
      <c r="AX10" s="161">
        <f>'42 92'!AX10+'Total Convetional'!AX10+'Total HDD'!AX10</f>
        <v>3251812</v>
      </c>
      <c r="AY10" s="352">
        <f>'42 92'!AY10+'Total Convetional'!AY10+'Total HDD'!AY10</f>
        <v>0</v>
      </c>
      <c r="AZ10" s="444">
        <f t="shared" si="31"/>
        <v>3251812</v>
      </c>
      <c r="BA10" s="359">
        <f t="shared" si="32"/>
        <v>3607908</v>
      </c>
      <c r="BB10" s="364">
        <f t="shared" si="33"/>
        <v>0</v>
      </c>
      <c r="BC10" s="364">
        <f t="shared" si="34"/>
        <v>3607908</v>
      </c>
      <c r="BD10" s="371">
        <f t="shared" si="35"/>
        <v>4614940</v>
      </c>
      <c r="BE10" s="372">
        <f t="shared" si="36"/>
        <v>0</v>
      </c>
      <c r="BF10" s="372">
        <f t="shared" si="37"/>
        <v>4614940</v>
      </c>
      <c r="BG10" s="381">
        <f t="shared" si="38"/>
        <v>8341272</v>
      </c>
      <c r="BH10" s="372">
        <f t="shared" si="39"/>
        <v>3616786.1799999997</v>
      </c>
      <c r="BI10" s="372">
        <f t="shared" si="40"/>
        <v>4724485.82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'42 92'!E11+'Total Convetional'!E11+'Total HDD'!E11</f>
        <v>1442000</v>
      </c>
      <c r="F11" s="161">
        <f>'42 92'!F11+'Total Convetional'!F11+'Total HDD'!F11</f>
        <v>159125.49</v>
      </c>
      <c r="G11" s="448">
        <f t="shared" si="8"/>
        <v>1282874.51</v>
      </c>
      <c r="H11" s="161">
        <f>'42 92'!H11+'Total Convetional'!H11+'Total HDD'!H11</f>
        <v>852000</v>
      </c>
      <c r="I11" s="161">
        <f>'42 92'!I11+'Total Convetional'!I11+'Total HDD'!I11</f>
        <v>510379.05</v>
      </c>
      <c r="J11" s="448">
        <f t="shared" si="9"/>
        <v>341620.95</v>
      </c>
      <c r="K11" s="161">
        <f>'42 92'!K11+'Total Convetional'!K11+'Total HDD'!K11</f>
        <v>442000</v>
      </c>
      <c r="L11" s="161">
        <f>'42 92'!L11+'Total Convetional'!L11+'Total HDD'!L11</f>
        <v>-55000</v>
      </c>
      <c r="M11" s="444">
        <f t="shared" si="10"/>
        <v>497000</v>
      </c>
      <c r="N11" s="404">
        <f t="shared" si="11"/>
        <v>2736000</v>
      </c>
      <c r="O11" s="161">
        <f t="shared" si="12"/>
        <v>614504.54</v>
      </c>
      <c r="P11" s="403">
        <f t="shared" si="13"/>
        <v>2121495.46</v>
      </c>
      <c r="Q11" s="168">
        <f>'42 92'!Q11+'Total Convetional'!Q11+'Total HDD'!Q11</f>
        <v>614000</v>
      </c>
      <c r="R11" s="161">
        <f>'42 92'!R11+'Total Convetional'!R11+'Total HDD'!R11</f>
        <v>0</v>
      </c>
      <c r="S11" s="448">
        <f t="shared" si="14"/>
        <v>614000</v>
      </c>
      <c r="T11" s="161">
        <f>'42 92'!T11+'Total Convetional'!T11+'Total HDD'!T11</f>
        <v>542000</v>
      </c>
      <c r="U11" s="161">
        <f>'42 92'!U11+'Total Convetional'!U11+'Total HDD'!U11</f>
        <v>0</v>
      </c>
      <c r="V11" s="448">
        <f t="shared" si="15"/>
        <v>542000</v>
      </c>
      <c r="W11" s="161">
        <f>'42 92'!W11+'Total Convetional'!W11+'Total HDD'!W11</f>
        <v>594000</v>
      </c>
      <c r="X11" s="161">
        <f>'42 92'!X11+'Total Convetional'!X11+'Total HDD'!X11</f>
        <v>0</v>
      </c>
      <c r="Y11" s="444">
        <f t="shared" si="16"/>
        <v>594000</v>
      </c>
      <c r="Z11" s="168">
        <f t="shared" si="17"/>
        <v>1750000</v>
      </c>
      <c r="AA11" s="161">
        <f t="shared" si="18"/>
        <v>0</v>
      </c>
      <c r="AB11" s="403">
        <f t="shared" si="19"/>
        <v>1750000</v>
      </c>
      <c r="AC11" s="404">
        <f t="shared" si="20"/>
        <v>4486000</v>
      </c>
      <c r="AD11" s="161">
        <f t="shared" si="21"/>
        <v>614504.54</v>
      </c>
      <c r="AE11" s="403">
        <f t="shared" si="22"/>
        <v>3871495.46</v>
      </c>
      <c r="AF11" s="168">
        <f>'42 92'!AF11+'Total Convetional'!AF11+'Total HDD'!AF11</f>
        <v>802000</v>
      </c>
      <c r="AG11" s="161">
        <f>'42 92'!AG11+'Total Convetional'!AG11+'Total HDD'!AG11</f>
        <v>0</v>
      </c>
      <c r="AH11" s="462">
        <f t="shared" si="23"/>
        <v>802000</v>
      </c>
      <c r="AI11" s="161">
        <f>'42 92'!AI11+'Total Convetional'!AI11+'Total HDD'!AI11</f>
        <v>641000</v>
      </c>
      <c r="AJ11" s="161">
        <f>'42 92'!AJ11+'Total Convetional'!AJ11+'Total HDD'!AJ11</f>
        <v>0</v>
      </c>
      <c r="AK11" s="462">
        <f t="shared" si="24"/>
        <v>641000</v>
      </c>
      <c r="AL11" s="161">
        <f>'42 92'!AL11+'Total Convetional'!AL11+'Total HDD'!AL11</f>
        <v>522000</v>
      </c>
      <c r="AM11" s="161">
        <f>'42 92'!AM11+'Total Convetional'!AM11+'Total HDD'!AM11</f>
        <v>0</v>
      </c>
      <c r="AN11" s="444">
        <f t="shared" si="25"/>
        <v>522000</v>
      </c>
      <c r="AO11" s="404">
        <f t="shared" si="26"/>
        <v>1965000</v>
      </c>
      <c r="AP11" s="161">
        <f t="shared" si="27"/>
        <v>0</v>
      </c>
      <c r="AQ11" s="161">
        <f t="shared" si="28"/>
        <v>1965000</v>
      </c>
      <c r="AR11" s="168">
        <f>'42 92'!AR11+'Total Convetional'!AR11+'Total HDD'!AR11</f>
        <v>472000</v>
      </c>
      <c r="AS11" s="161">
        <f>'42 92'!AS11+'Total Convetional'!AS11+'Total HDD'!AS11</f>
        <v>0</v>
      </c>
      <c r="AT11" s="462">
        <f t="shared" si="29"/>
        <v>472000</v>
      </c>
      <c r="AU11" s="161">
        <f>'42 92'!AU11+'Total Convetional'!AU11+'Total HDD'!AU11</f>
        <v>644000</v>
      </c>
      <c r="AV11" s="161">
        <f>'42 92'!AV11+'Total Convetional'!AV11+'Total HDD'!AV11</f>
        <v>0</v>
      </c>
      <c r="AW11" s="448">
        <f t="shared" si="30"/>
        <v>644000</v>
      </c>
      <c r="AX11" s="161">
        <f>'42 92'!AX11+'Total Convetional'!AX11+'Total HDD'!AX11</f>
        <v>472000</v>
      </c>
      <c r="AY11" s="352">
        <f>'42 92'!AY11+'Total Convetional'!AY11+'Total HDD'!AY11</f>
        <v>0</v>
      </c>
      <c r="AZ11" s="444">
        <f t="shared" si="31"/>
        <v>472000</v>
      </c>
      <c r="BA11" s="359">
        <f t="shared" si="32"/>
        <v>1588000</v>
      </c>
      <c r="BB11" s="364">
        <f t="shared" si="33"/>
        <v>0</v>
      </c>
      <c r="BC11" s="364">
        <f t="shared" si="34"/>
        <v>1588000</v>
      </c>
      <c r="BD11" s="371">
        <f t="shared" si="35"/>
        <v>3553000</v>
      </c>
      <c r="BE11" s="372">
        <f t="shared" si="36"/>
        <v>0</v>
      </c>
      <c r="BF11" s="372">
        <f t="shared" si="37"/>
        <v>3553000</v>
      </c>
      <c r="BG11" s="381">
        <f t="shared" si="38"/>
        <v>8039000</v>
      </c>
      <c r="BH11" s="372">
        <f t="shared" si="39"/>
        <v>614504.54</v>
      </c>
      <c r="BI11" s="372">
        <f t="shared" si="40"/>
        <v>7424495.46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'42 92'!E12+'Total Convetional'!E12+'Total HDD'!E12</f>
        <v>121883</v>
      </c>
      <c r="F12" s="161">
        <f>'42 92'!F12+'Total Convetional'!F12+'Total HDD'!F12</f>
        <v>121883</v>
      </c>
      <c r="G12" s="448">
        <f t="shared" si="8"/>
        <v>0</v>
      </c>
      <c r="H12" s="161">
        <f>'42 92'!H12+'Total Convetional'!H12+'Total HDD'!H12</f>
        <v>114017.99999999997</v>
      </c>
      <c r="I12" s="161">
        <f>'42 92'!I12+'Total Convetional'!I12+'Total HDD'!I12</f>
        <v>114018</v>
      </c>
      <c r="J12" s="448">
        <f t="shared" si="9"/>
        <v>0</v>
      </c>
      <c r="K12" s="161">
        <f>'42 92'!K12+'Total Convetional'!K12+'Total HDD'!K12</f>
        <v>121883</v>
      </c>
      <c r="L12" s="161">
        <f>'42 92'!L12+'Total Convetional'!L12+'Total HDD'!L12</f>
        <v>160155.09999999998</v>
      </c>
      <c r="M12" s="444">
        <f t="shared" si="10"/>
        <v>-38272.099999999977</v>
      </c>
      <c r="N12" s="404">
        <f t="shared" si="11"/>
        <v>357784</v>
      </c>
      <c r="O12" s="161">
        <f t="shared" si="12"/>
        <v>396056.1</v>
      </c>
      <c r="P12" s="403">
        <f t="shared" si="13"/>
        <v>-38272.099999999977</v>
      </c>
      <c r="Q12" s="168">
        <f>'42 92'!Q12+'Total Convetional'!Q12+'Total HDD'!Q12</f>
        <v>119262</v>
      </c>
      <c r="R12" s="161">
        <f>'42 92'!R12+'Total Convetional'!R12+'Total HDD'!R12</f>
        <v>119262</v>
      </c>
      <c r="S12" s="448">
        <f t="shared" si="14"/>
        <v>0</v>
      </c>
      <c r="T12" s="161">
        <f>'42 92'!T12+'Total Convetional'!T12+'Total HDD'!T12</f>
        <v>123234.99999999997</v>
      </c>
      <c r="U12" s="161">
        <f>'42 92'!U12+'Total Convetional'!U12+'Total HDD'!U12</f>
        <v>0</v>
      </c>
      <c r="V12" s="448">
        <f t="shared" si="15"/>
        <v>123234.99999999997</v>
      </c>
      <c r="W12" s="161">
        <f>'42 92'!W12+'Total Convetional'!W12+'Total HDD'!W12</f>
        <v>119262</v>
      </c>
      <c r="X12" s="161">
        <f>'42 92'!X12+'Total Convetional'!X12+'Total HDD'!X12</f>
        <v>0</v>
      </c>
      <c r="Y12" s="444">
        <f t="shared" si="16"/>
        <v>119262</v>
      </c>
      <c r="Z12" s="168">
        <f t="shared" si="17"/>
        <v>361759</v>
      </c>
      <c r="AA12" s="161">
        <f t="shared" si="18"/>
        <v>119262</v>
      </c>
      <c r="AB12" s="403">
        <f t="shared" si="19"/>
        <v>242497</v>
      </c>
      <c r="AC12" s="404">
        <f t="shared" si="20"/>
        <v>719543</v>
      </c>
      <c r="AD12" s="161">
        <f t="shared" si="21"/>
        <v>515318.1</v>
      </c>
      <c r="AE12" s="403">
        <f t="shared" si="22"/>
        <v>204224.90000000002</v>
      </c>
      <c r="AF12" s="168">
        <f>'42 92'!AF12+'Total Convetional'!AF12+'Total HDD'!AF12</f>
        <v>123239</v>
      </c>
      <c r="AG12" s="161">
        <f>'42 92'!AG12+'Total Convetional'!AG12+'Total HDD'!AG12</f>
        <v>0</v>
      </c>
      <c r="AH12" s="462">
        <f t="shared" si="23"/>
        <v>123239</v>
      </c>
      <c r="AI12" s="161">
        <f>'42 92'!AI12+'Total Convetional'!AI12+'Total HDD'!AI12</f>
        <v>123239</v>
      </c>
      <c r="AJ12" s="161">
        <f>'42 92'!AJ12+'Total Convetional'!AJ12+'Total HDD'!AJ12</f>
        <v>0</v>
      </c>
      <c r="AK12" s="462">
        <f t="shared" si="24"/>
        <v>123239</v>
      </c>
      <c r="AL12" s="161">
        <f>'42 92'!AL12+'Total Convetional'!AL12+'Total HDD'!AL12</f>
        <v>119257</v>
      </c>
      <c r="AM12" s="161">
        <f>'42 92'!AM12+'Total Convetional'!AM12+'Total HDD'!AM12</f>
        <v>0</v>
      </c>
      <c r="AN12" s="444">
        <f t="shared" si="25"/>
        <v>119257</v>
      </c>
      <c r="AO12" s="404">
        <f t="shared" si="26"/>
        <v>365735</v>
      </c>
      <c r="AP12" s="161">
        <f t="shared" si="27"/>
        <v>0</v>
      </c>
      <c r="AQ12" s="161">
        <f t="shared" si="28"/>
        <v>365735</v>
      </c>
      <c r="AR12" s="168">
        <f>'42 92'!AR12+'Total Convetional'!AR12+'Total HDD'!AR12</f>
        <v>123235</v>
      </c>
      <c r="AS12" s="161">
        <f>'42 92'!AS12+'Total Convetional'!AS12+'Total HDD'!AS12</f>
        <v>0</v>
      </c>
      <c r="AT12" s="462">
        <f t="shared" si="29"/>
        <v>123235</v>
      </c>
      <c r="AU12" s="161">
        <f>'42 92'!AU12+'Total Convetional'!AU12+'Total HDD'!AU12</f>
        <v>119258.99999999993</v>
      </c>
      <c r="AV12" s="161">
        <f>'42 92'!AV12+'Total Convetional'!AV12+'Total HDD'!AV12</f>
        <v>0</v>
      </c>
      <c r="AW12" s="448">
        <f t="shared" si="30"/>
        <v>119258.99999999993</v>
      </c>
      <c r="AX12" s="161">
        <f>'42 92'!AX12+'Total Convetional'!AX12+'Total HDD'!AX12</f>
        <v>123235</v>
      </c>
      <c r="AY12" s="352">
        <f>'42 92'!AY12+'Total Convetional'!AY12+'Total HDD'!AY12</f>
        <v>0</v>
      </c>
      <c r="AZ12" s="444">
        <f t="shared" si="31"/>
        <v>123235</v>
      </c>
      <c r="BA12" s="359">
        <f t="shared" si="32"/>
        <v>365728.99999999994</v>
      </c>
      <c r="BB12" s="364">
        <f t="shared" si="33"/>
        <v>0</v>
      </c>
      <c r="BC12" s="364">
        <f t="shared" si="34"/>
        <v>365728.99999999994</v>
      </c>
      <c r="BD12" s="371">
        <f t="shared" si="35"/>
        <v>731463.99999999988</v>
      </c>
      <c r="BE12" s="372">
        <f t="shared" si="36"/>
        <v>0</v>
      </c>
      <c r="BF12" s="372">
        <f t="shared" si="37"/>
        <v>731463.99999999988</v>
      </c>
      <c r="BG12" s="381">
        <f t="shared" si="38"/>
        <v>1451007</v>
      </c>
      <c r="BH12" s="372">
        <f t="shared" si="39"/>
        <v>515318.1</v>
      </c>
      <c r="BI12" s="372">
        <f t="shared" si="40"/>
        <v>935688.9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'42 92'!E13+'Total Convetional'!E13+'Total HDD'!E13</f>
        <v>0</v>
      </c>
      <c r="F13" s="161">
        <f>'42 92'!F13+'Total Convetional'!F13+'Total HDD'!F13</f>
        <v>0</v>
      </c>
      <c r="G13" s="448">
        <f t="shared" si="8"/>
        <v>0</v>
      </c>
      <c r="H13" s="161">
        <f>'42 92'!H13+'Total Convetional'!H13+'Total HDD'!H13</f>
        <v>0</v>
      </c>
      <c r="I13" s="161">
        <f>'42 92'!I13+'Total Convetional'!I13+'Total HDD'!I13</f>
        <v>0</v>
      </c>
      <c r="J13" s="448">
        <f t="shared" si="9"/>
        <v>0</v>
      </c>
      <c r="K13" s="161">
        <f>'42 92'!K13+'Total Convetional'!K13+'Total HDD'!K13</f>
        <v>0</v>
      </c>
      <c r="L13" s="161">
        <f>'42 92'!L13+'Total Convetional'!L13+'Total HDD'!L13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'42 92'!Q13+'Total Convetional'!Q13+'Total HDD'!Q13</f>
        <v>0</v>
      </c>
      <c r="R13" s="161">
        <f>'42 92'!R13+'Total Convetional'!R13+'Total HDD'!R13</f>
        <v>0</v>
      </c>
      <c r="S13" s="448">
        <f t="shared" si="14"/>
        <v>0</v>
      </c>
      <c r="T13" s="161">
        <f>'42 92'!T13+'Total Convetional'!T13+'Total HDD'!T13</f>
        <v>0</v>
      </c>
      <c r="U13" s="161">
        <f>'42 92'!U13+'Total Convetional'!U13+'Total HDD'!U13</f>
        <v>0</v>
      </c>
      <c r="V13" s="448">
        <f t="shared" si="15"/>
        <v>0</v>
      </c>
      <c r="W13" s="161">
        <f>'42 92'!W13+'Total Convetional'!W13+'Total HDD'!W13</f>
        <v>0</v>
      </c>
      <c r="X13" s="161">
        <f>'42 92'!X13+'Total Convetional'!X13+'Total HDD'!X13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'42 92'!AF13+'Total Convetional'!AF13+'Total HDD'!AF13</f>
        <v>0</v>
      </c>
      <c r="AG13" s="161">
        <f>'42 92'!AG13+'Total Convetional'!AG13+'Total HDD'!AG13</f>
        <v>0</v>
      </c>
      <c r="AH13" s="462">
        <f t="shared" si="23"/>
        <v>0</v>
      </c>
      <c r="AI13" s="161">
        <f>'42 92'!AI13+'Total Convetional'!AI13+'Total HDD'!AI13</f>
        <v>0</v>
      </c>
      <c r="AJ13" s="161">
        <f>'42 92'!AJ13+'Total Convetional'!AJ13+'Total HDD'!AJ13</f>
        <v>0</v>
      </c>
      <c r="AK13" s="462">
        <f t="shared" si="24"/>
        <v>0</v>
      </c>
      <c r="AL13" s="161">
        <f>'42 92'!AL13+'Total Convetional'!AL13+'Total HDD'!AL13</f>
        <v>0</v>
      </c>
      <c r="AM13" s="161">
        <f>'42 92'!AM13+'Total Convetional'!AM13+'Total HDD'!AM13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'42 92'!AR13+'Total Convetional'!AR13+'Total HDD'!AR13</f>
        <v>0</v>
      </c>
      <c r="AS13" s="161">
        <f>'42 92'!AS13+'Total Convetional'!AS13+'Total HDD'!AS13</f>
        <v>0</v>
      </c>
      <c r="AT13" s="462">
        <f t="shared" si="29"/>
        <v>0</v>
      </c>
      <c r="AU13" s="161">
        <f>'42 92'!AU13+'Total Convetional'!AU13+'Total HDD'!AU13</f>
        <v>0</v>
      </c>
      <c r="AV13" s="161">
        <f>'42 92'!AV13+'Total Convetional'!AV13+'Total HDD'!AV13</f>
        <v>0</v>
      </c>
      <c r="AW13" s="448">
        <f t="shared" si="30"/>
        <v>0</v>
      </c>
      <c r="AX13" s="161">
        <f>'42 92'!AX13+'Total Convetional'!AX13+'Total HDD'!AX13</f>
        <v>0</v>
      </c>
      <c r="AY13" s="352">
        <f>'42 92'!AY13+'Total Convetional'!AY13+'Total HDD'!AY13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'42 92'!E14+'Total Convetional'!E14+'Total HDD'!E14</f>
        <v>7612469.7794854399</v>
      </c>
      <c r="F14" s="161">
        <f>'42 92'!F14+'Total Convetional'!F14+'Total HDD'!F14</f>
        <v>6060198.6400000006</v>
      </c>
      <c r="G14" s="448">
        <f t="shared" si="8"/>
        <v>1552271.1394854393</v>
      </c>
      <c r="H14" s="161">
        <f>'42 92'!H14+'Total Convetional'!H14+'Total HDD'!H14</f>
        <v>9182684.7531256825</v>
      </c>
      <c r="I14" s="161">
        <f>'42 92'!I14+'Total Convetional'!I14+'Total HDD'!I14</f>
        <v>8823308.3499999996</v>
      </c>
      <c r="J14" s="448">
        <f t="shared" si="9"/>
        <v>359376.40312568285</v>
      </c>
      <c r="K14" s="161">
        <f>'42 92'!K14+'Total Convetional'!K14+'Total HDD'!K14</f>
        <v>9248843.0452718213</v>
      </c>
      <c r="L14" s="161">
        <f>'42 92'!L14+'Total Convetional'!L14+'Total HDD'!L14</f>
        <v>9214714.7599999998</v>
      </c>
      <c r="M14" s="444">
        <f t="shared" si="10"/>
        <v>34128.285271821544</v>
      </c>
      <c r="N14" s="404">
        <f t="shared" si="11"/>
        <v>26043997.577882946</v>
      </c>
      <c r="O14" s="161">
        <f t="shared" si="12"/>
        <v>24098221.75</v>
      </c>
      <c r="P14" s="403">
        <f t="shared" si="13"/>
        <v>1945775.8278829455</v>
      </c>
      <c r="Q14" s="168">
        <f>'42 92'!Q14+'Total Convetional'!Q14+'Total HDD'!Q14</f>
        <v>13245195.965754651</v>
      </c>
      <c r="R14" s="161">
        <f>'42 92'!R14+'Total Convetional'!R14+'Total HDD'!R14</f>
        <v>6357715.0099999998</v>
      </c>
      <c r="S14" s="448">
        <f t="shared" si="14"/>
        <v>6887480.9557546508</v>
      </c>
      <c r="T14" s="161">
        <f>'42 92'!T14+'Total Convetional'!T14+'Total HDD'!T14</f>
        <v>8938048.6449381709</v>
      </c>
      <c r="U14" s="161">
        <f>'42 92'!U14+'Total Convetional'!U14+'Total HDD'!U14</f>
        <v>0</v>
      </c>
      <c r="V14" s="448">
        <f t="shared" si="15"/>
        <v>8938048.6449381709</v>
      </c>
      <c r="W14" s="161">
        <f>'42 92'!W14+'Total Convetional'!W14+'Total HDD'!W14</f>
        <v>9417257.3386060279</v>
      </c>
      <c r="X14" s="161">
        <f>'42 92'!X14+'Total Convetional'!X14+'Total HDD'!X14</f>
        <v>0</v>
      </c>
      <c r="Y14" s="444">
        <f t="shared" si="16"/>
        <v>9417257.3386060279</v>
      </c>
      <c r="Z14" s="168">
        <f t="shared" si="17"/>
        <v>31600501.949298851</v>
      </c>
      <c r="AA14" s="161">
        <f t="shared" si="18"/>
        <v>6357715.0099999998</v>
      </c>
      <c r="AB14" s="403">
        <f t="shared" si="19"/>
        <v>25242786.939298853</v>
      </c>
      <c r="AC14" s="404">
        <f t="shared" si="20"/>
        <v>57644499.527181797</v>
      </c>
      <c r="AD14" s="161">
        <f t="shared" si="21"/>
        <v>30455936.759999998</v>
      </c>
      <c r="AE14" s="403">
        <f t="shared" si="22"/>
        <v>27188562.767181799</v>
      </c>
      <c r="AF14" s="168">
        <f>'42 92'!AF14+'Total Convetional'!AF14+'Total HDD'!AF14</f>
        <v>7864189.5258997791</v>
      </c>
      <c r="AG14" s="161">
        <f>'42 92'!AG14+'Total Convetional'!AG14+'Total HDD'!AG14</f>
        <v>0</v>
      </c>
      <c r="AH14" s="462">
        <f t="shared" si="23"/>
        <v>7864189.5258997791</v>
      </c>
      <c r="AI14" s="161">
        <f>'42 92'!AI14+'Total Convetional'!AI14+'Total HDD'!AI14</f>
        <v>9373677.506432334</v>
      </c>
      <c r="AJ14" s="161">
        <f>'42 92'!AJ14+'Total Convetional'!AJ14+'Total HDD'!AJ14</f>
        <v>0</v>
      </c>
      <c r="AK14" s="462">
        <f t="shared" si="24"/>
        <v>9373677.506432334</v>
      </c>
      <c r="AL14" s="161">
        <f>'42 92'!AL14+'Total Convetional'!AL14+'Total HDD'!AL14</f>
        <v>7034085.0330722043</v>
      </c>
      <c r="AM14" s="161">
        <f>'42 92'!AM14+'Total Convetional'!AM14+'Total HDD'!AM14</f>
        <v>0</v>
      </c>
      <c r="AN14" s="444">
        <f t="shared" si="25"/>
        <v>7034085.0330722043</v>
      </c>
      <c r="AO14" s="404">
        <f t="shared" si="26"/>
        <v>24271952.065404318</v>
      </c>
      <c r="AP14" s="161">
        <f t="shared" si="27"/>
        <v>0</v>
      </c>
      <c r="AQ14" s="161">
        <f t="shared" si="28"/>
        <v>24271952.065404318</v>
      </c>
      <c r="AR14" s="168">
        <f>'42 92'!AR14+'Total Convetional'!AR14+'Total HDD'!AR14</f>
        <v>6459791.6064682575</v>
      </c>
      <c r="AS14" s="161">
        <f>'42 92'!AS14+'Total Convetional'!AS14+'Total HDD'!AS14</f>
        <v>0</v>
      </c>
      <c r="AT14" s="462">
        <f t="shared" si="29"/>
        <v>6459791.6064682575</v>
      </c>
      <c r="AU14" s="161">
        <f>'42 92'!AU14+'Total Convetional'!AU14+'Total HDD'!AU14</f>
        <v>6622055.4897244554</v>
      </c>
      <c r="AV14" s="161">
        <f>'42 92'!AV14+'Total Convetional'!AV14+'Total HDD'!AV14</f>
        <v>0</v>
      </c>
      <c r="AW14" s="448">
        <f t="shared" si="30"/>
        <v>6622055.4897244554</v>
      </c>
      <c r="AX14" s="161">
        <f>'42 92'!AX14+'Total Convetional'!AX14+'Total HDD'!AX14</f>
        <v>5776094.131467605</v>
      </c>
      <c r="AY14" s="352">
        <f>'42 92'!AY14+'Total Convetional'!AY14+'Total HDD'!AY14</f>
        <v>0</v>
      </c>
      <c r="AZ14" s="444">
        <f t="shared" si="31"/>
        <v>5776094.131467605</v>
      </c>
      <c r="BA14" s="359">
        <f t="shared" si="32"/>
        <v>18857941.227660321</v>
      </c>
      <c r="BB14" s="364">
        <f t="shared" si="33"/>
        <v>0</v>
      </c>
      <c r="BC14" s="364">
        <f t="shared" si="34"/>
        <v>18857941.227660321</v>
      </c>
      <c r="BD14" s="371">
        <f t="shared" si="35"/>
        <v>43129893.293064632</v>
      </c>
      <c r="BE14" s="372">
        <f t="shared" si="36"/>
        <v>0</v>
      </c>
      <c r="BF14" s="372">
        <f t="shared" si="37"/>
        <v>43129893.293064632</v>
      </c>
      <c r="BG14" s="381">
        <f t="shared" si="38"/>
        <v>100774392.82024643</v>
      </c>
      <c r="BH14" s="372">
        <f t="shared" si="39"/>
        <v>30455936.759999998</v>
      </c>
      <c r="BI14" s="372">
        <f t="shared" si="40"/>
        <v>70318456.060246438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'42 92'!E15+'Total Convetional'!E15+'Total HDD'!E15</f>
        <v>6166046.5690112207</v>
      </c>
      <c r="F15" s="161">
        <f>'42 92'!F15+'Total Convetional'!F15+'Total HDD'!F15</f>
        <v>6115408.1299999999</v>
      </c>
      <c r="G15" s="448">
        <f t="shared" si="8"/>
        <v>50638.43901122082</v>
      </c>
      <c r="H15" s="161">
        <f>'42 92'!H15+'Total Convetional'!H15+'Total HDD'!H15</f>
        <v>6039853.3334207647</v>
      </c>
      <c r="I15" s="161">
        <f>'42 92'!I15+'Total Convetional'!I15+'Total HDD'!I15</f>
        <v>6371173.1200000001</v>
      </c>
      <c r="J15" s="448">
        <f t="shared" si="9"/>
        <v>-331319.78657923546</v>
      </c>
      <c r="K15" s="161">
        <f>'42 92'!K15+'Total Convetional'!K15+'Total HDD'!K15</f>
        <v>6302539.7344808225</v>
      </c>
      <c r="L15" s="161">
        <f>'42 92'!L15+'Total Convetional'!L15+'Total HDD'!L15</f>
        <v>6929869.3200000012</v>
      </c>
      <c r="M15" s="444">
        <f t="shared" si="10"/>
        <v>-627329.58551917877</v>
      </c>
      <c r="N15" s="404">
        <f t="shared" si="11"/>
        <v>18508439.636912808</v>
      </c>
      <c r="O15" s="161">
        <f t="shared" si="12"/>
        <v>19416450.57</v>
      </c>
      <c r="P15" s="403">
        <f t="shared" si="13"/>
        <v>-908010.93308719248</v>
      </c>
      <c r="Q15" s="168">
        <f>'42 92'!Q15+'Total Convetional'!Q15+'Total HDD'!Q15</f>
        <v>5948206.9232847262</v>
      </c>
      <c r="R15" s="161">
        <f>'42 92'!R15+'Total Convetional'!R15+'Total HDD'!R15</f>
        <v>5110322.4799999995</v>
      </c>
      <c r="S15" s="448">
        <f t="shared" si="14"/>
        <v>837884.4432847267</v>
      </c>
      <c r="T15" s="161">
        <f>'42 92'!T15+'Total Convetional'!T15+'Total HDD'!T15</f>
        <v>6349791.6716163028</v>
      </c>
      <c r="U15" s="161">
        <f>'42 92'!U15+'Total Convetional'!U15+'Total HDD'!U15</f>
        <v>0</v>
      </c>
      <c r="V15" s="448">
        <f t="shared" si="15"/>
        <v>6349791.6716163028</v>
      </c>
      <c r="W15" s="161">
        <f>'42 92'!W15+'Total Convetional'!W15+'Total HDD'!W15</f>
        <v>6438711.7351847067</v>
      </c>
      <c r="X15" s="161">
        <f>'42 92'!X15+'Total Convetional'!X15+'Total HDD'!X15</f>
        <v>0</v>
      </c>
      <c r="Y15" s="444">
        <f t="shared" si="16"/>
        <v>6438711.7351847067</v>
      </c>
      <c r="Z15" s="168">
        <f t="shared" si="17"/>
        <v>18736710.330085736</v>
      </c>
      <c r="AA15" s="161">
        <f t="shared" si="18"/>
        <v>5110322.4799999995</v>
      </c>
      <c r="AB15" s="403">
        <f t="shared" si="19"/>
        <v>13626387.850085735</v>
      </c>
      <c r="AC15" s="404">
        <f t="shared" si="20"/>
        <v>37245149.96699854</v>
      </c>
      <c r="AD15" s="161">
        <f t="shared" si="21"/>
        <v>24526773.050000001</v>
      </c>
      <c r="AE15" s="403">
        <f t="shared" si="22"/>
        <v>12718376.916998539</v>
      </c>
      <c r="AF15" s="168">
        <f>'42 92'!AF15+'Total Convetional'!AF15+'Total HDD'!AF15</f>
        <v>6509863.5249658264</v>
      </c>
      <c r="AG15" s="161">
        <f>'42 92'!AG15+'Total Convetional'!AG15+'Total HDD'!AG15</f>
        <v>0</v>
      </c>
      <c r="AH15" s="462">
        <f t="shared" si="23"/>
        <v>6509863.5249658264</v>
      </c>
      <c r="AI15" s="161">
        <f>'42 92'!AI15+'Total Convetional'!AI15+'Total HDD'!AI15</f>
        <v>6530439.3867863677</v>
      </c>
      <c r="AJ15" s="161">
        <f>'42 92'!AJ15+'Total Convetional'!AJ15+'Total HDD'!AJ15</f>
        <v>0</v>
      </c>
      <c r="AK15" s="462">
        <f t="shared" si="24"/>
        <v>6530439.3867863677</v>
      </c>
      <c r="AL15" s="161">
        <f>'42 92'!AL15+'Total Convetional'!AL15+'Total HDD'!AL15</f>
        <v>6635847.6459412184</v>
      </c>
      <c r="AM15" s="161">
        <f>'42 92'!AM15+'Total Convetional'!AM15+'Total HDD'!AM15</f>
        <v>0</v>
      </c>
      <c r="AN15" s="444">
        <f t="shared" si="25"/>
        <v>6635847.6459412184</v>
      </c>
      <c r="AO15" s="404">
        <f t="shared" si="26"/>
        <v>19676150.557693414</v>
      </c>
      <c r="AP15" s="161">
        <f t="shared" si="27"/>
        <v>0</v>
      </c>
      <c r="AQ15" s="161">
        <f t="shared" si="28"/>
        <v>19676150.557693414</v>
      </c>
      <c r="AR15" s="168">
        <f>'42 92'!AR15+'Total Convetional'!AR15+'Total HDD'!AR15</f>
        <v>6555406.8117563846</v>
      </c>
      <c r="AS15" s="161">
        <f>'42 92'!AS15+'Total Convetional'!AS15+'Total HDD'!AS15</f>
        <v>0</v>
      </c>
      <c r="AT15" s="462">
        <f t="shared" si="29"/>
        <v>6555406.8117563846</v>
      </c>
      <c r="AU15" s="161">
        <f>'42 92'!AU15+'Total Convetional'!AU15+'Total HDD'!AU15</f>
        <v>6615218.8778812326</v>
      </c>
      <c r="AV15" s="161">
        <f>'42 92'!AV15+'Total Convetional'!AV15+'Total HDD'!AV15</f>
        <v>0</v>
      </c>
      <c r="AW15" s="448">
        <f t="shared" si="30"/>
        <v>6615218.8778812326</v>
      </c>
      <c r="AX15" s="161">
        <f>'42 92'!AX15+'Total Convetional'!AX15+'Total HDD'!AX15</f>
        <v>6462121.1944140019</v>
      </c>
      <c r="AY15" s="352">
        <f>'42 92'!AY15+'Total Convetional'!AY15+'Total HDD'!AY15</f>
        <v>0</v>
      </c>
      <c r="AZ15" s="444">
        <f t="shared" si="31"/>
        <v>6462121.1944140019</v>
      </c>
      <c r="BA15" s="359">
        <f t="shared" si="32"/>
        <v>19632746.884051617</v>
      </c>
      <c r="BB15" s="364">
        <f t="shared" si="33"/>
        <v>0</v>
      </c>
      <c r="BC15" s="364">
        <f t="shared" si="34"/>
        <v>19632746.884051617</v>
      </c>
      <c r="BD15" s="371">
        <f t="shared" si="35"/>
        <v>39308897.441745035</v>
      </c>
      <c r="BE15" s="372">
        <f t="shared" si="36"/>
        <v>0</v>
      </c>
      <c r="BF15" s="372">
        <f t="shared" si="37"/>
        <v>39308897.441745035</v>
      </c>
      <c r="BG15" s="381">
        <f t="shared" si="38"/>
        <v>76554047.408743575</v>
      </c>
      <c r="BH15" s="372">
        <f t="shared" si="39"/>
        <v>24526773.050000001</v>
      </c>
      <c r="BI15" s="372">
        <f t="shared" si="40"/>
        <v>52027274.358743578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'42 92'!E16+'Total Convetional'!E16+'Total HDD'!E16</f>
        <v>388906.2757454497</v>
      </c>
      <c r="F16" s="161">
        <f>'42 92'!F16+'Total Convetional'!F16+'Total HDD'!F16</f>
        <v>384222.1</v>
      </c>
      <c r="G16" s="448">
        <f t="shared" si="8"/>
        <v>4684.1757454497274</v>
      </c>
      <c r="H16" s="161">
        <f>'42 92'!H16+'Total Convetional'!H16+'Total HDD'!H16</f>
        <v>379045.89387010544</v>
      </c>
      <c r="I16" s="161">
        <f>'42 92'!I16+'Total Convetional'!I16+'Total HDD'!I16</f>
        <v>390922.56</v>
      </c>
      <c r="J16" s="448">
        <f t="shared" si="9"/>
        <v>-11876.666129894555</v>
      </c>
      <c r="K16" s="161">
        <f>'42 92'!K16+'Total Convetional'!K16+'Total HDD'!K16</f>
        <v>387195.97307717521</v>
      </c>
      <c r="L16" s="161">
        <f>'42 92'!L16+'Total Convetional'!L16+'Total HDD'!L16</f>
        <v>409502.83</v>
      </c>
      <c r="M16" s="444">
        <f t="shared" si="10"/>
        <v>-22306.856922824809</v>
      </c>
      <c r="N16" s="404">
        <f t="shared" si="11"/>
        <v>1155148.1426927303</v>
      </c>
      <c r="O16" s="161">
        <f t="shared" si="12"/>
        <v>1184647.49</v>
      </c>
      <c r="P16" s="403">
        <f t="shared" si="13"/>
        <v>-29499.347307269694</v>
      </c>
      <c r="Q16" s="168">
        <f>'42 92'!Q16+'Total Convetional'!Q16+'Total HDD'!Q16</f>
        <v>367510.25704338547</v>
      </c>
      <c r="R16" s="161">
        <f>'42 92'!R16+'Total Convetional'!R16+'Total HDD'!R16</f>
        <v>370485</v>
      </c>
      <c r="S16" s="448">
        <f t="shared" si="14"/>
        <v>-2974.7429566145292</v>
      </c>
      <c r="T16" s="161">
        <f>'42 92'!T16+'Total Convetional'!T16+'Total HDD'!T16</f>
        <v>387952.47458620294</v>
      </c>
      <c r="U16" s="161">
        <f>'42 92'!U16+'Total Convetional'!U16+'Total HDD'!U16</f>
        <v>0</v>
      </c>
      <c r="V16" s="448">
        <f t="shared" si="15"/>
        <v>387952.47458620294</v>
      </c>
      <c r="W16" s="161">
        <f>'42 92'!W16+'Total Convetional'!W16+'Total HDD'!W16</f>
        <v>392760.67663795833</v>
      </c>
      <c r="X16" s="161">
        <f>'42 92'!X16+'Total Convetional'!X16+'Total HDD'!X16</f>
        <v>0</v>
      </c>
      <c r="Y16" s="444">
        <f t="shared" si="16"/>
        <v>392760.67663795833</v>
      </c>
      <c r="Z16" s="168">
        <f t="shared" si="17"/>
        <v>1148223.4082675467</v>
      </c>
      <c r="AA16" s="161">
        <f t="shared" si="18"/>
        <v>370485</v>
      </c>
      <c r="AB16" s="403">
        <f t="shared" si="19"/>
        <v>777738.40826754668</v>
      </c>
      <c r="AC16" s="404">
        <f t="shared" si="20"/>
        <v>2303371.5509602772</v>
      </c>
      <c r="AD16" s="161">
        <f t="shared" si="21"/>
        <v>1555132.49</v>
      </c>
      <c r="AE16" s="403">
        <f t="shared" si="22"/>
        <v>748239.06096027722</v>
      </c>
      <c r="AF16" s="168">
        <f>'42 92'!AF16+'Total Convetional'!AF16+'Total HDD'!AF16</f>
        <v>410329.50298790541</v>
      </c>
      <c r="AG16" s="161">
        <f>'42 92'!AG16+'Total Convetional'!AG16+'Total HDD'!AG16</f>
        <v>0</v>
      </c>
      <c r="AH16" s="462">
        <f t="shared" si="23"/>
        <v>410329.50298790541</v>
      </c>
      <c r="AI16" s="161">
        <f>'42 92'!AI16+'Total Convetional'!AI16+'Total HDD'!AI16</f>
        <v>410492.41153630754</v>
      </c>
      <c r="AJ16" s="161">
        <f>'42 92'!AJ16+'Total Convetional'!AJ16+'Total HDD'!AJ16</f>
        <v>0</v>
      </c>
      <c r="AK16" s="462">
        <f t="shared" si="24"/>
        <v>410492.41153630754</v>
      </c>
      <c r="AL16" s="161">
        <f>'42 92'!AL16+'Total Convetional'!AL16+'Total HDD'!AL16</f>
        <v>409737.44032213802</v>
      </c>
      <c r="AM16" s="161">
        <f>'42 92'!AM16+'Total Convetional'!AM16+'Total HDD'!AM16</f>
        <v>0</v>
      </c>
      <c r="AN16" s="444">
        <f t="shared" si="25"/>
        <v>409737.44032213802</v>
      </c>
      <c r="AO16" s="404">
        <f t="shared" si="26"/>
        <v>1230559.3548463508</v>
      </c>
      <c r="AP16" s="161">
        <f t="shared" si="27"/>
        <v>0</v>
      </c>
      <c r="AQ16" s="161">
        <f t="shared" si="28"/>
        <v>1230559.3548463508</v>
      </c>
      <c r="AR16" s="168">
        <f>'42 92'!AR16+'Total Convetional'!AR16+'Total HDD'!AR16</f>
        <v>412315.82341614814</v>
      </c>
      <c r="AS16" s="161">
        <f>'42 92'!AS16+'Total Convetional'!AS16+'Total HDD'!AS16</f>
        <v>0</v>
      </c>
      <c r="AT16" s="462">
        <f t="shared" si="29"/>
        <v>412315.82341614814</v>
      </c>
      <c r="AU16" s="161">
        <f>'42 92'!AU16+'Total Convetional'!AU16+'Total HDD'!AU16</f>
        <v>411373.73744920566</v>
      </c>
      <c r="AV16" s="161">
        <f>'42 92'!AV16+'Total Convetional'!AV16+'Total HDD'!AV16</f>
        <v>0</v>
      </c>
      <c r="AW16" s="448">
        <f t="shared" si="30"/>
        <v>411373.73744920566</v>
      </c>
      <c r="AX16" s="161">
        <f>'42 92'!AX16+'Total Convetional'!AX16+'Total HDD'!AX16</f>
        <v>401944.81720978278</v>
      </c>
      <c r="AY16" s="352">
        <f>'42 92'!AY16+'Total Convetional'!AY16+'Total HDD'!AY16</f>
        <v>0</v>
      </c>
      <c r="AZ16" s="444">
        <f t="shared" si="31"/>
        <v>401944.81720978278</v>
      </c>
      <c r="BA16" s="359">
        <f t="shared" si="32"/>
        <v>1225634.3780751366</v>
      </c>
      <c r="BB16" s="364">
        <f t="shared" si="33"/>
        <v>0</v>
      </c>
      <c r="BC16" s="364">
        <f t="shared" si="34"/>
        <v>1225634.3780751366</v>
      </c>
      <c r="BD16" s="371">
        <f t="shared" si="35"/>
        <v>2456193.7329214877</v>
      </c>
      <c r="BE16" s="372">
        <f t="shared" si="36"/>
        <v>0</v>
      </c>
      <c r="BF16" s="372">
        <f t="shared" si="37"/>
        <v>2456193.7329214877</v>
      </c>
      <c r="BG16" s="381">
        <f t="shared" si="38"/>
        <v>4759565.2838817649</v>
      </c>
      <c r="BH16" s="372">
        <f t="shared" si="39"/>
        <v>1555132.49</v>
      </c>
      <c r="BI16" s="372">
        <f t="shared" si="40"/>
        <v>3204432.7938817646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'42 92'!E17+'Total Convetional'!E17+'Total HDD'!E17</f>
        <v>845833.98</v>
      </c>
      <c r="F17" s="161">
        <f>'42 92'!F17+'Total Convetional'!F17+'Total HDD'!F17</f>
        <v>745892.23</v>
      </c>
      <c r="G17" s="448">
        <f t="shared" si="8"/>
        <v>99941.75</v>
      </c>
      <c r="H17" s="161">
        <f>'42 92'!H17+'Total Convetional'!H17+'Total HDD'!H17</f>
        <v>845995.27</v>
      </c>
      <c r="I17" s="161">
        <f>'42 92'!I17+'Total Convetional'!I17+'Total HDD'!I17</f>
        <v>811444.96</v>
      </c>
      <c r="J17" s="448">
        <f t="shared" si="9"/>
        <v>34550.310000000056</v>
      </c>
      <c r="K17" s="161">
        <f>'42 92'!K17+'Total Convetional'!K17+'Total HDD'!K17</f>
        <v>861449.72</v>
      </c>
      <c r="L17" s="161">
        <f>'42 92'!L17+'Total Convetional'!L17+'Total HDD'!L17</f>
        <v>1069684.44</v>
      </c>
      <c r="M17" s="444">
        <f t="shared" si="10"/>
        <v>-208234.71999999997</v>
      </c>
      <c r="N17" s="404">
        <f t="shared" si="11"/>
        <v>2553278.9699999997</v>
      </c>
      <c r="O17" s="161">
        <f t="shared" si="12"/>
        <v>2627021.63</v>
      </c>
      <c r="P17" s="403">
        <f t="shared" si="13"/>
        <v>-73742.660000000149</v>
      </c>
      <c r="Q17" s="168">
        <f>'42 92'!Q17+'Total Convetional'!Q17+'Total HDD'!Q17</f>
        <v>845201.97</v>
      </c>
      <c r="R17" s="161">
        <f>'42 92'!R17+'Total Convetional'!R17+'Total HDD'!R17</f>
        <v>945943.64</v>
      </c>
      <c r="S17" s="448">
        <f t="shared" si="14"/>
        <v>-100741.67000000004</v>
      </c>
      <c r="T17" s="161">
        <f>'42 92'!T17+'Total Convetional'!T17+'Total HDD'!T17</f>
        <v>869528.95000000019</v>
      </c>
      <c r="U17" s="161">
        <f>'42 92'!U17+'Total Convetional'!U17+'Total HDD'!U17</f>
        <v>0</v>
      </c>
      <c r="V17" s="448">
        <f t="shared" si="15"/>
        <v>869528.95000000019</v>
      </c>
      <c r="W17" s="161">
        <f>'42 92'!W17+'Total Convetional'!W17+'Total HDD'!W17</f>
        <v>888188.32</v>
      </c>
      <c r="X17" s="161">
        <f>'42 92'!X17+'Total Convetional'!X17+'Total HDD'!X17</f>
        <v>0</v>
      </c>
      <c r="Y17" s="444">
        <f t="shared" si="16"/>
        <v>888188.32</v>
      </c>
      <c r="Z17" s="168">
        <f t="shared" si="17"/>
        <v>2602919.2400000002</v>
      </c>
      <c r="AA17" s="161">
        <f t="shared" si="18"/>
        <v>945943.64</v>
      </c>
      <c r="AB17" s="403">
        <f t="shared" si="19"/>
        <v>1656975.6</v>
      </c>
      <c r="AC17" s="404">
        <f t="shared" si="20"/>
        <v>5156198.21</v>
      </c>
      <c r="AD17" s="161">
        <f t="shared" si="21"/>
        <v>3572965.27</v>
      </c>
      <c r="AE17" s="403">
        <f t="shared" si="22"/>
        <v>1583232.94</v>
      </c>
      <c r="AF17" s="168">
        <f>'42 92'!AF17+'Total Convetional'!AF17+'Total HDD'!AF17</f>
        <v>873571.32000000007</v>
      </c>
      <c r="AG17" s="161">
        <f>'42 92'!AG17+'Total Convetional'!AG17+'Total HDD'!AG17</f>
        <v>0</v>
      </c>
      <c r="AH17" s="462">
        <f t="shared" si="23"/>
        <v>873571.32000000007</v>
      </c>
      <c r="AI17" s="161">
        <f>'42 92'!AI17+'Total Convetional'!AI17+'Total HDD'!AI17</f>
        <v>873571.32000000007</v>
      </c>
      <c r="AJ17" s="161">
        <f>'42 92'!AJ17+'Total Convetional'!AJ17+'Total HDD'!AJ17</f>
        <v>0</v>
      </c>
      <c r="AK17" s="462">
        <f t="shared" si="24"/>
        <v>873571.32000000007</v>
      </c>
      <c r="AL17" s="161">
        <f>'42 92'!AL17+'Total Convetional'!AL17+'Total HDD'!AL17</f>
        <v>936654.95</v>
      </c>
      <c r="AM17" s="161">
        <f>'42 92'!AM17+'Total Convetional'!AM17+'Total HDD'!AM17</f>
        <v>0</v>
      </c>
      <c r="AN17" s="444">
        <f t="shared" si="25"/>
        <v>936654.95</v>
      </c>
      <c r="AO17" s="404">
        <f t="shared" si="26"/>
        <v>2683797.59</v>
      </c>
      <c r="AP17" s="161">
        <f t="shared" si="27"/>
        <v>0</v>
      </c>
      <c r="AQ17" s="161">
        <f t="shared" si="28"/>
        <v>2683797.59</v>
      </c>
      <c r="AR17" s="168">
        <f>'42 92'!AR17+'Total Convetional'!AR17+'Total HDD'!AR17</f>
        <v>921641.40000000014</v>
      </c>
      <c r="AS17" s="161">
        <f>'42 92'!AS17+'Total Convetional'!AS17+'Total HDD'!AS17</f>
        <v>0</v>
      </c>
      <c r="AT17" s="462">
        <f t="shared" si="29"/>
        <v>921641.40000000014</v>
      </c>
      <c r="AU17" s="161">
        <f>'42 92'!AU17+'Total Convetional'!AU17+'Total HDD'!AU17</f>
        <v>921549.57000000007</v>
      </c>
      <c r="AV17" s="161">
        <f>'42 92'!AV17+'Total Convetional'!AV17+'Total HDD'!AV17</f>
        <v>0</v>
      </c>
      <c r="AW17" s="448">
        <f t="shared" si="30"/>
        <v>921549.57000000007</v>
      </c>
      <c r="AX17" s="161">
        <f>'42 92'!AX17+'Total Convetional'!AX17+'Total HDD'!AX17</f>
        <v>938432.65999999968</v>
      </c>
      <c r="AY17" s="352">
        <f>'42 92'!AY17+'Total Convetional'!AY17+'Total HDD'!AY17</f>
        <v>0</v>
      </c>
      <c r="AZ17" s="444">
        <f t="shared" si="31"/>
        <v>938432.65999999968</v>
      </c>
      <c r="BA17" s="359">
        <f t="shared" si="32"/>
        <v>2781623.63</v>
      </c>
      <c r="BB17" s="364">
        <f t="shared" si="33"/>
        <v>0</v>
      </c>
      <c r="BC17" s="364">
        <f t="shared" si="34"/>
        <v>2781623.63</v>
      </c>
      <c r="BD17" s="371">
        <f t="shared" si="35"/>
        <v>5465421.2200000007</v>
      </c>
      <c r="BE17" s="372">
        <f t="shared" si="36"/>
        <v>0</v>
      </c>
      <c r="BF17" s="372">
        <f t="shared" si="37"/>
        <v>5465421.2200000007</v>
      </c>
      <c r="BG17" s="381">
        <f t="shared" si="38"/>
        <v>10621619.43</v>
      </c>
      <c r="BH17" s="372">
        <f t="shared" si="39"/>
        <v>3572965.27</v>
      </c>
      <c r="BI17" s="372">
        <f t="shared" si="40"/>
        <v>7048654.1600000001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'42 92'!E18+'Total Convetional'!E18+'Total HDD'!E18</f>
        <v>961526.46463432966</v>
      </c>
      <c r="F18" s="161">
        <f>'42 92'!F18+'Total Convetional'!F18+'Total HDD'!F18</f>
        <v>1235609.19</v>
      </c>
      <c r="G18" s="448">
        <f t="shared" si="8"/>
        <v>-274082.72536567028</v>
      </c>
      <c r="H18" s="161">
        <f>'42 92'!H18+'Total Convetional'!H18+'Total HDD'!H18</f>
        <v>958967.2293280533</v>
      </c>
      <c r="I18" s="161">
        <f>'42 92'!I18+'Total Convetional'!I18+'Total HDD'!I18</f>
        <v>1266791.3999999999</v>
      </c>
      <c r="J18" s="448">
        <f t="shared" si="9"/>
        <v>-307824.1706719466</v>
      </c>
      <c r="K18" s="161">
        <f>'42 92'!K18+'Total Convetional'!K18+'Total HDD'!K18</f>
        <v>960347.14724032371</v>
      </c>
      <c r="L18" s="161">
        <f>'42 92'!L18+'Total Convetional'!L18+'Total HDD'!L18</f>
        <v>1334357.7</v>
      </c>
      <c r="M18" s="444">
        <f t="shared" si="10"/>
        <v>-374010.55275967624</v>
      </c>
      <c r="N18" s="404">
        <f t="shared" si="11"/>
        <v>2880840.841202707</v>
      </c>
      <c r="O18" s="161">
        <f t="shared" si="12"/>
        <v>3836758.29</v>
      </c>
      <c r="P18" s="403">
        <f t="shared" si="13"/>
        <v>-955917.44879729301</v>
      </c>
      <c r="Q18" s="168">
        <f>'42 92'!Q18+'Total Convetional'!Q18+'Total HDD'!Q18</f>
        <v>985105.3503834845</v>
      </c>
      <c r="R18" s="161">
        <f>'42 92'!R18+'Total Convetional'!R18+'Total HDD'!R18</f>
        <v>1654088.72</v>
      </c>
      <c r="S18" s="448">
        <f t="shared" si="14"/>
        <v>-668983.36961651547</v>
      </c>
      <c r="T18" s="161">
        <f>'42 92'!T18+'Total Convetional'!T18+'Total HDD'!T18</f>
        <v>1030748.9647182162</v>
      </c>
      <c r="U18" s="161">
        <f>'42 92'!U18+'Total Convetional'!U18+'Total HDD'!U18</f>
        <v>0</v>
      </c>
      <c r="V18" s="448">
        <f t="shared" si="15"/>
        <v>1030748.9647182162</v>
      </c>
      <c r="W18" s="161">
        <f>'42 92'!W18+'Total Convetional'!W18+'Total HDD'!W18</f>
        <v>1052927.2110485949</v>
      </c>
      <c r="X18" s="161">
        <f>'42 92'!X18+'Total Convetional'!X18+'Total HDD'!X18</f>
        <v>0</v>
      </c>
      <c r="Y18" s="444">
        <f t="shared" si="16"/>
        <v>1052927.2110485949</v>
      </c>
      <c r="Z18" s="168">
        <f t="shared" si="17"/>
        <v>3068781.5261502955</v>
      </c>
      <c r="AA18" s="161">
        <f t="shared" si="18"/>
        <v>1654088.72</v>
      </c>
      <c r="AB18" s="403">
        <f t="shared" si="19"/>
        <v>1414692.8061502955</v>
      </c>
      <c r="AC18" s="404">
        <f t="shared" si="20"/>
        <v>5949622.3673530025</v>
      </c>
      <c r="AD18" s="161">
        <f t="shared" si="21"/>
        <v>5490847.0099999998</v>
      </c>
      <c r="AE18" s="403">
        <f t="shared" si="22"/>
        <v>458775.35735300276</v>
      </c>
      <c r="AF18" s="168">
        <f>'42 92'!AF18+'Total Convetional'!AF18+'Total HDD'!AF18</f>
        <v>1185619.0331570273</v>
      </c>
      <c r="AG18" s="161">
        <f>'42 92'!AG18+'Total Convetional'!AG18+'Total HDD'!AG18</f>
        <v>0</v>
      </c>
      <c r="AH18" s="462">
        <f t="shared" si="23"/>
        <v>1185619.0331570273</v>
      </c>
      <c r="AI18" s="161">
        <f>'42 92'!AI18+'Total Convetional'!AI18+'Total HDD'!AI18</f>
        <v>1202866.1832403978</v>
      </c>
      <c r="AJ18" s="161">
        <f>'42 92'!AJ18+'Total Convetional'!AJ18+'Total HDD'!AJ18</f>
        <v>0</v>
      </c>
      <c r="AK18" s="462">
        <f t="shared" si="24"/>
        <v>1202866.1832403978</v>
      </c>
      <c r="AL18" s="161">
        <f>'42 92'!AL18+'Total Convetional'!AL18+'Total HDD'!AL18</f>
        <v>1221856.986839145</v>
      </c>
      <c r="AM18" s="161">
        <f>'42 92'!AM18+'Total Convetional'!AM18+'Total HDD'!AM18</f>
        <v>0</v>
      </c>
      <c r="AN18" s="444">
        <f t="shared" si="25"/>
        <v>1221856.986839145</v>
      </c>
      <c r="AO18" s="404">
        <f t="shared" si="26"/>
        <v>3610342.2032365701</v>
      </c>
      <c r="AP18" s="161">
        <f t="shared" si="27"/>
        <v>0</v>
      </c>
      <c r="AQ18" s="161">
        <f t="shared" si="28"/>
        <v>3610342.2032365701</v>
      </c>
      <c r="AR18" s="168">
        <f>'42 92'!AR18+'Total Convetional'!AR18+'Total HDD'!AR18</f>
        <v>1240564.7341816872</v>
      </c>
      <c r="AS18" s="161">
        <f>'42 92'!AS18+'Total Convetional'!AS18+'Total HDD'!AS18</f>
        <v>0</v>
      </c>
      <c r="AT18" s="462">
        <f t="shared" si="29"/>
        <v>1240564.7341816872</v>
      </c>
      <c r="AU18" s="161">
        <f>'42 92'!AU18+'Total Convetional'!AU18+'Total HDD'!AU18</f>
        <v>1244690.9561999999</v>
      </c>
      <c r="AV18" s="161">
        <f>'42 92'!AV18+'Total Convetional'!AV18+'Total HDD'!AV18</f>
        <v>0</v>
      </c>
      <c r="AW18" s="448">
        <f t="shared" si="30"/>
        <v>1244690.9561999999</v>
      </c>
      <c r="AX18" s="161">
        <f>'42 92'!AX18+'Total Convetional'!AX18+'Total HDD'!AX18</f>
        <v>1237479.9472484835</v>
      </c>
      <c r="AY18" s="352">
        <f>'42 92'!AY18+'Total Convetional'!AY18+'Total HDD'!AY18</f>
        <v>0</v>
      </c>
      <c r="AZ18" s="444">
        <f t="shared" si="31"/>
        <v>1237479.9472484835</v>
      </c>
      <c r="BA18" s="359">
        <f t="shared" si="32"/>
        <v>3722735.6376301707</v>
      </c>
      <c r="BB18" s="364">
        <f t="shared" si="33"/>
        <v>0</v>
      </c>
      <c r="BC18" s="364">
        <f t="shared" si="34"/>
        <v>3722735.6376301707</v>
      </c>
      <c r="BD18" s="371">
        <f t="shared" si="35"/>
        <v>7333077.8408667408</v>
      </c>
      <c r="BE18" s="372">
        <f t="shared" si="36"/>
        <v>0</v>
      </c>
      <c r="BF18" s="372">
        <f t="shared" si="37"/>
        <v>7333077.8408667408</v>
      </c>
      <c r="BG18" s="381">
        <f t="shared" si="38"/>
        <v>13282700.208219744</v>
      </c>
      <c r="BH18" s="372">
        <f t="shared" si="39"/>
        <v>5490847.0099999998</v>
      </c>
      <c r="BI18" s="372">
        <f t="shared" si="40"/>
        <v>7791853.1982197445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'42 92'!E19+'Total Convetional'!E19+'Total HDD'!E19</f>
        <v>148247.12</v>
      </c>
      <c r="F19" s="161">
        <f>'42 92'!F19+'Total Convetional'!F19+'Total HDD'!F19</f>
        <v>1109360.82</v>
      </c>
      <c r="G19" s="448">
        <f t="shared" si="8"/>
        <v>-961113.70000000007</v>
      </c>
      <c r="H19" s="161">
        <f>'42 92'!H19+'Total Convetional'!H19+'Total HDD'!H19</f>
        <v>148247.12</v>
      </c>
      <c r="I19" s="161">
        <f>'42 92'!I19+'Total Convetional'!I19+'Total HDD'!I19</f>
        <v>201415.30000000002</v>
      </c>
      <c r="J19" s="448">
        <f t="shared" si="9"/>
        <v>-53168.180000000022</v>
      </c>
      <c r="K19" s="161">
        <f>'42 92'!K19+'Total Convetional'!K19+'Total HDD'!K19</f>
        <v>398247.12</v>
      </c>
      <c r="L19" s="161">
        <f>'42 92'!L19+'Total Convetional'!L19+'Total HDD'!L19</f>
        <v>142973.96</v>
      </c>
      <c r="M19" s="444">
        <f t="shared" si="10"/>
        <v>255273.16</v>
      </c>
      <c r="N19" s="404">
        <f t="shared" si="11"/>
        <v>694741.36</v>
      </c>
      <c r="O19" s="161">
        <f t="shared" si="12"/>
        <v>1453750.08</v>
      </c>
      <c r="P19" s="403">
        <f t="shared" si="13"/>
        <v>-759008.72000000009</v>
      </c>
      <c r="Q19" s="168">
        <f>'42 92'!Q19+'Total Convetional'!Q19+'Total HDD'!Q19</f>
        <v>148247.12</v>
      </c>
      <c r="R19" s="161">
        <f>'42 92'!R19+'Total Convetional'!R19+'Total HDD'!R19</f>
        <v>345324.92</v>
      </c>
      <c r="S19" s="448">
        <f t="shared" si="14"/>
        <v>-197077.8</v>
      </c>
      <c r="T19" s="161">
        <f>'42 92'!T19+'Total Convetional'!T19+'Total HDD'!T19</f>
        <v>148247.12</v>
      </c>
      <c r="U19" s="161">
        <f>'42 92'!U19+'Total Convetional'!U19+'Total HDD'!U19</f>
        <v>0</v>
      </c>
      <c r="V19" s="448">
        <f t="shared" si="15"/>
        <v>148247.12</v>
      </c>
      <c r="W19" s="161">
        <f>'42 92'!W19+'Total Convetional'!W19+'Total HDD'!W19</f>
        <v>148247.12</v>
      </c>
      <c r="X19" s="161">
        <f>'42 92'!X19+'Total Convetional'!X19+'Total HDD'!X19</f>
        <v>0</v>
      </c>
      <c r="Y19" s="444">
        <f t="shared" si="16"/>
        <v>148247.12</v>
      </c>
      <c r="Z19" s="168">
        <f t="shared" si="17"/>
        <v>444741.36</v>
      </c>
      <c r="AA19" s="161">
        <f t="shared" si="18"/>
        <v>345324.92</v>
      </c>
      <c r="AB19" s="403">
        <f t="shared" si="19"/>
        <v>99416.44</v>
      </c>
      <c r="AC19" s="404">
        <f t="shared" si="20"/>
        <v>1139482.72</v>
      </c>
      <c r="AD19" s="161">
        <f t="shared" si="21"/>
        <v>1799075</v>
      </c>
      <c r="AE19" s="403">
        <f t="shared" si="22"/>
        <v>-659592.28</v>
      </c>
      <c r="AF19" s="168">
        <f>'42 92'!AF19+'Total Convetional'!AF19+'Total HDD'!AF19</f>
        <v>148247.12</v>
      </c>
      <c r="AG19" s="161">
        <f>'42 92'!AG19+'Total Convetional'!AG19+'Total HDD'!AG19</f>
        <v>0</v>
      </c>
      <c r="AH19" s="462">
        <f t="shared" si="23"/>
        <v>148247.12</v>
      </c>
      <c r="AI19" s="161">
        <f>'42 92'!AI19+'Total Convetional'!AI19+'Total HDD'!AI19</f>
        <v>148247.12</v>
      </c>
      <c r="AJ19" s="161">
        <f>'42 92'!AJ19+'Total Convetional'!AJ19+'Total HDD'!AJ19</f>
        <v>0</v>
      </c>
      <c r="AK19" s="462">
        <f t="shared" si="24"/>
        <v>148247.12</v>
      </c>
      <c r="AL19" s="161">
        <f>'42 92'!AL19+'Total Convetional'!AL19+'Total HDD'!AL19</f>
        <v>398247.12</v>
      </c>
      <c r="AM19" s="161">
        <f>'42 92'!AM19+'Total Convetional'!AM19+'Total HDD'!AM19</f>
        <v>0</v>
      </c>
      <c r="AN19" s="444">
        <f t="shared" si="25"/>
        <v>398247.12</v>
      </c>
      <c r="AO19" s="404">
        <f t="shared" si="26"/>
        <v>694741.36</v>
      </c>
      <c r="AP19" s="161">
        <f t="shared" si="27"/>
        <v>0</v>
      </c>
      <c r="AQ19" s="161">
        <f t="shared" si="28"/>
        <v>694741.36</v>
      </c>
      <c r="AR19" s="168">
        <f>'42 92'!AR19+'Total Convetional'!AR19+'Total HDD'!AR19</f>
        <v>148247.12</v>
      </c>
      <c r="AS19" s="161">
        <f>'42 92'!AS19+'Total Convetional'!AS19+'Total HDD'!AS19</f>
        <v>0</v>
      </c>
      <c r="AT19" s="462">
        <f t="shared" si="29"/>
        <v>148247.12</v>
      </c>
      <c r="AU19" s="161">
        <f>'42 92'!AU19+'Total Convetional'!AU19+'Total HDD'!AU19</f>
        <v>148247.12</v>
      </c>
      <c r="AV19" s="161">
        <f>'42 92'!AV19+'Total Convetional'!AV19+'Total HDD'!AV19</f>
        <v>0</v>
      </c>
      <c r="AW19" s="448">
        <f t="shared" si="30"/>
        <v>148247.12</v>
      </c>
      <c r="AX19" s="161">
        <f>'42 92'!AX19+'Total Convetional'!AX19+'Total HDD'!AX19</f>
        <v>148247.12</v>
      </c>
      <c r="AY19" s="352">
        <f>'42 92'!AY19+'Total Convetional'!AY19+'Total HDD'!AY19</f>
        <v>0</v>
      </c>
      <c r="AZ19" s="444">
        <f t="shared" si="31"/>
        <v>148247.12</v>
      </c>
      <c r="BA19" s="359">
        <f t="shared" si="32"/>
        <v>444741.36</v>
      </c>
      <c r="BB19" s="364">
        <f t="shared" si="33"/>
        <v>0</v>
      </c>
      <c r="BC19" s="364">
        <f t="shared" si="34"/>
        <v>444741.36</v>
      </c>
      <c r="BD19" s="371">
        <f t="shared" si="35"/>
        <v>1139482.72</v>
      </c>
      <c r="BE19" s="372">
        <f t="shared" si="36"/>
        <v>0</v>
      </c>
      <c r="BF19" s="372">
        <f t="shared" si="37"/>
        <v>1139482.72</v>
      </c>
      <c r="BG19" s="381">
        <f t="shared" si="38"/>
        <v>2278965.44</v>
      </c>
      <c r="BH19" s="372">
        <f t="shared" si="39"/>
        <v>1799075</v>
      </c>
      <c r="BI19" s="372">
        <f t="shared" si="40"/>
        <v>479890.43999999994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'42 92'!E20+'Total Convetional'!E20+'Total HDD'!E20</f>
        <v>0</v>
      </c>
      <c r="F20" s="161">
        <f>'42 92'!F20+'Total Convetional'!F20+'Total HDD'!F20</f>
        <v>0</v>
      </c>
      <c r="G20" s="448">
        <f t="shared" si="8"/>
        <v>0</v>
      </c>
      <c r="H20" s="161">
        <f>'42 92'!H20+'Total Convetional'!H20+'Total HDD'!H20</f>
        <v>0</v>
      </c>
      <c r="I20" s="161">
        <f>'42 92'!I20+'Total Convetional'!I20+'Total HDD'!I20</f>
        <v>0</v>
      </c>
      <c r="J20" s="448">
        <f t="shared" si="9"/>
        <v>0</v>
      </c>
      <c r="K20" s="161">
        <f>'42 92'!K20+'Total Convetional'!K20+'Total HDD'!K20</f>
        <v>0</v>
      </c>
      <c r="L20" s="161">
        <f>'42 92'!L20+'Total Convetional'!L20+'Total HDD'!L20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'42 92'!Q20+'Total Convetional'!Q20+'Total HDD'!Q20</f>
        <v>0</v>
      </c>
      <c r="R20" s="161">
        <f>'42 92'!R20+'Total Convetional'!R20+'Total HDD'!R20</f>
        <v>0</v>
      </c>
      <c r="S20" s="448">
        <f t="shared" si="14"/>
        <v>0</v>
      </c>
      <c r="T20" s="161">
        <f>'42 92'!T20+'Total Convetional'!T20+'Total HDD'!T20</f>
        <v>0</v>
      </c>
      <c r="U20" s="161">
        <f>'42 92'!U20+'Total Convetional'!U20+'Total HDD'!U20</f>
        <v>0</v>
      </c>
      <c r="V20" s="448">
        <f t="shared" si="15"/>
        <v>0</v>
      </c>
      <c r="W20" s="161">
        <f>'42 92'!W20+'Total Convetional'!W20+'Total HDD'!W20</f>
        <v>0</v>
      </c>
      <c r="X20" s="161">
        <f>'42 92'!X20+'Total Convetional'!X20+'Total HDD'!X20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'42 92'!AF20+'Total Convetional'!AF20+'Total HDD'!AF20</f>
        <v>0</v>
      </c>
      <c r="AG20" s="161">
        <f>'42 92'!AG20+'Total Convetional'!AG20+'Total HDD'!AG20</f>
        <v>0</v>
      </c>
      <c r="AH20" s="462">
        <f t="shared" si="23"/>
        <v>0</v>
      </c>
      <c r="AI20" s="161">
        <f>'42 92'!AI20+'Total Convetional'!AI20+'Total HDD'!AI20</f>
        <v>0</v>
      </c>
      <c r="AJ20" s="161">
        <f>'42 92'!AJ20+'Total Convetional'!AJ20+'Total HDD'!AJ20</f>
        <v>0</v>
      </c>
      <c r="AK20" s="462">
        <f t="shared" si="24"/>
        <v>0</v>
      </c>
      <c r="AL20" s="161">
        <f>'42 92'!AL20+'Total Convetional'!AL20+'Total HDD'!AL20</f>
        <v>0</v>
      </c>
      <c r="AM20" s="161">
        <f>'42 92'!AM20+'Total Convetional'!AM20+'Total HDD'!AM20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'42 92'!AR20+'Total Convetional'!AR20+'Total HDD'!AR20</f>
        <v>0</v>
      </c>
      <c r="AS20" s="161">
        <f>'42 92'!AS20+'Total Convetional'!AS20+'Total HDD'!AS20</f>
        <v>0</v>
      </c>
      <c r="AT20" s="462">
        <f t="shared" si="29"/>
        <v>0</v>
      </c>
      <c r="AU20" s="161">
        <f>'42 92'!AU20+'Total Convetional'!AU20+'Total HDD'!AU20</f>
        <v>0</v>
      </c>
      <c r="AV20" s="161">
        <f>'42 92'!AV20+'Total Convetional'!AV20+'Total HDD'!AV20</f>
        <v>0</v>
      </c>
      <c r="AW20" s="448">
        <f t="shared" si="30"/>
        <v>0</v>
      </c>
      <c r="AX20" s="161">
        <f>'42 92'!AX20+'Total Convetional'!AX20+'Total HDD'!AX20</f>
        <v>0</v>
      </c>
      <c r="AY20" s="352">
        <f>'42 92'!AY20+'Total Convetional'!AY20+'Total HDD'!AY20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'42 92'!E21+'Total Convetional'!E21+'Total HDD'!E21</f>
        <v>-1139207.3142710435</v>
      </c>
      <c r="F21" s="161">
        <f>'42 92'!F21+'Total Convetional'!F21+'Total HDD'!F21</f>
        <v>-2008122.3199999998</v>
      </c>
      <c r="G21" s="448">
        <f t="shared" si="8"/>
        <v>868915.00572895631</v>
      </c>
      <c r="H21" s="161">
        <f>'42 92'!H21+'Total Convetional'!H21+'Total HDD'!H21</f>
        <v>-1139207.3142710435</v>
      </c>
      <c r="I21" s="161">
        <f>'42 92'!I21+'Total Convetional'!I21+'Total HDD'!I21</f>
        <v>-2037682.2999999998</v>
      </c>
      <c r="J21" s="448">
        <f t="shared" si="9"/>
        <v>898474.98572895629</v>
      </c>
      <c r="K21" s="161">
        <f>'42 92'!K21+'Total Convetional'!K21+'Total HDD'!K21</f>
        <v>-1139207.3142710435</v>
      </c>
      <c r="L21" s="161">
        <f>'42 92'!L21+'Total Convetional'!L21+'Total HDD'!L21</f>
        <v>-1922579.7999999998</v>
      </c>
      <c r="M21" s="444">
        <f t="shared" si="10"/>
        <v>783372.48572895629</v>
      </c>
      <c r="N21" s="404">
        <f t="shared" si="11"/>
        <v>-3417621.9428131306</v>
      </c>
      <c r="O21" s="161">
        <f t="shared" si="12"/>
        <v>-5968384.4199999999</v>
      </c>
      <c r="P21" s="403">
        <f t="shared" si="13"/>
        <v>2550762.4771868694</v>
      </c>
      <c r="Q21" s="168">
        <f>'42 92'!Q21+'Total Convetional'!Q21+'Total HDD'!Q21</f>
        <v>-1139207.3142710435</v>
      </c>
      <c r="R21" s="161">
        <f>'42 92'!R21+'Total Convetional'!R21+'Total HDD'!R21</f>
        <v>-468630.04000000004</v>
      </c>
      <c r="S21" s="448">
        <f t="shared" si="14"/>
        <v>-670577.27427104348</v>
      </c>
      <c r="T21" s="161">
        <f>'42 92'!T21+'Total Convetional'!T21+'Total HDD'!T21</f>
        <v>-1139207.3142710435</v>
      </c>
      <c r="U21" s="161">
        <f>'42 92'!U21+'Total Convetional'!U21+'Total HDD'!U21</f>
        <v>0</v>
      </c>
      <c r="V21" s="448">
        <f t="shared" si="15"/>
        <v>-1139207.3142710435</v>
      </c>
      <c r="W21" s="161">
        <f>'42 92'!W21+'Total Convetional'!W21+'Total HDD'!W21</f>
        <v>-1139207.3142710435</v>
      </c>
      <c r="X21" s="161">
        <f>'42 92'!X21+'Total Convetional'!X21+'Total HDD'!X21</f>
        <v>0</v>
      </c>
      <c r="Y21" s="444">
        <f t="shared" si="16"/>
        <v>-1139207.3142710435</v>
      </c>
      <c r="Z21" s="168">
        <f t="shared" si="17"/>
        <v>-3417621.9428131306</v>
      </c>
      <c r="AA21" s="161">
        <f t="shared" si="18"/>
        <v>-468630.04000000004</v>
      </c>
      <c r="AB21" s="403">
        <f t="shared" si="19"/>
        <v>-2948991.9028131305</v>
      </c>
      <c r="AC21" s="404">
        <f t="shared" si="20"/>
        <v>-6835243.8856262621</v>
      </c>
      <c r="AD21" s="161">
        <f t="shared" si="21"/>
        <v>-6437014.46</v>
      </c>
      <c r="AE21" s="403">
        <f t="shared" si="22"/>
        <v>-398229.42562626209</v>
      </c>
      <c r="AF21" s="168">
        <f>'42 92'!AF21+'Total Convetional'!AF21+'Total HDD'!AF21</f>
        <v>-1139207.3142710435</v>
      </c>
      <c r="AG21" s="161">
        <f>'42 92'!AG21+'Total Convetional'!AG21+'Total HDD'!AG21</f>
        <v>0</v>
      </c>
      <c r="AH21" s="462">
        <f t="shared" si="23"/>
        <v>-1139207.3142710435</v>
      </c>
      <c r="AI21" s="161">
        <f>'42 92'!AI21+'Total Convetional'!AI21+'Total HDD'!AI21</f>
        <v>-1139207.3142710435</v>
      </c>
      <c r="AJ21" s="161">
        <f>'42 92'!AJ21+'Total Convetional'!AJ21+'Total HDD'!AJ21</f>
        <v>0</v>
      </c>
      <c r="AK21" s="462">
        <f t="shared" si="24"/>
        <v>-1139207.3142710435</v>
      </c>
      <c r="AL21" s="161">
        <f>'42 92'!AL21+'Total Convetional'!AL21+'Total HDD'!AL21</f>
        <v>-1139207.3142710435</v>
      </c>
      <c r="AM21" s="161">
        <f>'42 92'!AM21+'Total Convetional'!AM21+'Total HDD'!AM21</f>
        <v>0</v>
      </c>
      <c r="AN21" s="444">
        <f t="shared" si="25"/>
        <v>-1139207.3142710435</v>
      </c>
      <c r="AO21" s="404">
        <f t="shared" si="26"/>
        <v>-3417621.9428131306</v>
      </c>
      <c r="AP21" s="161">
        <f t="shared" si="27"/>
        <v>0</v>
      </c>
      <c r="AQ21" s="161">
        <f t="shared" si="28"/>
        <v>-3417621.9428131306</v>
      </c>
      <c r="AR21" s="168">
        <f>'42 92'!AR21+'Total Convetional'!AR21+'Total HDD'!AR21</f>
        <v>-1139207.3142710435</v>
      </c>
      <c r="AS21" s="161">
        <f>'42 92'!AS21+'Total Convetional'!AS21+'Total HDD'!AS21</f>
        <v>0</v>
      </c>
      <c r="AT21" s="462">
        <f t="shared" si="29"/>
        <v>-1139207.3142710435</v>
      </c>
      <c r="AU21" s="161">
        <f>'42 92'!AU21+'Total Convetional'!AU21+'Total HDD'!AU21</f>
        <v>-1139207.3142710435</v>
      </c>
      <c r="AV21" s="161">
        <f>'42 92'!AV21+'Total Convetional'!AV21+'Total HDD'!AV21</f>
        <v>0</v>
      </c>
      <c r="AW21" s="448">
        <f t="shared" si="30"/>
        <v>-1139207.3142710435</v>
      </c>
      <c r="AX21" s="161">
        <f>'42 92'!AX21+'Total Convetional'!AX21+'Total HDD'!AX21</f>
        <v>-1139207.3142710435</v>
      </c>
      <c r="AY21" s="352">
        <f>'42 92'!AY21+'Total Convetional'!AY21+'Total HDD'!AY21</f>
        <v>0</v>
      </c>
      <c r="AZ21" s="444">
        <f t="shared" si="31"/>
        <v>-1139207.3142710435</v>
      </c>
      <c r="BA21" s="359">
        <f t="shared" si="32"/>
        <v>-3417621.9428131306</v>
      </c>
      <c r="BB21" s="364">
        <f t="shared" si="33"/>
        <v>0</v>
      </c>
      <c r="BC21" s="364">
        <f t="shared" si="34"/>
        <v>-3417621.9428131306</v>
      </c>
      <c r="BD21" s="371">
        <f t="shared" si="35"/>
        <v>-6835243.8856262621</v>
      </c>
      <c r="BE21" s="372">
        <f t="shared" si="36"/>
        <v>0</v>
      </c>
      <c r="BF21" s="372">
        <f t="shared" si="37"/>
        <v>-6835243.8856262621</v>
      </c>
      <c r="BG21" s="381">
        <f t="shared" si="38"/>
        <v>-13670487.771252524</v>
      </c>
      <c r="BH21" s="372">
        <f t="shared" si="39"/>
        <v>-6437014.46</v>
      </c>
      <c r="BI21" s="372">
        <f t="shared" si="40"/>
        <v>-7233473.3112525241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'42 92'!E22+'Total Convetional'!E22+'Total HDD'!E22</f>
        <v>287765.17999999993</v>
      </c>
      <c r="F22" s="161">
        <f>'42 92'!F22+'Total Convetional'!F22+'Total HDD'!F22</f>
        <v>320086.87</v>
      </c>
      <c r="G22" s="448">
        <f t="shared" si="8"/>
        <v>-32321.690000000061</v>
      </c>
      <c r="H22" s="161">
        <f>'42 92'!H22+'Total Convetional'!H22+'Total HDD'!H22</f>
        <v>285001.52999999997</v>
      </c>
      <c r="I22" s="161">
        <f>'42 92'!I22+'Total Convetional'!I22+'Total HDD'!I22</f>
        <v>296132.21999999997</v>
      </c>
      <c r="J22" s="448">
        <f t="shared" si="9"/>
        <v>-11130.690000000002</v>
      </c>
      <c r="K22" s="161">
        <f>'42 92'!K22+'Total Convetional'!K22+'Total HDD'!K22</f>
        <v>287854.67</v>
      </c>
      <c r="L22" s="161">
        <f>'42 92'!L22+'Total Convetional'!L22+'Total HDD'!L22</f>
        <v>324457.40999999997</v>
      </c>
      <c r="M22" s="444">
        <f t="shared" si="10"/>
        <v>-36602.739999999991</v>
      </c>
      <c r="N22" s="404">
        <f t="shared" si="11"/>
        <v>860621.37999999989</v>
      </c>
      <c r="O22" s="161">
        <f t="shared" si="12"/>
        <v>940676.5</v>
      </c>
      <c r="P22" s="403">
        <f t="shared" si="13"/>
        <v>-80055.120000000112</v>
      </c>
      <c r="Q22" s="168">
        <f>'42 92'!Q22+'Total Convetional'!Q22+'Total HDD'!Q22</f>
        <v>286625.19</v>
      </c>
      <c r="R22" s="161">
        <f>'42 92'!R22+'Total Convetional'!R22+'Total HDD'!R22</f>
        <v>330883.67</v>
      </c>
      <c r="S22" s="448">
        <f t="shared" si="14"/>
        <v>-44258.479999999981</v>
      </c>
      <c r="T22" s="161">
        <f>'42 92'!T22+'Total Convetional'!T22+'Total HDD'!T22</f>
        <v>285566.06999999995</v>
      </c>
      <c r="U22" s="161">
        <f>'42 92'!U22+'Total Convetional'!U22+'Total HDD'!U22</f>
        <v>0</v>
      </c>
      <c r="V22" s="448">
        <f t="shared" si="15"/>
        <v>285566.06999999995</v>
      </c>
      <c r="W22" s="161">
        <f>'42 92'!W22+'Total Convetional'!W22+'Total HDD'!W22</f>
        <v>285351</v>
      </c>
      <c r="X22" s="161">
        <f>'42 92'!X22+'Total Convetional'!X22+'Total HDD'!X22</f>
        <v>0</v>
      </c>
      <c r="Y22" s="444">
        <f t="shared" si="16"/>
        <v>285351</v>
      </c>
      <c r="Z22" s="168">
        <f t="shared" si="17"/>
        <v>857542.26</v>
      </c>
      <c r="AA22" s="161">
        <f t="shared" si="18"/>
        <v>330883.67</v>
      </c>
      <c r="AB22" s="403">
        <f t="shared" si="19"/>
        <v>526658.59000000008</v>
      </c>
      <c r="AC22" s="404">
        <f t="shared" si="20"/>
        <v>1718163.6399999997</v>
      </c>
      <c r="AD22" s="161">
        <f t="shared" si="21"/>
        <v>1271560.17</v>
      </c>
      <c r="AE22" s="403">
        <f t="shared" si="22"/>
        <v>446603.46999999974</v>
      </c>
      <c r="AF22" s="168">
        <f>'42 92'!AF22+'Total Convetional'!AF22+'Total HDD'!AF22</f>
        <v>284472.44999999995</v>
      </c>
      <c r="AG22" s="161">
        <f>'42 92'!AG22+'Total Convetional'!AG22+'Total HDD'!AG22</f>
        <v>0</v>
      </c>
      <c r="AH22" s="462">
        <f t="shared" si="23"/>
        <v>284472.44999999995</v>
      </c>
      <c r="AI22" s="161">
        <f>'42 92'!AI22+'Total Convetional'!AI22+'Total HDD'!AI22</f>
        <v>280400.32999999996</v>
      </c>
      <c r="AJ22" s="161">
        <f>'42 92'!AJ22+'Total Convetional'!AJ22+'Total HDD'!AJ22</f>
        <v>0</v>
      </c>
      <c r="AK22" s="462">
        <f t="shared" si="24"/>
        <v>280400.32999999996</v>
      </c>
      <c r="AL22" s="161">
        <f>'42 92'!AL22+'Total Convetional'!AL22+'Total HDD'!AL22</f>
        <v>273804.62</v>
      </c>
      <c r="AM22" s="161">
        <f>'42 92'!AM22+'Total Convetional'!AM22+'Total HDD'!AM22</f>
        <v>0</v>
      </c>
      <c r="AN22" s="444">
        <f t="shared" si="25"/>
        <v>273804.62</v>
      </c>
      <c r="AO22" s="404">
        <f t="shared" si="26"/>
        <v>838677.39999999991</v>
      </c>
      <c r="AP22" s="161">
        <f t="shared" si="27"/>
        <v>0</v>
      </c>
      <c r="AQ22" s="161">
        <f t="shared" si="28"/>
        <v>838677.39999999991</v>
      </c>
      <c r="AR22" s="168">
        <f>'42 92'!AR22+'Total Convetional'!AR22+'Total HDD'!AR22</f>
        <v>294317.55999999994</v>
      </c>
      <c r="AS22" s="161">
        <f>'42 92'!AS22+'Total Convetional'!AS22+'Total HDD'!AS22</f>
        <v>0</v>
      </c>
      <c r="AT22" s="462">
        <f t="shared" si="29"/>
        <v>294317.55999999994</v>
      </c>
      <c r="AU22" s="161">
        <f>'42 92'!AU22+'Total Convetional'!AU22+'Total HDD'!AU22</f>
        <v>291239.57999999996</v>
      </c>
      <c r="AV22" s="161">
        <f>'42 92'!AV22+'Total Convetional'!AV22+'Total HDD'!AV22</f>
        <v>0</v>
      </c>
      <c r="AW22" s="448">
        <f t="shared" si="30"/>
        <v>291239.57999999996</v>
      </c>
      <c r="AX22" s="161">
        <f>'42 92'!AX22+'Total Convetional'!AX22+'Total HDD'!AX22</f>
        <v>287902.52999999997</v>
      </c>
      <c r="AY22" s="352">
        <f>'42 92'!AY22+'Total Convetional'!AY22+'Total HDD'!AY22</f>
        <v>0</v>
      </c>
      <c r="AZ22" s="444">
        <f t="shared" si="31"/>
        <v>287902.52999999997</v>
      </c>
      <c r="BA22" s="359">
        <f t="shared" si="32"/>
        <v>873459.66999999993</v>
      </c>
      <c r="BB22" s="364">
        <f t="shared" si="33"/>
        <v>0</v>
      </c>
      <c r="BC22" s="364">
        <f t="shared" si="34"/>
        <v>873459.66999999993</v>
      </c>
      <c r="BD22" s="371">
        <f t="shared" si="35"/>
        <v>1712137.07</v>
      </c>
      <c r="BE22" s="372">
        <f t="shared" si="36"/>
        <v>0</v>
      </c>
      <c r="BF22" s="372">
        <f t="shared" si="37"/>
        <v>1712137.07</v>
      </c>
      <c r="BG22" s="381">
        <f t="shared" si="38"/>
        <v>3430300.71</v>
      </c>
      <c r="BH22" s="372">
        <f t="shared" si="39"/>
        <v>1271560.17</v>
      </c>
      <c r="BI22" s="372">
        <f t="shared" si="40"/>
        <v>2158740.54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'42 92'!E23+'Total Convetional'!E23+'Total HDD'!E23</f>
        <v>0</v>
      </c>
      <c r="F23" s="161">
        <f>'42 92'!F23+'Total Convetional'!F23+'Total HDD'!F23</f>
        <v>0</v>
      </c>
      <c r="G23" s="448">
        <f t="shared" si="8"/>
        <v>0</v>
      </c>
      <c r="H23" s="161">
        <f>'42 92'!H23+'Total Convetional'!H23+'Total HDD'!H23</f>
        <v>0</v>
      </c>
      <c r="I23" s="161">
        <f>'42 92'!I23+'Total Convetional'!I23+'Total HDD'!I23</f>
        <v>0</v>
      </c>
      <c r="J23" s="448">
        <f t="shared" si="9"/>
        <v>0</v>
      </c>
      <c r="K23" s="161">
        <f>'42 92'!K23+'Total Convetional'!K23+'Total HDD'!K23</f>
        <v>0</v>
      </c>
      <c r="L23" s="161">
        <f>'42 92'!L23+'Total Convetional'!L23+'Total HDD'!L23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'42 92'!Q23+'Total Convetional'!Q23+'Total HDD'!Q23</f>
        <v>0</v>
      </c>
      <c r="R23" s="161">
        <f>'42 92'!R23+'Total Convetional'!R23+'Total HDD'!R23</f>
        <v>0</v>
      </c>
      <c r="S23" s="448">
        <f t="shared" si="14"/>
        <v>0</v>
      </c>
      <c r="T23" s="161">
        <f>'42 92'!T23+'Total Convetional'!T23+'Total HDD'!T23</f>
        <v>0</v>
      </c>
      <c r="U23" s="161">
        <f>'42 92'!U23+'Total Convetional'!U23+'Total HDD'!U23</f>
        <v>0</v>
      </c>
      <c r="V23" s="448">
        <f t="shared" si="15"/>
        <v>0</v>
      </c>
      <c r="W23" s="161">
        <f>'42 92'!W23+'Total Convetional'!W23+'Total HDD'!W23</f>
        <v>0</v>
      </c>
      <c r="X23" s="161">
        <f>'42 92'!X23+'Total Convetional'!X23+'Total HDD'!X23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'42 92'!AF23+'Total Convetional'!AF23+'Total HDD'!AF23</f>
        <v>0</v>
      </c>
      <c r="AG23" s="161">
        <f>'42 92'!AG23+'Total Convetional'!AG23+'Total HDD'!AG23</f>
        <v>0</v>
      </c>
      <c r="AH23" s="462">
        <f t="shared" si="23"/>
        <v>0</v>
      </c>
      <c r="AI23" s="161">
        <f>'42 92'!AI23+'Total Convetional'!AI23+'Total HDD'!AI23</f>
        <v>0</v>
      </c>
      <c r="AJ23" s="161">
        <f>'42 92'!AJ23+'Total Convetional'!AJ23+'Total HDD'!AJ23</f>
        <v>0</v>
      </c>
      <c r="AK23" s="462">
        <f t="shared" si="24"/>
        <v>0</v>
      </c>
      <c r="AL23" s="161">
        <f>'42 92'!AL23+'Total Convetional'!AL23+'Total HDD'!AL23</f>
        <v>0</v>
      </c>
      <c r="AM23" s="161">
        <f>'42 92'!AM23+'Total Convetional'!AM23+'Total HDD'!AM23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'42 92'!AR23+'Total Convetional'!AR23+'Total HDD'!AR23</f>
        <v>0</v>
      </c>
      <c r="AS23" s="161">
        <f>'42 92'!AS23+'Total Convetional'!AS23+'Total HDD'!AS23</f>
        <v>0</v>
      </c>
      <c r="AT23" s="462">
        <f t="shared" si="29"/>
        <v>0</v>
      </c>
      <c r="AU23" s="161">
        <f>'42 92'!AU23+'Total Convetional'!AU23+'Total HDD'!AU23</f>
        <v>0</v>
      </c>
      <c r="AV23" s="161">
        <f>'42 92'!AV23+'Total Convetional'!AV23+'Total HDD'!AV23</f>
        <v>0</v>
      </c>
      <c r="AW23" s="448">
        <f t="shared" si="30"/>
        <v>0</v>
      </c>
      <c r="AX23" s="161">
        <f>'42 92'!AX23+'Total Convetional'!AX23+'Total HDD'!AX23</f>
        <v>0</v>
      </c>
      <c r="AY23" s="352">
        <f>'42 92'!AY23+'Total Convetional'!AY23+'Total HDD'!AY23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'42 92'!E24+'Total Convetional'!E24+'Total HDD'!E24</f>
        <v>984465.78</v>
      </c>
      <c r="F24" s="161">
        <f>'42 92'!F24+'Total Convetional'!F24+'Total HDD'!F24</f>
        <v>2023480.38</v>
      </c>
      <c r="G24" s="448">
        <f t="shared" si="8"/>
        <v>-1039014.5999999999</v>
      </c>
      <c r="H24" s="161">
        <f>'42 92'!H24+'Total Convetional'!H24+'Total HDD'!H24</f>
        <v>926043.98</v>
      </c>
      <c r="I24" s="161">
        <f>'42 92'!I24+'Total Convetional'!I24+'Total HDD'!I24</f>
        <v>1285678.8</v>
      </c>
      <c r="J24" s="448">
        <f t="shared" si="9"/>
        <v>-359634.82000000007</v>
      </c>
      <c r="K24" s="161">
        <f>'42 92'!K24+'Total Convetional'!K24+'Total HDD'!K24</f>
        <v>1028921.88</v>
      </c>
      <c r="L24" s="161">
        <f>'42 92'!L24+'Total Convetional'!L24+'Total HDD'!L24</f>
        <v>1865829.07</v>
      </c>
      <c r="M24" s="444">
        <f t="shared" si="10"/>
        <v>-836907.19000000006</v>
      </c>
      <c r="N24" s="404">
        <f t="shared" si="11"/>
        <v>2939431.64</v>
      </c>
      <c r="O24" s="161">
        <f t="shared" si="12"/>
        <v>5174988.25</v>
      </c>
      <c r="P24" s="403">
        <f t="shared" si="13"/>
        <v>-2235556.61</v>
      </c>
      <c r="Q24" s="168">
        <f>'42 92'!Q24+'Total Convetional'!Q24+'Total HDD'!Q24</f>
        <v>1147413.23</v>
      </c>
      <c r="R24" s="161">
        <f>'42 92'!R24+'Total Convetional'!R24+'Total HDD'!R24</f>
        <v>2167777.48</v>
      </c>
      <c r="S24" s="448">
        <f t="shared" si="14"/>
        <v>-1020364.25</v>
      </c>
      <c r="T24" s="161">
        <f>'42 92'!T24+'Total Convetional'!T24+'Total HDD'!T24</f>
        <v>929465.78</v>
      </c>
      <c r="U24" s="161">
        <f>'42 92'!U24+'Total Convetional'!U24+'Total HDD'!U24</f>
        <v>0</v>
      </c>
      <c r="V24" s="448">
        <f t="shared" si="15"/>
        <v>929465.78</v>
      </c>
      <c r="W24" s="161">
        <f>'42 92'!W24+'Total Convetional'!W24+'Total HDD'!W24</f>
        <v>903057.98</v>
      </c>
      <c r="X24" s="161">
        <f>'42 92'!X24+'Total Convetional'!X24+'Total HDD'!X24</f>
        <v>0</v>
      </c>
      <c r="Y24" s="444">
        <f t="shared" si="16"/>
        <v>903057.98</v>
      </c>
      <c r="Z24" s="168">
        <f t="shared" si="17"/>
        <v>2979936.99</v>
      </c>
      <c r="AA24" s="161">
        <f t="shared" si="18"/>
        <v>2167777.48</v>
      </c>
      <c r="AB24" s="403">
        <f t="shared" si="19"/>
        <v>812159.51000000024</v>
      </c>
      <c r="AC24" s="404">
        <f t="shared" si="20"/>
        <v>5919368.6300000008</v>
      </c>
      <c r="AD24" s="161">
        <f t="shared" si="21"/>
        <v>7342765.7300000004</v>
      </c>
      <c r="AE24" s="403">
        <f t="shared" si="22"/>
        <v>-1423397.0999999996</v>
      </c>
      <c r="AF24" s="168">
        <f>'42 92'!AF24+'Total Convetional'!AF24+'Total HDD'!AF24</f>
        <v>970107.87999999989</v>
      </c>
      <c r="AG24" s="161">
        <f>'42 92'!AG24+'Total Convetional'!AG24+'Total HDD'!AG24</f>
        <v>0</v>
      </c>
      <c r="AH24" s="462">
        <f t="shared" si="23"/>
        <v>970107.87999999989</v>
      </c>
      <c r="AI24" s="161">
        <f>'42 92'!AI24+'Total Convetional'!AI24+'Total HDD'!AI24</f>
        <v>940243.98</v>
      </c>
      <c r="AJ24" s="161">
        <f>'42 92'!AJ24+'Total Convetional'!AJ24+'Total HDD'!AJ24</f>
        <v>0</v>
      </c>
      <c r="AK24" s="462">
        <f t="shared" si="24"/>
        <v>940243.98</v>
      </c>
      <c r="AL24" s="161">
        <f>'42 92'!AL24+'Total Convetional'!AL24+'Total HDD'!AL24</f>
        <v>919831.53</v>
      </c>
      <c r="AM24" s="161">
        <f>'42 92'!AM24+'Total Convetional'!AM24+'Total HDD'!AM24</f>
        <v>0</v>
      </c>
      <c r="AN24" s="444">
        <f t="shared" si="25"/>
        <v>919831.53</v>
      </c>
      <c r="AO24" s="404">
        <f t="shared" si="26"/>
        <v>2830183.3899999997</v>
      </c>
      <c r="AP24" s="161">
        <f t="shared" si="27"/>
        <v>0</v>
      </c>
      <c r="AQ24" s="161">
        <f t="shared" si="28"/>
        <v>2830183.3899999997</v>
      </c>
      <c r="AR24" s="168">
        <f>'42 92'!AR24+'Total Convetional'!AR24+'Total HDD'!AR24</f>
        <v>832143.98</v>
      </c>
      <c r="AS24" s="161">
        <f>'42 92'!AS24+'Total Convetional'!AS24+'Total HDD'!AS24</f>
        <v>0</v>
      </c>
      <c r="AT24" s="462">
        <f t="shared" si="29"/>
        <v>832143.98</v>
      </c>
      <c r="AU24" s="161">
        <f>'42 92'!AU24+'Total Convetional'!AU24+'Total HDD'!AU24</f>
        <v>902107.87999999989</v>
      </c>
      <c r="AV24" s="161">
        <f>'42 92'!AV24+'Total Convetional'!AV24+'Total HDD'!AV24</f>
        <v>0</v>
      </c>
      <c r="AW24" s="448">
        <f t="shared" si="30"/>
        <v>902107.87999999989</v>
      </c>
      <c r="AX24" s="161">
        <f>'42 92'!AX24+'Total Convetional'!AX24+'Total HDD'!AX24</f>
        <v>929857.98</v>
      </c>
      <c r="AY24" s="352">
        <f>'42 92'!AY24+'Total Convetional'!AY24+'Total HDD'!AY24</f>
        <v>0</v>
      </c>
      <c r="AZ24" s="444">
        <f t="shared" si="31"/>
        <v>929857.98</v>
      </c>
      <c r="BA24" s="359">
        <f t="shared" si="32"/>
        <v>2664109.84</v>
      </c>
      <c r="BB24" s="364">
        <f t="shared" si="33"/>
        <v>0</v>
      </c>
      <c r="BC24" s="364">
        <f t="shared" si="34"/>
        <v>2664109.84</v>
      </c>
      <c r="BD24" s="371">
        <f t="shared" si="35"/>
        <v>5494293.2300000004</v>
      </c>
      <c r="BE24" s="372">
        <f t="shared" si="36"/>
        <v>0</v>
      </c>
      <c r="BF24" s="372">
        <f t="shared" si="37"/>
        <v>5494293.2300000004</v>
      </c>
      <c r="BG24" s="381">
        <f t="shared" si="38"/>
        <v>11413661.860000001</v>
      </c>
      <c r="BH24" s="372">
        <f t="shared" si="39"/>
        <v>7342765.7300000004</v>
      </c>
      <c r="BI24" s="372">
        <f t="shared" si="40"/>
        <v>4070896.1300000008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'42 92'!E25+'Total Convetional'!E25+'Total HDD'!E25</f>
        <v>22026</v>
      </c>
      <c r="F25" s="161">
        <f>'42 92'!F25+'Total Convetional'!F25+'Total HDD'!F25</f>
        <v>17216.39</v>
      </c>
      <c r="G25" s="448">
        <f t="shared" si="8"/>
        <v>4809.6100000000006</v>
      </c>
      <c r="H25" s="161">
        <f>'42 92'!H25+'Total Convetional'!H25+'Total HDD'!H25</f>
        <v>22026</v>
      </c>
      <c r="I25" s="161">
        <f>'42 92'!I25+'Total Convetional'!I25+'Total HDD'!I25</f>
        <v>17216.39</v>
      </c>
      <c r="J25" s="448">
        <f t="shared" si="9"/>
        <v>4809.6100000000006</v>
      </c>
      <c r="K25" s="161">
        <f>'42 92'!K25+'Total Convetional'!K25+'Total HDD'!K25</f>
        <v>22026</v>
      </c>
      <c r="L25" s="161">
        <f>'42 92'!L25+'Total Convetional'!L25+'Total HDD'!L25</f>
        <v>17216.39</v>
      </c>
      <c r="M25" s="444">
        <f t="shared" si="10"/>
        <v>4809.6100000000006</v>
      </c>
      <c r="N25" s="404">
        <f t="shared" si="11"/>
        <v>66078</v>
      </c>
      <c r="O25" s="161">
        <f t="shared" si="12"/>
        <v>51649.17</v>
      </c>
      <c r="P25" s="403">
        <f t="shared" si="13"/>
        <v>14428.830000000002</v>
      </c>
      <c r="Q25" s="168">
        <f>'42 92'!Q25+'Total Convetional'!Q25+'Total HDD'!Q25</f>
        <v>22026</v>
      </c>
      <c r="R25" s="161">
        <f>'42 92'!R25+'Total Convetional'!R25+'Total HDD'!R25</f>
        <v>17216.39</v>
      </c>
      <c r="S25" s="448">
        <f t="shared" si="14"/>
        <v>4809.6100000000006</v>
      </c>
      <c r="T25" s="161">
        <f>'42 92'!T25+'Total Convetional'!T25+'Total HDD'!T25</f>
        <v>22026</v>
      </c>
      <c r="U25" s="161">
        <f>'42 92'!U25+'Total Convetional'!U25+'Total HDD'!U25</f>
        <v>0</v>
      </c>
      <c r="V25" s="448">
        <f t="shared" si="15"/>
        <v>22026</v>
      </c>
      <c r="W25" s="161">
        <f>'42 92'!W25+'Total Convetional'!W25+'Total HDD'!W25</f>
        <v>26692</v>
      </c>
      <c r="X25" s="161">
        <f>'42 92'!X25+'Total Convetional'!X25+'Total HDD'!X25</f>
        <v>0</v>
      </c>
      <c r="Y25" s="444">
        <f t="shared" si="16"/>
        <v>26692</v>
      </c>
      <c r="Z25" s="168">
        <f t="shared" si="17"/>
        <v>70744</v>
      </c>
      <c r="AA25" s="161">
        <f t="shared" si="18"/>
        <v>17216.39</v>
      </c>
      <c r="AB25" s="403">
        <f t="shared" si="19"/>
        <v>53527.61</v>
      </c>
      <c r="AC25" s="404">
        <f t="shared" si="20"/>
        <v>136822</v>
      </c>
      <c r="AD25" s="161">
        <f t="shared" si="21"/>
        <v>68865.56</v>
      </c>
      <c r="AE25" s="403">
        <f t="shared" si="22"/>
        <v>67956.44</v>
      </c>
      <c r="AF25" s="168">
        <f>'42 92'!AF25+'Total Convetional'!AF25+'Total HDD'!AF25</f>
        <v>26692</v>
      </c>
      <c r="AG25" s="161">
        <f>'42 92'!AG25+'Total Convetional'!AG25+'Total HDD'!AG25</f>
        <v>0</v>
      </c>
      <c r="AH25" s="462">
        <f t="shared" si="23"/>
        <v>26692</v>
      </c>
      <c r="AI25" s="161">
        <f>'42 92'!AI25+'Total Convetional'!AI25+'Total HDD'!AI25</f>
        <v>26692</v>
      </c>
      <c r="AJ25" s="161">
        <f>'42 92'!AJ25+'Total Convetional'!AJ25+'Total HDD'!AJ25</f>
        <v>0</v>
      </c>
      <c r="AK25" s="462">
        <f t="shared" si="24"/>
        <v>26692</v>
      </c>
      <c r="AL25" s="161">
        <f>'42 92'!AL25+'Total Convetional'!AL25+'Total HDD'!AL25</f>
        <v>26692</v>
      </c>
      <c r="AM25" s="161">
        <f>'42 92'!AM25+'Total Convetional'!AM25+'Total HDD'!AM25</f>
        <v>0</v>
      </c>
      <c r="AN25" s="444">
        <f t="shared" si="25"/>
        <v>26692</v>
      </c>
      <c r="AO25" s="404">
        <f t="shared" si="26"/>
        <v>80076</v>
      </c>
      <c r="AP25" s="161">
        <f t="shared" si="27"/>
        <v>0</v>
      </c>
      <c r="AQ25" s="161">
        <f t="shared" si="28"/>
        <v>80076</v>
      </c>
      <c r="AR25" s="168">
        <f>'42 92'!AR25+'Total Convetional'!AR25+'Total HDD'!AR25</f>
        <v>26692</v>
      </c>
      <c r="AS25" s="161">
        <f>'42 92'!AS25+'Total Convetional'!AS25+'Total HDD'!AS25</f>
        <v>0</v>
      </c>
      <c r="AT25" s="462">
        <f t="shared" si="29"/>
        <v>26692</v>
      </c>
      <c r="AU25" s="161">
        <f>'42 92'!AU25+'Total Convetional'!AU25+'Total HDD'!AU25</f>
        <v>26692</v>
      </c>
      <c r="AV25" s="161">
        <f>'42 92'!AV25+'Total Convetional'!AV25+'Total HDD'!AV25</f>
        <v>0</v>
      </c>
      <c r="AW25" s="448">
        <f t="shared" si="30"/>
        <v>26692</v>
      </c>
      <c r="AX25" s="161">
        <f>'42 92'!AX25+'Total Convetional'!AX25+'Total HDD'!AX25</f>
        <v>26680</v>
      </c>
      <c r="AY25" s="352">
        <f>'42 92'!AY25+'Total Convetional'!AY25+'Total HDD'!AY25</f>
        <v>0</v>
      </c>
      <c r="AZ25" s="444">
        <f t="shared" si="31"/>
        <v>26680</v>
      </c>
      <c r="BA25" s="359">
        <f t="shared" si="32"/>
        <v>80064</v>
      </c>
      <c r="BB25" s="364">
        <f t="shared" si="33"/>
        <v>0</v>
      </c>
      <c r="BC25" s="364">
        <f t="shared" si="34"/>
        <v>80064</v>
      </c>
      <c r="BD25" s="371">
        <f t="shared" si="35"/>
        <v>160140</v>
      </c>
      <c r="BE25" s="372">
        <f t="shared" si="36"/>
        <v>0</v>
      </c>
      <c r="BF25" s="372">
        <f t="shared" si="37"/>
        <v>160140</v>
      </c>
      <c r="BG25" s="381">
        <f t="shared" si="38"/>
        <v>296962</v>
      </c>
      <c r="BH25" s="372">
        <f t="shared" si="39"/>
        <v>68865.56</v>
      </c>
      <c r="BI25" s="372">
        <f t="shared" si="40"/>
        <v>228096.44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'42 92'!E26+'Total Convetional'!E26+'Total HDD'!E26</f>
        <v>80000</v>
      </c>
      <c r="F26" s="161">
        <f>'42 92'!F26+'Total Convetional'!F26+'Total HDD'!F26</f>
        <v>83003.509999999995</v>
      </c>
      <c r="G26" s="448">
        <f t="shared" si="8"/>
        <v>-3003.5099999999948</v>
      </c>
      <c r="H26" s="161">
        <f>'42 92'!H26+'Total Convetional'!H26+'Total HDD'!H26</f>
        <v>78000</v>
      </c>
      <c r="I26" s="161">
        <f>'42 92'!I26+'Total Convetional'!I26+'Total HDD'!I26</f>
        <v>55955.77</v>
      </c>
      <c r="J26" s="448">
        <f t="shared" si="9"/>
        <v>22044.230000000003</v>
      </c>
      <c r="K26" s="161">
        <f>'42 92'!K26+'Total Convetional'!K26+'Total HDD'!K26</f>
        <v>78000</v>
      </c>
      <c r="L26" s="161">
        <f>'42 92'!L26+'Total Convetional'!L26+'Total HDD'!L26</f>
        <v>64719.75</v>
      </c>
      <c r="M26" s="444">
        <f t="shared" si="10"/>
        <v>13280.25</v>
      </c>
      <c r="N26" s="404">
        <f t="shared" si="11"/>
        <v>236000</v>
      </c>
      <c r="O26" s="161">
        <f t="shared" si="12"/>
        <v>203679.03</v>
      </c>
      <c r="P26" s="403">
        <f t="shared" si="13"/>
        <v>32320.97</v>
      </c>
      <c r="Q26" s="168">
        <f>'42 92'!Q26+'Total Convetional'!Q26+'Total HDD'!Q26</f>
        <v>78000</v>
      </c>
      <c r="R26" s="161">
        <f>'42 92'!R26+'Total Convetional'!R26+'Total HDD'!R26</f>
        <v>36478.6</v>
      </c>
      <c r="S26" s="448">
        <f t="shared" si="14"/>
        <v>41521.4</v>
      </c>
      <c r="T26" s="161">
        <f>'42 92'!T26+'Total Convetional'!T26+'Total HDD'!T26</f>
        <v>78000</v>
      </c>
      <c r="U26" s="161">
        <f>'42 92'!U26+'Total Convetional'!U26+'Total HDD'!U26</f>
        <v>0</v>
      </c>
      <c r="V26" s="448">
        <f t="shared" si="15"/>
        <v>78000</v>
      </c>
      <c r="W26" s="161">
        <f>'42 92'!W26+'Total Convetional'!W26+'Total HDD'!W26</f>
        <v>78000</v>
      </c>
      <c r="X26" s="161">
        <f>'42 92'!X26+'Total Convetional'!X26+'Total HDD'!X26</f>
        <v>0</v>
      </c>
      <c r="Y26" s="444">
        <f t="shared" si="16"/>
        <v>78000</v>
      </c>
      <c r="Z26" s="168">
        <f t="shared" si="17"/>
        <v>234000</v>
      </c>
      <c r="AA26" s="161">
        <f t="shared" si="18"/>
        <v>36478.6</v>
      </c>
      <c r="AB26" s="403">
        <f t="shared" si="19"/>
        <v>197521.4</v>
      </c>
      <c r="AC26" s="404">
        <f t="shared" si="20"/>
        <v>470000</v>
      </c>
      <c r="AD26" s="161">
        <f t="shared" si="21"/>
        <v>240157.63</v>
      </c>
      <c r="AE26" s="403">
        <f t="shared" si="22"/>
        <v>229842.37</v>
      </c>
      <c r="AF26" s="168">
        <f>'42 92'!AF26+'Total Convetional'!AF26+'Total HDD'!AF26</f>
        <v>78000</v>
      </c>
      <c r="AG26" s="161">
        <f>'42 92'!AG26+'Total Convetional'!AG26+'Total HDD'!AG26</f>
        <v>0</v>
      </c>
      <c r="AH26" s="462">
        <f t="shared" si="23"/>
        <v>78000</v>
      </c>
      <c r="AI26" s="161">
        <f>'42 92'!AI26+'Total Convetional'!AI26+'Total HDD'!AI26</f>
        <v>78000</v>
      </c>
      <c r="AJ26" s="161">
        <f>'42 92'!AJ26+'Total Convetional'!AJ26+'Total HDD'!AJ26</f>
        <v>0</v>
      </c>
      <c r="AK26" s="462">
        <f t="shared" si="24"/>
        <v>78000</v>
      </c>
      <c r="AL26" s="161">
        <f>'42 92'!AL26+'Total Convetional'!AL26+'Total HDD'!AL26</f>
        <v>78000</v>
      </c>
      <c r="AM26" s="161">
        <f>'42 92'!AM26+'Total Convetional'!AM26+'Total HDD'!AM26</f>
        <v>0</v>
      </c>
      <c r="AN26" s="444">
        <f t="shared" si="25"/>
        <v>78000</v>
      </c>
      <c r="AO26" s="404">
        <f t="shared" si="26"/>
        <v>234000</v>
      </c>
      <c r="AP26" s="161">
        <f t="shared" si="27"/>
        <v>0</v>
      </c>
      <c r="AQ26" s="161">
        <f t="shared" si="28"/>
        <v>234000</v>
      </c>
      <c r="AR26" s="168">
        <f>'42 92'!AR26+'Total Convetional'!AR26+'Total HDD'!AR26</f>
        <v>78000</v>
      </c>
      <c r="AS26" s="161">
        <f>'42 92'!AS26+'Total Convetional'!AS26+'Total HDD'!AS26</f>
        <v>0</v>
      </c>
      <c r="AT26" s="462">
        <f t="shared" si="29"/>
        <v>78000</v>
      </c>
      <c r="AU26" s="161">
        <f>'42 92'!AU26+'Total Convetional'!AU26+'Total HDD'!AU26</f>
        <v>78000</v>
      </c>
      <c r="AV26" s="161">
        <f>'42 92'!AV26+'Total Convetional'!AV26+'Total HDD'!AV26</f>
        <v>0</v>
      </c>
      <c r="AW26" s="448">
        <f t="shared" si="30"/>
        <v>78000</v>
      </c>
      <c r="AX26" s="161">
        <f>'42 92'!AX26+'Total Convetional'!AX26+'Total HDD'!AX26</f>
        <v>80000</v>
      </c>
      <c r="AY26" s="352">
        <f>'42 92'!AY26+'Total Convetional'!AY26+'Total HDD'!AY26</f>
        <v>0</v>
      </c>
      <c r="AZ26" s="444">
        <f t="shared" si="31"/>
        <v>80000</v>
      </c>
      <c r="BA26" s="359">
        <f t="shared" si="32"/>
        <v>236000</v>
      </c>
      <c r="BB26" s="364">
        <f t="shared" si="33"/>
        <v>0</v>
      </c>
      <c r="BC26" s="364">
        <f t="shared" si="34"/>
        <v>236000</v>
      </c>
      <c r="BD26" s="371">
        <f t="shared" si="35"/>
        <v>470000</v>
      </c>
      <c r="BE26" s="372">
        <f t="shared" si="36"/>
        <v>0</v>
      </c>
      <c r="BF26" s="372">
        <f t="shared" si="37"/>
        <v>470000</v>
      </c>
      <c r="BG26" s="381">
        <f t="shared" si="38"/>
        <v>940000</v>
      </c>
      <c r="BH26" s="372">
        <f t="shared" si="39"/>
        <v>240157.63</v>
      </c>
      <c r="BI26" s="372">
        <f t="shared" si="40"/>
        <v>699842.37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'42 92'!E27+'Total Convetional'!E27+'Total HDD'!E27</f>
        <v>16000</v>
      </c>
      <c r="F27" s="161">
        <f>'42 92'!F27+'Total Convetional'!F27+'Total HDD'!F27</f>
        <v>30835.129999999997</v>
      </c>
      <c r="G27" s="448">
        <f t="shared" si="8"/>
        <v>-14835.129999999997</v>
      </c>
      <c r="H27" s="161">
        <f>'42 92'!H27+'Total Convetional'!H27+'Total HDD'!H27</f>
        <v>37500</v>
      </c>
      <c r="I27" s="161">
        <f>'42 92'!I27+'Total Convetional'!I27+'Total HDD'!I27</f>
        <v>-13522.130000000001</v>
      </c>
      <c r="J27" s="448">
        <f t="shared" si="9"/>
        <v>51022.130000000005</v>
      </c>
      <c r="K27" s="161">
        <f>'42 92'!K27+'Total Convetional'!K27+'Total HDD'!K27</f>
        <v>39500</v>
      </c>
      <c r="L27" s="161">
        <f>'42 92'!L27+'Total Convetional'!L27+'Total HDD'!L27</f>
        <v>12169.43</v>
      </c>
      <c r="M27" s="444">
        <f t="shared" si="10"/>
        <v>27330.57</v>
      </c>
      <c r="N27" s="404">
        <f t="shared" si="11"/>
        <v>93000</v>
      </c>
      <c r="O27" s="161">
        <f t="shared" si="12"/>
        <v>29482.429999999997</v>
      </c>
      <c r="P27" s="403">
        <f t="shared" si="13"/>
        <v>63517.570000000007</v>
      </c>
      <c r="Q27" s="168">
        <f>'42 92'!Q27+'Total Convetional'!Q27+'Total HDD'!Q27</f>
        <v>10000</v>
      </c>
      <c r="R27" s="161">
        <f>'42 92'!R27+'Total Convetional'!R27+'Total HDD'!R27</f>
        <v>19481.05</v>
      </c>
      <c r="S27" s="448">
        <f t="shared" si="14"/>
        <v>-9481.0499999999993</v>
      </c>
      <c r="T27" s="161">
        <f>'42 92'!T27+'Total Convetional'!T27+'Total HDD'!T27</f>
        <v>36000</v>
      </c>
      <c r="U27" s="161">
        <f>'42 92'!U27+'Total Convetional'!U27+'Total HDD'!U27</f>
        <v>0</v>
      </c>
      <c r="V27" s="448">
        <f t="shared" si="15"/>
        <v>36000</v>
      </c>
      <c r="W27" s="161">
        <f>'42 92'!W27+'Total Convetional'!W27+'Total HDD'!W27</f>
        <v>7000</v>
      </c>
      <c r="X27" s="161">
        <f>'42 92'!X27+'Total Convetional'!X27+'Total HDD'!X27</f>
        <v>0</v>
      </c>
      <c r="Y27" s="444">
        <f t="shared" si="16"/>
        <v>7000</v>
      </c>
      <c r="Z27" s="168">
        <f t="shared" si="17"/>
        <v>53000</v>
      </c>
      <c r="AA27" s="161">
        <f t="shared" si="18"/>
        <v>19481.05</v>
      </c>
      <c r="AB27" s="403">
        <f t="shared" si="19"/>
        <v>33518.949999999997</v>
      </c>
      <c r="AC27" s="404">
        <f t="shared" si="20"/>
        <v>146000</v>
      </c>
      <c r="AD27" s="161">
        <f t="shared" si="21"/>
        <v>48963.479999999996</v>
      </c>
      <c r="AE27" s="403">
        <f t="shared" si="22"/>
        <v>97036.52</v>
      </c>
      <c r="AF27" s="168">
        <f>'42 92'!AF27+'Total Convetional'!AF27+'Total HDD'!AF27</f>
        <v>34000</v>
      </c>
      <c r="AG27" s="161">
        <f>'42 92'!AG27+'Total Convetional'!AG27+'Total HDD'!AG27</f>
        <v>0</v>
      </c>
      <c r="AH27" s="462">
        <f t="shared" si="23"/>
        <v>34000</v>
      </c>
      <c r="AI27" s="161">
        <f>'42 92'!AI27+'Total Convetional'!AI27+'Total HDD'!AI27</f>
        <v>10000</v>
      </c>
      <c r="AJ27" s="161">
        <f>'42 92'!AJ27+'Total Convetional'!AJ27+'Total HDD'!AJ27</f>
        <v>0</v>
      </c>
      <c r="AK27" s="462">
        <f t="shared" si="24"/>
        <v>10000</v>
      </c>
      <c r="AL27" s="161">
        <f>'42 92'!AL27+'Total Convetional'!AL27+'Total HDD'!AL27</f>
        <v>29000</v>
      </c>
      <c r="AM27" s="161">
        <f>'42 92'!AM27+'Total Convetional'!AM27+'Total HDD'!AM27</f>
        <v>0</v>
      </c>
      <c r="AN27" s="444">
        <f t="shared" si="25"/>
        <v>29000</v>
      </c>
      <c r="AO27" s="404">
        <f t="shared" si="26"/>
        <v>73000</v>
      </c>
      <c r="AP27" s="161">
        <f t="shared" si="27"/>
        <v>0</v>
      </c>
      <c r="AQ27" s="161">
        <f t="shared" si="28"/>
        <v>73000</v>
      </c>
      <c r="AR27" s="168">
        <f>'42 92'!AR27+'Total Convetional'!AR27+'Total HDD'!AR27</f>
        <v>26000</v>
      </c>
      <c r="AS27" s="161">
        <f>'42 92'!AS27+'Total Convetional'!AS27+'Total HDD'!AS27</f>
        <v>0</v>
      </c>
      <c r="AT27" s="462">
        <f t="shared" si="29"/>
        <v>26000</v>
      </c>
      <c r="AU27" s="161">
        <f>'42 92'!AU27+'Total Convetional'!AU27+'Total HDD'!AU27</f>
        <v>50000</v>
      </c>
      <c r="AV27" s="161">
        <f>'42 92'!AV27+'Total Convetional'!AV27+'Total HDD'!AV27</f>
        <v>0</v>
      </c>
      <c r="AW27" s="448">
        <f t="shared" si="30"/>
        <v>50000</v>
      </c>
      <c r="AX27" s="161">
        <f>'42 92'!AX27+'Total Convetional'!AX27+'Total HDD'!AX27</f>
        <v>48000</v>
      </c>
      <c r="AY27" s="352">
        <f>'42 92'!AY27+'Total Convetional'!AY27+'Total HDD'!AY27</f>
        <v>0</v>
      </c>
      <c r="AZ27" s="444">
        <f t="shared" si="31"/>
        <v>48000</v>
      </c>
      <c r="BA27" s="359">
        <f t="shared" si="32"/>
        <v>124000</v>
      </c>
      <c r="BB27" s="364">
        <f t="shared" si="33"/>
        <v>0</v>
      </c>
      <c r="BC27" s="364">
        <f t="shared" si="34"/>
        <v>124000</v>
      </c>
      <c r="BD27" s="371">
        <f t="shared" si="35"/>
        <v>197000</v>
      </c>
      <c r="BE27" s="372">
        <f t="shared" si="36"/>
        <v>0</v>
      </c>
      <c r="BF27" s="372">
        <f t="shared" si="37"/>
        <v>197000</v>
      </c>
      <c r="BG27" s="381">
        <f t="shared" si="38"/>
        <v>343000</v>
      </c>
      <c r="BH27" s="372">
        <f t="shared" si="39"/>
        <v>48963.479999999996</v>
      </c>
      <c r="BI27" s="372">
        <f t="shared" si="40"/>
        <v>294036.52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'42 92'!E28+'Total Convetional'!E28+'Total HDD'!E28</f>
        <v>29172</v>
      </c>
      <c r="F28" s="161">
        <f>'42 92'!F28+'Total Convetional'!F28+'Total HDD'!F28</f>
        <v>0</v>
      </c>
      <c r="G28" s="448">
        <f t="shared" si="8"/>
        <v>29172</v>
      </c>
      <c r="H28" s="161">
        <f>'42 92'!H28+'Total Convetional'!H28+'Total HDD'!H28</f>
        <v>15536</v>
      </c>
      <c r="I28" s="161">
        <f>'42 92'!I28+'Total Convetional'!I28+'Total HDD'!I28</f>
        <v>0</v>
      </c>
      <c r="J28" s="448">
        <f t="shared" si="9"/>
        <v>15536</v>
      </c>
      <c r="K28" s="161">
        <f>'42 92'!K28+'Total Convetional'!K28+'Total HDD'!K28</f>
        <v>0</v>
      </c>
      <c r="L28" s="161">
        <f>'42 92'!L28+'Total Convetional'!L28+'Total HDD'!L28</f>
        <v>13333.2</v>
      </c>
      <c r="M28" s="444">
        <f t="shared" si="10"/>
        <v>-13333.2</v>
      </c>
      <c r="N28" s="404">
        <f t="shared" si="11"/>
        <v>44708</v>
      </c>
      <c r="O28" s="161">
        <f t="shared" si="12"/>
        <v>13333.2</v>
      </c>
      <c r="P28" s="403">
        <f t="shared" si="13"/>
        <v>31374.799999999999</v>
      </c>
      <c r="Q28" s="168">
        <f>'42 92'!Q28+'Total Convetional'!Q28+'Total HDD'!Q28</f>
        <v>13578</v>
      </c>
      <c r="R28" s="161">
        <f>'42 92'!R28+'Total Convetional'!R28+'Total HDD'!R28</f>
        <v>14560.8</v>
      </c>
      <c r="S28" s="448">
        <f t="shared" si="14"/>
        <v>-982.79999999999927</v>
      </c>
      <c r="T28" s="161">
        <f>'42 92'!T28+'Total Convetional'!T28+'Total HDD'!T28</f>
        <v>1050</v>
      </c>
      <c r="U28" s="161">
        <f>'42 92'!U28+'Total Convetional'!U28+'Total HDD'!U28</f>
        <v>0</v>
      </c>
      <c r="V28" s="448">
        <f t="shared" si="15"/>
        <v>1050</v>
      </c>
      <c r="W28" s="161">
        <f>'42 92'!W28+'Total Convetional'!W28+'Total HDD'!W28</f>
        <v>21050</v>
      </c>
      <c r="X28" s="161">
        <f>'42 92'!X28+'Total Convetional'!X28+'Total HDD'!X28</f>
        <v>0</v>
      </c>
      <c r="Y28" s="444">
        <f t="shared" si="16"/>
        <v>21050</v>
      </c>
      <c r="Z28" s="168">
        <f t="shared" si="17"/>
        <v>35678</v>
      </c>
      <c r="AA28" s="161">
        <f t="shared" si="18"/>
        <v>14560.8</v>
      </c>
      <c r="AB28" s="403">
        <f t="shared" si="19"/>
        <v>21117.200000000001</v>
      </c>
      <c r="AC28" s="404">
        <f t="shared" si="20"/>
        <v>80386</v>
      </c>
      <c r="AD28" s="161">
        <f t="shared" si="21"/>
        <v>27894</v>
      </c>
      <c r="AE28" s="403">
        <f t="shared" si="22"/>
        <v>52492</v>
      </c>
      <c r="AF28" s="168">
        <f>'42 92'!AF28+'Total Convetional'!AF28+'Total HDD'!AF28</f>
        <v>10000</v>
      </c>
      <c r="AG28" s="161">
        <f>'42 92'!AG28+'Total Convetional'!AG28+'Total HDD'!AG28</f>
        <v>0</v>
      </c>
      <c r="AH28" s="462">
        <f t="shared" si="23"/>
        <v>10000</v>
      </c>
      <c r="AI28" s="161">
        <f>'42 92'!AI28+'Total Convetional'!AI28+'Total HDD'!AI28</f>
        <v>2516</v>
      </c>
      <c r="AJ28" s="161">
        <f>'42 92'!AJ28+'Total Convetional'!AJ28+'Total HDD'!AJ28</f>
        <v>0</v>
      </c>
      <c r="AK28" s="462">
        <f t="shared" si="24"/>
        <v>2516</v>
      </c>
      <c r="AL28" s="161">
        <f>'42 92'!AL28+'Total Convetional'!AL28+'Total HDD'!AL28</f>
        <v>0</v>
      </c>
      <c r="AM28" s="161">
        <f>'42 92'!AM28+'Total Convetional'!AM28+'Total HDD'!AM28</f>
        <v>0</v>
      </c>
      <c r="AN28" s="444">
        <f t="shared" si="25"/>
        <v>0</v>
      </c>
      <c r="AO28" s="404">
        <f t="shared" si="26"/>
        <v>12516</v>
      </c>
      <c r="AP28" s="161">
        <f t="shared" si="27"/>
        <v>0</v>
      </c>
      <c r="AQ28" s="161">
        <f t="shared" si="28"/>
        <v>12516</v>
      </c>
      <c r="AR28" s="168">
        <f>'42 92'!AR28+'Total Convetional'!AR28+'Total HDD'!AR28</f>
        <v>1050</v>
      </c>
      <c r="AS28" s="161">
        <f>'42 92'!AS28+'Total Convetional'!AS28+'Total HDD'!AS28</f>
        <v>0</v>
      </c>
      <c r="AT28" s="462">
        <f t="shared" si="29"/>
        <v>1050</v>
      </c>
      <c r="AU28" s="161">
        <f>'42 92'!AU28+'Total Convetional'!AU28+'Total HDD'!AU28</f>
        <v>1000</v>
      </c>
      <c r="AV28" s="161">
        <f>'42 92'!AV28+'Total Convetional'!AV28+'Total HDD'!AV28</f>
        <v>0</v>
      </c>
      <c r="AW28" s="448">
        <f t="shared" si="30"/>
        <v>1000</v>
      </c>
      <c r="AX28" s="161">
        <f>'42 92'!AX28+'Total Convetional'!AX28+'Total HDD'!AX28</f>
        <v>0</v>
      </c>
      <c r="AY28" s="352">
        <f>'42 92'!AY28+'Total Convetional'!AY28+'Total HDD'!AY28</f>
        <v>0</v>
      </c>
      <c r="AZ28" s="444">
        <f t="shared" si="31"/>
        <v>0</v>
      </c>
      <c r="BA28" s="359">
        <f t="shared" si="32"/>
        <v>2050</v>
      </c>
      <c r="BB28" s="364">
        <f t="shared" si="33"/>
        <v>0</v>
      </c>
      <c r="BC28" s="364">
        <f t="shared" si="34"/>
        <v>2050</v>
      </c>
      <c r="BD28" s="371">
        <f t="shared" si="35"/>
        <v>14566</v>
      </c>
      <c r="BE28" s="372">
        <f t="shared" si="36"/>
        <v>0</v>
      </c>
      <c r="BF28" s="372">
        <f t="shared" si="37"/>
        <v>14566</v>
      </c>
      <c r="BG28" s="381">
        <f t="shared" si="38"/>
        <v>94952</v>
      </c>
      <c r="BH28" s="372">
        <f t="shared" si="39"/>
        <v>27894</v>
      </c>
      <c r="BI28" s="372">
        <f t="shared" si="40"/>
        <v>67058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'42 92'!E29+'Total Convetional'!E29+'Total HDD'!E29</f>
        <v>214000</v>
      </c>
      <c r="F29" s="161">
        <f>'42 92'!F29+'Total Convetional'!F29+'Total HDD'!F29</f>
        <v>225910.28</v>
      </c>
      <c r="G29" s="448">
        <f t="shared" si="8"/>
        <v>-11910.279999999999</v>
      </c>
      <c r="H29" s="161">
        <f>'42 92'!H29+'Total Convetional'!H29+'Total HDD'!H29</f>
        <v>214000</v>
      </c>
      <c r="I29" s="161">
        <f>'42 92'!I29+'Total Convetional'!I29+'Total HDD'!I29</f>
        <v>306771.79000000004</v>
      </c>
      <c r="J29" s="448">
        <f t="shared" si="9"/>
        <v>-92771.790000000037</v>
      </c>
      <c r="K29" s="161">
        <f>'42 92'!K29+'Total Convetional'!K29+'Total HDD'!K29</f>
        <v>214000</v>
      </c>
      <c r="L29" s="161">
        <f>'42 92'!L29+'Total Convetional'!L29+'Total HDD'!L29</f>
        <v>255474.41</v>
      </c>
      <c r="M29" s="444">
        <f t="shared" si="10"/>
        <v>-41474.410000000003</v>
      </c>
      <c r="N29" s="404">
        <f t="shared" si="11"/>
        <v>642000</v>
      </c>
      <c r="O29" s="161">
        <f t="shared" si="12"/>
        <v>788156.4800000001</v>
      </c>
      <c r="P29" s="403">
        <f t="shared" si="13"/>
        <v>-146156.4800000001</v>
      </c>
      <c r="Q29" s="168">
        <f>'42 92'!Q29+'Total Convetional'!Q29+'Total HDD'!Q29</f>
        <v>214000.00000000003</v>
      </c>
      <c r="R29" s="161">
        <f>'42 92'!R29+'Total Convetional'!R29+'Total HDD'!R29</f>
        <v>180958.5</v>
      </c>
      <c r="S29" s="448">
        <f t="shared" si="14"/>
        <v>33041.500000000029</v>
      </c>
      <c r="T29" s="161">
        <f>'42 92'!T29+'Total Convetional'!T29+'Total HDD'!T29</f>
        <v>214000.00000000003</v>
      </c>
      <c r="U29" s="161">
        <f>'42 92'!U29+'Total Convetional'!U29+'Total HDD'!U29</f>
        <v>0</v>
      </c>
      <c r="V29" s="448">
        <f t="shared" si="15"/>
        <v>214000.00000000003</v>
      </c>
      <c r="W29" s="161">
        <f>'42 92'!W29+'Total Convetional'!W29+'Total HDD'!W29</f>
        <v>214000</v>
      </c>
      <c r="X29" s="161">
        <f>'42 92'!X29+'Total Convetional'!X29+'Total HDD'!X29</f>
        <v>0</v>
      </c>
      <c r="Y29" s="444">
        <f t="shared" si="16"/>
        <v>214000</v>
      </c>
      <c r="Z29" s="168">
        <f t="shared" si="17"/>
        <v>642000</v>
      </c>
      <c r="AA29" s="161">
        <f t="shared" si="18"/>
        <v>180958.5</v>
      </c>
      <c r="AB29" s="403">
        <f t="shared" si="19"/>
        <v>461041.5</v>
      </c>
      <c r="AC29" s="404">
        <f t="shared" si="20"/>
        <v>1284000</v>
      </c>
      <c r="AD29" s="161">
        <f t="shared" si="21"/>
        <v>969114.9800000001</v>
      </c>
      <c r="AE29" s="403">
        <f t="shared" si="22"/>
        <v>314885.0199999999</v>
      </c>
      <c r="AF29" s="168">
        <f>'42 92'!AF29+'Total Convetional'!AF29+'Total HDD'!AF29</f>
        <v>214000</v>
      </c>
      <c r="AG29" s="161">
        <f>'42 92'!AG29+'Total Convetional'!AG29+'Total HDD'!AG29</f>
        <v>0</v>
      </c>
      <c r="AH29" s="462">
        <f t="shared" si="23"/>
        <v>214000</v>
      </c>
      <c r="AI29" s="161">
        <f>'42 92'!AI29+'Total Convetional'!AI29+'Total HDD'!AI29</f>
        <v>214000</v>
      </c>
      <c r="AJ29" s="161">
        <f>'42 92'!AJ29+'Total Convetional'!AJ29+'Total HDD'!AJ29</f>
        <v>0</v>
      </c>
      <c r="AK29" s="462">
        <f t="shared" si="24"/>
        <v>214000</v>
      </c>
      <c r="AL29" s="161">
        <f>'42 92'!AL29+'Total Convetional'!AL29+'Total HDD'!AL29</f>
        <v>214000</v>
      </c>
      <c r="AM29" s="161">
        <f>'42 92'!AM29+'Total Convetional'!AM29+'Total HDD'!AM29</f>
        <v>0</v>
      </c>
      <c r="AN29" s="444">
        <f t="shared" si="25"/>
        <v>214000</v>
      </c>
      <c r="AO29" s="404">
        <f t="shared" si="26"/>
        <v>642000</v>
      </c>
      <c r="AP29" s="161">
        <f t="shared" si="27"/>
        <v>0</v>
      </c>
      <c r="AQ29" s="161">
        <f t="shared" si="28"/>
        <v>642000</v>
      </c>
      <c r="AR29" s="168">
        <f>'42 92'!AR29+'Total Convetional'!AR29+'Total HDD'!AR29</f>
        <v>214000</v>
      </c>
      <c r="AS29" s="161">
        <f>'42 92'!AS29+'Total Convetional'!AS29+'Total HDD'!AS29</f>
        <v>0</v>
      </c>
      <c r="AT29" s="462">
        <f t="shared" si="29"/>
        <v>214000</v>
      </c>
      <c r="AU29" s="161">
        <f>'42 92'!AU29+'Total Convetional'!AU29+'Total HDD'!AU29</f>
        <v>214000</v>
      </c>
      <c r="AV29" s="161">
        <f>'42 92'!AV29+'Total Convetional'!AV29+'Total HDD'!AV29</f>
        <v>0</v>
      </c>
      <c r="AW29" s="448">
        <f t="shared" si="30"/>
        <v>214000</v>
      </c>
      <c r="AX29" s="161">
        <f>'42 92'!AX29+'Total Convetional'!AX29+'Total HDD'!AX29</f>
        <v>214000.00000000003</v>
      </c>
      <c r="AY29" s="352">
        <f>'42 92'!AY29+'Total Convetional'!AY29+'Total HDD'!AY29</f>
        <v>0</v>
      </c>
      <c r="AZ29" s="444">
        <f t="shared" si="31"/>
        <v>214000.00000000003</v>
      </c>
      <c r="BA29" s="359">
        <f t="shared" si="32"/>
        <v>642000</v>
      </c>
      <c r="BB29" s="364">
        <f t="shared" si="33"/>
        <v>0</v>
      </c>
      <c r="BC29" s="364">
        <f t="shared" si="34"/>
        <v>642000</v>
      </c>
      <c r="BD29" s="371">
        <f t="shared" si="35"/>
        <v>1284000</v>
      </c>
      <c r="BE29" s="372">
        <f t="shared" si="36"/>
        <v>0</v>
      </c>
      <c r="BF29" s="372">
        <f t="shared" si="37"/>
        <v>1284000</v>
      </c>
      <c r="BG29" s="381">
        <f t="shared" si="38"/>
        <v>2568000</v>
      </c>
      <c r="BH29" s="372">
        <f t="shared" si="39"/>
        <v>969114.9800000001</v>
      </c>
      <c r="BI29" s="372">
        <f t="shared" si="40"/>
        <v>1598885.02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'42 92'!E30+'Total Convetional'!E30+'Total HDD'!E30</f>
        <v>0</v>
      </c>
      <c r="F30" s="161">
        <f>'42 92'!F30+'Total Convetional'!F30+'Total HDD'!F30</f>
        <v>0</v>
      </c>
      <c r="G30" s="448">
        <f t="shared" si="8"/>
        <v>0</v>
      </c>
      <c r="H30" s="161">
        <f>'42 92'!H30+'Total Convetional'!H30+'Total HDD'!H30</f>
        <v>0</v>
      </c>
      <c r="I30" s="161">
        <f>'42 92'!I30+'Total Convetional'!I30+'Total HDD'!I30</f>
        <v>0</v>
      </c>
      <c r="J30" s="448">
        <f t="shared" si="9"/>
        <v>0</v>
      </c>
      <c r="K30" s="161">
        <f>'42 92'!K30+'Total Convetional'!K30+'Total HDD'!K30</f>
        <v>0</v>
      </c>
      <c r="L30" s="161">
        <f>'42 92'!L30+'Total Convetional'!L30+'Total HDD'!L30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'42 92'!Q30+'Total Convetional'!Q30+'Total HDD'!Q30</f>
        <v>0</v>
      </c>
      <c r="R30" s="161">
        <f>'42 92'!R30+'Total Convetional'!R30+'Total HDD'!R30</f>
        <v>0</v>
      </c>
      <c r="S30" s="448">
        <f t="shared" si="14"/>
        <v>0</v>
      </c>
      <c r="T30" s="161">
        <f>'42 92'!T30+'Total Convetional'!T30+'Total HDD'!T30</f>
        <v>0</v>
      </c>
      <c r="U30" s="161">
        <f>'42 92'!U30+'Total Convetional'!U30+'Total HDD'!U30</f>
        <v>0</v>
      </c>
      <c r="V30" s="448">
        <f t="shared" si="15"/>
        <v>0</v>
      </c>
      <c r="W30" s="161">
        <f>'42 92'!W30+'Total Convetional'!W30+'Total HDD'!W30</f>
        <v>0</v>
      </c>
      <c r="X30" s="161">
        <f>'42 92'!X30+'Total Convetional'!X30+'Total HDD'!X30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'42 92'!AF30+'Total Convetional'!AF30+'Total HDD'!AF30</f>
        <v>0</v>
      </c>
      <c r="AG30" s="161">
        <f>'42 92'!AG30+'Total Convetional'!AG30+'Total HDD'!AG30</f>
        <v>0</v>
      </c>
      <c r="AH30" s="462">
        <f t="shared" si="23"/>
        <v>0</v>
      </c>
      <c r="AI30" s="161">
        <f>'42 92'!AI30+'Total Convetional'!AI30+'Total HDD'!AI30</f>
        <v>0</v>
      </c>
      <c r="AJ30" s="161">
        <f>'42 92'!AJ30+'Total Convetional'!AJ30+'Total HDD'!AJ30</f>
        <v>0</v>
      </c>
      <c r="AK30" s="462">
        <f t="shared" si="24"/>
        <v>0</v>
      </c>
      <c r="AL30" s="161">
        <f>'42 92'!AL30+'Total Convetional'!AL30+'Total HDD'!AL30</f>
        <v>0</v>
      </c>
      <c r="AM30" s="161">
        <f>'42 92'!AM30+'Total Convetional'!AM30+'Total HDD'!AM30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'42 92'!AR30+'Total Convetional'!AR30+'Total HDD'!AR30</f>
        <v>0</v>
      </c>
      <c r="AS30" s="161">
        <f>'42 92'!AS30+'Total Convetional'!AS30+'Total HDD'!AS30</f>
        <v>0</v>
      </c>
      <c r="AT30" s="462">
        <f t="shared" si="29"/>
        <v>0</v>
      </c>
      <c r="AU30" s="161">
        <f>'42 92'!AU30+'Total Convetional'!AU30+'Total HDD'!AU30</f>
        <v>0</v>
      </c>
      <c r="AV30" s="161">
        <f>'42 92'!AV30+'Total Convetional'!AV30+'Total HDD'!AV30</f>
        <v>0</v>
      </c>
      <c r="AW30" s="448">
        <f t="shared" si="30"/>
        <v>0</v>
      </c>
      <c r="AX30" s="161">
        <f>'42 92'!AX30+'Total Convetional'!AX30+'Total HDD'!AX30</f>
        <v>0</v>
      </c>
      <c r="AY30" s="352">
        <f>'42 92'!AY30+'Total Convetional'!AY30+'Total HDD'!AY30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'42 92'!E31+'Total Convetional'!E31+'Total HDD'!E31</f>
        <v>0</v>
      </c>
      <c r="F31" s="161">
        <f>'42 92'!F31+'Total Convetional'!F31+'Total HDD'!F31</f>
        <v>0</v>
      </c>
      <c r="G31" s="448">
        <f t="shared" si="8"/>
        <v>0</v>
      </c>
      <c r="H31" s="161">
        <f>'42 92'!H31+'Total Convetional'!H31+'Total HDD'!H31</f>
        <v>0</v>
      </c>
      <c r="I31" s="161">
        <f>'42 92'!I31+'Total Convetional'!I31+'Total HDD'!I31</f>
        <v>0</v>
      </c>
      <c r="J31" s="448">
        <f t="shared" si="9"/>
        <v>0</v>
      </c>
      <c r="K31" s="161">
        <f>'42 92'!K31+'Total Convetional'!K31+'Total HDD'!K31</f>
        <v>0</v>
      </c>
      <c r="L31" s="161">
        <f>'42 92'!L31+'Total Convetional'!L31+'Total HDD'!L31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'42 92'!Q31+'Total Convetional'!Q31+'Total HDD'!Q31</f>
        <v>0</v>
      </c>
      <c r="R31" s="161">
        <f>'42 92'!R31+'Total Convetional'!R31+'Total HDD'!R31</f>
        <v>0</v>
      </c>
      <c r="S31" s="448">
        <f t="shared" si="14"/>
        <v>0</v>
      </c>
      <c r="T31" s="161">
        <f>'42 92'!T31+'Total Convetional'!T31+'Total HDD'!T31</f>
        <v>0</v>
      </c>
      <c r="U31" s="161">
        <f>'42 92'!U31+'Total Convetional'!U31+'Total HDD'!U31</f>
        <v>0</v>
      </c>
      <c r="V31" s="448">
        <f t="shared" si="15"/>
        <v>0</v>
      </c>
      <c r="W31" s="161">
        <f>'42 92'!W31+'Total Convetional'!W31+'Total HDD'!W31</f>
        <v>0</v>
      </c>
      <c r="X31" s="161">
        <f>'42 92'!X31+'Total Convetional'!X31+'Total HDD'!X31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'42 92'!AF31+'Total Convetional'!AF31+'Total HDD'!AF31</f>
        <v>0</v>
      </c>
      <c r="AG31" s="161">
        <f>'42 92'!AG31+'Total Convetional'!AG31+'Total HDD'!AG31</f>
        <v>0</v>
      </c>
      <c r="AH31" s="462">
        <f t="shared" si="23"/>
        <v>0</v>
      </c>
      <c r="AI31" s="161">
        <f>'42 92'!AI31+'Total Convetional'!AI31+'Total HDD'!AI31</f>
        <v>0</v>
      </c>
      <c r="AJ31" s="161">
        <f>'42 92'!AJ31+'Total Convetional'!AJ31+'Total HDD'!AJ31</f>
        <v>0</v>
      </c>
      <c r="AK31" s="462">
        <f t="shared" si="24"/>
        <v>0</v>
      </c>
      <c r="AL31" s="161">
        <f>'42 92'!AL31+'Total Convetional'!AL31+'Total HDD'!AL31</f>
        <v>0</v>
      </c>
      <c r="AM31" s="161">
        <f>'42 92'!AM31+'Total Convetional'!AM31+'Total HDD'!AM31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'42 92'!AR31+'Total Convetional'!AR31+'Total HDD'!AR31</f>
        <v>0</v>
      </c>
      <c r="AS31" s="161">
        <f>'42 92'!AS31+'Total Convetional'!AS31+'Total HDD'!AS31</f>
        <v>0</v>
      </c>
      <c r="AT31" s="462">
        <f t="shared" si="29"/>
        <v>0</v>
      </c>
      <c r="AU31" s="161">
        <f>'42 92'!AU31+'Total Convetional'!AU31+'Total HDD'!AU31</f>
        <v>0</v>
      </c>
      <c r="AV31" s="161">
        <f>'42 92'!AV31+'Total Convetional'!AV31+'Total HDD'!AV31</f>
        <v>0</v>
      </c>
      <c r="AW31" s="448">
        <f t="shared" si="30"/>
        <v>0</v>
      </c>
      <c r="AX31" s="161">
        <f>'42 92'!AX31+'Total Convetional'!AX31+'Total HDD'!AX31</f>
        <v>0</v>
      </c>
      <c r="AY31" s="352">
        <f>'42 92'!AY31+'Total Convetional'!AY31+'Total HDD'!AY31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'42 92'!E32+'Total Convetional'!E32+'Total HDD'!E32</f>
        <v>1077242.0742335122</v>
      </c>
      <c r="F32" s="161">
        <f>'42 92'!F32+'Total Convetional'!F32+'Total HDD'!F32</f>
        <v>904381.5</v>
      </c>
      <c r="G32" s="448">
        <f t="shared" si="8"/>
        <v>172860.57423351216</v>
      </c>
      <c r="H32" s="161">
        <f>'42 92'!H32+'Total Convetional'!H32+'Total HDD'!H32</f>
        <v>1060833.545084978</v>
      </c>
      <c r="I32" s="161">
        <f>'42 92'!I32+'Total Convetional'!I32+'Total HDD'!I32</f>
        <v>1428222</v>
      </c>
      <c r="J32" s="448">
        <f t="shared" si="9"/>
        <v>-367388.45491502201</v>
      </c>
      <c r="K32" s="161">
        <f>'42 92'!K32+'Total Convetional'!K32+'Total HDD'!K32</f>
        <v>1070620.6056786727</v>
      </c>
      <c r="L32" s="161">
        <f>'42 92'!L32+'Total Convetional'!L32+'Total HDD'!L32</f>
        <v>1269257</v>
      </c>
      <c r="M32" s="444">
        <f t="shared" si="10"/>
        <v>-198636.39432132733</v>
      </c>
      <c r="N32" s="404">
        <f t="shared" si="11"/>
        <v>3208696.2249971628</v>
      </c>
      <c r="O32" s="161">
        <f t="shared" si="12"/>
        <v>3601860.5</v>
      </c>
      <c r="P32" s="403">
        <f t="shared" si="13"/>
        <v>-393164.27500283718</v>
      </c>
      <c r="Q32" s="168">
        <f>'42 92'!Q32+'Total Convetional'!Q32+'Total HDD'!Q32</f>
        <v>1013565.4613510268</v>
      </c>
      <c r="R32" s="161">
        <f>'42 92'!R32+'Total Convetional'!R32+'Total HDD'!R32</f>
        <v>889644</v>
      </c>
      <c r="S32" s="448">
        <f t="shared" si="14"/>
        <v>123921.46135102678</v>
      </c>
      <c r="T32" s="161">
        <f>'42 92'!T32+'Total Convetional'!T32+'Total HDD'!T32</f>
        <v>1090494.4398820389</v>
      </c>
      <c r="U32" s="161">
        <f>'42 92'!U32+'Total Convetional'!U32+'Total HDD'!U32</f>
        <v>0</v>
      </c>
      <c r="V32" s="448">
        <f t="shared" si="15"/>
        <v>1090494.4398820389</v>
      </c>
      <c r="W32" s="161">
        <f>'42 92'!W32+'Total Convetional'!W32+'Total HDD'!W32</f>
        <v>1085036.6090546027</v>
      </c>
      <c r="X32" s="161">
        <f>'42 92'!X32+'Total Convetional'!X32+'Total HDD'!X32</f>
        <v>0</v>
      </c>
      <c r="Y32" s="444">
        <f t="shared" si="16"/>
        <v>1085036.6090546027</v>
      </c>
      <c r="Z32" s="168">
        <f t="shared" si="17"/>
        <v>3189096.5102876686</v>
      </c>
      <c r="AA32" s="161">
        <f t="shared" si="18"/>
        <v>889644</v>
      </c>
      <c r="AB32" s="403">
        <f t="shared" si="19"/>
        <v>2299452.5102876686</v>
      </c>
      <c r="AC32" s="404">
        <f t="shared" si="20"/>
        <v>6397792.7352848314</v>
      </c>
      <c r="AD32" s="161">
        <f t="shared" si="21"/>
        <v>4491504.5</v>
      </c>
      <c r="AE32" s="403">
        <f t="shared" si="22"/>
        <v>1906288.2352848314</v>
      </c>
      <c r="AF32" s="168">
        <f>'42 92'!AF32+'Total Convetional'!AF32+'Total HDD'!AF32</f>
        <v>1146244.4984831866</v>
      </c>
      <c r="AG32" s="161">
        <f>'42 92'!AG32+'Total Convetional'!AG32+'Total HDD'!AG32</f>
        <v>0</v>
      </c>
      <c r="AH32" s="462">
        <f t="shared" si="23"/>
        <v>1146244.4984831866</v>
      </c>
      <c r="AI32" s="161">
        <f>'42 92'!AI32+'Total Convetional'!AI32+'Total HDD'!AI32</f>
        <v>1117386.7917634614</v>
      </c>
      <c r="AJ32" s="161">
        <f>'42 92'!AJ32+'Total Convetional'!AJ32+'Total HDD'!AJ32</f>
        <v>0</v>
      </c>
      <c r="AK32" s="462">
        <f t="shared" si="24"/>
        <v>1117386.7917634614</v>
      </c>
      <c r="AL32" s="161">
        <f>'42 92'!AL32+'Total Convetional'!AL32+'Total HDD'!AL32</f>
        <v>1130432.8619870285</v>
      </c>
      <c r="AM32" s="161">
        <f>'42 92'!AM32+'Total Convetional'!AM32+'Total HDD'!AM32</f>
        <v>0</v>
      </c>
      <c r="AN32" s="444">
        <f t="shared" si="25"/>
        <v>1130432.8619870285</v>
      </c>
      <c r="AO32" s="404">
        <f t="shared" si="26"/>
        <v>3394064.1522336761</v>
      </c>
      <c r="AP32" s="161">
        <f t="shared" si="27"/>
        <v>0</v>
      </c>
      <c r="AQ32" s="161">
        <f t="shared" si="28"/>
        <v>3394064.1522336761</v>
      </c>
      <c r="AR32" s="168">
        <f>'42 92'!AR32+'Total Convetional'!AR32+'Total HDD'!AR32</f>
        <v>1158564.6805750686</v>
      </c>
      <c r="AS32" s="161">
        <f>'42 92'!AS32+'Total Convetional'!AS32+'Total HDD'!AS32</f>
        <v>0</v>
      </c>
      <c r="AT32" s="462">
        <f t="shared" si="29"/>
        <v>1158564.6805750686</v>
      </c>
      <c r="AU32" s="161">
        <f>'42 92'!AU32+'Total Convetional'!AU32+'Total HDD'!AU32</f>
        <v>1186943.1516952966</v>
      </c>
      <c r="AV32" s="161">
        <f>'42 92'!AV32+'Total Convetional'!AV32+'Total HDD'!AV32</f>
        <v>0</v>
      </c>
      <c r="AW32" s="448">
        <f t="shared" si="30"/>
        <v>1186943.1516952966</v>
      </c>
      <c r="AX32" s="161">
        <f>'42 92'!AX32+'Total Convetional'!AX32+'Total HDD'!AX32</f>
        <v>1138729.4240565014</v>
      </c>
      <c r="AY32" s="352">
        <f>'42 92'!AY32+'Total Convetional'!AY32+'Total HDD'!AY32</f>
        <v>0</v>
      </c>
      <c r="AZ32" s="444">
        <f t="shared" si="31"/>
        <v>1138729.4240565014</v>
      </c>
      <c r="BA32" s="359">
        <f t="shared" si="32"/>
        <v>3484237.2563268663</v>
      </c>
      <c r="BB32" s="364">
        <f t="shared" si="33"/>
        <v>0</v>
      </c>
      <c r="BC32" s="364">
        <f t="shared" si="34"/>
        <v>3484237.2563268663</v>
      </c>
      <c r="BD32" s="371">
        <f t="shared" si="35"/>
        <v>6878301.4085605415</v>
      </c>
      <c r="BE32" s="372">
        <f t="shared" si="36"/>
        <v>0</v>
      </c>
      <c r="BF32" s="372">
        <f t="shared" si="37"/>
        <v>6878301.4085605415</v>
      </c>
      <c r="BG32" s="381">
        <f t="shared" si="38"/>
        <v>13276094.143845372</v>
      </c>
      <c r="BH32" s="372">
        <f t="shared" si="39"/>
        <v>4491504.5</v>
      </c>
      <c r="BI32" s="372">
        <f t="shared" si="40"/>
        <v>8784589.6438453719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'42 92'!E33+'Total Convetional'!E33+'Total HDD'!E33</f>
        <v>2119100</v>
      </c>
      <c r="F33" s="161">
        <f>'42 92'!F33+'Total Convetional'!F33+'Total HDD'!F33</f>
        <v>2202277.23</v>
      </c>
      <c r="G33" s="448">
        <f t="shared" si="8"/>
        <v>-83177.229999999981</v>
      </c>
      <c r="H33" s="161">
        <f>'42 92'!H33+'Total Convetional'!H33+'Total HDD'!H33</f>
        <v>2109400</v>
      </c>
      <c r="I33" s="161">
        <f>'42 92'!I33+'Total Convetional'!I33+'Total HDD'!I33</f>
        <v>2196777.77</v>
      </c>
      <c r="J33" s="448">
        <f t="shared" si="9"/>
        <v>-87377.770000000019</v>
      </c>
      <c r="K33" s="161">
        <f>'42 92'!K33+'Total Convetional'!K33+'Total HDD'!K33</f>
        <v>2075200</v>
      </c>
      <c r="L33" s="161">
        <f>'42 92'!L33+'Total Convetional'!L33+'Total HDD'!L33</f>
        <v>2296519.04</v>
      </c>
      <c r="M33" s="444">
        <f t="shared" si="10"/>
        <v>-221319.04000000004</v>
      </c>
      <c r="N33" s="404">
        <f t="shared" si="11"/>
        <v>6303700</v>
      </c>
      <c r="O33" s="161">
        <f t="shared" si="12"/>
        <v>6695574.04</v>
      </c>
      <c r="P33" s="403">
        <f t="shared" si="13"/>
        <v>-391874.04000000004</v>
      </c>
      <c r="Q33" s="168">
        <f>'42 92'!Q33+'Total Convetional'!Q33+'Total HDD'!Q33</f>
        <v>2095800</v>
      </c>
      <c r="R33" s="161">
        <f>'42 92'!R33+'Total Convetional'!R33+'Total HDD'!R33</f>
        <v>1821158.5</v>
      </c>
      <c r="S33" s="448">
        <f t="shared" si="14"/>
        <v>274641.5</v>
      </c>
      <c r="T33" s="161">
        <f>'42 92'!T33+'Total Convetional'!T33+'Total HDD'!T33</f>
        <v>2100600</v>
      </c>
      <c r="U33" s="161">
        <f>'42 92'!U33+'Total Convetional'!U33+'Total HDD'!U33</f>
        <v>0</v>
      </c>
      <c r="V33" s="448">
        <f t="shared" si="15"/>
        <v>2100600</v>
      </c>
      <c r="W33" s="161">
        <f>'42 92'!W33+'Total Convetional'!W33+'Total HDD'!W33</f>
        <v>2086399.9999999998</v>
      </c>
      <c r="X33" s="161">
        <f>'42 92'!X33+'Total Convetional'!X33+'Total HDD'!X33</f>
        <v>0</v>
      </c>
      <c r="Y33" s="444">
        <f t="shared" si="16"/>
        <v>2086399.9999999998</v>
      </c>
      <c r="Z33" s="168">
        <f t="shared" si="17"/>
        <v>6282800</v>
      </c>
      <c r="AA33" s="161">
        <f t="shared" si="18"/>
        <v>1821158.5</v>
      </c>
      <c r="AB33" s="403">
        <f t="shared" si="19"/>
        <v>4461641.5</v>
      </c>
      <c r="AC33" s="404">
        <f t="shared" si="20"/>
        <v>12586500</v>
      </c>
      <c r="AD33" s="161">
        <f t="shared" si="21"/>
        <v>8516732.5399999991</v>
      </c>
      <c r="AE33" s="403">
        <f t="shared" si="22"/>
        <v>4069767.4600000009</v>
      </c>
      <c r="AF33" s="168">
        <f>'42 92'!AF33+'Total Convetional'!AF33+'Total HDD'!AF33</f>
        <v>2050400</v>
      </c>
      <c r="AG33" s="161">
        <f>'42 92'!AG33+'Total Convetional'!AG33+'Total HDD'!AG33</f>
        <v>0</v>
      </c>
      <c r="AH33" s="462">
        <f t="shared" si="23"/>
        <v>2050400</v>
      </c>
      <c r="AI33" s="161">
        <f>'42 92'!AI33+'Total Convetional'!AI33+'Total HDD'!AI33</f>
        <v>2049800</v>
      </c>
      <c r="AJ33" s="161">
        <f>'42 92'!AJ33+'Total Convetional'!AJ33+'Total HDD'!AJ33</f>
        <v>0</v>
      </c>
      <c r="AK33" s="462">
        <f t="shared" si="24"/>
        <v>2049800</v>
      </c>
      <c r="AL33" s="161">
        <f>'42 92'!AL33+'Total Convetional'!AL33+'Total HDD'!AL33</f>
        <v>2023300</v>
      </c>
      <c r="AM33" s="161">
        <f>'42 92'!AM33+'Total Convetional'!AM33+'Total HDD'!AM33</f>
        <v>0</v>
      </c>
      <c r="AN33" s="444">
        <f t="shared" si="25"/>
        <v>2023300</v>
      </c>
      <c r="AO33" s="404">
        <f t="shared" si="26"/>
        <v>6123500</v>
      </c>
      <c r="AP33" s="161">
        <f t="shared" si="27"/>
        <v>0</v>
      </c>
      <c r="AQ33" s="161">
        <f t="shared" si="28"/>
        <v>6123500</v>
      </c>
      <c r="AR33" s="168">
        <f>'42 92'!AR33+'Total Convetional'!AR33+'Total HDD'!AR33</f>
        <v>2034400</v>
      </c>
      <c r="AS33" s="161">
        <f>'42 92'!AS33+'Total Convetional'!AS33+'Total HDD'!AS33</f>
        <v>0</v>
      </c>
      <c r="AT33" s="462">
        <f t="shared" si="29"/>
        <v>2034400</v>
      </c>
      <c r="AU33" s="161">
        <f>'42 92'!AU33+'Total Convetional'!AU33+'Total HDD'!AU33</f>
        <v>2058400</v>
      </c>
      <c r="AV33" s="161">
        <f>'42 92'!AV33+'Total Convetional'!AV33+'Total HDD'!AV33</f>
        <v>0</v>
      </c>
      <c r="AW33" s="448">
        <f t="shared" si="30"/>
        <v>2058400</v>
      </c>
      <c r="AX33" s="161">
        <f>'42 92'!AX33+'Total Convetional'!AX33+'Total HDD'!AX33</f>
        <v>2049300</v>
      </c>
      <c r="AY33" s="352">
        <f>'42 92'!AY33+'Total Convetional'!AY33+'Total HDD'!AY33</f>
        <v>0</v>
      </c>
      <c r="AZ33" s="444">
        <f t="shared" si="31"/>
        <v>2049300</v>
      </c>
      <c r="BA33" s="359">
        <f t="shared" si="32"/>
        <v>6142100</v>
      </c>
      <c r="BB33" s="364">
        <f t="shared" si="33"/>
        <v>0</v>
      </c>
      <c r="BC33" s="364">
        <f t="shared" si="34"/>
        <v>6142100</v>
      </c>
      <c r="BD33" s="371">
        <f t="shared" si="35"/>
        <v>12265600</v>
      </c>
      <c r="BE33" s="372">
        <f t="shared" si="36"/>
        <v>0</v>
      </c>
      <c r="BF33" s="372">
        <f t="shared" si="37"/>
        <v>12265600</v>
      </c>
      <c r="BG33" s="381">
        <f t="shared" si="38"/>
        <v>24852100</v>
      </c>
      <c r="BH33" s="372">
        <f t="shared" si="39"/>
        <v>8516732.5399999991</v>
      </c>
      <c r="BI33" s="372">
        <f t="shared" si="40"/>
        <v>16335367.460000001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'42 92'!E34+'Total Convetional'!E34+'Total HDD'!E34</f>
        <v>0</v>
      </c>
      <c r="F34" s="161">
        <f>'42 92'!F34+'Total Convetional'!F34+'Total HDD'!F34</f>
        <v>0</v>
      </c>
      <c r="G34" s="448">
        <f t="shared" si="8"/>
        <v>0</v>
      </c>
      <c r="H34" s="161">
        <f>'42 92'!H34+'Total Convetional'!H34+'Total HDD'!H34</f>
        <v>0</v>
      </c>
      <c r="I34" s="161">
        <f>'42 92'!I34+'Total Convetional'!I34+'Total HDD'!I34</f>
        <v>0</v>
      </c>
      <c r="J34" s="448">
        <f t="shared" si="9"/>
        <v>0</v>
      </c>
      <c r="K34" s="161">
        <f>'42 92'!K34+'Total Convetional'!K34+'Total HDD'!K34</f>
        <v>0</v>
      </c>
      <c r="L34" s="161">
        <f>'42 92'!L34+'Total Convetional'!L34+'Total HDD'!L34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'42 92'!Q34+'Total Convetional'!Q34+'Total HDD'!Q34</f>
        <v>0</v>
      </c>
      <c r="R34" s="161">
        <f>'42 92'!R34+'Total Convetional'!R34+'Total HDD'!R34</f>
        <v>0</v>
      </c>
      <c r="S34" s="448">
        <f t="shared" si="14"/>
        <v>0</v>
      </c>
      <c r="T34" s="161">
        <f>'42 92'!T34+'Total Convetional'!T34+'Total HDD'!T34</f>
        <v>0</v>
      </c>
      <c r="U34" s="161">
        <f>'42 92'!U34+'Total Convetional'!U34+'Total HDD'!U34</f>
        <v>0</v>
      </c>
      <c r="V34" s="448">
        <f t="shared" si="15"/>
        <v>0</v>
      </c>
      <c r="W34" s="161">
        <f>'42 92'!W34+'Total Convetional'!W34+'Total HDD'!W34</f>
        <v>0</v>
      </c>
      <c r="X34" s="161">
        <f>'42 92'!X34+'Total Convetional'!X34+'Total HDD'!X34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'42 92'!AF34+'Total Convetional'!AF34+'Total HDD'!AF34</f>
        <v>0</v>
      </c>
      <c r="AG34" s="161">
        <f>'42 92'!AG34+'Total Convetional'!AG34+'Total HDD'!AG34</f>
        <v>0</v>
      </c>
      <c r="AH34" s="462">
        <f t="shared" si="23"/>
        <v>0</v>
      </c>
      <c r="AI34" s="161">
        <f>'42 92'!AI34+'Total Convetional'!AI34+'Total HDD'!AI34</f>
        <v>0</v>
      </c>
      <c r="AJ34" s="161">
        <f>'42 92'!AJ34+'Total Convetional'!AJ34+'Total HDD'!AJ34</f>
        <v>0</v>
      </c>
      <c r="AK34" s="462">
        <f t="shared" si="24"/>
        <v>0</v>
      </c>
      <c r="AL34" s="161">
        <f>'42 92'!AL34+'Total Convetional'!AL34+'Total HDD'!AL34</f>
        <v>0</v>
      </c>
      <c r="AM34" s="161">
        <f>'42 92'!AM34+'Total Convetional'!AM34+'Total HDD'!AM34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'42 92'!AR34+'Total Convetional'!AR34+'Total HDD'!AR34</f>
        <v>0</v>
      </c>
      <c r="AS34" s="161">
        <f>'42 92'!AS34+'Total Convetional'!AS34+'Total HDD'!AS34</f>
        <v>0</v>
      </c>
      <c r="AT34" s="462">
        <f t="shared" si="29"/>
        <v>0</v>
      </c>
      <c r="AU34" s="161">
        <f>'42 92'!AU34+'Total Convetional'!AU34+'Total HDD'!AU34</f>
        <v>0</v>
      </c>
      <c r="AV34" s="161">
        <f>'42 92'!AV34+'Total Convetional'!AV34+'Total HDD'!AV34</f>
        <v>0</v>
      </c>
      <c r="AW34" s="448">
        <f t="shared" si="30"/>
        <v>0</v>
      </c>
      <c r="AX34" s="161">
        <f>'42 92'!AX34+'Total Convetional'!AX34+'Total HDD'!AX34</f>
        <v>0</v>
      </c>
      <c r="AY34" s="352">
        <f>'42 92'!AY34+'Total Convetional'!AY34+'Total HDD'!AY34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'42 92'!E35+'Total Convetional'!E35+'Total HDD'!E35</f>
        <v>0</v>
      </c>
      <c r="F35" s="161">
        <f>'42 92'!F35+'Total Convetional'!F35+'Total HDD'!F35</f>
        <v>0</v>
      </c>
      <c r="G35" s="448">
        <f t="shared" si="8"/>
        <v>0</v>
      </c>
      <c r="H35" s="161">
        <f>'42 92'!H35+'Total Convetional'!H35+'Total HDD'!H35</f>
        <v>0</v>
      </c>
      <c r="I35" s="161">
        <f>'42 92'!I35+'Total Convetional'!I35+'Total HDD'!I35</f>
        <v>0</v>
      </c>
      <c r="J35" s="448">
        <f t="shared" si="9"/>
        <v>0</v>
      </c>
      <c r="K35" s="161">
        <f>'42 92'!K35+'Total Convetional'!K35+'Total HDD'!K35</f>
        <v>0</v>
      </c>
      <c r="L35" s="161">
        <f>'42 92'!L35+'Total Convetional'!L35+'Total HDD'!L35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'42 92'!Q35+'Total Convetional'!Q35+'Total HDD'!Q35</f>
        <v>0</v>
      </c>
      <c r="R35" s="161">
        <f>'42 92'!R35+'Total Convetional'!R35+'Total HDD'!R35</f>
        <v>0</v>
      </c>
      <c r="S35" s="448">
        <f t="shared" si="14"/>
        <v>0</v>
      </c>
      <c r="T35" s="161">
        <f>'42 92'!T35+'Total Convetional'!T35+'Total HDD'!T35</f>
        <v>0</v>
      </c>
      <c r="U35" s="161">
        <f>'42 92'!U35+'Total Convetional'!U35+'Total HDD'!U35</f>
        <v>0</v>
      </c>
      <c r="V35" s="448">
        <f t="shared" si="15"/>
        <v>0</v>
      </c>
      <c r="W35" s="161">
        <f>'42 92'!W35+'Total Convetional'!W35+'Total HDD'!W35</f>
        <v>0</v>
      </c>
      <c r="X35" s="161">
        <f>'42 92'!X35+'Total Convetional'!X35+'Total HDD'!X35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'42 92'!AF35+'Total Convetional'!AF35+'Total HDD'!AF35</f>
        <v>0</v>
      </c>
      <c r="AG35" s="161">
        <f>'42 92'!AG35+'Total Convetional'!AG35+'Total HDD'!AG35</f>
        <v>0</v>
      </c>
      <c r="AH35" s="462">
        <f t="shared" si="23"/>
        <v>0</v>
      </c>
      <c r="AI35" s="161">
        <f>'42 92'!AI35+'Total Convetional'!AI35+'Total HDD'!AI35</f>
        <v>0</v>
      </c>
      <c r="AJ35" s="161">
        <f>'42 92'!AJ35+'Total Convetional'!AJ35+'Total HDD'!AJ35</f>
        <v>0</v>
      </c>
      <c r="AK35" s="462">
        <f t="shared" si="24"/>
        <v>0</v>
      </c>
      <c r="AL35" s="161">
        <f>'42 92'!AL35+'Total Convetional'!AL35+'Total HDD'!AL35</f>
        <v>0</v>
      </c>
      <c r="AM35" s="161">
        <f>'42 92'!AM35+'Total Convetional'!AM35+'Total HDD'!AM35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'42 92'!AR35+'Total Convetional'!AR35+'Total HDD'!AR35</f>
        <v>0</v>
      </c>
      <c r="AS35" s="161">
        <f>'42 92'!AS35+'Total Convetional'!AS35+'Total HDD'!AS35</f>
        <v>0</v>
      </c>
      <c r="AT35" s="462">
        <f t="shared" si="29"/>
        <v>0</v>
      </c>
      <c r="AU35" s="161">
        <f>'42 92'!AU35+'Total Convetional'!AU35+'Total HDD'!AU35</f>
        <v>0</v>
      </c>
      <c r="AV35" s="161">
        <f>'42 92'!AV35+'Total Convetional'!AV35+'Total HDD'!AV35</f>
        <v>0</v>
      </c>
      <c r="AW35" s="448">
        <f t="shared" si="30"/>
        <v>0</v>
      </c>
      <c r="AX35" s="161">
        <f>'42 92'!AX35+'Total Convetional'!AX35+'Total HDD'!AX35</f>
        <v>0</v>
      </c>
      <c r="AY35" s="352">
        <f>'42 92'!AY35+'Total Convetional'!AY35+'Total HDD'!AY35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'42 92'!E36+'Total Convetional'!E36+'Total HDD'!E36</f>
        <v>6000</v>
      </c>
      <c r="F36" s="161">
        <f>'42 92'!F36+'Total Convetional'!F36+'Total HDD'!F36</f>
        <v>0</v>
      </c>
      <c r="G36" s="448">
        <f t="shared" si="8"/>
        <v>6000</v>
      </c>
      <c r="H36" s="161">
        <f>'42 92'!H36+'Total Convetional'!H36+'Total HDD'!H36</f>
        <v>32000</v>
      </c>
      <c r="I36" s="161">
        <f>'42 92'!I36+'Total Convetional'!I36+'Total HDD'!I36</f>
        <v>0</v>
      </c>
      <c r="J36" s="448">
        <f t="shared" si="9"/>
        <v>32000</v>
      </c>
      <c r="K36" s="161">
        <f>'42 92'!K36+'Total Convetional'!K36+'Total HDD'!K36</f>
        <v>52250</v>
      </c>
      <c r="L36" s="161">
        <f>'42 92'!L36+'Total Convetional'!L36+'Total HDD'!L36</f>
        <v>0</v>
      </c>
      <c r="M36" s="444">
        <f t="shared" si="10"/>
        <v>52250</v>
      </c>
      <c r="N36" s="404">
        <f t="shared" si="11"/>
        <v>90250</v>
      </c>
      <c r="O36" s="161">
        <f t="shared" si="12"/>
        <v>0</v>
      </c>
      <c r="P36" s="403">
        <f t="shared" si="13"/>
        <v>90250</v>
      </c>
      <c r="Q36" s="168">
        <f>'42 92'!Q36+'Total Convetional'!Q36+'Total HDD'!Q36</f>
        <v>36000</v>
      </c>
      <c r="R36" s="161">
        <f>'42 92'!R36+'Total Convetional'!R36+'Total HDD'!R36</f>
        <v>0</v>
      </c>
      <c r="S36" s="448">
        <f t="shared" si="14"/>
        <v>36000</v>
      </c>
      <c r="T36" s="161">
        <f>'42 92'!T36+'Total Convetional'!T36+'Total HDD'!T36</f>
        <v>50250</v>
      </c>
      <c r="U36" s="161">
        <f>'42 92'!U36+'Total Convetional'!U36+'Total HDD'!U36</f>
        <v>0</v>
      </c>
      <c r="V36" s="448">
        <f t="shared" si="15"/>
        <v>50250</v>
      </c>
      <c r="W36" s="161">
        <f>'42 92'!W36+'Total Convetional'!W36+'Total HDD'!W36</f>
        <v>28000</v>
      </c>
      <c r="X36" s="161">
        <f>'42 92'!X36+'Total Convetional'!X36+'Total HDD'!X36</f>
        <v>0</v>
      </c>
      <c r="Y36" s="444">
        <f t="shared" si="16"/>
        <v>28000</v>
      </c>
      <c r="Z36" s="168">
        <f t="shared" si="17"/>
        <v>114250</v>
      </c>
      <c r="AA36" s="161">
        <f t="shared" si="18"/>
        <v>0</v>
      </c>
      <c r="AB36" s="403">
        <f t="shared" si="19"/>
        <v>114250</v>
      </c>
      <c r="AC36" s="404">
        <f t="shared" si="20"/>
        <v>204500</v>
      </c>
      <c r="AD36" s="161">
        <f t="shared" si="21"/>
        <v>0</v>
      </c>
      <c r="AE36" s="403">
        <f t="shared" si="22"/>
        <v>204500</v>
      </c>
      <c r="AF36" s="168">
        <f>'42 92'!AF36+'Total Convetional'!AF36+'Total HDD'!AF36</f>
        <v>56250</v>
      </c>
      <c r="AG36" s="161">
        <f>'42 92'!AG36+'Total Convetional'!AG36+'Total HDD'!AG36</f>
        <v>0</v>
      </c>
      <c r="AH36" s="462">
        <f t="shared" si="23"/>
        <v>56250</v>
      </c>
      <c r="AI36" s="161">
        <f>'42 92'!AI36+'Total Convetional'!AI36+'Total HDD'!AI36</f>
        <v>31000</v>
      </c>
      <c r="AJ36" s="161">
        <f>'42 92'!AJ36+'Total Convetional'!AJ36+'Total HDD'!AJ36</f>
        <v>0</v>
      </c>
      <c r="AK36" s="462">
        <f t="shared" si="24"/>
        <v>31000</v>
      </c>
      <c r="AL36" s="161">
        <f>'42 92'!AL36+'Total Convetional'!AL36+'Total HDD'!AL36</f>
        <v>47250</v>
      </c>
      <c r="AM36" s="161">
        <f>'42 92'!AM36+'Total Convetional'!AM36+'Total HDD'!AM36</f>
        <v>0</v>
      </c>
      <c r="AN36" s="444">
        <f t="shared" si="25"/>
        <v>47250</v>
      </c>
      <c r="AO36" s="404">
        <f t="shared" si="26"/>
        <v>134500</v>
      </c>
      <c r="AP36" s="161">
        <f t="shared" si="27"/>
        <v>0</v>
      </c>
      <c r="AQ36" s="161">
        <f t="shared" si="28"/>
        <v>134500</v>
      </c>
      <c r="AR36" s="168">
        <f>'42 92'!AR36+'Total Convetional'!AR36+'Total HDD'!AR36</f>
        <v>26000</v>
      </c>
      <c r="AS36" s="161">
        <f>'42 92'!AS36+'Total Convetional'!AS36+'Total HDD'!AS36</f>
        <v>0</v>
      </c>
      <c r="AT36" s="462">
        <f t="shared" si="29"/>
        <v>26000</v>
      </c>
      <c r="AU36" s="161">
        <f>'42 92'!AU36+'Total Convetional'!AU36+'Total HDD'!AU36</f>
        <v>69000</v>
      </c>
      <c r="AV36" s="161">
        <f>'42 92'!AV36+'Total Convetional'!AV36+'Total HDD'!AV36</f>
        <v>0</v>
      </c>
      <c r="AW36" s="448">
        <f t="shared" si="30"/>
        <v>69000</v>
      </c>
      <c r="AX36" s="161">
        <f>'42 92'!AX36+'Total Convetional'!AX36+'Total HDD'!AX36</f>
        <v>15000</v>
      </c>
      <c r="AY36" s="352">
        <f>'42 92'!AY36+'Total Convetional'!AY36+'Total HDD'!AY36</f>
        <v>0</v>
      </c>
      <c r="AZ36" s="444">
        <f t="shared" si="31"/>
        <v>15000</v>
      </c>
      <c r="BA36" s="359">
        <f t="shared" si="32"/>
        <v>110000</v>
      </c>
      <c r="BB36" s="364">
        <f t="shared" si="33"/>
        <v>0</v>
      </c>
      <c r="BC36" s="364">
        <f t="shared" si="34"/>
        <v>110000</v>
      </c>
      <c r="BD36" s="371">
        <f t="shared" si="35"/>
        <v>244500</v>
      </c>
      <c r="BE36" s="372">
        <f t="shared" si="36"/>
        <v>0</v>
      </c>
      <c r="BF36" s="372">
        <f t="shared" si="37"/>
        <v>244500</v>
      </c>
      <c r="BG36" s="381">
        <f t="shared" si="38"/>
        <v>449000</v>
      </c>
      <c r="BH36" s="372">
        <f t="shared" si="39"/>
        <v>0</v>
      </c>
      <c r="BI36" s="372">
        <f t="shared" si="40"/>
        <v>449000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'42 92'!E37+'Total Convetional'!E37+'Total HDD'!E37</f>
        <v>91800</v>
      </c>
      <c r="F37" s="161">
        <f>'42 92'!F37+'Total Convetional'!F37+'Total HDD'!F37</f>
        <v>71637.98</v>
      </c>
      <c r="G37" s="448">
        <f t="shared" si="8"/>
        <v>20162.020000000004</v>
      </c>
      <c r="H37" s="161">
        <f>'42 92'!H37+'Total Convetional'!H37+'Total HDD'!H37</f>
        <v>91800</v>
      </c>
      <c r="I37" s="161">
        <f>'42 92'!I37+'Total Convetional'!I37+'Total HDD'!I37</f>
        <v>85917.1</v>
      </c>
      <c r="J37" s="448">
        <f t="shared" si="9"/>
        <v>5882.8999999999942</v>
      </c>
      <c r="K37" s="161">
        <f>'42 92'!K37+'Total Convetional'!K37+'Total HDD'!K37</f>
        <v>91800</v>
      </c>
      <c r="L37" s="161">
        <f>'42 92'!L37+'Total Convetional'!L37+'Total HDD'!L37</f>
        <v>86814.42</v>
      </c>
      <c r="M37" s="444">
        <f t="shared" si="10"/>
        <v>4985.5800000000017</v>
      </c>
      <c r="N37" s="404">
        <f t="shared" si="11"/>
        <v>275400</v>
      </c>
      <c r="O37" s="161">
        <f t="shared" si="12"/>
        <v>244369.5</v>
      </c>
      <c r="P37" s="403">
        <f t="shared" si="13"/>
        <v>31030.5</v>
      </c>
      <c r="Q37" s="168">
        <f>'42 92'!Q37+'Total Convetional'!Q37+'Total HDD'!Q37</f>
        <v>91800</v>
      </c>
      <c r="R37" s="161">
        <f>'42 92'!R37+'Total Convetional'!R37+'Total HDD'!R37</f>
        <v>63325.73</v>
      </c>
      <c r="S37" s="448">
        <f t="shared" si="14"/>
        <v>28474.269999999997</v>
      </c>
      <c r="T37" s="161">
        <f>'42 92'!T37+'Total Convetional'!T37+'Total HDD'!T37</f>
        <v>91800</v>
      </c>
      <c r="U37" s="161">
        <f>'42 92'!U37+'Total Convetional'!U37+'Total HDD'!U37</f>
        <v>0</v>
      </c>
      <c r="V37" s="448">
        <f t="shared" si="15"/>
        <v>91800</v>
      </c>
      <c r="W37" s="161">
        <f>'42 92'!W37+'Total Convetional'!W37+'Total HDD'!W37</f>
        <v>91800</v>
      </c>
      <c r="X37" s="161">
        <f>'42 92'!X37+'Total Convetional'!X37+'Total HDD'!X37</f>
        <v>0</v>
      </c>
      <c r="Y37" s="444">
        <f t="shared" si="16"/>
        <v>91800</v>
      </c>
      <c r="Z37" s="168">
        <f t="shared" si="17"/>
        <v>275400</v>
      </c>
      <c r="AA37" s="161">
        <f t="shared" si="18"/>
        <v>63325.73</v>
      </c>
      <c r="AB37" s="403">
        <f t="shared" si="19"/>
        <v>212074.27</v>
      </c>
      <c r="AC37" s="404">
        <f t="shared" si="20"/>
        <v>550800</v>
      </c>
      <c r="AD37" s="161">
        <f t="shared" si="21"/>
        <v>307695.23</v>
      </c>
      <c r="AE37" s="403">
        <f t="shared" si="22"/>
        <v>243104.77000000002</v>
      </c>
      <c r="AF37" s="168">
        <f>'42 92'!AF37+'Total Convetional'!AF37+'Total HDD'!AF37</f>
        <v>91800</v>
      </c>
      <c r="AG37" s="161">
        <f>'42 92'!AG37+'Total Convetional'!AG37+'Total HDD'!AG37</f>
        <v>0</v>
      </c>
      <c r="AH37" s="462">
        <f t="shared" si="23"/>
        <v>91800</v>
      </c>
      <c r="AI37" s="161">
        <f>'42 92'!AI37+'Total Convetional'!AI37+'Total HDD'!AI37</f>
        <v>91800</v>
      </c>
      <c r="AJ37" s="161">
        <f>'42 92'!AJ37+'Total Convetional'!AJ37+'Total HDD'!AJ37</f>
        <v>0</v>
      </c>
      <c r="AK37" s="462">
        <f t="shared" si="24"/>
        <v>91800</v>
      </c>
      <c r="AL37" s="161">
        <f>'42 92'!AL37+'Total Convetional'!AL37+'Total HDD'!AL37</f>
        <v>91800</v>
      </c>
      <c r="AM37" s="161">
        <f>'42 92'!AM37+'Total Convetional'!AM37+'Total HDD'!AM37</f>
        <v>0</v>
      </c>
      <c r="AN37" s="444">
        <f t="shared" si="25"/>
        <v>91800</v>
      </c>
      <c r="AO37" s="404">
        <f t="shared" si="26"/>
        <v>275400</v>
      </c>
      <c r="AP37" s="161">
        <f t="shared" si="27"/>
        <v>0</v>
      </c>
      <c r="AQ37" s="161">
        <f t="shared" si="28"/>
        <v>275400</v>
      </c>
      <c r="AR37" s="168">
        <f>'42 92'!AR37+'Total Convetional'!AR37+'Total HDD'!AR37</f>
        <v>91800</v>
      </c>
      <c r="AS37" s="161">
        <f>'42 92'!AS37+'Total Convetional'!AS37+'Total HDD'!AS37</f>
        <v>0</v>
      </c>
      <c r="AT37" s="462">
        <f t="shared" si="29"/>
        <v>91800</v>
      </c>
      <c r="AU37" s="161">
        <f>'42 92'!AU37+'Total Convetional'!AU37+'Total HDD'!AU37</f>
        <v>91800</v>
      </c>
      <c r="AV37" s="161">
        <f>'42 92'!AV37+'Total Convetional'!AV37+'Total HDD'!AV37</f>
        <v>0</v>
      </c>
      <c r="AW37" s="448">
        <f t="shared" si="30"/>
        <v>91800</v>
      </c>
      <c r="AX37" s="161">
        <f>'42 92'!AX37+'Total Convetional'!AX37+'Total HDD'!AX37</f>
        <v>91800</v>
      </c>
      <c r="AY37" s="352">
        <f>'42 92'!AY37+'Total Convetional'!AY37+'Total HDD'!AY37</f>
        <v>0</v>
      </c>
      <c r="AZ37" s="444">
        <f t="shared" si="31"/>
        <v>91800</v>
      </c>
      <c r="BA37" s="359">
        <f t="shared" si="32"/>
        <v>275400</v>
      </c>
      <c r="BB37" s="364">
        <f t="shared" si="33"/>
        <v>0</v>
      </c>
      <c r="BC37" s="364">
        <f t="shared" si="34"/>
        <v>275400</v>
      </c>
      <c r="BD37" s="371">
        <f t="shared" si="35"/>
        <v>550800</v>
      </c>
      <c r="BE37" s="372">
        <f t="shared" si="36"/>
        <v>0</v>
      </c>
      <c r="BF37" s="372">
        <f t="shared" si="37"/>
        <v>550800</v>
      </c>
      <c r="BG37" s="381">
        <f t="shared" si="38"/>
        <v>1101600</v>
      </c>
      <c r="BH37" s="372">
        <f t="shared" si="39"/>
        <v>307695.23</v>
      </c>
      <c r="BI37" s="372">
        <f t="shared" si="40"/>
        <v>793904.77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'42 92'!E38+'Total Convetional'!E38+'Total HDD'!E38</f>
        <v>31800</v>
      </c>
      <c r="F38" s="161">
        <f>'42 92'!F38+'Total Convetional'!F38+'Total HDD'!F38</f>
        <v>48078.15</v>
      </c>
      <c r="G38" s="448">
        <f t="shared" si="8"/>
        <v>-16278.150000000001</v>
      </c>
      <c r="H38" s="161">
        <f>'42 92'!H38+'Total Convetional'!H38+'Total HDD'!H38</f>
        <v>35800</v>
      </c>
      <c r="I38" s="161">
        <f>'42 92'!I38+'Total Convetional'!I38+'Total HDD'!I38</f>
        <v>31737.439999999999</v>
      </c>
      <c r="J38" s="448">
        <f t="shared" si="9"/>
        <v>4062.5600000000013</v>
      </c>
      <c r="K38" s="161">
        <f>'42 92'!K38+'Total Convetional'!K38+'Total HDD'!K38</f>
        <v>31800</v>
      </c>
      <c r="L38" s="161">
        <f>'42 92'!L38+'Total Convetional'!L38+'Total HDD'!L38</f>
        <v>47680.35</v>
      </c>
      <c r="M38" s="444">
        <f t="shared" si="10"/>
        <v>-15880.349999999999</v>
      </c>
      <c r="N38" s="404">
        <f t="shared" si="11"/>
        <v>99400</v>
      </c>
      <c r="O38" s="161">
        <f t="shared" si="12"/>
        <v>127495.94</v>
      </c>
      <c r="P38" s="403">
        <f t="shared" si="13"/>
        <v>-28095.940000000002</v>
      </c>
      <c r="Q38" s="168">
        <f>'42 92'!Q38+'Total Convetional'!Q38+'Total HDD'!Q38</f>
        <v>2100</v>
      </c>
      <c r="R38" s="161">
        <f>'42 92'!R38+'Total Convetional'!R38+'Total HDD'!R38</f>
        <v>12677.02</v>
      </c>
      <c r="S38" s="448">
        <f t="shared" si="14"/>
        <v>-10577.02</v>
      </c>
      <c r="T38" s="161">
        <f>'42 92'!T38+'Total Convetional'!T38+'Total HDD'!T38</f>
        <v>2500</v>
      </c>
      <c r="U38" s="161">
        <f>'42 92'!U38+'Total Convetional'!U38+'Total HDD'!U38</f>
        <v>0</v>
      </c>
      <c r="V38" s="448">
        <f t="shared" si="15"/>
        <v>2500</v>
      </c>
      <c r="W38" s="161">
        <f>'42 92'!W38+'Total Convetional'!W38+'Total HDD'!W38</f>
        <v>2500</v>
      </c>
      <c r="X38" s="161">
        <f>'42 92'!X38+'Total Convetional'!X38+'Total HDD'!X38</f>
        <v>0</v>
      </c>
      <c r="Y38" s="444">
        <f t="shared" si="16"/>
        <v>2500</v>
      </c>
      <c r="Z38" s="168">
        <f t="shared" si="17"/>
        <v>7100</v>
      </c>
      <c r="AA38" s="161">
        <f t="shared" si="18"/>
        <v>12677.02</v>
      </c>
      <c r="AB38" s="403">
        <f t="shared" si="19"/>
        <v>-5577.02</v>
      </c>
      <c r="AC38" s="404">
        <f t="shared" si="20"/>
        <v>106500</v>
      </c>
      <c r="AD38" s="161">
        <f t="shared" si="21"/>
        <v>140172.96</v>
      </c>
      <c r="AE38" s="403">
        <f t="shared" si="22"/>
        <v>-33672.959999999992</v>
      </c>
      <c r="AF38" s="168">
        <f>'42 92'!AF38+'Total Convetional'!AF38+'Total HDD'!AF38</f>
        <v>9500</v>
      </c>
      <c r="AG38" s="161">
        <f>'42 92'!AG38+'Total Convetional'!AG38+'Total HDD'!AG38</f>
        <v>0</v>
      </c>
      <c r="AH38" s="462">
        <f t="shared" si="23"/>
        <v>9500</v>
      </c>
      <c r="AI38" s="161">
        <f>'42 92'!AI38+'Total Convetional'!AI38+'Total HDD'!AI38</f>
        <v>11500</v>
      </c>
      <c r="AJ38" s="161">
        <f>'42 92'!AJ38+'Total Convetional'!AJ38+'Total HDD'!AJ38</f>
        <v>0</v>
      </c>
      <c r="AK38" s="462">
        <f t="shared" si="24"/>
        <v>11500</v>
      </c>
      <c r="AL38" s="161">
        <f>'42 92'!AL38+'Total Convetional'!AL38+'Total HDD'!AL38</f>
        <v>9500</v>
      </c>
      <c r="AM38" s="161">
        <f>'42 92'!AM38+'Total Convetional'!AM38+'Total HDD'!AM38</f>
        <v>0</v>
      </c>
      <c r="AN38" s="444">
        <f t="shared" si="25"/>
        <v>9500</v>
      </c>
      <c r="AO38" s="404">
        <f t="shared" si="26"/>
        <v>30500</v>
      </c>
      <c r="AP38" s="161">
        <f t="shared" si="27"/>
        <v>0</v>
      </c>
      <c r="AQ38" s="161">
        <f t="shared" si="28"/>
        <v>30500</v>
      </c>
      <c r="AR38" s="168">
        <f>'42 92'!AR38+'Total Convetional'!AR38+'Total HDD'!AR38</f>
        <v>11500</v>
      </c>
      <c r="AS38" s="161">
        <f>'42 92'!AS38+'Total Convetional'!AS38+'Total HDD'!AS38</f>
        <v>0</v>
      </c>
      <c r="AT38" s="462">
        <f t="shared" si="29"/>
        <v>11500</v>
      </c>
      <c r="AU38" s="161">
        <f>'42 92'!AU38+'Total Convetional'!AU38+'Total HDD'!AU38</f>
        <v>9500</v>
      </c>
      <c r="AV38" s="161">
        <f>'42 92'!AV38+'Total Convetional'!AV38+'Total HDD'!AV38</f>
        <v>0</v>
      </c>
      <c r="AW38" s="448">
        <f t="shared" si="30"/>
        <v>9500</v>
      </c>
      <c r="AX38" s="161">
        <f>'42 92'!AX38+'Total Convetional'!AX38+'Total HDD'!AX38</f>
        <v>37500</v>
      </c>
      <c r="AY38" s="352">
        <f>'42 92'!AY38+'Total Convetional'!AY38+'Total HDD'!AY38</f>
        <v>0</v>
      </c>
      <c r="AZ38" s="444">
        <f t="shared" si="31"/>
        <v>37500</v>
      </c>
      <c r="BA38" s="359">
        <f t="shared" si="32"/>
        <v>58500</v>
      </c>
      <c r="BB38" s="364">
        <f t="shared" si="33"/>
        <v>0</v>
      </c>
      <c r="BC38" s="364">
        <f t="shared" si="34"/>
        <v>58500</v>
      </c>
      <c r="BD38" s="371">
        <f t="shared" si="35"/>
        <v>89000</v>
      </c>
      <c r="BE38" s="372">
        <f t="shared" si="36"/>
        <v>0</v>
      </c>
      <c r="BF38" s="372">
        <f t="shared" si="37"/>
        <v>89000</v>
      </c>
      <c r="BG38" s="381">
        <f t="shared" si="38"/>
        <v>195500</v>
      </c>
      <c r="BH38" s="372">
        <f t="shared" si="39"/>
        <v>140172.96</v>
      </c>
      <c r="BI38" s="372">
        <f t="shared" si="40"/>
        <v>55327.040000000008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'42 92'!E39+'Total Convetional'!E39+'Total HDD'!E39</f>
        <v>0</v>
      </c>
      <c r="F39" s="161">
        <f>'42 92'!F39+'Total Convetional'!F39+'Total HDD'!F39</f>
        <v>0</v>
      </c>
      <c r="G39" s="448">
        <f t="shared" si="8"/>
        <v>0</v>
      </c>
      <c r="H39" s="161">
        <f>'42 92'!H39+'Total Convetional'!H39+'Total HDD'!H39</f>
        <v>40000</v>
      </c>
      <c r="I39" s="161">
        <f>'42 92'!I39+'Total Convetional'!I39+'Total HDD'!I39</f>
        <v>-146000</v>
      </c>
      <c r="J39" s="448">
        <f t="shared" si="9"/>
        <v>186000</v>
      </c>
      <c r="K39" s="161">
        <f>'42 92'!K39+'Total Convetional'!K39+'Total HDD'!K39</f>
        <v>180000</v>
      </c>
      <c r="L39" s="161">
        <f>'42 92'!L39+'Total Convetional'!L39+'Total HDD'!L39</f>
        <v>0</v>
      </c>
      <c r="M39" s="444">
        <f t="shared" si="10"/>
        <v>180000</v>
      </c>
      <c r="N39" s="404">
        <f t="shared" si="11"/>
        <v>220000</v>
      </c>
      <c r="O39" s="161">
        <f t="shared" si="12"/>
        <v>-146000</v>
      </c>
      <c r="P39" s="403">
        <f t="shared" si="13"/>
        <v>366000</v>
      </c>
      <c r="Q39" s="168">
        <f>'42 92'!Q39+'Total Convetional'!Q39+'Total HDD'!Q39</f>
        <v>0</v>
      </c>
      <c r="R39" s="161">
        <f>'42 92'!R39+'Total Convetional'!R39+'Total HDD'!R39</f>
        <v>41775</v>
      </c>
      <c r="S39" s="448">
        <f t="shared" si="14"/>
        <v>-41775</v>
      </c>
      <c r="T39" s="161">
        <f>'42 92'!T39+'Total Convetional'!T39+'Total HDD'!T39</f>
        <v>0</v>
      </c>
      <c r="U39" s="161">
        <f>'42 92'!U39+'Total Convetional'!U39+'Total HDD'!U39</f>
        <v>0</v>
      </c>
      <c r="V39" s="448">
        <f t="shared" si="15"/>
        <v>0</v>
      </c>
      <c r="W39" s="161">
        <f>'42 92'!W39+'Total Convetional'!W39+'Total HDD'!W39</f>
        <v>110000</v>
      </c>
      <c r="X39" s="161">
        <f>'42 92'!X39+'Total Convetional'!X39+'Total HDD'!X39</f>
        <v>0</v>
      </c>
      <c r="Y39" s="444">
        <f t="shared" si="16"/>
        <v>110000</v>
      </c>
      <c r="Z39" s="168">
        <f t="shared" si="17"/>
        <v>110000</v>
      </c>
      <c r="AA39" s="161">
        <f t="shared" si="18"/>
        <v>41775</v>
      </c>
      <c r="AB39" s="403">
        <f t="shared" si="19"/>
        <v>68225</v>
      </c>
      <c r="AC39" s="404">
        <f t="shared" si="20"/>
        <v>330000</v>
      </c>
      <c r="AD39" s="161">
        <f t="shared" si="21"/>
        <v>-104225</v>
      </c>
      <c r="AE39" s="403">
        <f t="shared" si="22"/>
        <v>434225</v>
      </c>
      <c r="AF39" s="168">
        <f>'42 92'!AF39+'Total Convetional'!AF39+'Total HDD'!AF39</f>
        <v>20000</v>
      </c>
      <c r="AG39" s="161">
        <f>'42 92'!AG39+'Total Convetional'!AG39+'Total HDD'!AG39</f>
        <v>0</v>
      </c>
      <c r="AH39" s="462">
        <f t="shared" si="23"/>
        <v>20000</v>
      </c>
      <c r="AI39" s="161">
        <f>'42 92'!AI39+'Total Convetional'!AI39+'Total HDD'!AI39</f>
        <v>40000</v>
      </c>
      <c r="AJ39" s="161">
        <f>'42 92'!AJ39+'Total Convetional'!AJ39+'Total HDD'!AJ39</f>
        <v>0</v>
      </c>
      <c r="AK39" s="462">
        <f t="shared" si="24"/>
        <v>40000</v>
      </c>
      <c r="AL39" s="161">
        <f>'42 92'!AL39+'Total Convetional'!AL39+'Total HDD'!AL39</f>
        <v>40000</v>
      </c>
      <c r="AM39" s="161">
        <f>'42 92'!AM39+'Total Convetional'!AM39+'Total HDD'!AM39</f>
        <v>0</v>
      </c>
      <c r="AN39" s="444">
        <f t="shared" si="25"/>
        <v>40000</v>
      </c>
      <c r="AO39" s="404">
        <f t="shared" si="26"/>
        <v>100000</v>
      </c>
      <c r="AP39" s="161">
        <f t="shared" si="27"/>
        <v>0</v>
      </c>
      <c r="AQ39" s="161">
        <f t="shared" si="28"/>
        <v>100000</v>
      </c>
      <c r="AR39" s="168">
        <f>'42 92'!AR39+'Total Convetional'!AR39+'Total HDD'!AR39</f>
        <v>0</v>
      </c>
      <c r="AS39" s="161">
        <f>'42 92'!AS39+'Total Convetional'!AS39+'Total HDD'!AS39</f>
        <v>0</v>
      </c>
      <c r="AT39" s="462">
        <f t="shared" si="29"/>
        <v>0</v>
      </c>
      <c r="AU39" s="161">
        <f>'42 92'!AU39+'Total Convetional'!AU39+'Total HDD'!AU39</f>
        <v>159480</v>
      </c>
      <c r="AV39" s="161">
        <f>'42 92'!AV39+'Total Convetional'!AV39+'Total HDD'!AV39</f>
        <v>0</v>
      </c>
      <c r="AW39" s="448">
        <f t="shared" si="30"/>
        <v>159480</v>
      </c>
      <c r="AX39" s="161">
        <f>'42 92'!AX39+'Total Convetional'!AX39+'Total HDD'!AX39</f>
        <v>50000</v>
      </c>
      <c r="AY39" s="352">
        <f>'42 92'!AY39+'Total Convetional'!AY39+'Total HDD'!AY39</f>
        <v>0</v>
      </c>
      <c r="AZ39" s="444">
        <f t="shared" si="31"/>
        <v>50000</v>
      </c>
      <c r="BA39" s="359">
        <f t="shared" si="32"/>
        <v>209480</v>
      </c>
      <c r="BB39" s="364">
        <f t="shared" si="33"/>
        <v>0</v>
      </c>
      <c r="BC39" s="364">
        <f t="shared" si="34"/>
        <v>209480</v>
      </c>
      <c r="BD39" s="371">
        <f t="shared" si="35"/>
        <v>309480</v>
      </c>
      <c r="BE39" s="372">
        <f t="shared" si="36"/>
        <v>0</v>
      </c>
      <c r="BF39" s="372">
        <f t="shared" si="37"/>
        <v>309480</v>
      </c>
      <c r="BG39" s="381">
        <f t="shared" si="38"/>
        <v>639480</v>
      </c>
      <c r="BH39" s="372">
        <f t="shared" si="39"/>
        <v>-104225</v>
      </c>
      <c r="BI39" s="372">
        <f t="shared" si="40"/>
        <v>743705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'42 92'!E40+'Total Convetional'!E40+'Total HDD'!E40</f>
        <v>91000</v>
      </c>
      <c r="F40" s="161">
        <f>'42 92'!F40+'Total Convetional'!F40+'Total HDD'!F40</f>
        <v>84480</v>
      </c>
      <c r="G40" s="448">
        <f t="shared" si="8"/>
        <v>6520</v>
      </c>
      <c r="H40" s="161">
        <f>'42 92'!H40+'Total Convetional'!H40+'Total HDD'!H40</f>
        <v>121000</v>
      </c>
      <c r="I40" s="161">
        <f>'42 92'!I40+'Total Convetional'!I40+'Total HDD'!I40</f>
        <v>140000</v>
      </c>
      <c r="J40" s="448">
        <f t="shared" si="9"/>
        <v>-19000</v>
      </c>
      <c r="K40" s="161">
        <f>'42 92'!K40+'Total Convetional'!K40+'Total HDD'!K40</f>
        <v>149000</v>
      </c>
      <c r="L40" s="161">
        <f>'42 92'!L40+'Total Convetional'!L40+'Total HDD'!L40</f>
        <v>100000</v>
      </c>
      <c r="M40" s="444">
        <f t="shared" si="10"/>
        <v>49000</v>
      </c>
      <c r="N40" s="404">
        <f t="shared" si="11"/>
        <v>361000</v>
      </c>
      <c r="O40" s="161">
        <f t="shared" si="12"/>
        <v>324480</v>
      </c>
      <c r="P40" s="403">
        <f t="shared" si="13"/>
        <v>36520</v>
      </c>
      <c r="Q40" s="168">
        <f>'42 92'!Q40+'Total Convetional'!Q40+'Total HDD'!Q40</f>
        <v>91000</v>
      </c>
      <c r="R40" s="161">
        <f>'42 92'!R40+'Total Convetional'!R40+'Total HDD'!R40</f>
        <v>100000</v>
      </c>
      <c r="S40" s="448">
        <f t="shared" si="14"/>
        <v>-9000</v>
      </c>
      <c r="T40" s="161">
        <f>'42 92'!T40+'Total Convetional'!T40+'Total HDD'!T40</f>
        <v>91000</v>
      </c>
      <c r="U40" s="161">
        <f>'42 92'!U40+'Total Convetional'!U40+'Total HDD'!U40</f>
        <v>0</v>
      </c>
      <c r="V40" s="448">
        <f t="shared" si="15"/>
        <v>91000</v>
      </c>
      <c r="W40" s="161">
        <f>'42 92'!W40+'Total Convetional'!W40+'Total HDD'!W40</f>
        <v>91000</v>
      </c>
      <c r="X40" s="161">
        <f>'42 92'!X40+'Total Convetional'!X40+'Total HDD'!X40</f>
        <v>0</v>
      </c>
      <c r="Y40" s="444">
        <f t="shared" si="16"/>
        <v>91000</v>
      </c>
      <c r="Z40" s="168">
        <f t="shared" si="17"/>
        <v>273000</v>
      </c>
      <c r="AA40" s="161">
        <f t="shared" si="18"/>
        <v>100000</v>
      </c>
      <c r="AB40" s="403">
        <f t="shared" si="19"/>
        <v>173000</v>
      </c>
      <c r="AC40" s="404">
        <f t="shared" si="20"/>
        <v>634000</v>
      </c>
      <c r="AD40" s="161">
        <f t="shared" si="21"/>
        <v>424480</v>
      </c>
      <c r="AE40" s="403">
        <f t="shared" si="22"/>
        <v>209520</v>
      </c>
      <c r="AF40" s="168">
        <f>'42 92'!AF40+'Total Convetional'!AF40+'Total HDD'!AF40</f>
        <v>91000</v>
      </c>
      <c r="AG40" s="161">
        <f>'42 92'!AG40+'Total Convetional'!AG40+'Total HDD'!AG40</f>
        <v>0</v>
      </c>
      <c r="AH40" s="462">
        <f t="shared" si="23"/>
        <v>91000</v>
      </c>
      <c r="AI40" s="161">
        <f>'42 92'!AI40+'Total Convetional'!AI40+'Total HDD'!AI40</f>
        <v>91000</v>
      </c>
      <c r="AJ40" s="161">
        <f>'42 92'!AJ40+'Total Convetional'!AJ40+'Total HDD'!AJ40</f>
        <v>0</v>
      </c>
      <c r="AK40" s="462">
        <f t="shared" si="24"/>
        <v>91000</v>
      </c>
      <c r="AL40" s="161">
        <f>'42 92'!AL40+'Total Convetional'!AL40+'Total HDD'!AL40</f>
        <v>91000</v>
      </c>
      <c r="AM40" s="161">
        <f>'42 92'!AM40+'Total Convetional'!AM40+'Total HDD'!AM40</f>
        <v>0</v>
      </c>
      <c r="AN40" s="444">
        <f t="shared" si="25"/>
        <v>91000</v>
      </c>
      <c r="AO40" s="404">
        <f t="shared" si="26"/>
        <v>273000</v>
      </c>
      <c r="AP40" s="161">
        <f t="shared" si="27"/>
        <v>0</v>
      </c>
      <c r="AQ40" s="161">
        <f t="shared" si="28"/>
        <v>273000</v>
      </c>
      <c r="AR40" s="168">
        <f>'42 92'!AR40+'Total Convetional'!AR40+'Total HDD'!AR40</f>
        <v>91000</v>
      </c>
      <c r="AS40" s="161">
        <f>'42 92'!AS40+'Total Convetional'!AS40+'Total HDD'!AS40</f>
        <v>0</v>
      </c>
      <c r="AT40" s="462">
        <f t="shared" si="29"/>
        <v>91000</v>
      </c>
      <c r="AU40" s="161">
        <f>'42 92'!AU40+'Total Convetional'!AU40+'Total HDD'!AU40</f>
        <v>91000</v>
      </c>
      <c r="AV40" s="161">
        <f>'42 92'!AV40+'Total Convetional'!AV40+'Total HDD'!AV40</f>
        <v>0</v>
      </c>
      <c r="AW40" s="448">
        <f t="shared" si="30"/>
        <v>91000</v>
      </c>
      <c r="AX40" s="161">
        <f>'42 92'!AX40+'Total Convetional'!AX40+'Total HDD'!AX40</f>
        <v>149000</v>
      </c>
      <c r="AY40" s="352">
        <f>'42 92'!AY40+'Total Convetional'!AY40+'Total HDD'!AY40</f>
        <v>0</v>
      </c>
      <c r="AZ40" s="444">
        <f t="shared" si="31"/>
        <v>149000</v>
      </c>
      <c r="BA40" s="359">
        <f t="shared" si="32"/>
        <v>331000</v>
      </c>
      <c r="BB40" s="364">
        <f t="shared" si="33"/>
        <v>0</v>
      </c>
      <c r="BC40" s="364">
        <f t="shared" si="34"/>
        <v>331000</v>
      </c>
      <c r="BD40" s="371">
        <f t="shared" si="35"/>
        <v>604000</v>
      </c>
      <c r="BE40" s="372">
        <f t="shared" si="36"/>
        <v>0</v>
      </c>
      <c r="BF40" s="372">
        <f t="shared" si="37"/>
        <v>604000</v>
      </c>
      <c r="BG40" s="381">
        <f t="shared" si="38"/>
        <v>1238000</v>
      </c>
      <c r="BH40" s="372">
        <f t="shared" si="39"/>
        <v>424480</v>
      </c>
      <c r="BI40" s="372">
        <f t="shared" si="40"/>
        <v>813520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'42 92'!E41+'Total Convetional'!E41+'Total HDD'!E41</f>
        <v>94343.750000000015</v>
      </c>
      <c r="F41" s="161">
        <f>'42 92'!F41+'Total Convetional'!F41+'Total HDD'!F41</f>
        <v>76166.89</v>
      </c>
      <c r="G41" s="448">
        <f t="shared" si="8"/>
        <v>18176.860000000015</v>
      </c>
      <c r="H41" s="161">
        <f>'42 92'!H41+'Total Convetional'!H41+'Total HDD'!H41</f>
        <v>94343.750000000015</v>
      </c>
      <c r="I41" s="161">
        <f>'42 92'!I41+'Total Convetional'!I41+'Total HDD'!I41</f>
        <v>105740.45</v>
      </c>
      <c r="J41" s="448">
        <f t="shared" si="9"/>
        <v>-11396.699999999983</v>
      </c>
      <c r="K41" s="161">
        <f>'42 92'!K41+'Total Convetional'!K41+'Total HDD'!K41</f>
        <v>99177.080000000016</v>
      </c>
      <c r="L41" s="161">
        <f>'42 92'!L41+'Total Convetional'!L41+'Total HDD'!L41</f>
        <v>77000.22</v>
      </c>
      <c r="M41" s="444">
        <f t="shared" si="10"/>
        <v>22176.860000000015</v>
      </c>
      <c r="N41" s="404">
        <f t="shared" si="11"/>
        <v>287864.58000000007</v>
      </c>
      <c r="O41" s="161">
        <f t="shared" si="12"/>
        <v>258907.56</v>
      </c>
      <c r="P41" s="403">
        <f t="shared" si="13"/>
        <v>28957.020000000077</v>
      </c>
      <c r="Q41" s="168">
        <f>'42 92'!Q41+'Total Convetional'!Q41+'Total HDD'!Q41</f>
        <v>76177.08</v>
      </c>
      <c r="R41" s="161">
        <f>'42 92'!R41+'Total Convetional'!R41+'Total HDD'!R41</f>
        <v>64654.46</v>
      </c>
      <c r="S41" s="448">
        <f t="shared" si="14"/>
        <v>11522.620000000003</v>
      </c>
      <c r="T41" s="161">
        <f>'42 92'!T41+'Total Convetional'!T41+'Total HDD'!T41</f>
        <v>90676.75</v>
      </c>
      <c r="U41" s="161">
        <f>'42 92'!U41+'Total Convetional'!U41+'Total HDD'!U41</f>
        <v>0</v>
      </c>
      <c r="V41" s="448">
        <f t="shared" si="15"/>
        <v>90676.75</v>
      </c>
      <c r="W41" s="161">
        <f>'42 92'!W41+'Total Convetional'!W41+'Total HDD'!W41</f>
        <v>90676.75</v>
      </c>
      <c r="X41" s="161">
        <f>'42 92'!X41+'Total Convetional'!X41+'Total HDD'!X41</f>
        <v>0</v>
      </c>
      <c r="Y41" s="444">
        <f t="shared" si="16"/>
        <v>90676.75</v>
      </c>
      <c r="Z41" s="168">
        <f t="shared" si="17"/>
        <v>257530.58000000002</v>
      </c>
      <c r="AA41" s="161">
        <f t="shared" si="18"/>
        <v>64654.46</v>
      </c>
      <c r="AB41" s="403">
        <f t="shared" si="19"/>
        <v>192876.12000000002</v>
      </c>
      <c r="AC41" s="404">
        <f t="shared" si="20"/>
        <v>545395.16000000015</v>
      </c>
      <c r="AD41" s="161">
        <f t="shared" si="21"/>
        <v>323562.02</v>
      </c>
      <c r="AE41" s="403">
        <f t="shared" si="22"/>
        <v>221833.14000000013</v>
      </c>
      <c r="AF41" s="168">
        <f>'42 92'!AF41+'Total Convetional'!AF41+'Total HDD'!AF41</f>
        <v>110010.07</v>
      </c>
      <c r="AG41" s="161">
        <f>'42 92'!AG41+'Total Convetional'!AG41+'Total HDD'!AG41</f>
        <v>0</v>
      </c>
      <c r="AH41" s="462">
        <f t="shared" si="23"/>
        <v>110010.07</v>
      </c>
      <c r="AI41" s="161">
        <f>'42 92'!AI41+'Total Convetional'!AI41+'Total HDD'!AI41</f>
        <v>110010.07</v>
      </c>
      <c r="AJ41" s="161">
        <f>'42 92'!AJ41+'Total Convetional'!AJ41+'Total HDD'!AJ41</f>
        <v>0</v>
      </c>
      <c r="AK41" s="462">
        <f t="shared" si="24"/>
        <v>110010.07</v>
      </c>
      <c r="AL41" s="161">
        <f>'42 92'!AL41+'Total Convetional'!AL41+'Total HDD'!AL41</f>
        <v>110010.07</v>
      </c>
      <c r="AM41" s="161">
        <f>'42 92'!AM41+'Total Convetional'!AM41+'Total HDD'!AM41</f>
        <v>0</v>
      </c>
      <c r="AN41" s="444">
        <f t="shared" si="25"/>
        <v>110010.07</v>
      </c>
      <c r="AO41" s="404">
        <f t="shared" si="26"/>
        <v>330030.21000000002</v>
      </c>
      <c r="AP41" s="161">
        <f t="shared" si="27"/>
        <v>0</v>
      </c>
      <c r="AQ41" s="161">
        <f t="shared" si="28"/>
        <v>330030.21000000002</v>
      </c>
      <c r="AR41" s="168">
        <f>'42 92'!AR41+'Total Convetional'!AR41+'Total HDD'!AR41</f>
        <v>110010.07</v>
      </c>
      <c r="AS41" s="161">
        <f>'42 92'!AS41+'Total Convetional'!AS41+'Total HDD'!AS41</f>
        <v>0</v>
      </c>
      <c r="AT41" s="462">
        <f t="shared" si="29"/>
        <v>110010.07</v>
      </c>
      <c r="AU41" s="161">
        <f>'42 92'!AU41+'Total Convetional'!AU41+'Total HDD'!AU41</f>
        <v>110010.07</v>
      </c>
      <c r="AV41" s="161">
        <f>'42 92'!AV41+'Total Convetional'!AV41+'Total HDD'!AV41</f>
        <v>0</v>
      </c>
      <c r="AW41" s="448">
        <f t="shared" si="30"/>
        <v>110010.07</v>
      </c>
      <c r="AX41" s="161">
        <f>'42 92'!AX41+'Total Convetional'!AX41+'Total HDD'!AX41</f>
        <v>95510</v>
      </c>
      <c r="AY41" s="352">
        <f>'42 92'!AY41+'Total Convetional'!AY41+'Total HDD'!AY41</f>
        <v>0</v>
      </c>
      <c r="AZ41" s="444">
        <f t="shared" si="31"/>
        <v>95510</v>
      </c>
      <c r="BA41" s="359">
        <f t="shared" si="32"/>
        <v>315530.14</v>
      </c>
      <c r="BB41" s="364">
        <f t="shared" si="33"/>
        <v>0</v>
      </c>
      <c r="BC41" s="364">
        <f t="shared" si="34"/>
        <v>315530.14</v>
      </c>
      <c r="BD41" s="371">
        <f t="shared" si="35"/>
        <v>645560.35000000009</v>
      </c>
      <c r="BE41" s="372">
        <f t="shared" si="36"/>
        <v>0</v>
      </c>
      <c r="BF41" s="372">
        <f t="shared" si="37"/>
        <v>645560.35000000009</v>
      </c>
      <c r="BG41" s="381">
        <f t="shared" si="38"/>
        <v>1190955.5100000002</v>
      </c>
      <c r="BH41" s="372">
        <f t="shared" si="39"/>
        <v>323562.02</v>
      </c>
      <c r="BI41" s="372">
        <f t="shared" si="40"/>
        <v>867393.49000000022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'42 92'!E42+'Total Convetional'!E42+'Total HDD'!E42</f>
        <v>0</v>
      </c>
      <c r="F42" s="161">
        <f>'42 92'!F42+'Total Convetional'!F42+'Total HDD'!F42</f>
        <v>0</v>
      </c>
      <c r="G42" s="448">
        <f t="shared" si="8"/>
        <v>0</v>
      </c>
      <c r="H42" s="161">
        <f>'42 92'!H42+'Total Convetional'!H42+'Total HDD'!H42</f>
        <v>0</v>
      </c>
      <c r="I42" s="161">
        <f>'42 92'!I42+'Total Convetional'!I42+'Total HDD'!I42</f>
        <v>0</v>
      </c>
      <c r="J42" s="448">
        <f t="shared" si="9"/>
        <v>0</v>
      </c>
      <c r="K42" s="161">
        <f>'42 92'!K42+'Total Convetional'!K42+'Total HDD'!K42</f>
        <v>0</v>
      </c>
      <c r="L42" s="161">
        <f>'42 92'!L42+'Total Convetional'!L42+'Total HDD'!L42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'42 92'!Q42+'Total Convetional'!Q42+'Total HDD'!Q42</f>
        <v>0</v>
      </c>
      <c r="R42" s="161">
        <f>'42 92'!R42+'Total Convetional'!R42+'Total HDD'!R42</f>
        <v>0</v>
      </c>
      <c r="S42" s="448">
        <f t="shared" si="14"/>
        <v>0</v>
      </c>
      <c r="T42" s="161">
        <f>'42 92'!T42+'Total Convetional'!T42+'Total HDD'!T42</f>
        <v>0</v>
      </c>
      <c r="U42" s="161">
        <f>'42 92'!U42+'Total Convetional'!U42+'Total HDD'!U42</f>
        <v>0</v>
      </c>
      <c r="V42" s="448">
        <f t="shared" si="15"/>
        <v>0</v>
      </c>
      <c r="W42" s="161">
        <f>'42 92'!W42+'Total Convetional'!W42+'Total HDD'!W42</f>
        <v>0</v>
      </c>
      <c r="X42" s="161">
        <f>'42 92'!X42+'Total Convetional'!X42+'Total HDD'!X42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'42 92'!AF42+'Total Convetional'!AF42+'Total HDD'!AF42</f>
        <v>0</v>
      </c>
      <c r="AG42" s="161">
        <f>'42 92'!AG42+'Total Convetional'!AG42+'Total HDD'!AG42</f>
        <v>0</v>
      </c>
      <c r="AH42" s="462">
        <f t="shared" si="23"/>
        <v>0</v>
      </c>
      <c r="AI42" s="161">
        <f>'42 92'!AI42+'Total Convetional'!AI42+'Total HDD'!AI42</f>
        <v>0</v>
      </c>
      <c r="AJ42" s="161">
        <f>'42 92'!AJ42+'Total Convetional'!AJ42+'Total HDD'!AJ42</f>
        <v>0</v>
      </c>
      <c r="AK42" s="462">
        <f t="shared" si="24"/>
        <v>0</v>
      </c>
      <c r="AL42" s="161">
        <f>'42 92'!AL42+'Total Convetional'!AL42+'Total HDD'!AL42</f>
        <v>0</v>
      </c>
      <c r="AM42" s="161">
        <f>'42 92'!AM42+'Total Convetional'!AM42+'Total HDD'!AM42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'42 92'!AR42+'Total Convetional'!AR42+'Total HDD'!AR42</f>
        <v>0</v>
      </c>
      <c r="AS42" s="161">
        <f>'42 92'!AS42+'Total Convetional'!AS42+'Total HDD'!AS42</f>
        <v>0</v>
      </c>
      <c r="AT42" s="462">
        <f t="shared" si="29"/>
        <v>0</v>
      </c>
      <c r="AU42" s="161">
        <f>'42 92'!AU42+'Total Convetional'!AU42+'Total HDD'!AU42</f>
        <v>0</v>
      </c>
      <c r="AV42" s="161">
        <f>'42 92'!AV42+'Total Convetional'!AV42+'Total HDD'!AV42</f>
        <v>0</v>
      </c>
      <c r="AW42" s="448">
        <f t="shared" si="30"/>
        <v>0</v>
      </c>
      <c r="AX42" s="161">
        <f>'42 92'!AX42+'Total Convetional'!AX42+'Total HDD'!AX42</f>
        <v>0</v>
      </c>
      <c r="AY42" s="352">
        <f>'42 92'!AY42+'Total Convetional'!AY42+'Total HDD'!AY42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'42 92'!E43+'Total Convetional'!E43+'Total HDD'!E43</f>
        <v>168368</v>
      </c>
      <c r="F43" s="161">
        <f>'42 92'!F43+'Total Convetional'!F43+'Total HDD'!F43</f>
        <v>168331.19</v>
      </c>
      <c r="G43" s="448">
        <f t="shared" si="8"/>
        <v>36.809999999997672</v>
      </c>
      <c r="H43" s="161">
        <f>'42 92'!H43+'Total Convetional'!H43+'Total HDD'!H43</f>
        <v>168368</v>
      </c>
      <c r="I43" s="161">
        <f>'42 92'!I43+'Total Convetional'!I43+'Total HDD'!I43</f>
        <v>168368</v>
      </c>
      <c r="J43" s="448">
        <f t="shared" si="9"/>
        <v>0</v>
      </c>
      <c r="K43" s="161">
        <f>'42 92'!K43+'Total Convetional'!K43+'Total HDD'!K43</f>
        <v>168368</v>
      </c>
      <c r="L43" s="161">
        <f>'42 92'!L43+'Total Convetional'!L43+'Total HDD'!L43</f>
        <v>168294.38</v>
      </c>
      <c r="M43" s="444">
        <f t="shared" si="10"/>
        <v>73.619999999995343</v>
      </c>
      <c r="N43" s="404">
        <f t="shared" si="11"/>
        <v>505104</v>
      </c>
      <c r="O43" s="161">
        <f t="shared" si="12"/>
        <v>504993.57</v>
      </c>
      <c r="P43" s="403">
        <f t="shared" si="13"/>
        <v>110.42999999999302</v>
      </c>
      <c r="Q43" s="168">
        <f>'42 92'!Q43+'Total Convetional'!Q43+'Total HDD'!Q43</f>
        <v>168368</v>
      </c>
      <c r="R43" s="161">
        <f>'42 92'!R43+'Total Convetional'!R43+'Total HDD'!R43</f>
        <v>168294.38</v>
      </c>
      <c r="S43" s="448">
        <f t="shared" si="14"/>
        <v>73.619999999995343</v>
      </c>
      <c r="T43" s="161">
        <f>'42 92'!T43+'Total Convetional'!T43+'Total HDD'!T43</f>
        <v>168368</v>
      </c>
      <c r="U43" s="161">
        <f>'42 92'!U43+'Total Convetional'!U43+'Total HDD'!U43</f>
        <v>0</v>
      </c>
      <c r="V43" s="448">
        <f t="shared" si="15"/>
        <v>168368</v>
      </c>
      <c r="W43" s="161">
        <f>'42 92'!W43+'Total Convetional'!W43+'Total HDD'!W43</f>
        <v>168368</v>
      </c>
      <c r="X43" s="161">
        <f>'42 92'!X43+'Total Convetional'!X43+'Total HDD'!X43</f>
        <v>0</v>
      </c>
      <c r="Y43" s="444">
        <f t="shared" si="16"/>
        <v>168368</v>
      </c>
      <c r="Z43" s="168">
        <f t="shared" si="17"/>
        <v>505104</v>
      </c>
      <c r="AA43" s="161">
        <f t="shared" si="18"/>
        <v>168294.38</v>
      </c>
      <c r="AB43" s="403">
        <f t="shared" si="19"/>
        <v>336809.62</v>
      </c>
      <c r="AC43" s="404">
        <f t="shared" si="20"/>
        <v>1010208</v>
      </c>
      <c r="AD43" s="161">
        <f t="shared" si="21"/>
        <v>673287.95</v>
      </c>
      <c r="AE43" s="403">
        <f t="shared" si="22"/>
        <v>336920.05000000005</v>
      </c>
      <c r="AF43" s="168">
        <f>'42 92'!AF43+'Total Convetional'!AF43+'Total HDD'!AF43</f>
        <v>168368</v>
      </c>
      <c r="AG43" s="161">
        <f>'42 92'!AG43+'Total Convetional'!AG43+'Total HDD'!AG43</f>
        <v>0</v>
      </c>
      <c r="AH43" s="462">
        <f t="shared" si="23"/>
        <v>168368</v>
      </c>
      <c r="AI43" s="161">
        <f>'42 92'!AI43+'Total Convetional'!AI43+'Total HDD'!AI43</f>
        <v>168368</v>
      </c>
      <c r="AJ43" s="161">
        <f>'42 92'!AJ43+'Total Convetional'!AJ43+'Total HDD'!AJ43</f>
        <v>0</v>
      </c>
      <c r="AK43" s="462">
        <f t="shared" si="24"/>
        <v>168368</v>
      </c>
      <c r="AL43" s="161">
        <f>'42 92'!AL43+'Total Convetional'!AL43+'Total HDD'!AL43</f>
        <v>168368</v>
      </c>
      <c r="AM43" s="161">
        <f>'42 92'!AM43+'Total Convetional'!AM43+'Total HDD'!AM43</f>
        <v>0</v>
      </c>
      <c r="AN43" s="444">
        <f t="shared" si="25"/>
        <v>168368</v>
      </c>
      <c r="AO43" s="404">
        <f t="shared" si="26"/>
        <v>505104</v>
      </c>
      <c r="AP43" s="161">
        <f t="shared" si="27"/>
        <v>0</v>
      </c>
      <c r="AQ43" s="161">
        <f t="shared" si="28"/>
        <v>505104</v>
      </c>
      <c r="AR43" s="168">
        <f>'42 92'!AR43+'Total Convetional'!AR43+'Total HDD'!AR43</f>
        <v>168368</v>
      </c>
      <c r="AS43" s="161">
        <f>'42 92'!AS43+'Total Convetional'!AS43+'Total HDD'!AS43</f>
        <v>0</v>
      </c>
      <c r="AT43" s="462">
        <f t="shared" si="29"/>
        <v>168368</v>
      </c>
      <c r="AU43" s="161">
        <f>'42 92'!AU43+'Total Convetional'!AU43+'Total HDD'!AU43</f>
        <v>168368</v>
      </c>
      <c r="AV43" s="161">
        <f>'42 92'!AV43+'Total Convetional'!AV43+'Total HDD'!AV43</f>
        <v>0</v>
      </c>
      <c r="AW43" s="448">
        <f t="shared" si="30"/>
        <v>168368</v>
      </c>
      <c r="AX43" s="161">
        <f>'42 92'!AX43+'Total Convetional'!AX43+'Total HDD'!AX43</f>
        <v>168368</v>
      </c>
      <c r="AY43" s="352">
        <f>'42 92'!AY43+'Total Convetional'!AY43+'Total HDD'!AY43</f>
        <v>0</v>
      </c>
      <c r="AZ43" s="444">
        <f t="shared" si="31"/>
        <v>168368</v>
      </c>
      <c r="BA43" s="359">
        <f t="shared" si="32"/>
        <v>505104</v>
      </c>
      <c r="BB43" s="364">
        <f t="shared" si="33"/>
        <v>0</v>
      </c>
      <c r="BC43" s="364">
        <f t="shared" si="34"/>
        <v>505104</v>
      </c>
      <c r="BD43" s="371">
        <f t="shared" si="35"/>
        <v>1010208</v>
      </c>
      <c r="BE43" s="372">
        <f t="shared" si="36"/>
        <v>0</v>
      </c>
      <c r="BF43" s="372">
        <f t="shared" si="37"/>
        <v>1010208</v>
      </c>
      <c r="BG43" s="381">
        <f t="shared" si="38"/>
        <v>2020416</v>
      </c>
      <c r="BH43" s="372">
        <f t="shared" si="39"/>
        <v>673287.95</v>
      </c>
      <c r="BI43" s="372">
        <f t="shared" si="40"/>
        <v>1347128.05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'42 92'!E44+'Total Convetional'!E44+'Total HDD'!E44</f>
        <v>142383.97</v>
      </c>
      <c r="F44" s="161">
        <f>'42 92'!F44+'Total Convetional'!F44+'Total HDD'!F44</f>
        <v>231811.96</v>
      </c>
      <c r="G44" s="448">
        <f t="shared" si="8"/>
        <v>-89427.989999999991</v>
      </c>
      <c r="H44" s="161">
        <f>'42 92'!H44+'Total Convetional'!H44+'Total HDD'!H44</f>
        <v>140385</v>
      </c>
      <c r="I44" s="161">
        <f>'42 92'!I44+'Total Convetional'!I44+'Total HDD'!I44</f>
        <v>122801.38</v>
      </c>
      <c r="J44" s="448">
        <f t="shared" si="9"/>
        <v>17583.619999999995</v>
      </c>
      <c r="K44" s="161">
        <f>'42 92'!K44+'Total Convetional'!K44+'Total HDD'!K44</f>
        <v>140385</v>
      </c>
      <c r="L44" s="161">
        <f>'42 92'!L44+'Total Convetional'!L44+'Total HDD'!L44</f>
        <v>116105.44</v>
      </c>
      <c r="M44" s="444">
        <f t="shared" si="10"/>
        <v>24279.559999999998</v>
      </c>
      <c r="N44" s="404">
        <f t="shared" si="11"/>
        <v>423153.97</v>
      </c>
      <c r="O44" s="161">
        <f t="shared" si="12"/>
        <v>470718.77999999997</v>
      </c>
      <c r="P44" s="403">
        <f t="shared" si="13"/>
        <v>-47564.81</v>
      </c>
      <c r="Q44" s="168">
        <f>'42 92'!Q44+'Total Convetional'!Q44+'Total HDD'!Q44</f>
        <v>140385</v>
      </c>
      <c r="R44" s="161">
        <f>'42 92'!R44+'Total Convetional'!R44+'Total HDD'!R44</f>
        <v>113708.43</v>
      </c>
      <c r="S44" s="448">
        <f t="shared" si="14"/>
        <v>26676.570000000007</v>
      </c>
      <c r="T44" s="161">
        <f>'42 92'!T44+'Total Convetional'!T44+'Total HDD'!T44</f>
        <v>140385</v>
      </c>
      <c r="U44" s="161">
        <f>'42 92'!U44+'Total Convetional'!U44+'Total HDD'!U44</f>
        <v>0</v>
      </c>
      <c r="V44" s="448">
        <f t="shared" si="15"/>
        <v>140385</v>
      </c>
      <c r="W44" s="161">
        <f>'42 92'!W44+'Total Convetional'!W44+'Total HDD'!W44</f>
        <v>140385</v>
      </c>
      <c r="X44" s="161">
        <f>'42 92'!X44+'Total Convetional'!X44+'Total HDD'!X44</f>
        <v>0</v>
      </c>
      <c r="Y44" s="444">
        <f t="shared" si="16"/>
        <v>140385</v>
      </c>
      <c r="Z44" s="168">
        <f t="shared" si="17"/>
        <v>421155</v>
      </c>
      <c r="AA44" s="161">
        <f t="shared" si="18"/>
        <v>113708.43</v>
      </c>
      <c r="AB44" s="403">
        <f t="shared" si="19"/>
        <v>307446.57</v>
      </c>
      <c r="AC44" s="404">
        <f t="shared" si="20"/>
        <v>844308.97</v>
      </c>
      <c r="AD44" s="161">
        <f t="shared" si="21"/>
        <v>584427.21</v>
      </c>
      <c r="AE44" s="403">
        <f t="shared" si="22"/>
        <v>259881.76</v>
      </c>
      <c r="AF44" s="168">
        <f>'42 92'!AF44+'Total Convetional'!AF44+'Total HDD'!AF44</f>
        <v>140385</v>
      </c>
      <c r="AG44" s="161">
        <f>'42 92'!AG44+'Total Convetional'!AG44+'Total HDD'!AG44</f>
        <v>0</v>
      </c>
      <c r="AH44" s="462">
        <f t="shared" si="23"/>
        <v>140385</v>
      </c>
      <c r="AI44" s="161">
        <f>'42 92'!AI44+'Total Convetional'!AI44+'Total HDD'!AI44</f>
        <v>140385</v>
      </c>
      <c r="AJ44" s="161">
        <f>'42 92'!AJ44+'Total Convetional'!AJ44+'Total HDD'!AJ44</f>
        <v>0</v>
      </c>
      <c r="AK44" s="462">
        <f t="shared" si="24"/>
        <v>140385</v>
      </c>
      <c r="AL44" s="161">
        <f>'42 92'!AL44+'Total Convetional'!AL44+'Total HDD'!AL44</f>
        <v>140385</v>
      </c>
      <c r="AM44" s="161">
        <f>'42 92'!AM44+'Total Convetional'!AM44+'Total HDD'!AM44</f>
        <v>0</v>
      </c>
      <c r="AN44" s="444">
        <f t="shared" si="25"/>
        <v>140385</v>
      </c>
      <c r="AO44" s="404">
        <f t="shared" si="26"/>
        <v>421155</v>
      </c>
      <c r="AP44" s="161">
        <f t="shared" si="27"/>
        <v>0</v>
      </c>
      <c r="AQ44" s="161">
        <f t="shared" si="28"/>
        <v>421155</v>
      </c>
      <c r="AR44" s="168">
        <f>'42 92'!AR44+'Total Convetional'!AR44+'Total HDD'!AR44</f>
        <v>140385</v>
      </c>
      <c r="AS44" s="161">
        <f>'42 92'!AS44+'Total Convetional'!AS44+'Total HDD'!AS44</f>
        <v>0</v>
      </c>
      <c r="AT44" s="462">
        <f t="shared" si="29"/>
        <v>140385</v>
      </c>
      <c r="AU44" s="161">
        <f>'42 92'!AU44+'Total Convetional'!AU44+'Total HDD'!AU44</f>
        <v>140385</v>
      </c>
      <c r="AV44" s="161">
        <f>'42 92'!AV44+'Total Convetional'!AV44+'Total HDD'!AV44</f>
        <v>0</v>
      </c>
      <c r="AW44" s="448">
        <f t="shared" si="30"/>
        <v>140385</v>
      </c>
      <c r="AX44" s="161">
        <f>'42 92'!AX44+'Total Convetional'!AX44+'Total HDD'!AX44</f>
        <v>140385</v>
      </c>
      <c r="AY44" s="352">
        <f>'42 92'!AY44+'Total Convetional'!AY44+'Total HDD'!AY44</f>
        <v>0</v>
      </c>
      <c r="AZ44" s="444">
        <f t="shared" si="31"/>
        <v>140385</v>
      </c>
      <c r="BA44" s="359">
        <f t="shared" si="32"/>
        <v>421155</v>
      </c>
      <c r="BB44" s="364">
        <f t="shared" si="33"/>
        <v>0</v>
      </c>
      <c r="BC44" s="364">
        <f t="shared" si="34"/>
        <v>421155</v>
      </c>
      <c r="BD44" s="371">
        <f t="shared" si="35"/>
        <v>842310</v>
      </c>
      <c r="BE44" s="372">
        <f t="shared" si="36"/>
        <v>0</v>
      </c>
      <c r="BF44" s="372">
        <f t="shared" si="37"/>
        <v>842310</v>
      </c>
      <c r="BG44" s="381">
        <f t="shared" si="38"/>
        <v>1686618.97</v>
      </c>
      <c r="BH44" s="372">
        <f t="shared" si="39"/>
        <v>584427.21</v>
      </c>
      <c r="BI44" s="372">
        <f t="shared" si="40"/>
        <v>1102191.76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'42 92'!E45+'Total Convetional'!E45+'Total HDD'!E45</f>
        <v>326450</v>
      </c>
      <c r="F45" s="161">
        <f>'42 92'!F45+'Total Convetional'!F45+'Total HDD'!F45</f>
        <v>279681.42</v>
      </c>
      <c r="G45" s="448">
        <f t="shared" si="8"/>
        <v>46768.580000000016</v>
      </c>
      <c r="H45" s="161">
        <f>'42 92'!H45+'Total Convetional'!H45+'Total HDD'!H45</f>
        <v>414636</v>
      </c>
      <c r="I45" s="161">
        <f>'42 92'!I45+'Total Convetional'!I45+'Total HDD'!I45</f>
        <v>390222.62</v>
      </c>
      <c r="J45" s="448">
        <f t="shared" si="9"/>
        <v>24413.380000000005</v>
      </c>
      <c r="K45" s="161">
        <f>'42 92'!K45+'Total Convetional'!K45+'Total HDD'!K45</f>
        <v>345180</v>
      </c>
      <c r="L45" s="161">
        <f>'42 92'!L45+'Total Convetional'!L45+'Total HDD'!L45</f>
        <v>350906.01</v>
      </c>
      <c r="M45" s="444">
        <f t="shared" si="10"/>
        <v>-5726.0100000000093</v>
      </c>
      <c r="N45" s="404">
        <f t="shared" si="11"/>
        <v>1086266</v>
      </c>
      <c r="O45" s="161">
        <f t="shared" si="12"/>
        <v>1020810.05</v>
      </c>
      <c r="P45" s="403">
        <f t="shared" si="13"/>
        <v>65455.949999999953</v>
      </c>
      <c r="Q45" s="168">
        <f>'42 92'!Q45+'Total Convetional'!Q45+'Total HDD'!Q45</f>
        <v>376979</v>
      </c>
      <c r="R45" s="161">
        <f>'42 92'!R45+'Total Convetional'!R45+'Total HDD'!R45</f>
        <v>262590.91000000003</v>
      </c>
      <c r="S45" s="448">
        <f t="shared" si="14"/>
        <v>114388.08999999997</v>
      </c>
      <c r="T45" s="161">
        <f>'42 92'!T45+'Total Convetional'!T45+'Total HDD'!T45</f>
        <v>390529</v>
      </c>
      <c r="U45" s="161">
        <f>'42 92'!U45+'Total Convetional'!U45+'Total HDD'!U45</f>
        <v>0</v>
      </c>
      <c r="V45" s="448">
        <f t="shared" si="15"/>
        <v>390529</v>
      </c>
      <c r="W45" s="161">
        <f>'42 92'!W45+'Total Convetional'!W45+'Total HDD'!W45</f>
        <v>376230</v>
      </c>
      <c r="X45" s="161">
        <f>'42 92'!X45+'Total Convetional'!X45+'Total HDD'!X45</f>
        <v>0</v>
      </c>
      <c r="Y45" s="444">
        <f t="shared" si="16"/>
        <v>376230</v>
      </c>
      <c r="Z45" s="168">
        <f t="shared" si="17"/>
        <v>1143738</v>
      </c>
      <c r="AA45" s="161">
        <f t="shared" si="18"/>
        <v>262590.91000000003</v>
      </c>
      <c r="AB45" s="403">
        <f t="shared" si="19"/>
        <v>881147.09</v>
      </c>
      <c r="AC45" s="404">
        <f t="shared" si="20"/>
        <v>2230004</v>
      </c>
      <c r="AD45" s="161">
        <f t="shared" si="21"/>
        <v>1283400.96</v>
      </c>
      <c r="AE45" s="403">
        <f t="shared" si="22"/>
        <v>946603.04</v>
      </c>
      <c r="AF45" s="168">
        <f>'42 92'!AF45+'Total Convetional'!AF45+'Total HDD'!AF45</f>
        <v>345867</v>
      </c>
      <c r="AG45" s="161">
        <f>'42 92'!AG45+'Total Convetional'!AG45+'Total HDD'!AG45</f>
        <v>0</v>
      </c>
      <c r="AH45" s="462">
        <f t="shared" si="23"/>
        <v>345867</v>
      </c>
      <c r="AI45" s="161">
        <f>'42 92'!AI45+'Total Convetional'!AI45+'Total HDD'!AI45</f>
        <v>434525</v>
      </c>
      <c r="AJ45" s="161">
        <f>'42 92'!AJ45+'Total Convetional'!AJ45+'Total HDD'!AJ45</f>
        <v>0</v>
      </c>
      <c r="AK45" s="462">
        <f t="shared" si="24"/>
        <v>434525</v>
      </c>
      <c r="AL45" s="161">
        <f>'42 92'!AL45+'Total Convetional'!AL45+'Total HDD'!AL45</f>
        <v>339669</v>
      </c>
      <c r="AM45" s="161">
        <f>'42 92'!AM45+'Total Convetional'!AM45+'Total HDD'!AM45</f>
        <v>0</v>
      </c>
      <c r="AN45" s="444">
        <f t="shared" si="25"/>
        <v>339669</v>
      </c>
      <c r="AO45" s="404">
        <f t="shared" si="26"/>
        <v>1120061</v>
      </c>
      <c r="AP45" s="161">
        <f t="shared" si="27"/>
        <v>0</v>
      </c>
      <c r="AQ45" s="161">
        <f t="shared" si="28"/>
        <v>1120061</v>
      </c>
      <c r="AR45" s="168">
        <f>'42 92'!AR45+'Total Convetional'!AR45+'Total HDD'!AR45</f>
        <v>369366</v>
      </c>
      <c r="AS45" s="161">
        <f>'42 92'!AS45+'Total Convetional'!AS45+'Total HDD'!AS45</f>
        <v>0</v>
      </c>
      <c r="AT45" s="462">
        <f t="shared" si="29"/>
        <v>369366</v>
      </c>
      <c r="AU45" s="161">
        <f>'42 92'!AU45+'Total Convetional'!AU45+'Total HDD'!AU45</f>
        <v>398173</v>
      </c>
      <c r="AV45" s="161">
        <f>'42 92'!AV45+'Total Convetional'!AV45+'Total HDD'!AV45</f>
        <v>0</v>
      </c>
      <c r="AW45" s="448">
        <f t="shared" si="30"/>
        <v>398173</v>
      </c>
      <c r="AX45" s="161">
        <f>'42 92'!AX45+'Total Convetional'!AX45+'Total HDD'!AX45</f>
        <v>363829</v>
      </c>
      <c r="AY45" s="352">
        <f>'42 92'!AY45+'Total Convetional'!AY45+'Total HDD'!AY45</f>
        <v>0</v>
      </c>
      <c r="AZ45" s="444">
        <f t="shared" si="31"/>
        <v>363829</v>
      </c>
      <c r="BA45" s="359">
        <f t="shared" si="32"/>
        <v>1131368</v>
      </c>
      <c r="BB45" s="364">
        <f t="shared" si="33"/>
        <v>0</v>
      </c>
      <c r="BC45" s="364">
        <f t="shared" si="34"/>
        <v>1131368</v>
      </c>
      <c r="BD45" s="371">
        <f t="shared" si="35"/>
        <v>2251429</v>
      </c>
      <c r="BE45" s="372">
        <f t="shared" si="36"/>
        <v>0</v>
      </c>
      <c r="BF45" s="372">
        <f t="shared" si="37"/>
        <v>2251429</v>
      </c>
      <c r="BG45" s="381">
        <f t="shared" si="38"/>
        <v>4481433</v>
      </c>
      <c r="BH45" s="372">
        <f t="shared" si="39"/>
        <v>1283400.96</v>
      </c>
      <c r="BI45" s="372">
        <f t="shared" si="40"/>
        <v>3198032.04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'42 92'!E46+'Total Convetional'!E46+'Total HDD'!E46</f>
        <v>4000</v>
      </c>
      <c r="F46" s="161">
        <f>'42 92'!F46+'Total Convetional'!F46+'Total HDD'!F46</f>
        <v>2243</v>
      </c>
      <c r="G46" s="448">
        <f t="shared" si="8"/>
        <v>1757</v>
      </c>
      <c r="H46" s="161">
        <f>'42 92'!H46+'Total Convetional'!H46+'Total HDD'!H46</f>
        <v>4000</v>
      </c>
      <c r="I46" s="161">
        <f>'42 92'!I46+'Total Convetional'!I46+'Total HDD'!I46</f>
        <v>2915.9</v>
      </c>
      <c r="J46" s="448">
        <f t="shared" si="9"/>
        <v>1084.0999999999999</v>
      </c>
      <c r="K46" s="161">
        <f>'42 92'!K46+'Total Convetional'!K46+'Total HDD'!K46</f>
        <v>4000</v>
      </c>
      <c r="L46" s="161">
        <f>'42 92'!L46+'Total Convetional'!L46+'Total HDD'!L46</f>
        <v>2915.9</v>
      </c>
      <c r="M46" s="444">
        <f t="shared" si="10"/>
        <v>1084.0999999999999</v>
      </c>
      <c r="N46" s="404">
        <f t="shared" si="11"/>
        <v>12000</v>
      </c>
      <c r="O46" s="161">
        <f t="shared" si="12"/>
        <v>8074.7999999999993</v>
      </c>
      <c r="P46" s="403">
        <f t="shared" si="13"/>
        <v>3925.2000000000007</v>
      </c>
      <c r="Q46" s="168">
        <f>'42 92'!Q46+'Total Convetional'!Q46+'Total HDD'!Q46</f>
        <v>4000</v>
      </c>
      <c r="R46" s="161">
        <f>'42 92'!R46+'Total Convetional'!R46+'Total HDD'!R46</f>
        <v>0</v>
      </c>
      <c r="S46" s="448">
        <f t="shared" si="14"/>
        <v>4000</v>
      </c>
      <c r="T46" s="161">
        <f>'42 92'!T46+'Total Convetional'!T46+'Total HDD'!T46</f>
        <v>4000</v>
      </c>
      <c r="U46" s="161">
        <f>'42 92'!U46+'Total Convetional'!U46+'Total HDD'!U46</f>
        <v>0</v>
      </c>
      <c r="V46" s="448">
        <f t="shared" si="15"/>
        <v>4000</v>
      </c>
      <c r="W46" s="161">
        <f>'42 92'!W46+'Total Convetional'!W46+'Total HDD'!W46</f>
        <v>4000</v>
      </c>
      <c r="X46" s="161">
        <f>'42 92'!X46+'Total Convetional'!X46+'Total HDD'!X46</f>
        <v>0</v>
      </c>
      <c r="Y46" s="444">
        <f t="shared" si="16"/>
        <v>4000</v>
      </c>
      <c r="Z46" s="168">
        <f t="shared" si="17"/>
        <v>12000</v>
      </c>
      <c r="AA46" s="161">
        <f t="shared" si="18"/>
        <v>0</v>
      </c>
      <c r="AB46" s="403">
        <f t="shared" si="19"/>
        <v>12000</v>
      </c>
      <c r="AC46" s="404">
        <f t="shared" si="20"/>
        <v>24000</v>
      </c>
      <c r="AD46" s="161">
        <f t="shared" si="21"/>
        <v>8074.7999999999993</v>
      </c>
      <c r="AE46" s="403">
        <f t="shared" si="22"/>
        <v>15925.2</v>
      </c>
      <c r="AF46" s="168">
        <f>'42 92'!AF46+'Total Convetional'!AF46+'Total HDD'!AF46</f>
        <v>4000</v>
      </c>
      <c r="AG46" s="161">
        <f>'42 92'!AG46+'Total Convetional'!AG46+'Total HDD'!AG46</f>
        <v>0</v>
      </c>
      <c r="AH46" s="462">
        <f t="shared" si="23"/>
        <v>4000</v>
      </c>
      <c r="AI46" s="161">
        <f>'42 92'!AI46+'Total Convetional'!AI46+'Total HDD'!AI46</f>
        <v>4000</v>
      </c>
      <c r="AJ46" s="161">
        <f>'42 92'!AJ46+'Total Convetional'!AJ46+'Total HDD'!AJ46</f>
        <v>0</v>
      </c>
      <c r="AK46" s="462">
        <f t="shared" si="24"/>
        <v>4000</v>
      </c>
      <c r="AL46" s="161">
        <f>'42 92'!AL46+'Total Convetional'!AL46+'Total HDD'!AL46</f>
        <v>4000</v>
      </c>
      <c r="AM46" s="161">
        <f>'42 92'!AM46+'Total Convetional'!AM46+'Total HDD'!AM46</f>
        <v>0</v>
      </c>
      <c r="AN46" s="444">
        <f t="shared" si="25"/>
        <v>4000</v>
      </c>
      <c r="AO46" s="404">
        <f t="shared" si="26"/>
        <v>12000</v>
      </c>
      <c r="AP46" s="161">
        <f t="shared" si="27"/>
        <v>0</v>
      </c>
      <c r="AQ46" s="161">
        <f t="shared" si="28"/>
        <v>12000</v>
      </c>
      <c r="AR46" s="168">
        <f>'42 92'!AR46+'Total Convetional'!AR46+'Total HDD'!AR46</f>
        <v>4000</v>
      </c>
      <c r="AS46" s="161">
        <f>'42 92'!AS46+'Total Convetional'!AS46+'Total HDD'!AS46</f>
        <v>0</v>
      </c>
      <c r="AT46" s="462">
        <f t="shared" si="29"/>
        <v>4000</v>
      </c>
      <c r="AU46" s="161">
        <f>'42 92'!AU46+'Total Convetional'!AU46+'Total HDD'!AU46</f>
        <v>4000</v>
      </c>
      <c r="AV46" s="161">
        <f>'42 92'!AV46+'Total Convetional'!AV46+'Total HDD'!AV46</f>
        <v>0</v>
      </c>
      <c r="AW46" s="448">
        <f t="shared" si="30"/>
        <v>4000</v>
      </c>
      <c r="AX46" s="161">
        <f>'42 92'!AX46+'Total Convetional'!AX46+'Total HDD'!AX46</f>
        <v>4000</v>
      </c>
      <c r="AY46" s="352">
        <f>'42 92'!AY46+'Total Convetional'!AY46+'Total HDD'!AY46</f>
        <v>0</v>
      </c>
      <c r="AZ46" s="444">
        <f t="shared" si="31"/>
        <v>4000</v>
      </c>
      <c r="BA46" s="359">
        <f t="shared" si="32"/>
        <v>12000</v>
      </c>
      <c r="BB46" s="364">
        <f t="shared" si="33"/>
        <v>0</v>
      </c>
      <c r="BC46" s="364">
        <f t="shared" si="34"/>
        <v>12000</v>
      </c>
      <c r="BD46" s="371">
        <f t="shared" si="35"/>
        <v>24000</v>
      </c>
      <c r="BE46" s="372">
        <f t="shared" si="36"/>
        <v>0</v>
      </c>
      <c r="BF46" s="372">
        <f t="shared" si="37"/>
        <v>24000</v>
      </c>
      <c r="BG46" s="381">
        <f t="shared" si="38"/>
        <v>48000</v>
      </c>
      <c r="BH46" s="372">
        <f t="shared" si="39"/>
        <v>8074.7999999999993</v>
      </c>
      <c r="BI46" s="372">
        <f t="shared" si="40"/>
        <v>39925.199999999997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'42 92'!E47+'Total Convetional'!E47+'Total HDD'!E47</f>
        <v>4000</v>
      </c>
      <c r="F47" s="161">
        <f>'42 92'!F47+'Total Convetional'!F47+'Total HDD'!F47</f>
        <v>10929</v>
      </c>
      <c r="G47" s="448">
        <f t="shared" si="8"/>
        <v>-6929</v>
      </c>
      <c r="H47" s="161">
        <f>'42 92'!H47+'Total Convetional'!H47+'Total HDD'!H47</f>
        <v>4000</v>
      </c>
      <c r="I47" s="161">
        <f>'42 92'!I47+'Total Convetional'!I47+'Total HDD'!I47</f>
        <v>5098</v>
      </c>
      <c r="J47" s="448">
        <f t="shared" si="9"/>
        <v>-1098</v>
      </c>
      <c r="K47" s="161">
        <f>'42 92'!K47+'Total Convetional'!K47+'Total HDD'!K47</f>
        <v>4000</v>
      </c>
      <c r="L47" s="161">
        <f>'42 92'!L47+'Total Convetional'!L47+'Total HDD'!L47</f>
        <v>2907</v>
      </c>
      <c r="M47" s="444">
        <f t="shared" si="10"/>
        <v>1093</v>
      </c>
      <c r="N47" s="404">
        <f t="shared" si="11"/>
        <v>12000</v>
      </c>
      <c r="O47" s="161">
        <f t="shared" si="12"/>
        <v>18934</v>
      </c>
      <c r="P47" s="403">
        <f t="shared" si="13"/>
        <v>-6934</v>
      </c>
      <c r="Q47" s="168">
        <f>'42 92'!Q47+'Total Convetional'!Q47+'Total HDD'!Q47</f>
        <v>4000</v>
      </c>
      <c r="R47" s="161">
        <f>'42 92'!R47+'Total Convetional'!R47+'Total HDD'!R47</f>
        <v>908</v>
      </c>
      <c r="S47" s="448">
        <f t="shared" si="14"/>
        <v>3092</v>
      </c>
      <c r="T47" s="161">
        <f>'42 92'!T47+'Total Convetional'!T47+'Total HDD'!T47</f>
        <v>4000</v>
      </c>
      <c r="U47" s="161">
        <f>'42 92'!U47+'Total Convetional'!U47+'Total HDD'!U47</f>
        <v>0</v>
      </c>
      <c r="V47" s="448">
        <f t="shared" si="15"/>
        <v>4000</v>
      </c>
      <c r="W47" s="161">
        <f>'42 92'!W47+'Total Convetional'!W47+'Total HDD'!W47</f>
        <v>4000</v>
      </c>
      <c r="X47" s="161">
        <f>'42 92'!X47+'Total Convetional'!X47+'Total HDD'!X47</f>
        <v>0</v>
      </c>
      <c r="Y47" s="444">
        <f t="shared" si="16"/>
        <v>4000</v>
      </c>
      <c r="Z47" s="168">
        <f t="shared" si="17"/>
        <v>12000</v>
      </c>
      <c r="AA47" s="161">
        <f t="shared" si="18"/>
        <v>908</v>
      </c>
      <c r="AB47" s="403">
        <f t="shared" si="19"/>
        <v>11092</v>
      </c>
      <c r="AC47" s="404">
        <f t="shared" si="20"/>
        <v>24000</v>
      </c>
      <c r="AD47" s="161">
        <f t="shared" si="21"/>
        <v>19842</v>
      </c>
      <c r="AE47" s="403">
        <f t="shared" si="22"/>
        <v>4158</v>
      </c>
      <c r="AF47" s="168">
        <f>'42 92'!AF47+'Total Convetional'!AF47+'Total HDD'!AF47</f>
        <v>4000</v>
      </c>
      <c r="AG47" s="161">
        <f>'42 92'!AG47+'Total Convetional'!AG47+'Total HDD'!AG47</f>
        <v>0</v>
      </c>
      <c r="AH47" s="462">
        <f t="shared" si="23"/>
        <v>4000</v>
      </c>
      <c r="AI47" s="161">
        <f>'42 92'!AI47+'Total Convetional'!AI47+'Total HDD'!AI47</f>
        <v>4000</v>
      </c>
      <c r="AJ47" s="161">
        <f>'42 92'!AJ47+'Total Convetional'!AJ47+'Total HDD'!AJ47</f>
        <v>0</v>
      </c>
      <c r="AK47" s="462">
        <f t="shared" si="24"/>
        <v>4000</v>
      </c>
      <c r="AL47" s="161">
        <f>'42 92'!AL47+'Total Convetional'!AL47+'Total HDD'!AL47</f>
        <v>4000</v>
      </c>
      <c r="AM47" s="161">
        <f>'42 92'!AM47+'Total Convetional'!AM47+'Total HDD'!AM47</f>
        <v>0</v>
      </c>
      <c r="AN47" s="444">
        <f t="shared" si="25"/>
        <v>4000</v>
      </c>
      <c r="AO47" s="404">
        <f t="shared" si="26"/>
        <v>12000</v>
      </c>
      <c r="AP47" s="161">
        <f t="shared" si="27"/>
        <v>0</v>
      </c>
      <c r="AQ47" s="161">
        <f t="shared" si="28"/>
        <v>12000</v>
      </c>
      <c r="AR47" s="168">
        <f>'42 92'!AR47+'Total Convetional'!AR47+'Total HDD'!AR47</f>
        <v>4000</v>
      </c>
      <c r="AS47" s="161">
        <f>'42 92'!AS47+'Total Convetional'!AS47+'Total HDD'!AS47</f>
        <v>0</v>
      </c>
      <c r="AT47" s="462">
        <f t="shared" si="29"/>
        <v>4000</v>
      </c>
      <c r="AU47" s="161">
        <f>'42 92'!AU47+'Total Convetional'!AU47+'Total HDD'!AU47</f>
        <v>4000</v>
      </c>
      <c r="AV47" s="161">
        <f>'42 92'!AV47+'Total Convetional'!AV47+'Total HDD'!AV47</f>
        <v>0</v>
      </c>
      <c r="AW47" s="448">
        <f t="shared" si="30"/>
        <v>4000</v>
      </c>
      <c r="AX47" s="161">
        <f>'42 92'!AX47+'Total Convetional'!AX47+'Total HDD'!AX47</f>
        <v>4000</v>
      </c>
      <c r="AY47" s="352">
        <f>'42 92'!AY47+'Total Convetional'!AY47+'Total HDD'!AY47</f>
        <v>0</v>
      </c>
      <c r="AZ47" s="444">
        <f t="shared" si="31"/>
        <v>4000</v>
      </c>
      <c r="BA47" s="359">
        <f t="shared" si="32"/>
        <v>12000</v>
      </c>
      <c r="BB47" s="364">
        <f t="shared" si="33"/>
        <v>0</v>
      </c>
      <c r="BC47" s="364">
        <f t="shared" si="34"/>
        <v>12000</v>
      </c>
      <c r="BD47" s="371">
        <f t="shared" si="35"/>
        <v>24000</v>
      </c>
      <c r="BE47" s="372">
        <f t="shared" si="36"/>
        <v>0</v>
      </c>
      <c r="BF47" s="372">
        <f t="shared" si="37"/>
        <v>24000</v>
      </c>
      <c r="BG47" s="381">
        <f t="shared" si="38"/>
        <v>48000</v>
      </c>
      <c r="BH47" s="372">
        <f t="shared" si="39"/>
        <v>19842</v>
      </c>
      <c r="BI47" s="372">
        <f t="shared" si="40"/>
        <v>28158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'42 92'!E48+'Total Convetional'!E48+'Total HDD'!E48</f>
        <v>40000</v>
      </c>
      <c r="F48" s="161">
        <f>'42 92'!F48+'Total Convetional'!F48+'Total HDD'!F48</f>
        <v>39385</v>
      </c>
      <c r="G48" s="448">
        <f t="shared" si="8"/>
        <v>615</v>
      </c>
      <c r="H48" s="161">
        <f>'42 92'!H48+'Total Convetional'!H48+'Total HDD'!H48</f>
        <v>45000</v>
      </c>
      <c r="I48" s="161">
        <f>'42 92'!I48+'Total Convetional'!I48+'Total HDD'!I48</f>
        <v>44983.39</v>
      </c>
      <c r="J48" s="448">
        <f t="shared" si="9"/>
        <v>16.610000000000582</v>
      </c>
      <c r="K48" s="161">
        <f>'42 92'!K48+'Total Convetional'!K48+'Total HDD'!K48</f>
        <v>47000</v>
      </c>
      <c r="L48" s="161">
        <f>'42 92'!L48+'Total Convetional'!L48+'Total HDD'!L48</f>
        <v>46758</v>
      </c>
      <c r="M48" s="444">
        <f t="shared" si="10"/>
        <v>242</v>
      </c>
      <c r="N48" s="404">
        <f t="shared" si="11"/>
        <v>132000</v>
      </c>
      <c r="O48" s="161">
        <f t="shared" si="12"/>
        <v>131126.39000000001</v>
      </c>
      <c r="P48" s="403">
        <f t="shared" si="13"/>
        <v>873.60999999998603</v>
      </c>
      <c r="Q48" s="168">
        <f>'42 92'!Q48+'Total Convetional'!Q48+'Total HDD'!Q48</f>
        <v>0</v>
      </c>
      <c r="R48" s="161">
        <f>'42 92'!R48+'Total Convetional'!R48+'Total HDD'!R48</f>
        <v>2000</v>
      </c>
      <c r="S48" s="448">
        <f t="shared" si="14"/>
        <v>-2000</v>
      </c>
      <c r="T48" s="161">
        <f>'42 92'!T48+'Total Convetional'!T48+'Total HDD'!T48</f>
        <v>0</v>
      </c>
      <c r="U48" s="161">
        <f>'42 92'!U48+'Total Convetional'!U48+'Total HDD'!U48</f>
        <v>0</v>
      </c>
      <c r="V48" s="448">
        <f t="shared" si="15"/>
        <v>0</v>
      </c>
      <c r="W48" s="161">
        <f>'42 92'!W48+'Total Convetional'!W48+'Total HDD'!W48</f>
        <v>10000</v>
      </c>
      <c r="X48" s="161">
        <f>'42 92'!X48+'Total Convetional'!X48+'Total HDD'!X48</f>
        <v>0</v>
      </c>
      <c r="Y48" s="444">
        <f t="shared" si="16"/>
        <v>10000</v>
      </c>
      <c r="Z48" s="168">
        <f t="shared" si="17"/>
        <v>10000</v>
      </c>
      <c r="AA48" s="161">
        <f t="shared" si="18"/>
        <v>2000</v>
      </c>
      <c r="AB48" s="403">
        <f t="shared" si="19"/>
        <v>8000</v>
      </c>
      <c r="AC48" s="404">
        <f t="shared" si="20"/>
        <v>142000</v>
      </c>
      <c r="AD48" s="161">
        <f t="shared" si="21"/>
        <v>133126.39000000001</v>
      </c>
      <c r="AE48" s="403">
        <f t="shared" si="22"/>
        <v>8873.609999999986</v>
      </c>
      <c r="AF48" s="168">
        <f>'42 92'!AF48+'Total Convetional'!AF48+'Total HDD'!AF48</f>
        <v>10000</v>
      </c>
      <c r="AG48" s="161">
        <f>'42 92'!AG48+'Total Convetional'!AG48+'Total HDD'!AG48</f>
        <v>0</v>
      </c>
      <c r="AH48" s="462">
        <f t="shared" si="23"/>
        <v>10000</v>
      </c>
      <c r="AI48" s="161">
        <f>'42 92'!AI48+'Total Convetional'!AI48+'Total HDD'!AI48</f>
        <v>10000</v>
      </c>
      <c r="AJ48" s="161">
        <f>'42 92'!AJ48+'Total Convetional'!AJ48+'Total HDD'!AJ48</f>
        <v>0</v>
      </c>
      <c r="AK48" s="462">
        <f t="shared" si="24"/>
        <v>10000</v>
      </c>
      <c r="AL48" s="161">
        <f>'42 92'!AL48+'Total Convetional'!AL48+'Total HDD'!AL48</f>
        <v>10000</v>
      </c>
      <c r="AM48" s="161">
        <f>'42 92'!AM48+'Total Convetional'!AM48+'Total HDD'!AM48</f>
        <v>0</v>
      </c>
      <c r="AN48" s="444">
        <f t="shared" si="25"/>
        <v>10000</v>
      </c>
      <c r="AO48" s="404">
        <f t="shared" si="26"/>
        <v>30000</v>
      </c>
      <c r="AP48" s="161">
        <f t="shared" si="27"/>
        <v>0</v>
      </c>
      <c r="AQ48" s="161">
        <f t="shared" si="28"/>
        <v>30000</v>
      </c>
      <c r="AR48" s="168">
        <f>'42 92'!AR48+'Total Convetional'!AR48+'Total HDD'!AR48</f>
        <v>10000</v>
      </c>
      <c r="AS48" s="161">
        <f>'42 92'!AS48+'Total Convetional'!AS48+'Total HDD'!AS48</f>
        <v>0</v>
      </c>
      <c r="AT48" s="462">
        <f t="shared" si="29"/>
        <v>10000</v>
      </c>
      <c r="AU48" s="161">
        <f>'42 92'!AU48+'Total Convetional'!AU48+'Total HDD'!AU48</f>
        <v>10000</v>
      </c>
      <c r="AV48" s="161">
        <f>'42 92'!AV48+'Total Convetional'!AV48+'Total HDD'!AV48</f>
        <v>0</v>
      </c>
      <c r="AW48" s="448">
        <f t="shared" si="30"/>
        <v>10000</v>
      </c>
      <c r="AX48" s="161">
        <f>'42 92'!AX48+'Total Convetional'!AX48+'Total HDD'!AX48</f>
        <v>42000</v>
      </c>
      <c r="AY48" s="352">
        <f>'42 92'!AY48+'Total Convetional'!AY48+'Total HDD'!AY48</f>
        <v>0</v>
      </c>
      <c r="AZ48" s="444">
        <f t="shared" si="31"/>
        <v>42000</v>
      </c>
      <c r="BA48" s="359">
        <f t="shared" si="32"/>
        <v>62000</v>
      </c>
      <c r="BB48" s="364">
        <f t="shared" si="33"/>
        <v>0</v>
      </c>
      <c r="BC48" s="364">
        <f t="shared" si="34"/>
        <v>62000</v>
      </c>
      <c r="BD48" s="371">
        <f t="shared" si="35"/>
        <v>92000</v>
      </c>
      <c r="BE48" s="372">
        <f t="shared" si="36"/>
        <v>0</v>
      </c>
      <c r="BF48" s="372">
        <f t="shared" si="37"/>
        <v>92000</v>
      </c>
      <c r="BG48" s="381">
        <f t="shared" si="38"/>
        <v>234000</v>
      </c>
      <c r="BH48" s="372">
        <f t="shared" si="39"/>
        <v>133126.39000000001</v>
      </c>
      <c r="BI48" s="372">
        <f t="shared" si="40"/>
        <v>100873.60999999999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'42 92'!E49+'Total Convetional'!E49+'Total HDD'!E49</f>
        <v>363610</v>
      </c>
      <c r="F49" s="161">
        <f>'42 92'!F49+'Total Convetional'!F49+'Total HDD'!F49</f>
        <v>469800</v>
      </c>
      <c r="G49" s="448">
        <f t="shared" si="8"/>
        <v>-106190</v>
      </c>
      <c r="H49" s="161">
        <f>'42 92'!H49+'Total Convetional'!H49+'Total HDD'!H49</f>
        <v>544910</v>
      </c>
      <c r="I49" s="161">
        <f>'42 92'!I49+'Total Convetional'!I49+'Total HDD'!I49</f>
        <v>722926.66</v>
      </c>
      <c r="J49" s="448">
        <f t="shared" si="9"/>
        <v>-178016.66000000003</v>
      </c>
      <c r="K49" s="161">
        <f>'42 92'!K49+'Total Convetional'!K49+'Total HDD'!K49</f>
        <v>564020</v>
      </c>
      <c r="L49" s="161">
        <f>'42 92'!L49+'Total Convetional'!L49+'Total HDD'!L49</f>
        <v>1227175</v>
      </c>
      <c r="M49" s="444">
        <f t="shared" si="10"/>
        <v>-663155</v>
      </c>
      <c r="N49" s="404">
        <f t="shared" si="11"/>
        <v>1472540</v>
      </c>
      <c r="O49" s="161">
        <f t="shared" si="12"/>
        <v>2419901.66</v>
      </c>
      <c r="P49" s="403">
        <f t="shared" si="13"/>
        <v>-947361.66000000015</v>
      </c>
      <c r="Q49" s="168">
        <f>'42 92'!Q49+'Total Convetional'!Q49+'Total HDD'!Q49</f>
        <v>394160</v>
      </c>
      <c r="R49" s="161">
        <f>'42 92'!R49+'Total Convetional'!R49+'Total HDD'!R49</f>
        <v>589144</v>
      </c>
      <c r="S49" s="448">
        <f t="shared" si="14"/>
        <v>-194984</v>
      </c>
      <c r="T49" s="161">
        <f>'42 92'!T49+'Total Convetional'!T49+'Total HDD'!T49</f>
        <v>1049031</v>
      </c>
      <c r="U49" s="161">
        <f>'42 92'!U49+'Total Convetional'!U49+'Total HDD'!U49</f>
        <v>0</v>
      </c>
      <c r="V49" s="448">
        <f t="shared" si="15"/>
        <v>1049031</v>
      </c>
      <c r="W49" s="161">
        <f>'42 92'!W49+'Total Convetional'!W49+'Total HDD'!W49</f>
        <v>507210</v>
      </c>
      <c r="X49" s="161">
        <f>'42 92'!X49+'Total Convetional'!X49+'Total HDD'!X49</f>
        <v>0</v>
      </c>
      <c r="Y49" s="444">
        <f t="shared" si="16"/>
        <v>507210</v>
      </c>
      <c r="Z49" s="168">
        <f t="shared" si="17"/>
        <v>1950401</v>
      </c>
      <c r="AA49" s="161">
        <f t="shared" si="18"/>
        <v>589144</v>
      </c>
      <c r="AB49" s="403">
        <f t="shared" si="19"/>
        <v>1361257</v>
      </c>
      <c r="AC49" s="404">
        <f t="shared" si="20"/>
        <v>3422941</v>
      </c>
      <c r="AD49" s="161">
        <f t="shared" si="21"/>
        <v>3009045.66</v>
      </c>
      <c r="AE49" s="403">
        <f t="shared" si="22"/>
        <v>413895.33999999985</v>
      </c>
      <c r="AF49" s="168">
        <f>'42 92'!AF49+'Total Convetional'!AF49+'Total HDD'!AF49</f>
        <v>277100</v>
      </c>
      <c r="AG49" s="161">
        <f>'42 92'!AG49+'Total Convetional'!AG49+'Total HDD'!AG49</f>
        <v>0</v>
      </c>
      <c r="AH49" s="462">
        <f t="shared" si="23"/>
        <v>277100</v>
      </c>
      <c r="AI49" s="161">
        <f>'42 92'!AI49+'Total Convetional'!AI49+'Total HDD'!AI49</f>
        <v>138475</v>
      </c>
      <c r="AJ49" s="161">
        <f>'42 92'!AJ49+'Total Convetional'!AJ49+'Total HDD'!AJ49</f>
        <v>0</v>
      </c>
      <c r="AK49" s="462">
        <f t="shared" si="24"/>
        <v>138475</v>
      </c>
      <c r="AL49" s="161">
        <f>'42 92'!AL49+'Total Convetional'!AL49+'Total HDD'!AL49</f>
        <v>315060</v>
      </c>
      <c r="AM49" s="161">
        <f>'42 92'!AM49+'Total Convetional'!AM49+'Total HDD'!AM49</f>
        <v>0</v>
      </c>
      <c r="AN49" s="444">
        <f t="shared" si="25"/>
        <v>315060</v>
      </c>
      <c r="AO49" s="404">
        <f t="shared" si="26"/>
        <v>730635</v>
      </c>
      <c r="AP49" s="161">
        <f t="shared" si="27"/>
        <v>0</v>
      </c>
      <c r="AQ49" s="161">
        <f t="shared" si="28"/>
        <v>730635</v>
      </c>
      <c r="AR49" s="168">
        <f>'42 92'!AR49+'Total Convetional'!AR49+'Total HDD'!AR49</f>
        <v>545910</v>
      </c>
      <c r="AS49" s="161">
        <f>'42 92'!AS49+'Total Convetional'!AS49+'Total HDD'!AS49</f>
        <v>0</v>
      </c>
      <c r="AT49" s="462">
        <f t="shared" si="29"/>
        <v>545910</v>
      </c>
      <c r="AU49" s="161">
        <f>'42 92'!AU49+'Total Convetional'!AU49+'Total HDD'!AU49</f>
        <v>997954</v>
      </c>
      <c r="AV49" s="161">
        <f>'42 92'!AV49+'Total Convetional'!AV49+'Total HDD'!AV49</f>
        <v>0</v>
      </c>
      <c r="AW49" s="448">
        <f t="shared" si="30"/>
        <v>997954</v>
      </c>
      <c r="AX49" s="161">
        <f>'42 92'!AX49+'Total Convetional'!AX49+'Total HDD'!AX49</f>
        <v>129760.00000000001</v>
      </c>
      <c r="AY49" s="352">
        <f>'42 92'!AY49+'Total Convetional'!AY49+'Total HDD'!AY49</f>
        <v>0</v>
      </c>
      <c r="AZ49" s="444">
        <f t="shared" si="31"/>
        <v>129760.00000000001</v>
      </c>
      <c r="BA49" s="359">
        <f t="shared" si="32"/>
        <v>1673624</v>
      </c>
      <c r="BB49" s="364">
        <f t="shared" si="33"/>
        <v>0</v>
      </c>
      <c r="BC49" s="364">
        <f t="shared" si="34"/>
        <v>1673624</v>
      </c>
      <c r="BD49" s="371">
        <f t="shared" si="35"/>
        <v>2404259</v>
      </c>
      <c r="BE49" s="372">
        <f t="shared" si="36"/>
        <v>0</v>
      </c>
      <c r="BF49" s="372">
        <f t="shared" si="37"/>
        <v>2404259</v>
      </c>
      <c r="BG49" s="381">
        <f t="shared" si="38"/>
        <v>5827200</v>
      </c>
      <c r="BH49" s="372">
        <f t="shared" si="39"/>
        <v>3009045.66</v>
      </c>
      <c r="BI49" s="372">
        <f t="shared" si="40"/>
        <v>2818154.34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'42 92'!E50+'Total Convetional'!E50+'Total HDD'!E50</f>
        <v>0</v>
      </c>
      <c r="F50" s="161">
        <f>'42 92'!F50+'Total Convetional'!F50+'Total HDD'!F50</f>
        <v>0</v>
      </c>
      <c r="G50" s="448">
        <f t="shared" si="8"/>
        <v>0</v>
      </c>
      <c r="H50" s="161">
        <f>'42 92'!H50+'Total Convetional'!H50+'Total HDD'!H50</f>
        <v>0</v>
      </c>
      <c r="I50" s="161">
        <f>'42 92'!I50+'Total Convetional'!I50+'Total HDD'!I50</f>
        <v>0</v>
      </c>
      <c r="J50" s="448">
        <f t="shared" si="9"/>
        <v>0</v>
      </c>
      <c r="K50" s="161">
        <f>'42 92'!K50+'Total Convetional'!K50+'Total HDD'!K50</f>
        <v>0</v>
      </c>
      <c r="L50" s="161">
        <f>'42 92'!L50+'Total Convetional'!L50+'Total HDD'!L50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'42 92'!Q50+'Total Convetional'!Q50+'Total HDD'!Q50</f>
        <v>0</v>
      </c>
      <c r="R50" s="161">
        <f>'42 92'!R50+'Total Convetional'!R50+'Total HDD'!R50</f>
        <v>0</v>
      </c>
      <c r="S50" s="448">
        <f t="shared" si="14"/>
        <v>0</v>
      </c>
      <c r="T50" s="161">
        <f>'42 92'!T50+'Total Convetional'!T50+'Total HDD'!T50</f>
        <v>0</v>
      </c>
      <c r="U50" s="161">
        <f>'42 92'!U50+'Total Convetional'!U50+'Total HDD'!U50</f>
        <v>0</v>
      </c>
      <c r="V50" s="448">
        <f t="shared" si="15"/>
        <v>0</v>
      </c>
      <c r="W50" s="161">
        <f>'42 92'!W50+'Total Convetional'!W50+'Total HDD'!W50</f>
        <v>0</v>
      </c>
      <c r="X50" s="161">
        <f>'42 92'!X50+'Total Convetional'!X50+'Total HDD'!X50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'42 92'!AF50+'Total Convetional'!AF50+'Total HDD'!AF50</f>
        <v>0</v>
      </c>
      <c r="AG50" s="161">
        <f>'42 92'!AG50+'Total Convetional'!AG50+'Total HDD'!AG50</f>
        <v>0</v>
      </c>
      <c r="AH50" s="462">
        <f t="shared" si="23"/>
        <v>0</v>
      </c>
      <c r="AI50" s="161">
        <f>'42 92'!AI50+'Total Convetional'!AI50+'Total HDD'!AI50</f>
        <v>0</v>
      </c>
      <c r="AJ50" s="161">
        <f>'42 92'!AJ50+'Total Convetional'!AJ50+'Total HDD'!AJ50</f>
        <v>0</v>
      </c>
      <c r="AK50" s="462">
        <f t="shared" si="24"/>
        <v>0</v>
      </c>
      <c r="AL50" s="161">
        <f>'42 92'!AL50+'Total Convetional'!AL50+'Total HDD'!AL50</f>
        <v>0</v>
      </c>
      <c r="AM50" s="161">
        <f>'42 92'!AM50+'Total Convetional'!AM50+'Total HDD'!AM50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'42 92'!AR50+'Total Convetional'!AR50+'Total HDD'!AR50</f>
        <v>0</v>
      </c>
      <c r="AS50" s="161">
        <f>'42 92'!AS50+'Total Convetional'!AS50+'Total HDD'!AS50</f>
        <v>0</v>
      </c>
      <c r="AT50" s="462">
        <f t="shared" si="29"/>
        <v>0</v>
      </c>
      <c r="AU50" s="161">
        <f>'42 92'!AU50+'Total Convetional'!AU50+'Total HDD'!AU50</f>
        <v>0</v>
      </c>
      <c r="AV50" s="161">
        <f>'42 92'!AV50+'Total Convetional'!AV50+'Total HDD'!AV50</f>
        <v>0</v>
      </c>
      <c r="AW50" s="448">
        <f t="shared" si="30"/>
        <v>0</v>
      </c>
      <c r="AX50" s="161">
        <f>'42 92'!AX50+'Total Convetional'!AX50+'Total HDD'!AX50</f>
        <v>0</v>
      </c>
      <c r="AY50" s="352">
        <f>'42 92'!AY50+'Total Convetional'!AY50+'Total HDD'!AY50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'42 92'!E51+'Total Convetional'!E51+'Total HDD'!E51</f>
        <v>62869.8</v>
      </c>
      <c r="F51" s="161">
        <f>'42 92'!F51+'Total Convetional'!F51+'Total HDD'!F51</f>
        <v>31800</v>
      </c>
      <c r="G51" s="448">
        <f t="shared" si="8"/>
        <v>31069.800000000003</v>
      </c>
      <c r="H51" s="161">
        <f>'42 92'!H51+'Total Convetional'!H51+'Total HDD'!H51</f>
        <v>62869.8</v>
      </c>
      <c r="I51" s="161">
        <f>'42 92'!I51+'Total Convetional'!I51+'Total HDD'!I51</f>
        <v>12320.84</v>
      </c>
      <c r="J51" s="448">
        <f t="shared" si="9"/>
        <v>50548.960000000006</v>
      </c>
      <c r="K51" s="161">
        <f>'42 92'!K51+'Total Convetional'!K51+'Total HDD'!K51</f>
        <v>535386.46</v>
      </c>
      <c r="L51" s="161">
        <f>'42 92'!L51+'Total Convetional'!L51+'Total HDD'!L51</f>
        <v>112920</v>
      </c>
      <c r="M51" s="444">
        <f t="shared" si="10"/>
        <v>422466.45999999996</v>
      </c>
      <c r="N51" s="404">
        <f t="shared" si="11"/>
        <v>661126.05999999994</v>
      </c>
      <c r="O51" s="161">
        <f t="shared" si="12"/>
        <v>157040.84</v>
      </c>
      <c r="P51" s="403">
        <f t="shared" si="13"/>
        <v>504085.22</v>
      </c>
      <c r="Q51" s="168">
        <f>'42 92'!Q51+'Total Convetional'!Q51+'Total HDD'!Q51</f>
        <v>63506.1</v>
      </c>
      <c r="R51" s="161">
        <f>'42 92'!R51+'Total Convetional'!R51+'Total HDD'!R51</f>
        <v>35026.67</v>
      </c>
      <c r="S51" s="448">
        <f t="shared" si="14"/>
        <v>28479.43</v>
      </c>
      <c r="T51" s="161">
        <f>'42 92'!T51+'Total Convetional'!T51+'Total HDD'!T51</f>
        <v>63506.1</v>
      </c>
      <c r="U51" s="161">
        <f>'42 92'!U51+'Total Convetional'!U51+'Total HDD'!U51</f>
        <v>0</v>
      </c>
      <c r="V51" s="448">
        <f t="shared" si="15"/>
        <v>63506.1</v>
      </c>
      <c r="W51" s="161">
        <f>'42 92'!W51+'Total Convetional'!W51+'Total HDD'!W51</f>
        <v>71560.100000000006</v>
      </c>
      <c r="X51" s="161">
        <f>'42 92'!X51+'Total Convetional'!X51+'Total HDD'!X51</f>
        <v>0</v>
      </c>
      <c r="Y51" s="444">
        <f t="shared" si="16"/>
        <v>71560.100000000006</v>
      </c>
      <c r="Z51" s="168">
        <f t="shared" si="17"/>
        <v>198572.3</v>
      </c>
      <c r="AA51" s="161">
        <f t="shared" si="18"/>
        <v>35026.67</v>
      </c>
      <c r="AB51" s="403">
        <f t="shared" si="19"/>
        <v>163545.63</v>
      </c>
      <c r="AC51" s="404">
        <f t="shared" si="20"/>
        <v>859698.35999999987</v>
      </c>
      <c r="AD51" s="161">
        <f t="shared" si="21"/>
        <v>192067.51</v>
      </c>
      <c r="AE51" s="403">
        <f t="shared" si="22"/>
        <v>667630.84999999986</v>
      </c>
      <c r="AF51" s="168">
        <f>'42 92'!AF51+'Total Convetional'!AF51+'Total HDD'!AF51</f>
        <v>63506.1</v>
      </c>
      <c r="AG51" s="161">
        <f>'42 92'!AG51+'Total Convetional'!AG51+'Total HDD'!AG51</f>
        <v>0</v>
      </c>
      <c r="AH51" s="462">
        <f t="shared" si="23"/>
        <v>63506.1</v>
      </c>
      <c r="AI51" s="161">
        <f>'42 92'!AI51+'Total Convetional'!AI51+'Total HDD'!AI51</f>
        <v>69206.100000000006</v>
      </c>
      <c r="AJ51" s="161">
        <f>'42 92'!AJ51+'Total Convetional'!AJ51+'Total HDD'!AJ51</f>
        <v>0</v>
      </c>
      <c r="AK51" s="462">
        <f t="shared" si="24"/>
        <v>69206.100000000006</v>
      </c>
      <c r="AL51" s="161">
        <f>'42 92'!AL51+'Total Convetional'!AL51+'Total HDD'!AL51</f>
        <v>63506.1</v>
      </c>
      <c r="AM51" s="161">
        <f>'42 92'!AM51+'Total Convetional'!AM51+'Total HDD'!AM51</f>
        <v>0</v>
      </c>
      <c r="AN51" s="444">
        <f t="shared" si="25"/>
        <v>63506.1</v>
      </c>
      <c r="AO51" s="404">
        <f t="shared" si="26"/>
        <v>196218.30000000002</v>
      </c>
      <c r="AP51" s="161">
        <f t="shared" si="27"/>
        <v>0</v>
      </c>
      <c r="AQ51" s="161">
        <f t="shared" si="28"/>
        <v>196218.30000000002</v>
      </c>
      <c r="AR51" s="168">
        <f>'42 92'!AR51+'Total Convetional'!AR51+'Total HDD'!AR51</f>
        <v>63506.1</v>
      </c>
      <c r="AS51" s="161">
        <f>'42 92'!AS51+'Total Convetional'!AS51+'Total HDD'!AS51</f>
        <v>0</v>
      </c>
      <c r="AT51" s="462">
        <f t="shared" si="29"/>
        <v>63506.1</v>
      </c>
      <c r="AU51" s="161">
        <f>'42 92'!AU51+'Total Convetional'!AU51+'Total HDD'!AU51</f>
        <v>63506.1</v>
      </c>
      <c r="AV51" s="161">
        <f>'42 92'!AV51+'Total Convetional'!AV51+'Total HDD'!AV51</f>
        <v>0</v>
      </c>
      <c r="AW51" s="448">
        <f t="shared" si="30"/>
        <v>63506.1</v>
      </c>
      <c r="AX51" s="161">
        <f>'42 92'!AX51+'Total Convetional'!AX51+'Total HDD'!AX51</f>
        <v>63506.1</v>
      </c>
      <c r="AY51" s="352">
        <f>'42 92'!AY51+'Total Convetional'!AY51+'Total HDD'!AY51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386736.6</v>
      </c>
      <c r="BE51" s="372">
        <f t="shared" si="36"/>
        <v>0</v>
      </c>
      <c r="BF51" s="372">
        <f t="shared" si="37"/>
        <v>386736.6</v>
      </c>
      <c r="BG51" s="381">
        <f t="shared" si="38"/>
        <v>1246434.96</v>
      </c>
      <c r="BH51" s="372">
        <f t="shared" si="39"/>
        <v>192067.51</v>
      </c>
      <c r="BI51" s="372">
        <f t="shared" si="40"/>
        <v>1054367.45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'42 92'!E52+'Total Convetional'!E52+'Total HDD'!E52</f>
        <v>0</v>
      </c>
      <c r="F52" s="161">
        <f>'42 92'!F52+'Total Convetional'!F52+'Total HDD'!F52</f>
        <v>0</v>
      </c>
      <c r="G52" s="448">
        <f t="shared" ref="G52" si="42">E52-F52</f>
        <v>0</v>
      </c>
      <c r="H52" s="161">
        <f>'42 92'!H52+'Total Convetional'!H52+'Total HDD'!H52</f>
        <v>0</v>
      </c>
      <c r="I52" s="161">
        <f>'42 92'!I52+'Total Convetional'!I52+'Total HDD'!I52</f>
        <v>0</v>
      </c>
      <c r="J52" s="448">
        <f t="shared" ref="J52" si="43">H52-I52</f>
        <v>0</v>
      </c>
      <c r="K52" s="161">
        <f>'42 92'!K52+'Total Convetional'!K52+'Total HDD'!K52</f>
        <v>0</v>
      </c>
      <c r="L52" s="161">
        <f>'42 92'!L52+'Total Convetional'!L52+'Total HDD'!L52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'42 92'!Q52+'Total Convetional'!Q52+'Total HDD'!Q52</f>
        <v>0</v>
      </c>
      <c r="R52" s="161">
        <f>'42 92'!R52+'Total Convetional'!R52+'Total HDD'!R52</f>
        <v>0</v>
      </c>
      <c r="S52" s="448">
        <f t="shared" ref="S52" si="48">Q52-R52</f>
        <v>0</v>
      </c>
      <c r="T52" s="161">
        <f>'42 92'!T52+'Total Convetional'!T52+'Total HDD'!T52</f>
        <v>0</v>
      </c>
      <c r="U52" s="161">
        <f>'42 92'!U52+'Total Convetional'!U52+'Total HDD'!U52</f>
        <v>0</v>
      </c>
      <c r="V52" s="448">
        <f t="shared" ref="V52" si="49">T52-U52</f>
        <v>0</v>
      </c>
      <c r="W52" s="161">
        <f>'42 92'!W52+'Total Convetional'!W52+'Total HDD'!W52</f>
        <v>0</v>
      </c>
      <c r="X52" s="161">
        <f>'42 92'!X52+'Total Convetional'!X52+'Total HDD'!X52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'42 92'!AF52+'Total Convetional'!AF52+'Total HDD'!AF52</f>
        <v>0</v>
      </c>
      <c r="AG52" s="161">
        <f>'42 92'!AG52+'Total Convetional'!AG52+'Total HDD'!AG52</f>
        <v>0</v>
      </c>
      <c r="AH52" s="462">
        <f t="shared" ref="AH52" si="57">AF52-AG52</f>
        <v>0</v>
      </c>
      <c r="AI52" s="161">
        <f>'42 92'!AI52+'Total Convetional'!AI52+'Total HDD'!AI52</f>
        <v>0</v>
      </c>
      <c r="AJ52" s="161">
        <f>'42 92'!AJ52+'Total Convetional'!AJ52+'Total HDD'!AJ52</f>
        <v>0</v>
      </c>
      <c r="AK52" s="462">
        <f t="shared" ref="AK52" si="58">AI52-AJ52</f>
        <v>0</v>
      </c>
      <c r="AL52" s="161">
        <f>'42 92'!AL52+'Total Convetional'!AL52+'Total HDD'!AL52</f>
        <v>0</v>
      </c>
      <c r="AM52" s="161">
        <f>'42 92'!AM52+'Total Convetional'!AM52+'Total HDD'!AM52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'42 92'!AR52+'Total Convetional'!AR52+'Total HDD'!AR52</f>
        <v>0</v>
      </c>
      <c r="AS52" s="161">
        <f>'42 92'!AS52+'Total Convetional'!AS52+'Total HDD'!AS52</f>
        <v>0</v>
      </c>
      <c r="AT52" s="462">
        <f t="shared" ref="AT52" si="63">AR52-AS52</f>
        <v>0</v>
      </c>
      <c r="AU52" s="161">
        <f>'42 92'!AU52+'Total Convetional'!AU52+'Total HDD'!AU52</f>
        <v>0</v>
      </c>
      <c r="AV52" s="161">
        <f>'42 92'!AV52+'Total Convetional'!AV52+'Total HDD'!AV52</f>
        <v>0</v>
      </c>
      <c r="AW52" s="448">
        <f t="shared" ref="AW52" si="64">AU52-AV52</f>
        <v>0</v>
      </c>
      <c r="AX52" s="161">
        <f>'42 92'!AX52+'Total Convetional'!AX52+'Total HDD'!AX52</f>
        <v>0</v>
      </c>
      <c r="AY52" s="352">
        <f>'42 92'!AY52+'Total Convetional'!AY52+'Total HDD'!AY52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'42 92'!E53+'Total Convetional'!E53+'Total HDD'!E53</f>
        <v>0</v>
      </c>
      <c r="F53" s="161">
        <f>'42 92'!F53+'Total Convetional'!F53+'Total HDD'!F53</f>
        <v>0</v>
      </c>
      <c r="G53" s="448">
        <f t="shared" si="8"/>
        <v>0</v>
      </c>
      <c r="H53" s="161">
        <f>'42 92'!H53+'Total Convetional'!H53+'Total HDD'!H53</f>
        <v>0</v>
      </c>
      <c r="I53" s="161">
        <f>'42 92'!I53+'Total Convetional'!I53+'Total HDD'!I53</f>
        <v>0</v>
      </c>
      <c r="J53" s="448">
        <f t="shared" si="9"/>
        <v>0</v>
      </c>
      <c r="K53" s="161">
        <f>'42 92'!K53+'Total Convetional'!K53+'Total HDD'!K53</f>
        <v>0</v>
      </c>
      <c r="L53" s="161">
        <f>'42 92'!L53+'Total Convetional'!L53+'Total HDD'!L53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'42 92'!Q53+'Total Convetional'!Q53+'Total HDD'!Q53</f>
        <v>0</v>
      </c>
      <c r="R53" s="161">
        <f>'42 92'!R53+'Total Convetional'!R53+'Total HDD'!R53</f>
        <v>0</v>
      </c>
      <c r="S53" s="448">
        <f t="shared" si="14"/>
        <v>0</v>
      </c>
      <c r="T53" s="161">
        <f>'42 92'!T53+'Total Convetional'!T53+'Total HDD'!T53</f>
        <v>0</v>
      </c>
      <c r="U53" s="161">
        <f>'42 92'!U53+'Total Convetional'!U53+'Total HDD'!U53</f>
        <v>0</v>
      </c>
      <c r="V53" s="448">
        <f t="shared" si="15"/>
        <v>0</v>
      </c>
      <c r="W53" s="161">
        <f>'42 92'!W53+'Total Convetional'!W53+'Total HDD'!W53</f>
        <v>0</v>
      </c>
      <c r="X53" s="161">
        <f>'42 92'!X53+'Total Convetional'!X53+'Total HDD'!X53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'42 92'!AF53+'Total Convetional'!AF53+'Total HDD'!AF53</f>
        <v>0</v>
      </c>
      <c r="AG53" s="161">
        <f>'42 92'!AG53+'Total Convetional'!AG53+'Total HDD'!AG53</f>
        <v>0</v>
      </c>
      <c r="AH53" s="462">
        <f t="shared" si="23"/>
        <v>0</v>
      </c>
      <c r="AI53" s="161">
        <f>'42 92'!AI53+'Total Convetional'!AI53+'Total HDD'!AI53</f>
        <v>0</v>
      </c>
      <c r="AJ53" s="161">
        <f>'42 92'!AJ53+'Total Convetional'!AJ53+'Total HDD'!AJ53</f>
        <v>0</v>
      </c>
      <c r="AK53" s="462">
        <f t="shared" si="24"/>
        <v>0</v>
      </c>
      <c r="AL53" s="161">
        <f>'42 92'!AL53+'Total Convetional'!AL53+'Total HDD'!AL53</f>
        <v>0</v>
      </c>
      <c r="AM53" s="161">
        <f>'42 92'!AM53+'Total Convetional'!AM53+'Total HDD'!AM53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'42 92'!AR53+'Total Convetional'!AR53+'Total HDD'!AR53</f>
        <v>0</v>
      </c>
      <c r="AS53" s="161">
        <f>'42 92'!AS53+'Total Convetional'!AS53+'Total HDD'!AS53</f>
        <v>0</v>
      </c>
      <c r="AT53" s="462">
        <f t="shared" si="29"/>
        <v>0</v>
      </c>
      <c r="AU53" s="161">
        <f>'42 92'!AU53+'Total Convetional'!AU53+'Total HDD'!AU53</f>
        <v>0</v>
      </c>
      <c r="AV53" s="161">
        <f>'42 92'!AV53+'Total Convetional'!AV53+'Total HDD'!AV53</f>
        <v>0</v>
      </c>
      <c r="AW53" s="448">
        <f t="shared" si="30"/>
        <v>0</v>
      </c>
      <c r="AX53" s="161">
        <f>'42 92'!AX53+'Total Convetional'!AX53+'Total HDD'!AX53</f>
        <v>0</v>
      </c>
      <c r="AY53" s="352">
        <f>'42 92'!AY53+'Total Convetional'!AY53+'Total HDD'!AY53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'42 92'!E54+'Total Convetional'!E54+'Total HDD'!E54</f>
        <v>0</v>
      </c>
      <c r="F54" s="161"/>
      <c r="G54" s="449">
        <f t="shared" si="8"/>
        <v>0</v>
      </c>
      <c r="H54" s="162">
        <f>'42 92'!H54+'Total Convetional'!H54+'Total HDD'!H54</f>
        <v>0</v>
      </c>
      <c r="I54" s="162"/>
      <c r="J54" s="449">
        <f t="shared" si="9"/>
        <v>0</v>
      </c>
      <c r="K54" s="162">
        <f>'42 92'!K54+'Total Convetional'!K54+'Total HDD'!K54</f>
        <v>0</v>
      </c>
      <c r="L54" s="162"/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'42 92'!Q54+'Total Convetional'!Q54+'Total HDD'!Q54</f>
        <v>0</v>
      </c>
      <c r="R54" s="162"/>
      <c r="S54" s="449">
        <f t="shared" si="14"/>
        <v>0</v>
      </c>
      <c r="T54" s="162">
        <f>'42 92'!T54+'Total Convetional'!T54+'Total HDD'!T54</f>
        <v>0</v>
      </c>
      <c r="U54" s="162"/>
      <c r="V54" s="449">
        <f t="shared" si="15"/>
        <v>0</v>
      </c>
      <c r="W54" s="161">
        <f>'42 92'!W54+'Total Convetional'!W54+'Total HDD'!W54</f>
        <v>0</v>
      </c>
      <c r="X54" s="161"/>
      <c r="Y54" s="444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'42 92'!AF54+'Total Convetional'!AF54+'Total HDD'!AF54</f>
        <v>0</v>
      </c>
      <c r="AG54" s="161"/>
      <c r="AH54" s="463">
        <f t="shared" si="23"/>
        <v>0</v>
      </c>
      <c r="AI54" s="162">
        <f>'42 92'!AI54+'Total Convetional'!AI54+'Total HDD'!AI54</f>
        <v>0</v>
      </c>
      <c r="AJ54" s="161"/>
      <c r="AK54" s="463">
        <f t="shared" si="24"/>
        <v>0</v>
      </c>
      <c r="AL54" s="162">
        <f>'42 92'!AL54+'Total Convetional'!AL54+'Total HDD'!AL54</f>
        <v>0</v>
      </c>
      <c r="AM54" s="161"/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'42 92'!AR54+'Total Convetional'!AR54+'Total HDD'!AR54</f>
        <v>0</v>
      </c>
      <c r="AS54" s="161"/>
      <c r="AT54" s="463">
        <f t="shared" si="29"/>
        <v>0</v>
      </c>
      <c r="AU54" s="162">
        <f>'42 92'!AU54+'Total Convetional'!AU54+'Total HDD'!AU54</f>
        <v>0</v>
      </c>
      <c r="AV54" s="161"/>
      <c r="AW54" s="449">
        <f t="shared" si="30"/>
        <v>0</v>
      </c>
      <c r="AX54" s="162">
        <f>'42 92'!AX54+'Total Convetional'!AX54+'Total HDD'!AX54</f>
        <v>0</v>
      </c>
      <c r="AY54" s="353"/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25999536.428838912</v>
      </c>
      <c r="F55" s="156">
        <f t="shared" si="75"/>
        <v>24834632.210000005</v>
      </c>
      <c r="G55" s="451">
        <f t="shared" si="75"/>
        <v>1164904.2188389087</v>
      </c>
      <c r="H55" s="156">
        <f t="shared" si="75"/>
        <v>25976543.890558545</v>
      </c>
      <c r="I55" s="156">
        <f t="shared" si="75"/>
        <v>26427869.969999999</v>
      </c>
      <c r="J55" s="450">
        <f t="shared" si="75"/>
        <v>-451326.07944145956</v>
      </c>
      <c r="K55" s="156">
        <f t="shared" si="75"/>
        <v>28836017.121477768</v>
      </c>
      <c r="L55" s="156">
        <f t="shared" si="75"/>
        <v>30636595.810000002</v>
      </c>
      <c r="M55" s="446">
        <f t="shared" si="75"/>
        <v>-1800578.688522228</v>
      </c>
      <c r="N55" s="410">
        <f t="shared" si="75"/>
        <v>80812097.440875217</v>
      </c>
      <c r="O55" s="411">
        <f t="shared" si="75"/>
        <v>81899097.989999995</v>
      </c>
      <c r="P55" s="412">
        <f t="shared" si="75"/>
        <v>-1087000.5491247766</v>
      </c>
      <c r="Q55" s="157">
        <f t="shared" si="75"/>
        <v>29303412.333546225</v>
      </c>
      <c r="R55" s="156">
        <f t="shared" si="75"/>
        <v>23027821.430000003</v>
      </c>
      <c r="S55" s="451">
        <f t="shared" si="75"/>
        <v>6275590.9035462309</v>
      </c>
      <c r="T55" s="156">
        <f t="shared" si="75"/>
        <v>26035085.65146989</v>
      </c>
      <c r="U55" s="156">
        <f t="shared" si="75"/>
        <v>0</v>
      </c>
      <c r="V55" s="450">
        <f t="shared" si="75"/>
        <v>26035085.65146989</v>
      </c>
      <c r="W55" s="156">
        <f t="shared" si="75"/>
        <v>26516703.526260853</v>
      </c>
      <c r="X55" s="156">
        <f t="shared" si="75"/>
        <v>0</v>
      </c>
      <c r="Y55" s="446">
        <f t="shared" si="75"/>
        <v>26516703.526260853</v>
      </c>
      <c r="Z55" s="413">
        <f t="shared" si="75"/>
        <v>81855201.51127696</v>
      </c>
      <c r="AA55" s="411">
        <f t="shared" si="75"/>
        <v>23027821.430000003</v>
      </c>
      <c r="AB55" s="412">
        <f t="shared" si="75"/>
        <v>58827380.081276983</v>
      </c>
      <c r="AC55" s="414">
        <f t="shared" si="75"/>
        <v>162667298.95215219</v>
      </c>
      <c r="AD55" s="156">
        <f t="shared" si="75"/>
        <v>104926919.42</v>
      </c>
      <c r="AE55" s="409">
        <f t="shared" si="75"/>
        <v>57740379.532152183</v>
      </c>
      <c r="AF55" s="157">
        <f t="shared" si="75"/>
        <v>25367012.711222686</v>
      </c>
      <c r="AG55" s="354">
        <f t="shared" si="75"/>
        <v>0</v>
      </c>
      <c r="AH55" s="451">
        <f t="shared" si="75"/>
        <v>25367012.711222686</v>
      </c>
      <c r="AI55" s="156">
        <f t="shared" si="75"/>
        <v>26082161.885487828</v>
      </c>
      <c r="AJ55" s="354">
        <f t="shared" si="75"/>
        <v>0</v>
      </c>
      <c r="AK55" s="451">
        <f t="shared" ref="AK55:BI55" si="76">SUM(AK7:AK54)</f>
        <v>26082161.885487828</v>
      </c>
      <c r="AL55" s="156">
        <f t="shared" si="76"/>
        <v>24106909.043890696</v>
      </c>
      <c r="AM55" s="354">
        <f t="shared" si="76"/>
        <v>0</v>
      </c>
      <c r="AN55" s="446">
        <f t="shared" si="76"/>
        <v>24106909.043890696</v>
      </c>
      <c r="AO55" s="410">
        <f t="shared" si="76"/>
        <v>75556083.640601188</v>
      </c>
      <c r="AP55" s="411">
        <f t="shared" si="76"/>
        <v>0</v>
      </c>
      <c r="AQ55" s="411">
        <f t="shared" si="76"/>
        <v>75556083.640601188</v>
      </c>
      <c r="AR55" s="157">
        <f t="shared" si="76"/>
        <v>23370896.5721265</v>
      </c>
      <c r="AS55" s="354">
        <f t="shared" si="76"/>
        <v>0</v>
      </c>
      <c r="AT55" s="451">
        <f t="shared" si="76"/>
        <v>23370896.5721265</v>
      </c>
      <c r="AU55" s="156">
        <f t="shared" si="76"/>
        <v>24589959.218679145</v>
      </c>
      <c r="AV55" s="354">
        <f t="shared" si="76"/>
        <v>0</v>
      </c>
      <c r="AW55" s="450">
        <f t="shared" si="76"/>
        <v>24589959.218679145</v>
      </c>
      <c r="AX55" s="156">
        <f t="shared" si="76"/>
        <v>25489267.590125337</v>
      </c>
      <c r="AY55" s="354">
        <f t="shared" si="76"/>
        <v>0</v>
      </c>
      <c r="AZ55" s="446">
        <f t="shared" si="76"/>
        <v>25489267.590125337</v>
      </c>
      <c r="BA55" s="361">
        <f t="shared" si="76"/>
        <v>73450123.38093099</v>
      </c>
      <c r="BB55" s="366">
        <f t="shared" si="76"/>
        <v>0</v>
      </c>
      <c r="BC55" s="366">
        <f t="shared" si="76"/>
        <v>73450123.38093099</v>
      </c>
      <c r="BD55" s="375">
        <f t="shared" si="76"/>
        <v>149006207.02153218</v>
      </c>
      <c r="BE55" s="376">
        <f t="shared" si="76"/>
        <v>0</v>
      </c>
      <c r="BF55" s="376">
        <f t="shared" si="76"/>
        <v>149006207.02153218</v>
      </c>
      <c r="BG55" s="383">
        <f t="shared" si="76"/>
        <v>311673505.97368437</v>
      </c>
      <c r="BH55" s="376">
        <f t="shared" si="76"/>
        <v>104926919.42</v>
      </c>
      <c r="BI55" s="376">
        <f t="shared" si="76"/>
        <v>206746586.55368441</v>
      </c>
      <c r="BJ55" s="434"/>
    </row>
    <row r="56" spans="1:62" ht="33.75" customHeight="1">
      <c r="F56" s="175">
        <f>+'42 92'!F56</f>
        <v>136764.91</v>
      </c>
      <c r="G56" s="175"/>
      <c r="H56" s="175"/>
      <c r="I56" s="175">
        <f>+'42 92'!I56</f>
        <v>128942.92</v>
      </c>
      <c r="J56" s="175"/>
      <c r="K56" s="175"/>
      <c r="L56" s="175">
        <f>+'42 92'!L56</f>
        <v>200724.4</v>
      </c>
      <c r="M56" s="175"/>
      <c r="N56" s="175"/>
      <c r="O56" s="175"/>
      <c r="R56" s="175">
        <f>+'42 92'!R56</f>
        <v>121971.89</v>
      </c>
      <c r="U56" s="175">
        <f>+'42 92'!U56</f>
        <v>298438.13</v>
      </c>
      <c r="X56" s="175">
        <f>+'42 92'!X56</f>
        <v>145416.29999999999</v>
      </c>
      <c r="AG56" s="391">
        <f>+'42 92'!AG56</f>
        <v>201084.86</v>
      </c>
      <c r="AJ56" s="391">
        <f>+'42 92'!AJ56</f>
        <v>0</v>
      </c>
      <c r="AM56" s="391">
        <f>+'42 92'!AM56</f>
        <v>0</v>
      </c>
      <c r="AS56" s="391">
        <f>+'42 92'!AS56</f>
        <v>0</v>
      </c>
      <c r="AV56" s="391">
        <f>+'42 92'!AV56</f>
        <v>0</v>
      </c>
      <c r="AY56" s="391">
        <f>+'42 92'!AY56</f>
        <v>0</v>
      </c>
    </row>
    <row r="57" spans="1:62" ht="33.75" customHeight="1" thickBot="1">
      <c r="F57" s="191">
        <f>+F55+F56</f>
        <v>24971397.120000005</v>
      </c>
      <c r="G57" s="175"/>
      <c r="H57" s="175"/>
      <c r="I57" s="191">
        <f>+I55+I56</f>
        <v>26556812.890000001</v>
      </c>
      <c r="J57" s="175"/>
      <c r="K57" s="175"/>
      <c r="L57" s="191">
        <f>+L55+L56</f>
        <v>30837320.210000001</v>
      </c>
      <c r="M57" s="175"/>
      <c r="N57" s="175"/>
      <c r="O57" s="191"/>
      <c r="R57" s="191">
        <f>+R55+R56</f>
        <v>23149793.320000004</v>
      </c>
      <c r="U57" s="191">
        <f>+U55+U56</f>
        <v>298438.13</v>
      </c>
      <c r="X57" s="191">
        <f>+X55+X56</f>
        <v>145416.29999999999</v>
      </c>
      <c r="AG57" s="191">
        <f>+AG55+AG56</f>
        <v>201084.86</v>
      </c>
      <c r="AJ57" s="191">
        <f>+AJ55+AJ56</f>
        <v>0</v>
      </c>
      <c r="AM57" s="191">
        <f>+AM55+AM56</f>
        <v>0</v>
      </c>
      <c r="AS57" s="191">
        <f>+AS55+AS56</f>
        <v>0</v>
      </c>
      <c r="AV57" s="191">
        <f>+AV55+AV56</f>
        <v>0</v>
      </c>
      <c r="AY57" s="191">
        <f>+AY55+AY56</f>
        <v>0</v>
      </c>
      <c r="BG57" s="522"/>
    </row>
    <row r="58" spans="1:62" ht="29.25" customHeight="1" thickTop="1">
      <c r="F58" s="391">
        <f>37535536.51-9707944.82</f>
        <v>27827591.689999998</v>
      </c>
      <c r="I58" s="391">
        <f>38998719.28-9534821.34</f>
        <v>29463897.940000001</v>
      </c>
      <c r="L58" s="391">
        <f>39765865.68-11157844.64</f>
        <v>28608021.039999999</v>
      </c>
      <c r="R58" s="391">
        <f>38020682.38-10512912.15</f>
        <v>27507770.230000004</v>
      </c>
      <c r="U58" s="175">
        <f>38675015.45-10902997.19</f>
        <v>27772018.260000005</v>
      </c>
      <c r="X58" s="391">
        <f>41481898.64-11381068.95</f>
        <v>30100829.690000001</v>
      </c>
      <c r="AG58" s="391">
        <f>44500627.26-12008507.39</f>
        <v>32492119.869999997</v>
      </c>
      <c r="AJ58" s="391">
        <f>50229617.48-13506133.41</f>
        <v>36723484.069999993</v>
      </c>
      <c r="AM58" s="391">
        <f>45529468.38-13028961.48</f>
        <v>32500506.900000002</v>
      </c>
      <c r="AS58" s="391">
        <f>53177784.36-13453379.81</f>
        <v>39724404.549999997</v>
      </c>
      <c r="AV58" s="391"/>
      <c r="AY58" s="391"/>
    </row>
    <row r="59" spans="1:62" ht="29.25" customHeight="1">
      <c r="F59" s="487">
        <f>+F57-F58</f>
        <v>-2856194.5699999928</v>
      </c>
      <c r="I59" s="487">
        <f>+I57-I58</f>
        <v>-2907085.0500000007</v>
      </c>
      <c r="L59" s="391">
        <f>+L57-L58</f>
        <v>2229299.1700000018</v>
      </c>
      <c r="R59" s="391">
        <f>+R57-R58</f>
        <v>-4357976.91</v>
      </c>
      <c r="U59" s="391">
        <f>+U57-U58</f>
        <v>-27473580.130000006</v>
      </c>
      <c r="X59" s="175">
        <f>+X57-X58</f>
        <v>-29955413.390000001</v>
      </c>
      <c r="AG59" s="486">
        <f>+AG57-AG58</f>
        <v>-32291035.009999998</v>
      </c>
      <c r="AJ59" s="391">
        <f>+AJ57-AJ58</f>
        <v>-36723484.069999993</v>
      </c>
      <c r="AM59" s="487">
        <f>+AM57-AM58</f>
        <v>-32500506.900000002</v>
      </c>
      <c r="AS59" s="487">
        <f>+AS57-AS58</f>
        <v>-39724404.549999997</v>
      </c>
      <c r="AV59" s="487">
        <f>+AV57-AV58</f>
        <v>0</v>
      </c>
    </row>
    <row r="60" spans="1:62" ht="29.25" customHeight="1">
      <c r="U60" s="480"/>
    </row>
    <row r="64" spans="1:62">
      <c r="AI64" s="38" t="s">
        <v>132</v>
      </c>
    </row>
    <row r="65" ht="16.5" customHeight="1"/>
  </sheetData>
  <protectedRanges>
    <protectedRange sqref="N56:P165 Z56:AB165 BA56:BC165 A56:E164 F58:F164 F56 G56:H164 I56 J56:K164 M56:M164 L58:L164 Q56:Q164 R56 S56:T164 V56:W57 X56 AO56:AQ165 BD56:IB164 AC56:AN57 AR56:AZ164 I58:I164 R58:R164 U59:Y164 L56 U56 AC59:AN164 AC58:AI58 AK58:AN58 U58:W58 Y56:Y58 BJ1:BQ3 BJ5:BQ65538" name="ช่วง1"/>
    <protectedRange sqref="AJ58" name="ช่วง1_1"/>
    <protectedRange sqref="X58" name="ช่วง1_2"/>
    <protectedRange sqref="BJ4:BQ4" name="ช่วง1_3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BL65"/>
  <sheetViews>
    <sheetView showGridLines="0" zoomScale="70" zoomScaleNormal="70" workbookViewId="0">
      <pane xSplit="4" ySplit="6" topLeftCell="M50" activePane="bottomRight" state="frozen"/>
      <selection activeCell="I55" sqref="I55"/>
      <selection pane="topRight" activeCell="I55" sqref="I55"/>
      <selection pane="bottomLeft" activeCell="I55" sqref="I55"/>
      <selection pane="bottomRight" activeCell="R51" sqref="R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42578125" style="38" customWidth="1"/>
    <col min="63" max="63" width="21.140625" style="337" hidden="1" customWidth="1"/>
    <col min="64" max="64" width="10.28515625" style="38" customWidth="1"/>
    <col min="65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105</v>
      </c>
      <c r="B3" s="171"/>
      <c r="N3" s="38"/>
      <c r="O3" s="38"/>
      <c r="P3" s="38"/>
      <c r="Z3" s="38"/>
      <c r="AA3" s="38"/>
      <c r="AB3" s="38"/>
      <c r="AF3" s="193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7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[2]Office!$F10</f>
        <v>13400</v>
      </c>
      <c r="F7" s="161">
        <v>13400</v>
      </c>
      <c r="G7" s="448">
        <f>E7-F7</f>
        <v>0</v>
      </c>
      <c r="H7" s="161">
        <f>[2]Office!$G10</f>
        <v>13400</v>
      </c>
      <c r="I7" s="161">
        <v>13400</v>
      </c>
      <c r="J7" s="448">
        <f>H7-I7</f>
        <v>0</v>
      </c>
      <c r="K7" s="161">
        <f>[2]Office!$H10</f>
        <v>13400</v>
      </c>
      <c r="L7" s="161">
        <v>13400</v>
      </c>
      <c r="M7" s="444">
        <f>K7-L7</f>
        <v>0</v>
      </c>
      <c r="N7" s="404">
        <f>+E7+H7+K7</f>
        <v>40200</v>
      </c>
      <c r="O7" s="161">
        <f>+F7+I7+L7</f>
        <v>40200</v>
      </c>
      <c r="P7" s="403">
        <f>N7-O7</f>
        <v>0</v>
      </c>
      <c r="Q7" s="161">
        <f>[2]Office!$I10</f>
        <v>13400</v>
      </c>
      <c r="R7" s="161">
        <v>13400</v>
      </c>
      <c r="S7" s="462">
        <f>Q7-R7</f>
        <v>0</v>
      </c>
      <c r="T7" s="161">
        <f>[2]Office!$J10</f>
        <v>13400</v>
      </c>
      <c r="U7" s="161"/>
      <c r="V7" s="462">
        <f>T7-U7</f>
        <v>13400</v>
      </c>
      <c r="W7" s="161">
        <f>[2]Office!$K10</f>
        <v>13400</v>
      </c>
      <c r="X7" s="161"/>
      <c r="Y7" s="444">
        <f>W7-X7</f>
        <v>13400</v>
      </c>
      <c r="Z7" s="168">
        <f>+Q7+T7+W7</f>
        <v>40200</v>
      </c>
      <c r="AA7" s="161">
        <f>+R7+U7+X7</f>
        <v>13400</v>
      </c>
      <c r="AB7" s="403">
        <f>Z7-AA7</f>
        <v>26800</v>
      </c>
      <c r="AC7" s="168">
        <f>N7+Z7</f>
        <v>80400</v>
      </c>
      <c r="AD7" s="161">
        <f>O7+AA7</f>
        <v>53600</v>
      </c>
      <c r="AE7" s="403">
        <f>AC7-AD7</f>
        <v>26800</v>
      </c>
      <c r="AF7" s="161">
        <f>[2]Office!$L10</f>
        <v>13400</v>
      </c>
      <c r="AG7" s="161"/>
      <c r="AH7" s="462">
        <f>AF7-AG7</f>
        <v>13400</v>
      </c>
      <c r="AI7" s="161">
        <f>[2]Office!$M10</f>
        <v>13400</v>
      </c>
      <c r="AJ7" s="161"/>
      <c r="AK7" s="462">
        <f>AI7-AJ7</f>
        <v>13400</v>
      </c>
      <c r="AL7" s="161">
        <f>[2]Office!$N10</f>
        <v>13400</v>
      </c>
      <c r="AM7" s="161"/>
      <c r="AN7" s="444">
        <f>AL7-AM7</f>
        <v>13400</v>
      </c>
      <c r="AO7" s="404">
        <f t="shared" ref="AO7:AP54" si="7">+AF7+AI7+AL7</f>
        <v>40200</v>
      </c>
      <c r="AP7" s="161">
        <f t="shared" si="7"/>
        <v>0</v>
      </c>
      <c r="AQ7" s="403">
        <f>AO7-AP7</f>
        <v>40200</v>
      </c>
      <c r="AR7" s="161">
        <f>[2]Office!$O10</f>
        <v>13400</v>
      </c>
      <c r="AS7" s="161"/>
      <c r="AT7" s="462">
        <f>AR7-AS7</f>
        <v>13400</v>
      </c>
      <c r="AU7" s="161">
        <f>[2]Office!$P10</f>
        <v>13400</v>
      </c>
      <c r="AV7" s="161"/>
      <c r="AW7" s="462">
        <f>AU7-AV7</f>
        <v>13400</v>
      </c>
      <c r="AX7" s="161">
        <f>[2]Office!$Q10</f>
        <v>13400</v>
      </c>
      <c r="AY7" s="161"/>
      <c r="AZ7" s="444">
        <f>AX7-AY7</f>
        <v>13400</v>
      </c>
      <c r="BA7" s="272">
        <f t="shared" ref="BA7:BA54" si="8">+AR7+AU7+AX7</f>
        <v>40200</v>
      </c>
      <c r="BB7" s="364">
        <f t="shared" ref="BB7:BB54" si="9">+AS7+AV7+AY7</f>
        <v>0</v>
      </c>
      <c r="BC7" s="364">
        <f>BA7-BB7</f>
        <v>40200</v>
      </c>
      <c r="BD7" s="371">
        <f t="shared" ref="BD7:BD54" si="10">AF7+AI7+AL7+AR7+AU7+AX7</f>
        <v>80400</v>
      </c>
      <c r="BE7" s="372">
        <f t="shared" ref="BE7:BE54" si="11">+AG7+AJ7+AM7+AS7+AV7+AY7</f>
        <v>0</v>
      </c>
      <c r="BF7" s="372">
        <f>BD7-BE7</f>
        <v>80400</v>
      </c>
      <c r="BG7" s="371">
        <f t="shared" ref="BG7:BG54" si="12">+AC7+BD7</f>
        <v>160800</v>
      </c>
      <c r="BH7" s="372">
        <f t="shared" ref="BH7:BH54" si="13">+AD7+BE7</f>
        <v>53600</v>
      </c>
      <c r="BI7" s="372">
        <f>BG7-BH7</f>
        <v>107200</v>
      </c>
      <c r="BJ7" s="438"/>
      <c r="BK7" s="160">
        <f>VLOOKUP($B7,Test!$A$257:$F$310,5,0)</f>
        <v>13700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[2]Office!$F11</f>
        <v>382200</v>
      </c>
      <c r="F8" s="161">
        <v>584904.30000000005</v>
      </c>
      <c r="G8" s="448">
        <f t="shared" ref="G8:G54" si="14">E8-F8</f>
        <v>-202704.30000000005</v>
      </c>
      <c r="H8" s="161">
        <f>[2]Office!$G11</f>
        <v>379600</v>
      </c>
      <c r="I8" s="161">
        <v>482579.28</v>
      </c>
      <c r="J8" s="448">
        <f t="shared" ref="J8:J54" si="15">H8-I8</f>
        <v>-102979.28000000003</v>
      </c>
      <c r="K8" s="161">
        <f>[2]Office!$H11</f>
        <v>377000</v>
      </c>
      <c r="L8" s="161">
        <v>420232.36</v>
      </c>
      <c r="M8" s="444">
        <f t="shared" ref="M8:M54" si="16">K8-L8</f>
        <v>-43232.359999999986</v>
      </c>
      <c r="N8" s="404">
        <f t="shared" ref="N8:O54" si="17">+E8+H8+K8</f>
        <v>1138800</v>
      </c>
      <c r="O8" s="161">
        <f t="shared" si="17"/>
        <v>1487715.94</v>
      </c>
      <c r="P8" s="403">
        <f t="shared" ref="P8:P54" si="18">N8-O8</f>
        <v>-348915.93999999994</v>
      </c>
      <c r="Q8" s="161">
        <f>[2]Office!$I11</f>
        <v>377000</v>
      </c>
      <c r="R8" s="161">
        <v>440303.48</v>
      </c>
      <c r="S8" s="462">
        <f t="shared" ref="S8:S54" si="19">Q8-R8</f>
        <v>-63303.479999999981</v>
      </c>
      <c r="T8" s="161">
        <f>[2]Office!$J11</f>
        <v>377000</v>
      </c>
      <c r="U8" s="161"/>
      <c r="V8" s="462">
        <f t="shared" ref="V8:V54" si="20">T8-U8</f>
        <v>377000</v>
      </c>
      <c r="W8" s="161">
        <f>[2]Office!$K11</f>
        <v>379600</v>
      </c>
      <c r="X8" s="161"/>
      <c r="Y8" s="444">
        <f t="shared" ref="Y8:Y54" si="21">W8-X8</f>
        <v>379600</v>
      </c>
      <c r="Z8" s="168">
        <f t="shared" ref="Z8:AA54" si="22">+Q8+T8+W8</f>
        <v>1133600</v>
      </c>
      <c r="AA8" s="161">
        <f t="shared" si="22"/>
        <v>440303.48</v>
      </c>
      <c r="AB8" s="403">
        <f t="shared" ref="AB8:AB54" si="23">Z8-AA8</f>
        <v>693296.52</v>
      </c>
      <c r="AC8" s="168">
        <f t="shared" ref="AC8:AD54" si="24">N8+Z8</f>
        <v>2272400</v>
      </c>
      <c r="AD8" s="161">
        <f t="shared" si="24"/>
        <v>1928019.42</v>
      </c>
      <c r="AE8" s="403">
        <f t="shared" ref="AE8:AE54" si="25">AC8-AD8</f>
        <v>344380.58000000007</v>
      </c>
      <c r="AF8" s="161">
        <f>[2]Office!$L11</f>
        <v>382200</v>
      </c>
      <c r="AG8" s="161"/>
      <c r="AH8" s="462">
        <f t="shared" ref="AH8:AH54" si="26">AF8-AG8</f>
        <v>382200</v>
      </c>
      <c r="AI8" s="161">
        <f>[2]Office!$M11</f>
        <v>384800</v>
      </c>
      <c r="AJ8" s="161"/>
      <c r="AK8" s="462">
        <f t="shared" ref="AK8:AK54" si="27">AI8-AJ8</f>
        <v>384800</v>
      </c>
      <c r="AL8" s="161">
        <f>[2]Office!$N11</f>
        <v>384800</v>
      </c>
      <c r="AM8" s="161"/>
      <c r="AN8" s="444">
        <f t="shared" ref="AN8:AN54" si="28">AL8-AM8</f>
        <v>384800</v>
      </c>
      <c r="AO8" s="404">
        <f t="shared" si="7"/>
        <v>1151800</v>
      </c>
      <c r="AP8" s="161">
        <f t="shared" si="7"/>
        <v>0</v>
      </c>
      <c r="AQ8" s="403">
        <f t="shared" ref="AQ8:AQ54" si="29">AO8-AP8</f>
        <v>1151800</v>
      </c>
      <c r="AR8" s="161">
        <f>[2]Office!$O11</f>
        <v>384800</v>
      </c>
      <c r="AS8" s="161"/>
      <c r="AT8" s="462">
        <f t="shared" ref="AT8:AT54" si="30">AR8-AS8</f>
        <v>384800</v>
      </c>
      <c r="AU8" s="161">
        <f>[2]Office!$P11</f>
        <v>384800</v>
      </c>
      <c r="AV8" s="161"/>
      <c r="AW8" s="462">
        <f t="shared" ref="AW8:AW54" si="31">AU8-AV8</f>
        <v>384800</v>
      </c>
      <c r="AX8" s="161">
        <f>[2]Office!$Q11</f>
        <v>384800</v>
      </c>
      <c r="AY8" s="161"/>
      <c r="AZ8" s="444">
        <f t="shared" ref="AZ8:AZ54" si="32">AX8-AY8</f>
        <v>384800</v>
      </c>
      <c r="BA8" s="272">
        <f t="shared" si="8"/>
        <v>1154400</v>
      </c>
      <c r="BB8" s="364">
        <f t="shared" si="9"/>
        <v>0</v>
      </c>
      <c r="BC8" s="364">
        <f t="shared" ref="BC8:BC54" si="33">BA8-BB8</f>
        <v>1154400</v>
      </c>
      <c r="BD8" s="371">
        <f t="shared" si="10"/>
        <v>2306200</v>
      </c>
      <c r="BE8" s="372">
        <f t="shared" si="11"/>
        <v>0</v>
      </c>
      <c r="BF8" s="372">
        <f t="shared" ref="BF8:BF54" si="34">BD8-BE8</f>
        <v>2306200</v>
      </c>
      <c r="BG8" s="371">
        <f t="shared" si="12"/>
        <v>4578600</v>
      </c>
      <c r="BH8" s="372">
        <f t="shared" si="13"/>
        <v>1928019.42</v>
      </c>
      <c r="BI8" s="372">
        <f t="shared" ref="BI8:BI54" si="35">BG8-BH8</f>
        <v>2650580.58</v>
      </c>
      <c r="BJ8" s="438"/>
      <c r="BK8" s="160">
        <f>VLOOKUP($B8,Test!$A$257:$F$310,5,0)</f>
        <v>588390.22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[2]Office!$F12</f>
        <v>593730</v>
      </c>
      <c r="F9" s="161">
        <v>409246</v>
      </c>
      <c r="G9" s="448">
        <f t="shared" si="14"/>
        <v>184484</v>
      </c>
      <c r="H9" s="161">
        <f>[2]Office!$G12</f>
        <v>0</v>
      </c>
      <c r="I9" s="161">
        <v>9191</v>
      </c>
      <c r="J9" s="448">
        <f t="shared" si="15"/>
        <v>-9191</v>
      </c>
      <c r="K9" s="161">
        <f>[2]Office!$H12</f>
        <v>0</v>
      </c>
      <c r="L9" s="161">
        <v>2210</v>
      </c>
      <c r="M9" s="444">
        <f t="shared" si="16"/>
        <v>-2210</v>
      </c>
      <c r="N9" s="404">
        <f t="shared" si="17"/>
        <v>593730</v>
      </c>
      <c r="O9" s="161">
        <f t="shared" si="17"/>
        <v>420647</v>
      </c>
      <c r="P9" s="403">
        <f t="shared" si="18"/>
        <v>173083</v>
      </c>
      <c r="Q9" s="161">
        <f>[2]Office!$I12</f>
        <v>0</v>
      </c>
      <c r="R9" s="161">
        <v>4941</v>
      </c>
      <c r="S9" s="462">
        <f t="shared" si="19"/>
        <v>-4941</v>
      </c>
      <c r="T9" s="161">
        <f>[2]Office!$J12</f>
        <v>0</v>
      </c>
      <c r="U9" s="161"/>
      <c r="V9" s="462">
        <f t="shared" si="20"/>
        <v>0</v>
      </c>
      <c r="W9" s="161">
        <f>[2]Office!$K12</f>
        <v>0</v>
      </c>
      <c r="X9" s="161"/>
      <c r="Y9" s="444">
        <f t="shared" si="21"/>
        <v>0</v>
      </c>
      <c r="Z9" s="168">
        <f t="shared" si="22"/>
        <v>0</v>
      </c>
      <c r="AA9" s="161">
        <f t="shared" si="22"/>
        <v>4941</v>
      </c>
      <c r="AB9" s="403">
        <f t="shared" si="23"/>
        <v>-4941</v>
      </c>
      <c r="AC9" s="168">
        <f t="shared" si="24"/>
        <v>593730</v>
      </c>
      <c r="AD9" s="161">
        <f t="shared" si="24"/>
        <v>425588</v>
      </c>
      <c r="AE9" s="403">
        <f t="shared" si="25"/>
        <v>168142</v>
      </c>
      <c r="AF9" s="161">
        <f>[2]Office!$L12</f>
        <v>0</v>
      </c>
      <c r="AG9" s="161"/>
      <c r="AH9" s="462">
        <f t="shared" si="26"/>
        <v>0</v>
      </c>
      <c r="AI9" s="161">
        <f>[2]Office!$M12</f>
        <v>0</v>
      </c>
      <c r="AJ9" s="161"/>
      <c r="AK9" s="462">
        <f t="shared" si="27"/>
        <v>0</v>
      </c>
      <c r="AL9" s="161">
        <f>[2]Office!$N12</f>
        <v>0</v>
      </c>
      <c r="AM9" s="161"/>
      <c r="AN9" s="444">
        <f t="shared" si="28"/>
        <v>0</v>
      </c>
      <c r="AO9" s="404">
        <f t="shared" si="7"/>
        <v>0</v>
      </c>
      <c r="AP9" s="161">
        <f t="shared" si="7"/>
        <v>0</v>
      </c>
      <c r="AQ9" s="403">
        <f t="shared" si="29"/>
        <v>0</v>
      </c>
      <c r="AR9" s="161">
        <f>[2]Office!$O12</f>
        <v>0</v>
      </c>
      <c r="AS9" s="161"/>
      <c r="AT9" s="462">
        <f t="shared" si="30"/>
        <v>0</v>
      </c>
      <c r="AU9" s="161">
        <f>[2]Office!$P12</f>
        <v>0</v>
      </c>
      <c r="AV9" s="161"/>
      <c r="AW9" s="462">
        <f t="shared" si="31"/>
        <v>0</v>
      </c>
      <c r="AX9" s="161">
        <f>[2]Office!$Q12</f>
        <v>0</v>
      </c>
      <c r="AY9" s="161"/>
      <c r="AZ9" s="444">
        <f t="shared" si="32"/>
        <v>0</v>
      </c>
      <c r="BA9" s="272">
        <f t="shared" si="8"/>
        <v>0</v>
      </c>
      <c r="BB9" s="364">
        <f t="shared" si="9"/>
        <v>0</v>
      </c>
      <c r="BC9" s="364">
        <f t="shared" si="33"/>
        <v>0</v>
      </c>
      <c r="BD9" s="371">
        <f t="shared" si="10"/>
        <v>0</v>
      </c>
      <c r="BE9" s="372">
        <f t="shared" si="11"/>
        <v>0</v>
      </c>
      <c r="BF9" s="372">
        <f t="shared" si="34"/>
        <v>0</v>
      </c>
      <c r="BG9" s="371">
        <f t="shared" si="12"/>
        <v>593730</v>
      </c>
      <c r="BH9" s="372">
        <f t="shared" si="13"/>
        <v>425588</v>
      </c>
      <c r="BI9" s="372">
        <f t="shared" si="35"/>
        <v>168142</v>
      </c>
      <c r="BJ9" s="438"/>
      <c r="BK9" s="160">
        <f>VLOOKUP($B9,Test!$A$257:$F$310,5,0)</f>
        <v>30476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[2]Office!$F13</f>
        <v>160764</v>
      </c>
      <c r="F10" s="161">
        <v>474538.31</v>
      </c>
      <c r="G10" s="448">
        <f t="shared" si="14"/>
        <v>-313774.31</v>
      </c>
      <c r="H10" s="161">
        <f>[2]Office!$G13</f>
        <v>384956</v>
      </c>
      <c r="I10" s="161">
        <v>397883.57</v>
      </c>
      <c r="J10" s="448">
        <f t="shared" si="15"/>
        <v>-12927.570000000007</v>
      </c>
      <c r="K10" s="161">
        <f>[2]Office!$H13</f>
        <v>981144</v>
      </c>
      <c r="L10" s="161">
        <v>1076404.68</v>
      </c>
      <c r="M10" s="444">
        <f t="shared" si="16"/>
        <v>-95260.679999999935</v>
      </c>
      <c r="N10" s="404">
        <f t="shared" si="17"/>
        <v>1526864</v>
      </c>
      <c r="O10" s="161">
        <f t="shared" si="17"/>
        <v>1948826.56</v>
      </c>
      <c r="P10" s="403">
        <f t="shared" si="18"/>
        <v>-421962.56000000006</v>
      </c>
      <c r="Q10" s="161">
        <f>[2]Office!$I13</f>
        <v>160332</v>
      </c>
      <c r="R10" s="161">
        <v>145959.62</v>
      </c>
      <c r="S10" s="462">
        <f t="shared" si="19"/>
        <v>14372.380000000005</v>
      </c>
      <c r="T10" s="161">
        <f>[2]Office!$J13</f>
        <v>161412</v>
      </c>
      <c r="U10" s="161"/>
      <c r="V10" s="462">
        <f t="shared" si="20"/>
        <v>161412</v>
      </c>
      <c r="W10" s="161">
        <f>[2]Office!$K13</f>
        <v>484224</v>
      </c>
      <c r="X10" s="161"/>
      <c r="Y10" s="444">
        <f t="shared" si="21"/>
        <v>484224</v>
      </c>
      <c r="Z10" s="168">
        <f t="shared" si="22"/>
        <v>805968</v>
      </c>
      <c r="AA10" s="161">
        <f t="shared" si="22"/>
        <v>145959.62</v>
      </c>
      <c r="AB10" s="403">
        <f t="shared" si="23"/>
        <v>660008.38</v>
      </c>
      <c r="AC10" s="168">
        <f t="shared" si="24"/>
        <v>2332832</v>
      </c>
      <c r="AD10" s="161">
        <f t="shared" si="24"/>
        <v>2094786.1800000002</v>
      </c>
      <c r="AE10" s="403">
        <f t="shared" si="25"/>
        <v>238045.81999999983</v>
      </c>
      <c r="AF10" s="161">
        <f>[2]Office!$L13</f>
        <v>685288</v>
      </c>
      <c r="AG10" s="161"/>
      <c r="AH10" s="462">
        <f t="shared" si="26"/>
        <v>685288</v>
      </c>
      <c r="AI10" s="161">
        <f>[2]Office!$M13</f>
        <v>161628</v>
      </c>
      <c r="AJ10" s="161"/>
      <c r="AK10" s="462">
        <f t="shared" si="27"/>
        <v>161628</v>
      </c>
      <c r="AL10" s="161">
        <f>[2]Office!$N13</f>
        <v>160116</v>
      </c>
      <c r="AM10" s="161"/>
      <c r="AN10" s="444">
        <f t="shared" si="28"/>
        <v>160116</v>
      </c>
      <c r="AO10" s="404">
        <f t="shared" si="7"/>
        <v>1007032</v>
      </c>
      <c r="AP10" s="161">
        <f t="shared" si="7"/>
        <v>0</v>
      </c>
      <c r="AQ10" s="403">
        <f t="shared" si="29"/>
        <v>1007032</v>
      </c>
      <c r="AR10" s="161">
        <f>[2]Office!$O13</f>
        <v>195548</v>
      </c>
      <c r="AS10" s="161"/>
      <c r="AT10" s="462">
        <f t="shared" si="30"/>
        <v>195548</v>
      </c>
      <c r="AU10" s="161">
        <f>[2]Office!$P13</f>
        <v>160548</v>
      </c>
      <c r="AV10" s="161"/>
      <c r="AW10" s="462">
        <f t="shared" si="31"/>
        <v>160548</v>
      </c>
      <c r="AX10" s="161">
        <f>[2]Office!$Q13</f>
        <v>747902</v>
      </c>
      <c r="AY10" s="161"/>
      <c r="AZ10" s="444">
        <f t="shared" si="32"/>
        <v>747902</v>
      </c>
      <c r="BA10" s="272">
        <f t="shared" si="8"/>
        <v>1103998</v>
      </c>
      <c r="BB10" s="364">
        <f t="shared" si="9"/>
        <v>0</v>
      </c>
      <c r="BC10" s="364">
        <f t="shared" si="33"/>
        <v>1103998</v>
      </c>
      <c r="BD10" s="371">
        <f t="shared" si="10"/>
        <v>2111030</v>
      </c>
      <c r="BE10" s="372">
        <f t="shared" si="11"/>
        <v>0</v>
      </c>
      <c r="BF10" s="372">
        <f t="shared" si="34"/>
        <v>2111030</v>
      </c>
      <c r="BG10" s="371">
        <f t="shared" si="12"/>
        <v>4443862</v>
      </c>
      <c r="BH10" s="372">
        <f t="shared" si="13"/>
        <v>2094786.1800000002</v>
      </c>
      <c r="BI10" s="372">
        <f t="shared" si="35"/>
        <v>2349075.8199999998</v>
      </c>
      <c r="BJ10" s="438"/>
      <c r="BK10" s="160">
        <f>VLOOKUP($B10,Test!$A$257:$F$310,5,0)</f>
        <v>604570.59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[2]Office!$F14</f>
        <v>0</v>
      </c>
      <c r="F11" s="161"/>
      <c r="G11" s="448">
        <f t="shared" si="14"/>
        <v>0</v>
      </c>
      <c r="H11" s="161">
        <f>[2]Office!$G14</f>
        <v>0</v>
      </c>
      <c r="I11" s="161"/>
      <c r="J11" s="448">
        <f t="shared" si="15"/>
        <v>0</v>
      </c>
      <c r="K11" s="161">
        <f>[2]Office!$H14</f>
        <v>0</v>
      </c>
      <c r="L11" s="161"/>
      <c r="M11" s="444">
        <f t="shared" si="16"/>
        <v>0</v>
      </c>
      <c r="N11" s="404">
        <f t="shared" si="17"/>
        <v>0</v>
      </c>
      <c r="O11" s="161">
        <f t="shared" si="17"/>
        <v>0</v>
      </c>
      <c r="P11" s="403">
        <f t="shared" si="18"/>
        <v>0</v>
      </c>
      <c r="Q11" s="161">
        <f>[2]Office!$I14</f>
        <v>0</v>
      </c>
      <c r="R11" s="161"/>
      <c r="S11" s="462">
        <f t="shared" si="19"/>
        <v>0</v>
      </c>
      <c r="T11" s="161">
        <f>[2]Office!$J14</f>
        <v>0</v>
      </c>
      <c r="U11" s="161"/>
      <c r="V11" s="462">
        <f t="shared" si="20"/>
        <v>0</v>
      </c>
      <c r="W11" s="161">
        <f>[2]Office!$K14</f>
        <v>0</v>
      </c>
      <c r="X11" s="161"/>
      <c r="Y11" s="444">
        <f t="shared" si="21"/>
        <v>0</v>
      </c>
      <c r="Z11" s="168">
        <f t="shared" si="22"/>
        <v>0</v>
      </c>
      <c r="AA11" s="161">
        <f t="shared" si="22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[2]Office!$L14</f>
        <v>0</v>
      </c>
      <c r="AG11" s="161"/>
      <c r="AH11" s="462">
        <f t="shared" si="26"/>
        <v>0</v>
      </c>
      <c r="AI11" s="161">
        <f>[2]Office!$M14</f>
        <v>0</v>
      </c>
      <c r="AJ11" s="161"/>
      <c r="AK11" s="462">
        <f t="shared" si="27"/>
        <v>0</v>
      </c>
      <c r="AL11" s="161">
        <f>[2]Office!$N14</f>
        <v>0</v>
      </c>
      <c r="AM11" s="161"/>
      <c r="AN11" s="444">
        <f t="shared" si="28"/>
        <v>0</v>
      </c>
      <c r="AO11" s="404">
        <f t="shared" si="7"/>
        <v>0</v>
      </c>
      <c r="AP11" s="161">
        <f t="shared" si="7"/>
        <v>0</v>
      </c>
      <c r="AQ11" s="403">
        <f t="shared" si="29"/>
        <v>0</v>
      </c>
      <c r="AR11" s="161">
        <f>[2]Office!$O14</f>
        <v>0</v>
      </c>
      <c r="AS11" s="161"/>
      <c r="AT11" s="462">
        <f t="shared" si="30"/>
        <v>0</v>
      </c>
      <c r="AU11" s="161">
        <f>[2]Office!$P14</f>
        <v>0</v>
      </c>
      <c r="AV11" s="161"/>
      <c r="AW11" s="462">
        <f t="shared" si="31"/>
        <v>0</v>
      </c>
      <c r="AX11" s="161">
        <f>[2]Office!$Q14</f>
        <v>0</v>
      </c>
      <c r="AY11" s="161"/>
      <c r="AZ11" s="444">
        <f t="shared" si="32"/>
        <v>0</v>
      </c>
      <c r="BA11" s="272">
        <f t="shared" si="8"/>
        <v>0</v>
      </c>
      <c r="BB11" s="364">
        <f t="shared" si="9"/>
        <v>0</v>
      </c>
      <c r="BC11" s="364">
        <f t="shared" si="33"/>
        <v>0</v>
      </c>
      <c r="BD11" s="371">
        <f t="shared" si="10"/>
        <v>0</v>
      </c>
      <c r="BE11" s="372">
        <f t="shared" si="11"/>
        <v>0</v>
      </c>
      <c r="BF11" s="372">
        <f t="shared" si="34"/>
        <v>0</v>
      </c>
      <c r="BG11" s="371">
        <f t="shared" si="12"/>
        <v>0</v>
      </c>
      <c r="BH11" s="372">
        <f t="shared" si="13"/>
        <v>0</v>
      </c>
      <c r="BI11" s="372">
        <f t="shared" si="35"/>
        <v>0</v>
      </c>
      <c r="BJ11" s="438"/>
      <c r="BK11" s="160">
        <f>VLOOKUP($B11,Test!$A$257:$F$310,5,0)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[2]Office!$F15</f>
        <v>6460</v>
      </c>
      <c r="F12" s="161">
        <v>6460</v>
      </c>
      <c r="G12" s="448">
        <f t="shared" si="14"/>
        <v>0</v>
      </c>
      <c r="H12" s="161">
        <f>[2]Office!$G15</f>
        <v>6042.5499999999993</v>
      </c>
      <c r="I12" s="161">
        <v>6042.55</v>
      </c>
      <c r="J12" s="448">
        <f t="shared" si="15"/>
        <v>0</v>
      </c>
      <c r="K12" s="161">
        <f>[2]Office!$H15</f>
        <v>6460</v>
      </c>
      <c r="L12" s="161">
        <v>8092.37</v>
      </c>
      <c r="M12" s="444">
        <f t="shared" si="16"/>
        <v>-1632.37</v>
      </c>
      <c r="N12" s="404">
        <f t="shared" si="17"/>
        <v>18962.55</v>
      </c>
      <c r="O12" s="161">
        <f t="shared" si="17"/>
        <v>20594.919999999998</v>
      </c>
      <c r="P12" s="403">
        <f t="shared" si="18"/>
        <v>-1632.369999999999</v>
      </c>
      <c r="Q12" s="161">
        <f>[2]Office!$I15</f>
        <v>6321</v>
      </c>
      <c r="R12" s="161">
        <v>6321</v>
      </c>
      <c r="S12" s="462">
        <f t="shared" si="19"/>
        <v>0</v>
      </c>
      <c r="T12" s="161">
        <f>[2]Office!$J15</f>
        <v>6531.23</v>
      </c>
      <c r="U12" s="161"/>
      <c r="V12" s="462">
        <f t="shared" si="20"/>
        <v>6531.23</v>
      </c>
      <c r="W12" s="161">
        <f>[2]Office!$K15</f>
        <v>6321</v>
      </c>
      <c r="X12" s="161"/>
      <c r="Y12" s="444">
        <f t="shared" si="21"/>
        <v>6321</v>
      </c>
      <c r="Z12" s="168">
        <f t="shared" si="22"/>
        <v>19173.23</v>
      </c>
      <c r="AA12" s="161">
        <f t="shared" si="22"/>
        <v>6321</v>
      </c>
      <c r="AB12" s="403">
        <f t="shared" si="23"/>
        <v>12852.23</v>
      </c>
      <c r="AC12" s="168">
        <f t="shared" si="24"/>
        <v>38135.78</v>
      </c>
      <c r="AD12" s="161">
        <f t="shared" si="24"/>
        <v>26915.919999999998</v>
      </c>
      <c r="AE12" s="403">
        <f t="shared" si="25"/>
        <v>11219.86</v>
      </c>
      <c r="AF12" s="161">
        <f>[2]Office!$L15</f>
        <v>6532</v>
      </c>
      <c r="AG12" s="161"/>
      <c r="AH12" s="462">
        <f t="shared" si="26"/>
        <v>6532</v>
      </c>
      <c r="AI12" s="161">
        <f>[2]Office!$M15</f>
        <v>6532</v>
      </c>
      <c r="AJ12" s="161"/>
      <c r="AK12" s="462">
        <f t="shared" si="27"/>
        <v>6532</v>
      </c>
      <c r="AL12" s="161">
        <f>[2]Office!$N15</f>
        <v>6319.9599999999991</v>
      </c>
      <c r="AM12" s="161"/>
      <c r="AN12" s="444">
        <f t="shared" si="28"/>
        <v>6319.9599999999991</v>
      </c>
      <c r="AO12" s="404">
        <f t="shared" si="7"/>
        <v>19383.96</v>
      </c>
      <c r="AP12" s="161">
        <f t="shared" si="7"/>
        <v>0</v>
      </c>
      <c r="AQ12" s="403">
        <f t="shared" si="29"/>
        <v>19383.96</v>
      </c>
      <c r="AR12" s="161">
        <f>[2]Office!$O15</f>
        <v>6531</v>
      </c>
      <c r="AS12" s="161"/>
      <c r="AT12" s="462">
        <f t="shared" si="30"/>
        <v>6531</v>
      </c>
      <c r="AU12" s="161">
        <f>[2]Office!$P15</f>
        <v>6321.6399999999994</v>
      </c>
      <c r="AV12" s="161"/>
      <c r="AW12" s="462">
        <f t="shared" si="31"/>
        <v>6321.6399999999994</v>
      </c>
      <c r="AX12" s="161">
        <f>[2]Office!$Q15</f>
        <v>6531</v>
      </c>
      <c r="AY12" s="161"/>
      <c r="AZ12" s="444">
        <f t="shared" si="32"/>
        <v>6531</v>
      </c>
      <c r="BA12" s="272">
        <f t="shared" si="8"/>
        <v>19383.64</v>
      </c>
      <c r="BB12" s="364">
        <f t="shared" si="9"/>
        <v>0</v>
      </c>
      <c r="BC12" s="364">
        <f t="shared" si="33"/>
        <v>19383.64</v>
      </c>
      <c r="BD12" s="371">
        <f t="shared" si="10"/>
        <v>38767.599999999999</v>
      </c>
      <c r="BE12" s="372">
        <f t="shared" si="11"/>
        <v>0</v>
      </c>
      <c r="BF12" s="372">
        <f t="shared" si="34"/>
        <v>38767.599999999999</v>
      </c>
      <c r="BG12" s="371">
        <f t="shared" si="12"/>
        <v>76903.38</v>
      </c>
      <c r="BH12" s="372">
        <f t="shared" si="13"/>
        <v>26915.919999999998</v>
      </c>
      <c r="BI12" s="372">
        <f t="shared" si="35"/>
        <v>49987.460000000006</v>
      </c>
      <c r="BJ12" s="438"/>
      <c r="BK12" s="160">
        <f>VLOOKUP($B12,Test!$A$257:$F$310,5,0)</f>
        <v>8028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[2]Office!$F16</f>
        <v>0</v>
      </c>
      <c r="F13" s="161"/>
      <c r="G13" s="448">
        <f t="shared" si="14"/>
        <v>0</v>
      </c>
      <c r="H13" s="161">
        <f>[2]Office!$G16</f>
        <v>0</v>
      </c>
      <c r="I13" s="161"/>
      <c r="J13" s="448">
        <f t="shared" si="15"/>
        <v>0</v>
      </c>
      <c r="K13" s="161">
        <f>[2]Office!$H16</f>
        <v>0</v>
      </c>
      <c r="L13" s="161"/>
      <c r="M13" s="444">
        <f t="shared" si="16"/>
        <v>0</v>
      </c>
      <c r="N13" s="404">
        <f t="shared" si="17"/>
        <v>0</v>
      </c>
      <c r="O13" s="161">
        <f t="shared" si="17"/>
        <v>0</v>
      </c>
      <c r="P13" s="403">
        <f t="shared" si="18"/>
        <v>0</v>
      </c>
      <c r="Q13" s="161">
        <f>[2]Office!$I16</f>
        <v>0</v>
      </c>
      <c r="R13" s="161"/>
      <c r="S13" s="462">
        <f t="shared" si="19"/>
        <v>0</v>
      </c>
      <c r="T13" s="161">
        <f>[2]Office!$J16</f>
        <v>0</v>
      </c>
      <c r="U13" s="161"/>
      <c r="V13" s="462">
        <f t="shared" si="20"/>
        <v>0</v>
      </c>
      <c r="W13" s="161">
        <f>[2]Office!$K16</f>
        <v>0</v>
      </c>
      <c r="X13" s="161"/>
      <c r="Y13" s="444">
        <f t="shared" si="21"/>
        <v>0</v>
      </c>
      <c r="Z13" s="168">
        <f t="shared" si="22"/>
        <v>0</v>
      </c>
      <c r="AA13" s="161">
        <f t="shared" si="22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[2]Office!$L16</f>
        <v>0</v>
      </c>
      <c r="AG13" s="161"/>
      <c r="AH13" s="462">
        <f t="shared" si="26"/>
        <v>0</v>
      </c>
      <c r="AI13" s="161">
        <f>[2]Office!$M16</f>
        <v>0</v>
      </c>
      <c r="AJ13" s="161"/>
      <c r="AK13" s="462">
        <f t="shared" si="27"/>
        <v>0</v>
      </c>
      <c r="AL13" s="161">
        <f>[2]Office!$N16</f>
        <v>0</v>
      </c>
      <c r="AM13" s="161"/>
      <c r="AN13" s="444">
        <f t="shared" si="28"/>
        <v>0</v>
      </c>
      <c r="AO13" s="404">
        <f t="shared" si="7"/>
        <v>0</v>
      </c>
      <c r="AP13" s="161">
        <f t="shared" si="7"/>
        <v>0</v>
      </c>
      <c r="AQ13" s="403">
        <f t="shared" si="29"/>
        <v>0</v>
      </c>
      <c r="AR13" s="161">
        <f>[2]Office!$O16</f>
        <v>0</v>
      </c>
      <c r="AS13" s="161"/>
      <c r="AT13" s="462">
        <f t="shared" si="30"/>
        <v>0</v>
      </c>
      <c r="AU13" s="161">
        <f>[2]Office!$P16</f>
        <v>0</v>
      </c>
      <c r="AV13" s="161"/>
      <c r="AW13" s="462">
        <f t="shared" si="31"/>
        <v>0</v>
      </c>
      <c r="AX13" s="161">
        <f>[2]Office!$Q16</f>
        <v>0</v>
      </c>
      <c r="AY13" s="161"/>
      <c r="AZ13" s="444">
        <f t="shared" si="32"/>
        <v>0</v>
      </c>
      <c r="BA13" s="272">
        <f t="shared" si="8"/>
        <v>0</v>
      </c>
      <c r="BB13" s="364">
        <f t="shared" si="9"/>
        <v>0</v>
      </c>
      <c r="BC13" s="364">
        <f t="shared" si="33"/>
        <v>0</v>
      </c>
      <c r="BD13" s="371">
        <f t="shared" si="10"/>
        <v>0</v>
      </c>
      <c r="BE13" s="372">
        <f t="shared" si="11"/>
        <v>0</v>
      </c>
      <c r="BF13" s="372">
        <f t="shared" si="34"/>
        <v>0</v>
      </c>
      <c r="BG13" s="371">
        <f t="shared" si="12"/>
        <v>0</v>
      </c>
      <c r="BH13" s="372">
        <f t="shared" si="13"/>
        <v>0</v>
      </c>
      <c r="BI13" s="372">
        <f t="shared" si="35"/>
        <v>0</v>
      </c>
      <c r="BJ13" s="438"/>
      <c r="BK13" s="160">
        <f>VLOOKUP($B13,Test!$A$257:$F$310,5,0)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[2]Office!$F17</f>
        <v>256859</v>
      </c>
      <c r="F14" s="161">
        <v>666006.79</v>
      </c>
      <c r="G14" s="448">
        <f t="shared" si="14"/>
        <v>-409147.79000000004</v>
      </c>
      <c r="H14" s="161">
        <f>[2]Office!$G17</f>
        <v>845843.83</v>
      </c>
      <c r="I14" s="161">
        <v>728630.52</v>
      </c>
      <c r="J14" s="448">
        <f t="shared" si="15"/>
        <v>117213.30999999994</v>
      </c>
      <c r="K14" s="161">
        <f>[2]Office!$H17</f>
        <v>858211.5</v>
      </c>
      <c r="L14" s="161">
        <v>263820.37</v>
      </c>
      <c r="M14" s="444">
        <f t="shared" si="16"/>
        <v>594391.13</v>
      </c>
      <c r="N14" s="404">
        <f t="shared" si="17"/>
        <v>1960914.33</v>
      </c>
      <c r="O14" s="161">
        <f t="shared" si="17"/>
        <v>1658457.6800000002</v>
      </c>
      <c r="P14" s="403">
        <f t="shared" si="18"/>
        <v>302456.64999999991</v>
      </c>
      <c r="Q14" s="161">
        <f>[2]Office!$I17</f>
        <v>905000</v>
      </c>
      <c r="R14" s="161">
        <v>1064618.19</v>
      </c>
      <c r="S14" s="462">
        <f t="shared" si="19"/>
        <v>-159618.18999999994</v>
      </c>
      <c r="T14" s="161">
        <f>[2]Office!$J17</f>
        <v>578728</v>
      </c>
      <c r="U14" s="161"/>
      <c r="V14" s="462">
        <f t="shared" si="20"/>
        <v>578728</v>
      </c>
      <c r="W14" s="161">
        <f>[2]Office!$K17</f>
        <v>256731.5</v>
      </c>
      <c r="X14" s="161"/>
      <c r="Y14" s="444">
        <f t="shared" si="21"/>
        <v>256731.5</v>
      </c>
      <c r="Z14" s="168">
        <f t="shared" si="22"/>
        <v>1740459.5</v>
      </c>
      <c r="AA14" s="161">
        <f t="shared" si="22"/>
        <v>1064618.19</v>
      </c>
      <c r="AB14" s="403">
        <f t="shared" si="23"/>
        <v>675841.31</v>
      </c>
      <c r="AC14" s="168">
        <f t="shared" si="24"/>
        <v>3701373.83</v>
      </c>
      <c r="AD14" s="161">
        <f t="shared" si="24"/>
        <v>2723075.87</v>
      </c>
      <c r="AE14" s="403">
        <f t="shared" si="25"/>
        <v>978297.96</v>
      </c>
      <c r="AF14" s="161">
        <f>[2]Office!$L17</f>
        <v>292300</v>
      </c>
      <c r="AG14" s="161"/>
      <c r="AH14" s="462">
        <f t="shared" si="26"/>
        <v>292300</v>
      </c>
      <c r="AI14" s="161">
        <f>[2]Office!$M17</f>
        <v>522710.5</v>
      </c>
      <c r="AJ14" s="161"/>
      <c r="AK14" s="462">
        <f t="shared" si="27"/>
        <v>522710.5</v>
      </c>
      <c r="AL14" s="161">
        <f>[2]Office!$N17</f>
        <v>269631.5</v>
      </c>
      <c r="AM14" s="161"/>
      <c r="AN14" s="444">
        <f t="shared" si="28"/>
        <v>269631.5</v>
      </c>
      <c r="AO14" s="404">
        <f t="shared" si="7"/>
        <v>1084642</v>
      </c>
      <c r="AP14" s="161">
        <f t="shared" si="7"/>
        <v>0</v>
      </c>
      <c r="AQ14" s="403">
        <f t="shared" si="29"/>
        <v>1084642</v>
      </c>
      <c r="AR14" s="161">
        <f>[2]Office!$O17</f>
        <v>347800</v>
      </c>
      <c r="AS14" s="161"/>
      <c r="AT14" s="462">
        <f t="shared" si="30"/>
        <v>347800</v>
      </c>
      <c r="AU14" s="161">
        <f>[2]Office!$P17</f>
        <v>189228</v>
      </c>
      <c r="AV14" s="161"/>
      <c r="AW14" s="462">
        <f t="shared" si="31"/>
        <v>189228</v>
      </c>
      <c r="AX14" s="161">
        <f>[2]Office!$Q17</f>
        <v>64000</v>
      </c>
      <c r="AY14" s="161"/>
      <c r="AZ14" s="444">
        <f t="shared" si="32"/>
        <v>64000</v>
      </c>
      <c r="BA14" s="272">
        <f t="shared" si="8"/>
        <v>601028</v>
      </c>
      <c r="BB14" s="364">
        <f t="shared" si="9"/>
        <v>0</v>
      </c>
      <c r="BC14" s="364">
        <f t="shared" si="33"/>
        <v>601028</v>
      </c>
      <c r="BD14" s="371">
        <f t="shared" si="10"/>
        <v>1685670</v>
      </c>
      <c r="BE14" s="372">
        <f t="shared" si="11"/>
        <v>0</v>
      </c>
      <c r="BF14" s="372">
        <f t="shared" si="34"/>
        <v>1685670</v>
      </c>
      <c r="BG14" s="371">
        <f t="shared" si="12"/>
        <v>5387043.8300000001</v>
      </c>
      <c r="BH14" s="372">
        <f t="shared" si="13"/>
        <v>2723075.87</v>
      </c>
      <c r="BI14" s="372">
        <f t="shared" si="35"/>
        <v>2663967.96</v>
      </c>
      <c r="BJ14" s="438"/>
      <c r="BK14" s="160">
        <f>VLOOKUP($B14,Test!$A$257:$F$310,5,0)</f>
        <v>519018.53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[2]Office!$F18</f>
        <v>132021.97499999998</v>
      </c>
      <c r="F15" s="161">
        <v>145870.84</v>
      </c>
      <c r="G15" s="448">
        <f t="shared" si="14"/>
        <v>-13848.86500000002</v>
      </c>
      <c r="H15" s="161">
        <f>[2]Office!$G18</f>
        <v>139389.00650000002</v>
      </c>
      <c r="I15" s="161">
        <v>147828.65</v>
      </c>
      <c r="J15" s="448">
        <f t="shared" si="15"/>
        <v>-8439.6434999999765</v>
      </c>
      <c r="K15" s="161">
        <f>[2]Office!$H18</f>
        <v>148389.43</v>
      </c>
      <c r="L15" s="161">
        <v>168738.76</v>
      </c>
      <c r="M15" s="444">
        <f t="shared" si="16"/>
        <v>-20349.330000000016</v>
      </c>
      <c r="N15" s="404">
        <f t="shared" si="17"/>
        <v>419800.41149999999</v>
      </c>
      <c r="O15" s="161">
        <f t="shared" si="17"/>
        <v>462438.25</v>
      </c>
      <c r="P15" s="403">
        <f t="shared" si="18"/>
        <v>-42637.838500000013</v>
      </c>
      <c r="Q15" s="161">
        <f>[2]Office!$I18</f>
        <v>154574.47150000001</v>
      </c>
      <c r="R15" s="161">
        <v>147433.79999999999</v>
      </c>
      <c r="S15" s="462">
        <f t="shared" si="19"/>
        <v>7140.6715000000258</v>
      </c>
      <c r="T15" s="161">
        <f>[2]Office!$J18</f>
        <v>178470.91399999999</v>
      </c>
      <c r="U15" s="161"/>
      <c r="V15" s="462">
        <f t="shared" si="20"/>
        <v>178470.91399999999</v>
      </c>
      <c r="W15" s="161">
        <f>[2]Office!$K18</f>
        <v>167441.0435</v>
      </c>
      <c r="X15" s="161"/>
      <c r="Y15" s="444">
        <f t="shared" si="21"/>
        <v>167441.0435</v>
      </c>
      <c r="Z15" s="168">
        <f t="shared" si="22"/>
        <v>500486.429</v>
      </c>
      <c r="AA15" s="161">
        <f t="shared" si="22"/>
        <v>147433.79999999999</v>
      </c>
      <c r="AB15" s="403">
        <f t="shared" si="23"/>
        <v>353052.62900000002</v>
      </c>
      <c r="AC15" s="168">
        <f t="shared" si="24"/>
        <v>920286.84049999993</v>
      </c>
      <c r="AD15" s="161">
        <f t="shared" si="24"/>
        <v>609872.05000000005</v>
      </c>
      <c r="AE15" s="403">
        <f t="shared" si="25"/>
        <v>310414.79049999989</v>
      </c>
      <c r="AF15" s="161">
        <f>[2]Office!$L18</f>
        <v>168723.99949999998</v>
      </c>
      <c r="AG15" s="161"/>
      <c r="AH15" s="462">
        <f t="shared" si="26"/>
        <v>168723.99949999998</v>
      </c>
      <c r="AI15" s="161">
        <f>[2]Office!$M18</f>
        <v>154993.77299999999</v>
      </c>
      <c r="AJ15" s="161"/>
      <c r="AK15" s="462">
        <f t="shared" si="27"/>
        <v>154993.77299999999</v>
      </c>
      <c r="AL15" s="161">
        <f>[2]Office!$N18</f>
        <v>152777.59399999998</v>
      </c>
      <c r="AM15" s="161"/>
      <c r="AN15" s="444">
        <f t="shared" si="28"/>
        <v>152777.59399999998</v>
      </c>
      <c r="AO15" s="404">
        <f t="shared" si="7"/>
        <v>476495.36649999995</v>
      </c>
      <c r="AP15" s="161">
        <f t="shared" si="7"/>
        <v>0</v>
      </c>
      <c r="AQ15" s="403">
        <f t="shared" si="29"/>
        <v>476495.36649999995</v>
      </c>
      <c r="AR15" s="161">
        <f>[2]Office!$O18</f>
        <v>152449.38799999998</v>
      </c>
      <c r="AS15" s="161"/>
      <c r="AT15" s="462">
        <f t="shared" si="30"/>
        <v>152449.38799999998</v>
      </c>
      <c r="AU15" s="161">
        <f>[2]Office!$P18</f>
        <v>154923.15950000001</v>
      </c>
      <c r="AV15" s="161"/>
      <c r="AW15" s="462">
        <f t="shared" si="31"/>
        <v>154923.15950000001</v>
      </c>
      <c r="AX15" s="161">
        <f>[2]Office!$Q18</f>
        <v>154923.15950000001</v>
      </c>
      <c r="AY15" s="161"/>
      <c r="AZ15" s="444">
        <f t="shared" si="32"/>
        <v>154923.15950000001</v>
      </c>
      <c r="BA15" s="272">
        <f t="shared" si="8"/>
        <v>462295.70699999999</v>
      </c>
      <c r="BB15" s="364">
        <f t="shared" si="9"/>
        <v>0</v>
      </c>
      <c r="BC15" s="364">
        <f t="shared" si="33"/>
        <v>462295.70699999999</v>
      </c>
      <c r="BD15" s="371">
        <f t="shared" si="10"/>
        <v>938791.07349999994</v>
      </c>
      <c r="BE15" s="372">
        <f t="shared" si="11"/>
        <v>0</v>
      </c>
      <c r="BF15" s="372">
        <f t="shared" si="34"/>
        <v>938791.07349999994</v>
      </c>
      <c r="BG15" s="371">
        <f t="shared" si="12"/>
        <v>1859077.9139999999</v>
      </c>
      <c r="BH15" s="372">
        <f t="shared" si="13"/>
        <v>609872.05000000005</v>
      </c>
      <c r="BI15" s="372">
        <f t="shared" si="35"/>
        <v>1249205.8639999998</v>
      </c>
      <c r="BJ15" s="438"/>
      <c r="BK15" s="160">
        <f>VLOOKUP($B15,Test!$A$257:$F$310,5,0)</f>
        <v>177604.21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[2]Office!$F19</f>
        <v>25000</v>
      </c>
      <c r="F16" s="161">
        <v>19211.099999999999</v>
      </c>
      <c r="G16" s="448">
        <f t="shared" si="14"/>
        <v>5788.9000000000015</v>
      </c>
      <c r="H16" s="161">
        <f>[2]Office!$G19</f>
        <v>25000</v>
      </c>
      <c r="I16" s="161">
        <v>19546.12</v>
      </c>
      <c r="J16" s="448">
        <f t="shared" si="15"/>
        <v>5453.880000000001</v>
      </c>
      <c r="K16" s="161">
        <f>[2]Office!$H19</f>
        <v>25000</v>
      </c>
      <c r="L16" s="161">
        <v>20475.14</v>
      </c>
      <c r="M16" s="444">
        <f t="shared" si="16"/>
        <v>4524.8600000000006</v>
      </c>
      <c r="N16" s="404">
        <f t="shared" si="17"/>
        <v>75000</v>
      </c>
      <c r="O16" s="161">
        <f t="shared" si="17"/>
        <v>59232.36</v>
      </c>
      <c r="P16" s="403">
        <f t="shared" si="18"/>
        <v>15767.64</v>
      </c>
      <c r="Q16" s="161">
        <f>[2]Office!$I19</f>
        <v>25000</v>
      </c>
      <c r="R16" s="161">
        <v>18524.25</v>
      </c>
      <c r="S16" s="462">
        <f t="shared" si="19"/>
        <v>6475.75</v>
      </c>
      <c r="T16" s="161">
        <f>[2]Office!$J19</f>
        <v>25000</v>
      </c>
      <c r="U16" s="161"/>
      <c r="V16" s="462">
        <f t="shared" si="20"/>
        <v>25000</v>
      </c>
      <c r="W16" s="161">
        <f>[2]Office!$K19</f>
        <v>25000</v>
      </c>
      <c r="X16" s="161"/>
      <c r="Y16" s="444">
        <f t="shared" si="21"/>
        <v>25000</v>
      </c>
      <c r="Z16" s="168">
        <f t="shared" si="22"/>
        <v>75000</v>
      </c>
      <c r="AA16" s="161">
        <f t="shared" si="22"/>
        <v>18524.25</v>
      </c>
      <c r="AB16" s="403">
        <f t="shared" si="23"/>
        <v>56475.75</v>
      </c>
      <c r="AC16" s="168">
        <f t="shared" si="24"/>
        <v>150000</v>
      </c>
      <c r="AD16" s="161">
        <f t="shared" si="24"/>
        <v>77756.61</v>
      </c>
      <c r="AE16" s="403">
        <f t="shared" si="25"/>
        <v>72243.39</v>
      </c>
      <c r="AF16" s="161">
        <f>[2]Office!$L19</f>
        <v>25000</v>
      </c>
      <c r="AG16" s="161"/>
      <c r="AH16" s="462">
        <f t="shared" si="26"/>
        <v>25000</v>
      </c>
      <c r="AI16" s="161">
        <f>[2]Office!$M19</f>
        <v>25000</v>
      </c>
      <c r="AJ16" s="161"/>
      <c r="AK16" s="462">
        <f t="shared" si="27"/>
        <v>25000</v>
      </c>
      <c r="AL16" s="161">
        <f>[2]Office!$N19</f>
        <v>25000</v>
      </c>
      <c r="AM16" s="161"/>
      <c r="AN16" s="444">
        <f t="shared" si="28"/>
        <v>25000</v>
      </c>
      <c r="AO16" s="404">
        <f t="shared" si="7"/>
        <v>75000</v>
      </c>
      <c r="AP16" s="161">
        <f t="shared" si="7"/>
        <v>0</v>
      </c>
      <c r="AQ16" s="403">
        <f t="shared" si="29"/>
        <v>75000</v>
      </c>
      <c r="AR16" s="161">
        <f>[2]Office!$O19</f>
        <v>25000</v>
      </c>
      <c r="AS16" s="161"/>
      <c r="AT16" s="462">
        <f t="shared" si="30"/>
        <v>25000</v>
      </c>
      <c r="AU16" s="161">
        <f>[2]Office!$P19</f>
        <v>25000</v>
      </c>
      <c r="AV16" s="161"/>
      <c r="AW16" s="462">
        <f t="shared" si="31"/>
        <v>25000</v>
      </c>
      <c r="AX16" s="161">
        <f>[2]Office!$Q19</f>
        <v>25000</v>
      </c>
      <c r="AY16" s="161"/>
      <c r="AZ16" s="444">
        <f t="shared" si="32"/>
        <v>25000</v>
      </c>
      <c r="BA16" s="272">
        <f t="shared" si="8"/>
        <v>75000</v>
      </c>
      <c r="BB16" s="364">
        <f t="shared" si="9"/>
        <v>0</v>
      </c>
      <c r="BC16" s="364">
        <f t="shared" si="33"/>
        <v>75000</v>
      </c>
      <c r="BD16" s="371">
        <f t="shared" si="10"/>
        <v>150000</v>
      </c>
      <c r="BE16" s="372">
        <f t="shared" si="11"/>
        <v>0</v>
      </c>
      <c r="BF16" s="372">
        <f t="shared" si="34"/>
        <v>150000</v>
      </c>
      <c r="BG16" s="371">
        <f t="shared" si="12"/>
        <v>300000</v>
      </c>
      <c r="BH16" s="372">
        <f t="shared" si="13"/>
        <v>77756.61</v>
      </c>
      <c r="BI16" s="372">
        <f t="shared" si="35"/>
        <v>222243.39</v>
      </c>
      <c r="BJ16" s="438"/>
      <c r="BK16" s="160">
        <f>VLOOKUP($B16,Test!$A$257:$F$310,5,0)</f>
        <v>24454.34</v>
      </c>
    </row>
    <row r="17" spans="1:64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[2]Office!$F20</f>
        <v>845833.98</v>
      </c>
      <c r="F17" s="161">
        <v>745892.23</v>
      </c>
      <c r="G17" s="448">
        <f t="shared" si="14"/>
        <v>99941.75</v>
      </c>
      <c r="H17" s="161">
        <f>[2]Office!$G20</f>
        <v>845995.27</v>
      </c>
      <c r="I17" s="161">
        <v>811444.96</v>
      </c>
      <c r="J17" s="448">
        <f t="shared" si="15"/>
        <v>34550.310000000056</v>
      </c>
      <c r="K17" s="161">
        <f>[2]Office!$H20</f>
        <v>861449.72</v>
      </c>
      <c r="L17" s="161">
        <v>1069684.44</v>
      </c>
      <c r="M17" s="444">
        <f t="shared" si="16"/>
        <v>-208234.71999999997</v>
      </c>
      <c r="N17" s="404">
        <f t="shared" si="17"/>
        <v>2553278.9699999997</v>
      </c>
      <c r="O17" s="161">
        <f t="shared" si="17"/>
        <v>2627021.63</v>
      </c>
      <c r="P17" s="403">
        <f t="shared" si="18"/>
        <v>-73742.660000000149</v>
      </c>
      <c r="Q17" s="161">
        <f>[2]Office!$I20</f>
        <v>845201.97</v>
      </c>
      <c r="R17" s="161">
        <v>945943.64</v>
      </c>
      <c r="S17" s="462">
        <f t="shared" si="19"/>
        <v>-100741.67000000004</v>
      </c>
      <c r="T17" s="161">
        <f>[2]Office!$J20</f>
        <v>869528.95000000019</v>
      </c>
      <c r="U17" s="161"/>
      <c r="V17" s="462">
        <f t="shared" si="20"/>
        <v>869528.95000000019</v>
      </c>
      <c r="W17" s="161">
        <f>[2]Office!$K20</f>
        <v>888188.32</v>
      </c>
      <c r="X17" s="161"/>
      <c r="Y17" s="444">
        <f t="shared" si="21"/>
        <v>888188.32</v>
      </c>
      <c r="Z17" s="168">
        <f t="shared" si="22"/>
        <v>2602919.2400000002</v>
      </c>
      <c r="AA17" s="161">
        <f t="shared" si="22"/>
        <v>945943.64</v>
      </c>
      <c r="AB17" s="403">
        <f t="shared" si="23"/>
        <v>1656975.6</v>
      </c>
      <c r="AC17" s="168">
        <f t="shared" si="24"/>
        <v>5156198.21</v>
      </c>
      <c r="AD17" s="161">
        <f t="shared" si="24"/>
        <v>3572965.27</v>
      </c>
      <c r="AE17" s="403">
        <f t="shared" si="25"/>
        <v>1583232.94</v>
      </c>
      <c r="AF17" s="161">
        <f>[2]Office!$L20</f>
        <v>873571.32000000007</v>
      </c>
      <c r="AG17" s="161"/>
      <c r="AH17" s="462">
        <f t="shared" si="26"/>
        <v>873571.32000000007</v>
      </c>
      <c r="AI17" s="161">
        <f>[2]Office!$M20</f>
        <v>873571.32000000007</v>
      </c>
      <c r="AJ17" s="161"/>
      <c r="AK17" s="462">
        <f t="shared" si="27"/>
        <v>873571.32000000007</v>
      </c>
      <c r="AL17" s="161">
        <f>[2]Office!$N20</f>
        <v>936654.95</v>
      </c>
      <c r="AM17" s="161"/>
      <c r="AN17" s="444">
        <f t="shared" si="28"/>
        <v>936654.95</v>
      </c>
      <c r="AO17" s="404">
        <f t="shared" si="7"/>
        <v>2683797.59</v>
      </c>
      <c r="AP17" s="161">
        <f t="shared" si="7"/>
        <v>0</v>
      </c>
      <c r="AQ17" s="403">
        <f t="shared" si="29"/>
        <v>2683797.59</v>
      </c>
      <c r="AR17" s="161">
        <f>[2]Office!$O20</f>
        <v>921641.40000000014</v>
      </c>
      <c r="AS17" s="161"/>
      <c r="AT17" s="462">
        <f t="shared" si="30"/>
        <v>921641.40000000014</v>
      </c>
      <c r="AU17" s="161">
        <f>[2]Office!$P20</f>
        <v>921549.57000000007</v>
      </c>
      <c r="AV17" s="161"/>
      <c r="AW17" s="462">
        <f t="shared" si="31"/>
        <v>921549.57000000007</v>
      </c>
      <c r="AX17" s="161">
        <f>[2]Office!$Q20</f>
        <v>938432.65999999968</v>
      </c>
      <c r="AY17" s="161"/>
      <c r="AZ17" s="444">
        <f t="shared" si="32"/>
        <v>938432.65999999968</v>
      </c>
      <c r="BA17" s="272">
        <f t="shared" si="8"/>
        <v>2781623.63</v>
      </c>
      <c r="BB17" s="364">
        <f t="shared" si="9"/>
        <v>0</v>
      </c>
      <c r="BC17" s="364">
        <f t="shared" si="33"/>
        <v>2781623.63</v>
      </c>
      <c r="BD17" s="371">
        <f t="shared" si="10"/>
        <v>5465421.2200000007</v>
      </c>
      <c r="BE17" s="372">
        <f t="shared" si="11"/>
        <v>0</v>
      </c>
      <c r="BF17" s="372">
        <f t="shared" si="34"/>
        <v>5465421.2200000007</v>
      </c>
      <c r="BG17" s="371">
        <f t="shared" si="12"/>
        <v>10621619.43</v>
      </c>
      <c r="BH17" s="372">
        <f t="shared" si="13"/>
        <v>3572965.27</v>
      </c>
      <c r="BI17" s="372">
        <f t="shared" si="35"/>
        <v>7048654.1600000001</v>
      </c>
      <c r="BJ17" s="438"/>
      <c r="BK17" s="160">
        <f>VLOOKUP($B17,Test!$A$257:$F$310,5,0)</f>
        <v>856020.56</v>
      </c>
    </row>
    <row r="18" spans="1:64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[2]Office!$F21</f>
        <v>0</v>
      </c>
      <c r="F18" s="161"/>
      <c r="G18" s="448">
        <f t="shared" si="14"/>
        <v>0</v>
      </c>
      <c r="H18" s="161">
        <f>[2]Office!$G21</f>
        <v>0</v>
      </c>
      <c r="I18" s="161"/>
      <c r="J18" s="448">
        <f t="shared" si="15"/>
        <v>0</v>
      </c>
      <c r="K18" s="161">
        <f>[2]Office!$H21</f>
        <v>0</v>
      </c>
      <c r="L18" s="161"/>
      <c r="M18" s="444">
        <f t="shared" si="16"/>
        <v>0</v>
      </c>
      <c r="N18" s="404">
        <f t="shared" si="17"/>
        <v>0</v>
      </c>
      <c r="O18" s="161">
        <f t="shared" si="17"/>
        <v>0</v>
      </c>
      <c r="P18" s="403">
        <f t="shared" si="18"/>
        <v>0</v>
      </c>
      <c r="Q18" s="161">
        <f>[2]Office!$I21</f>
        <v>0</v>
      </c>
      <c r="R18" s="161"/>
      <c r="S18" s="462">
        <f t="shared" si="19"/>
        <v>0</v>
      </c>
      <c r="T18" s="161">
        <f>[2]Office!$J21</f>
        <v>0</v>
      </c>
      <c r="U18" s="161"/>
      <c r="V18" s="462">
        <f t="shared" si="20"/>
        <v>0</v>
      </c>
      <c r="W18" s="161">
        <f>[2]Office!$K21</f>
        <v>0</v>
      </c>
      <c r="X18" s="161"/>
      <c r="Y18" s="444">
        <f t="shared" si="21"/>
        <v>0</v>
      </c>
      <c r="Z18" s="168">
        <f t="shared" si="22"/>
        <v>0</v>
      </c>
      <c r="AA18" s="161">
        <f t="shared" si="22"/>
        <v>0</v>
      </c>
      <c r="AB18" s="403">
        <f t="shared" si="23"/>
        <v>0</v>
      </c>
      <c r="AC18" s="168">
        <f t="shared" si="24"/>
        <v>0</v>
      </c>
      <c r="AD18" s="161">
        <f t="shared" si="24"/>
        <v>0</v>
      </c>
      <c r="AE18" s="403">
        <f t="shared" si="25"/>
        <v>0</v>
      </c>
      <c r="AF18" s="161">
        <f>[2]Office!$L21</f>
        <v>0</v>
      </c>
      <c r="AG18" s="161"/>
      <c r="AH18" s="462">
        <f t="shared" si="26"/>
        <v>0</v>
      </c>
      <c r="AI18" s="161">
        <f>[2]Office!$M21</f>
        <v>0</v>
      </c>
      <c r="AJ18" s="161"/>
      <c r="AK18" s="462">
        <f t="shared" si="27"/>
        <v>0</v>
      </c>
      <c r="AL18" s="161">
        <f>[2]Office!$N21</f>
        <v>0</v>
      </c>
      <c r="AM18" s="161"/>
      <c r="AN18" s="444">
        <f t="shared" si="28"/>
        <v>0</v>
      </c>
      <c r="AO18" s="404">
        <f t="shared" si="7"/>
        <v>0</v>
      </c>
      <c r="AP18" s="161">
        <f t="shared" si="7"/>
        <v>0</v>
      </c>
      <c r="AQ18" s="403">
        <f t="shared" si="29"/>
        <v>0</v>
      </c>
      <c r="AR18" s="161">
        <f>[2]Office!$O21</f>
        <v>0</v>
      </c>
      <c r="AS18" s="161"/>
      <c r="AT18" s="462">
        <f t="shared" si="30"/>
        <v>0</v>
      </c>
      <c r="AU18" s="161">
        <f>[2]Office!$P21</f>
        <v>0</v>
      </c>
      <c r="AV18" s="161"/>
      <c r="AW18" s="462">
        <f t="shared" si="31"/>
        <v>0</v>
      </c>
      <c r="AX18" s="161">
        <f>[2]Office!$Q21</f>
        <v>0</v>
      </c>
      <c r="AY18" s="161"/>
      <c r="AZ18" s="444">
        <f t="shared" si="32"/>
        <v>0</v>
      </c>
      <c r="BA18" s="272">
        <f t="shared" si="8"/>
        <v>0</v>
      </c>
      <c r="BB18" s="364">
        <f t="shared" si="9"/>
        <v>0</v>
      </c>
      <c r="BC18" s="364">
        <f t="shared" si="33"/>
        <v>0</v>
      </c>
      <c r="BD18" s="371">
        <f t="shared" si="10"/>
        <v>0</v>
      </c>
      <c r="BE18" s="372">
        <f t="shared" si="11"/>
        <v>0</v>
      </c>
      <c r="BF18" s="372">
        <f t="shared" si="34"/>
        <v>0</v>
      </c>
      <c r="BG18" s="371">
        <f t="shared" si="12"/>
        <v>0</v>
      </c>
      <c r="BH18" s="372">
        <f t="shared" si="13"/>
        <v>0</v>
      </c>
      <c r="BI18" s="372">
        <f t="shared" si="35"/>
        <v>0</v>
      </c>
      <c r="BJ18" s="438"/>
      <c r="BK18" s="160">
        <f>VLOOKUP($B18,Test!$A$257:$F$310,5,0)</f>
        <v>0</v>
      </c>
    </row>
    <row r="19" spans="1:64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[2]Office!$F22</f>
        <v>0</v>
      </c>
      <c r="F19" s="161"/>
      <c r="G19" s="448">
        <f t="shared" si="14"/>
        <v>0</v>
      </c>
      <c r="H19" s="161">
        <f>[2]Office!$G22</f>
        <v>0</v>
      </c>
      <c r="I19" s="161"/>
      <c r="J19" s="448">
        <f t="shared" si="15"/>
        <v>0</v>
      </c>
      <c r="K19" s="161">
        <f>[2]Office!$H22</f>
        <v>0</v>
      </c>
      <c r="L19" s="161"/>
      <c r="M19" s="444">
        <f t="shared" si="16"/>
        <v>0</v>
      </c>
      <c r="N19" s="404">
        <f t="shared" si="17"/>
        <v>0</v>
      </c>
      <c r="O19" s="161">
        <f t="shared" si="17"/>
        <v>0</v>
      </c>
      <c r="P19" s="403">
        <f t="shared" si="18"/>
        <v>0</v>
      </c>
      <c r="Q19" s="161">
        <f>[2]Office!$I22</f>
        <v>0</v>
      </c>
      <c r="R19" s="161"/>
      <c r="S19" s="462">
        <f t="shared" si="19"/>
        <v>0</v>
      </c>
      <c r="T19" s="161">
        <f>[2]Office!$J22</f>
        <v>0</v>
      </c>
      <c r="U19" s="161"/>
      <c r="V19" s="462">
        <f t="shared" si="20"/>
        <v>0</v>
      </c>
      <c r="W19" s="161">
        <f>[2]Office!$K22</f>
        <v>0</v>
      </c>
      <c r="X19" s="161"/>
      <c r="Y19" s="444">
        <f t="shared" si="21"/>
        <v>0</v>
      </c>
      <c r="Z19" s="168">
        <f t="shared" si="22"/>
        <v>0</v>
      </c>
      <c r="AA19" s="161">
        <f t="shared" si="22"/>
        <v>0</v>
      </c>
      <c r="AB19" s="403">
        <f t="shared" si="23"/>
        <v>0</v>
      </c>
      <c r="AC19" s="168">
        <f t="shared" si="24"/>
        <v>0</v>
      </c>
      <c r="AD19" s="161">
        <f t="shared" si="24"/>
        <v>0</v>
      </c>
      <c r="AE19" s="403">
        <f t="shared" si="25"/>
        <v>0</v>
      </c>
      <c r="AF19" s="161">
        <f>[2]Office!$L22</f>
        <v>0</v>
      </c>
      <c r="AG19" s="161"/>
      <c r="AH19" s="462">
        <f t="shared" si="26"/>
        <v>0</v>
      </c>
      <c r="AI19" s="161">
        <f>[2]Office!$M22</f>
        <v>0</v>
      </c>
      <c r="AJ19" s="161"/>
      <c r="AK19" s="462">
        <f t="shared" si="27"/>
        <v>0</v>
      </c>
      <c r="AL19" s="161">
        <f>[2]Office!$N22</f>
        <v>0</v>
      </c>
      <c r="AM19" s="161"/>
      <c r="AN19" s="444">
        <f t="shared" si="28"/>
        <v>0</v>
      </c>
      <c r="AO19" s="404">
        <f t="shared" si="7"/>
        <v>0</v>
      </c>
      <c r="AP19" s="161">
        <f t="shared" si="7"/>
        <v>0</v>
      </c>
      <c r="AQ19" s="403">
        <f t="shared" si="29"/>
        <v>0</v>
      </c>
      <c r="AR19" s="161">
        <f>[2]Office!$O22</f>
        <v>0</v>
      </c>
      <c r="AS19" s="161"/>
      <c r="AT19" s="462">
        <f t="shared" si="30"/>
        <v>0</v>
      </c>
      <c r="AU19" s="161">
        <f>[2]Office!$P22</f>
        <v>0</v>
      </c>
      <c r="AV19" s="161"/>
      <c r="AW19" s="462">
        <f t="shared" si="31"/>
        <v>0</v>
      </c>
      <c r="AX19" s="161">
        <f>[2]Office!$Q22</f>
        <v>0</v>
      </c>
      <c r="AY19" s="161"/>
      <c r="AZ19" s="444">
        <f t="shared" si="32"/>
        <v>0</v>
      </c>
      <c r="BA19" s="272">
        <f t="shared" si="8"/>
        <v>0</v>
      </c>
      <c r="BB19" s="364">
        <f t="shared" si="9"/>
        <v>0</v>
      </c>
      <c r="BC19" s="364">
        <f t="shared" si="33"/>
        <v>0</v>
      </c>
      <c r="BD19" s="371">
        <f t="shared" si="10"/>
        <v>0</v>
      </c>
      <c r="BE19" s="372">
        <f t="shared" si="11"/>
        <v>0</v>
      </c>
      <c r="BF19" s="372">
        <f t="shared" si="34"/>
        <v>0</v>
      </c>
      <c r="BG19" s="371">
        <f t="shared" si="12"/>
        <v>0</v>
      </c>
      <c r="BH19" s="372">
        <f t="shared" si="13"/>
        <v>0</v>
      </c>
      <c r="BI19" s="372">
        <f t="shared" si="35"/>
        <v>0</v>
      </c>
      <c r="BJ19" s="438"/>
      <c r="BK19" s="160">
        <f>VLOOKUP($B19,Test!$A$257:$F$310,5,0)</f>
        <v>0</v>
      </c>
    </row>
    <row r="20" spans="1:64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[2]Office!$F23</f>
        <v>0</v>
      </c>
      <c r="F20" s="161"/>
      <c r="G20" s="448">
        <f t="shared" si="14"/>
        <v>0</v>
      </c>
      <c r="H20" s="161">
        <f>[2]Office!$G23</f>
        <v>0</v>
      </c>
      <c r="I20" s="161"/>
      <c r="J20" s="448">
        <f t="shared" si="15"/>
        <v>0</v>
      </c>
      <c r="K20" s="161">
        <f>[2]Office!$H23</f>
        <v>0</v>
      </c>
      <c r="L20" s="161"/>
      <c r="M20" s="444">
        <f t="shared" si="16"/>
        <v>0</v>
      </c>
      <c r="N20" s="404">
        <f t="shared" si="17"/>
        <v>0</v>
      </c>
      <c r="O20" s="161">
        <f t="shared" si="17"/>
        <v>0</v>
      </c>
      <c r="P20" s="403">
        <f t="shared" si="18"/>
        <v>0</v>
      </c>
      <c r="Q20" s="161">
        <f>[2]Office!$I23</f>
        <v>0</v>
      </c>
      <c r="R20" s="161"/>
      <c r="S20" s="462">
        <f t="shared" si="19"/>
        <v>0</v>
      </c>
      <c r="T20" s="161">
        <f>[2]Office!$J23</f>
        <v>0</v>
      </c>
      <c r="U20" s="161"/>
      <c r="V20" s="462">
        <f t="shared" si="20"/>
        <v>0</v>
      </c>
      <c r="W20" s="161">
        <f>[2]Office!$K23</f>
        <v>0</v>
      </c>
      <c r="X20" s="161"/>
      <c r="Y20" s="444">
        <f t="shared" si="21"/>
        <v>0</v>
      </c>
      <c r="Z20" s="168">
        <f t="shared" si="22"/>
        <v>0</v>
      </c>
      <c r="AA20" s="161">
        <f t="shared" si="22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[2]Office!$L23</f>
        <v>0</v>
      </c>
      <c r="AG20" s="161"/>
      <c r="AH20" s="462">
        <f t="shared" si="26"/>
        <v>0</v>
      </c>
      <c r="AI20" s="161">
        <f>[2]Office!$M23</f>
        <v>0</v>
      </c>
      <c r="AJ20" s="161"/>
      <c r="AK20" s="462">
        <f t="shared" si="27"/>
        <v>0</v>
      </c>
      <c r="AL20" s="161">
        <f>[2]Office!$N23</f>
        <v>0</v>
      </c>
      <c r="AM20" s="161"/>
      <c r="AN20" s="444">
        <f t="shared" si="28"/>
        <v>0</v>
      </c>
      <c r="AO20" s="404">
        <f t="shared" si="7"/>
        <v>0</v>
      </c>
      <c r="AP20" s="161">
        <f t="shared" si="7"/>
        <v>0</v>
      </c>
      <c r="AQ20" s="403">
        <f t="shared" si="29"/>
        <v>0</v>
      </c>
      <c r="AR20" s="161">
        <f>[2]Office!$O23</f>
        <v>0</v>
      </c>
      <c r="AS20" s="161"/>
      <c r="AT20" s="462">
        <f t="shared" si="30"/>
        <v>0</v>
      </c>
      <c r="AU20" s="161">
        <f>[2]Office!$P23</f>
        <v>0</v>
      </c>
      <c r="AV20" s="161"/>
      <c r="AW20" s="462">
        <f t="shared" si="31"/>
        <v>0</v>
      </c>
      <c r="AX20" s="161">
        <f>[2]Office!$Q23</f>
        <v>0</v>
      </c>
      <c r="AY20" s="161"/>
      <c r="AZ20" s="444">
        <f t="shared" si="32"/>
        <v>0</v>
      </c>
      <c r="BA20" s="272">
        <f t="shared" si="8"/>
        <v>0</v>
      </c>
      <c r="BB20" s="364">
        <f t="shared" si="9"/>
        <v>0</v>
      </c>
      <c r="BC20" s="364">
        <f t="shared" si="33"/>
        <v>0</v>
      </c>
      <c r="BD20" s="371">
        <f t="shared" si="10"/>
        <v>0</v>
      </c>
      <c r="BE20" s="372">
        <f t="shared" si="11"/>
        <v>0</v>
      </c>
      <c r="BF20" s="372">
        <f t="shared" si="34"/>
        <v>0</v>
      </c>
      <c r="BG20" s="371">
        <f t="shared" si="12"/>
        <v>0</v>
      </c>
      <c r="BH20" s="372">
        <f t="shared" si="13"/>
        <v>0</v>
      </c>
      <c r="BI20" s="372">
        <f t="shared" si="35"/>
        <v>0</v>
      </c>
      <c r="BJ20" s="438"/>
      <c r="BK20" s="160">
        <f>VLOOKUP($B20,Test!$A$257:$F$310,5,0)</f>
        <v>0</v>
      </c>
    </row>
    <row r="21" spans="1:64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[2]Office!$F24</f>
        <v>0</v>
      </c>
      <c r="F21" s="161"/>
      <c r="G21" s="448">
        <f t="shared" si="14"/>
        <v>0</v>
      </c>
      <c r="H21" s="161">
        <f>[2]Office!$G24</f>
        <v>0</v>
      </c>
      <c r="I21" s="161"/>
      <c r="J21" s="448">
        <f t="shared" si="15"/>
        <v>0</v>
      </c>
      <c r="K21" s="161">
        <f>[2]Office!$H24</f>
        <v>0</v>
      </c>
      <c r="L21" s="161"/>
      <c r="M21" s="444">
        <f t="shared" si="16"/>
        <v>0</v>
      </c>
      <c r="N21" s="404">
        <f t="shared" si="17"/>
        <v>0</v>
      </c>
      <c r="O21" s="161">
        <f t="shared" si="17"/>
        <v>0</v>
      </c>
      <c r="P21" s="403">
        <f t="shared" si="18"/>
        <v>0</v>
      </c>
      <c r="Q21" s="161">
        <f>[2]Office!$I24</f>
        <v>0</v>
      </c>
      <c r="R21" s="161"/>
      <c r="S21" s="462">
        <f t="shared" si="19"/>
        <v>0</v>
      </c>
      <c r="T21" s="161">
        <f>[2]Office!$J24</f>
        <v>0</v>
      </c>
      <c r="U21" s="161"/>
      <c r="V21" s="462">
        <f t="shared" si="20"/>
        <v>0</v>
      </c>
      <c r="W21" s="161">
        <f>[2]Office!$K24</f>
        <v>0</v>
      </c>
      <c r="X21" s="161"/>
      <c r="Y21" s="444">
        <f t="shared" si="21"/>
        <v>0</v>
      </c>
      <c r="Z21" s="168">
        <f t="shared" si="22"/>
        <v>0</v>
      </c>
      <c r="AA21" s="161">
        <f t="shared" si="22"/>
        <v>0</v>
      </c>
      <c r="AB21" s="403">
        <f t="shared" si="23"/>
        <v>0</v>
      </c>
      <c r="AC21" s="168">
        <f t="shared" si="24"/>
        <v>0</v>
      </c>
      <c r="AD21" s="161">
        <f t="shared" si="24"/>
        <v>0</v>
      </c>
      <c r="AE21" s="403">
        <f t="shared" si="25"/>
        <v>0</v>
      </c>
      <c r="AF21" s="161">
        <f>[2]Office!$L24</f>
        <v>0</v>
      </c>
      <c r="AG21" s="161"/>
      <c r="AH21" s="462">
        <f t="shared" si="26"/>
        <v>0</v>
      </c>
      <c r="AI21" s="161">
        <f>[2]Office!$M24</f>
        <v>0</v>
      </c>
      <c r="AJ21" s="161"/>
      <c r="AK21" s="462">
        <f t="shared" si="27"/>
        <v>0</v>
      </c>
      <c r="AL21" s="161">
        <f>[2]Office!$N24</f>
        <v>0</v>
      </c>
      <c r="AM21" s="161"/>
      <c r="AN21" s="444">
        <f t="shared" si="28"/>
        <v>0</v>
      </c>
      <c r="AO21" s="404">
        <f t="shared" si="7"/>
        <v>0</v>
      </c>
      <c r="AP21" s="161">
        <f t="shared" si="7"/>
        <v>0</v>
      </c>
      <c r="AQ21" s="403">
        <f t="shared" si="29"/>
        <v>0</v>
      </c>
      <c r="AR21" s="161">
        <f>[2]Office!$O24</f>
        <v>0</v>
      </c>
      <c r="AS21" s="161"/>
      <c r="AT21" s="462">
        <f t="shared" si="30"/>
        <v>0</v>
      </c>
      <c r="AU21" s="161">
        <f>[2]Office!$P24</f>
        <v>0</v>
      </c>
      <c r="AV21" s="161"/>
      <c r="AW21" s="462">
        <f t="shared" si="31"/>
        <v>0</v>
      </c>
      <c r="AX21" s="161">
        <f>[2]Office!$Q24</f>
        <v>0</v>
      </c>
      <c r="AY21" s="161"/>
      <c r="AZ21" s="444">
        <f t="shared" si="32"/>
        <v>0</v>
      </c>
      <c r="BA21" s="272">
        <f t="shared" si="8"/>
        <v>0</v>
      </c>
      <c r="BB21" s="364">
        <f t="shared" si="9"/>
        <v>0</v>
      </c>
      <c r="BC21" s="364">
        <f t="shared" si="33"/>
        <v>0</v>
      </c>
      <c r="BD21" s="371">
        <f t="shared" si="10"/>
        <v>0</v>
      </c>
      <c r="BE21" s="372">
        <f t="shared" si="11"/>
        <v>0</v>
      </c>
      <c r="BF21" s="372">
        <f t="shared" si="34"/>
        <v>0</v>
      </c>
      <c r="BG21" s="371">
        <f t="shared" si="12"/>
        <v>0</v>
      </c>
      <c r="BH21" s="372">
        <f t="shared" si="13"/>
        <v>0</v>
      </c>
      <c r="BI21" s="372">
        <f t="shared" si="35"/>
        <v>0</v>
      </c>
      <c r="BJ21" s="438"/>
      <c r="BK21" s="160">
        <f>VLOOKUP($B21,Test!$A$257:$F$310,5,0)</f>
        <v>0</v>
      </c>
    </row>
    <row r="22" spans="1:64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[2]Office!$F25</f>
        <v>287765.17999999993</v>
      </c>
      <c r="F22" s="161">
        <v>320086.87</v>
      </c>
      <c r="G22" s="448">
        <f t="shared" si="14"/>
        <v>-32321.690000000061</v>
      </c>
      <c r="H22" s="161">
        <f>[2]Office!$G25</f>
        <v>285001.52999999997</v>
      </c>
      <c r="I22" s="161">
        <v>296132.21999999997</v>
      </c>
      <c r="J22" s="448">
        <f t="shared" si="15"/>
        <v>-11130.690000000002</v>
      </c>
      <c r="K22" s="161">
        <f>[2]Office!$H25</f>
        <v>287854.67</v>
      </c>
      <c r="L22" s="161">
        <v>324457.40999999997</v>
      </c>
      <c r="M22" s="444">
        <f t="shared" si="16"/>
        <v>-36602.739999999991</v>
      </c>
      <c r="N22" s="404">
        <f t="shared" si="17"/>
        <v>860621.37999999989</v>
      </c>
      <c r="O22" s="161">
        <f t="shared" si="17"/>
        <v>940676.5</v>
      </c>
      <c r="P22" s="403">
        <f t="shared" si="18"/>
        <v>-80055.120000000112</v>
      </c>
      <c r="Q22" s="161">
        <f>[2]Office!$I25</f>
        <v>286625.19</v>
      </c>
      <c r="R22" s="161">
        <v>330883.67</v>
      </c>
      <c r="S22" s="462">
        <f t="shared" si="19"/>
        <v>-44258.479999999981</v>
      </c>
      <c r="T22" s="161">
        <f>[2]Office!$J25</f>
        <v>285566.06999999995</v>
      </c>
      <c r="U22" s="161"/>
      <c r="V22" s="462">
        <f t="shared" si="20"/>
        <v>285566.06999999995</v>
      </c>
      <c r="W22" s="161">
        <f>[2]Office!$K25</f>
        <v>285351</v>
      </c>
      <c r="X22" s="161"/>
      <c r="Y22" s="444">
        <f t="shared" si="21"/>
        <v>285351</v>
      </c>
      <c r="Z22" s="168">
        <f t="shared" si="22"/>
        <v>857542.26</v>
      </c>
      <c r="AA22" s="161">
        <f t="shared" si="22"/>
        <v>330883.67</v>
      </c>
      <c r="AB22" s="403">
        <f t="shared" si="23"/>
        <v>526658.59000000008</v>
      </c>
      <c r="AC22" s="168">
        <f t="shared" si="24"/>
        <v>1718163.64</v>
      </c>
      <c r="AD22" s="161">
        <f t="shared" si="24"/>
        <v>1271560.17</v>
      </c>
      <c r="AE22" s="403">
        <f t="shared" si="25"/>
        <v>446603.47</v>
      </c>
      <c r="AF22" s="161">
        <f>[2]Office!$L25</f>
        <v>284472.44999999995</v>
      </c>
      <c r="AG22" s="161"/>
      <c r="AH22" s="462">
        <f t="shared" si="26"/>
        <v>284472.44999999995</v>
      </c>
      <c r="AI22" s="161">
        <f>[2]Office!$M25</f>
        <v>280400.32999999996</v>
      </c>
      <c r="AJ22" s="161"/>
      <c r="AK22" s="462">
        <f t="shared" si="27"/>
        <v>280400.32999999996</v>
      </c>
      <c r="AL22" s="161">
        <f>[2]Office!$N25</f>
        <v>273804.62</v>
      </c>
      <c r="AM22" s="161"/>
      <c r="AN22" s="444">
        <f t="shared" si="28"/>
        <v>273804.62</v>
      </c>
      <c r="AO22" s="404">
        <f t="shared" si="7"/>
        <v>838677.39999999991</v>
      </c>
      <c r="AP22" s="161">
        <f t="shared" si="7"/>
        <v>0</v>
      </c>
      <c r="AQ22" s="403">
        <f t="shared" si="29"/>
        <v>838677.39999999991</v>
      </c>
      <c r="AR22" s="161">
        <f>[2]Office!$O25</f>
        <v>294317.55999999994</v>
      </c>
      <c r="AS22" s="161"/>
      <c r="AT22" s="462">
        <f t="shared" si="30"/>
        <v>294317.55999999994</v>
      </c>
      <c r="AU22" s="161">
        <f>[2]Office!$P25</f>
        <v>291239.57999999996</v>
      </c>
      <c r="AV22" s="161"/>
      <c r="AW22" s="462">
        <f t="shared" si="31"/>
        <v>291239.57999999996</v>
      </c>
      <c r="AX22" s="161">
        <f>[2]Office!$Q25</f>
        <v>287902.52999999997</v>
      </c>
      <c r="AY22" s="161"/>
      <c r="AZ22" s="444">
        <f t="shared" si="32"/>
        <v>287902.52999999997</v>
      </c>
      <c r="BA22" s="272">
        <f t="shared" si="8"/>
        <v>873459.66999999993</v>
      </c>
      <c r="BB22" s="364">
        <f t="shared" si="9"/>
        <v>0</v>
      </c>
      <c r="BC22" s="364">
        <f t="shared" si="33"/>
        <v>873459.66999999993</v>
      </c>
      <c r="BD22" s="371">
        <f t="shared" si="10"/>
        <v>1712137.07</v>
      </c>
      <c r="BE22" s="372">
        <f t="shared" si="11"/>
        <v>0</v>
      </c>
      <c r="BF22" s="372">
        <f t="shared" si="34"/>
        <v>1712137.07</v>
      </c>
      <c r="BG22" s="371">
        <f t="shared" si="12"/>
        <v>3430300.71</v>
      </c>
      <c r="BH22" s="372">
        <f t="shared" si="13"/>
        <v>1271560.17</v>
      </c>
      <c r="BI22" s="372">
        <f t="shared" si="35"/>
        <v>2158740.54</v>
      </c>
      <c r="BJ22" s="438"/>
      <c r="BK22" s="160">
        <f>VLOOKUP($B22,Test!$A$257:$F$310,5,0)</f>
        <v>390382.69</v>
      </c>
      <c r="BL22" s="149" t="s">
        <v>132</v>
      </c>
    </row>
    <row r="23" spans="1:64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[2]Office!$F26</f>
        <v>0</v>
      </c>
      <c r="F23" s="161"/>
      <c r="G23" s="448">
        <f t="shared" si="14"/>
        <v>0</v>
      </c>
      <c r="H23" s="161">
        <f>[2]Office!$G26</f>
        <v>0</v>
      </c>
      <c r="I23" s="161"/>
      <c r="J23" s="448">
        <f t="shared" si="15"/>
        <v>0</v>
      </c>
      <c r="K23" s="161">
        <f>[2]Office!$H26</f>
        <v>0</v>
      </c>
      <c r="L23" s="161"/>
      <c r="M23" s="444">
        <f t="shared" si="16"/>
        <v>0</v>
      </c>
      <c r="N23" s="404">
        <f t="shared" si="17"/>
        <v>0</v>
      </c>
      <c r="O23" s="161">
        <f t="shared" si="17"/>
        <v>0</v>
      </c>
      <c r="P23" s="403">
        <f t="shared" si="18"/>
        <v>0</v>
      </c>
      <c r="Q23" s="161">
        <f>[2]Office!$I26</f>
        <v>0</v>
      </c>
      <c r="R23" s="161"/>
      <c r="S23" s="462">
        <f t="shared" si="19"/>
        <v>0</v>
      </c>
      <c r="T23" s="161">
        <f>[2]Office!$J26</f>
        <v>0</v>
      </c>
      <c r="U23" s="161"/>
      <c r="V23" s="462">
        <f t="shared" si="20"/>
        <v>0</v>
      </c>
      <c r="W23" s="161">
        <f>[2]Office!$K26</f>
        <v>0</v>
      </c>
      <c r="X23" s="161"/>
      <c r="Y23" s="444">
        <f t="shared" si="21"/>
        <v>0</v>
      </c>
      <c r="Z23" s="168">
        <f t="shared" si="22"/>
        <v>0</v>
      </c>
      <c r="AA23" s="161">
        <f t="shared" si="22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[2]Office!$L26</f>
        <v>0</v>
      </c>
      <c r="AG23" s="161"/>
      <c r="AH23" s="462">
        <f t="shared" si="26"/>
        <v>0</v>
      </c>
      <c r="AI23" s="161">
        <f>[2]Office!$M26</f>
        <v>0</v>
      </c>
      <c r="AJ23" s="161"/>
      <c r="AK23" s="462">
        <f t="shared" si="27"/>
        <v>0</v>
      </c>
      <c r="AL23" s="161">
        <f>[2]Office!$N26</f>
        <v>0</v>
      </c>
      <c r="AM23" s="161"/>
      <c r="AN23" s="444">
        <f t="shared" si="28"/>
        <v>0</v>
      </c>
      <c r="AO23" s="404">
        <f t="shared" si="7"/>
        <v>0</v>
      </c>
      <c r="AP23" s="161">
        <f t="shared" si="7"/>
        <v>0</v>
      </c>
      <c r="AQ23" s="403">
        <f t="shared" si="29"/>
        <v>0</v>
      </c>
      <c r="AR23" s="161">
        <f>[2]Office!$O26</f>
        <v>0</v>
      </c>
      <c r="AS23" s="161"/>
      <c r="AT23" s="462">
        <f t="shared" si="30"/>
        <v>0</v>
      </c>
      <c r="AU23" s="161">
        <f>[2]Office!$P26</f>
        <v>0</v>
      </c>
      <c r="AV23" s="161"/>
      <c r="AW23" s="462">
        <f t="shared" si="31"/>
        <v>0</v>
      </c>
      <c r="AX23" s="161">
        <f>[2]Office!$Q26</f>
        <v>0</v>
      </c>
      <c r="AY23" s="161"/>
      <c r="AZ23" s="444">
        <f t="shared" si="32"/>
        <v>0</v>
      </c>
      <c r="BA23" s="272">
        <f t="shared" si="8"/>
        <v>0</v>
      </c>
      <c r="BB23" s="364">
        <f t="shared" si="9"/>
        <v>0</v>
      </c>
      <c r="BC23" s="364">
        <f t="shared" si="33"/>
        <v>0</v>
      </c>
      <c r="BD23" s="371">
        <f t="shared" si="10"/>
        <v>0</v>
      </c>
      <c r="BE23" s="372">
        <f t="shared" si="11"/>
        <v>0</v>
      </c>
      <c r="BF23" s="372">
        <f t="shared" si="34"/>
        <v>0</v>
      </c>
      <c r="BG23" s="371">
        <f t="shared" si="12"/>
        <v>0</v>
      </c>
      <c r="BH23" s="372">
        <f t="shared" si="13"/>
        <v>0</v>
      </c>
      <c r="BI23" s="372">
        <f t="shared" si="35"/>
        <v>0</v>
      </c>
      <c r="BJ23" s="438"/>
      <c r="BK23" s="160">
        <f>VLOOKUP($B23,Test!$A$257:$F$310,5,0)</f>
        <v>0</v>
      </c>
      <c r="BL23" s="149" t="s">
        <v>132</v>
      </c>
    </row>
    <row r="24" spans="1:64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[2]Office!$F27</f>
        <v>588886.30000000005</v>
      </c>
      <c r="F24" s="161">
        <v>616709.76</v>
      </c>
      <c r="G24" s="448">
        <f t="shared" si="14"/>
        <v>-27823.459999999963</v>
      </c>
      <c r="H24" s="161">
        <f>[2]Office!$G27</f>
        <v>654056.5</v>
      </c>
      <c r="I24" s="161">
        <v>660656.86</v>
      </c>
      <c r="J24" s="448">
        <f t="shared" si="15"/>
        <v>-6600.359999999986</v>
      </c>
      <c r="K24" s="161">
        <f>[2]Office!$H27</f>
        <v>753542.4</v>
      </c>
      <c r="L24" s="161">
        <v>1039777.42</v>
      </c>
      <c r="M24" s="444">
        <f t="shared" si="16"/>
        <v>-286235.02</v>
      </c>
      <c r="N24" s="404">
        <f t="shared" si="17"/>
        <v>1996485.2000000002</v>
      </c>
      <c r="O24" s="161">
        <f t="shared" si="17"/>
        <v>2317144.04</v>
      </c>
      <c r="P24" s="403">
        <f t="shared" si="18"/>
        <v>-320658.83999999985</v>
      </c>
      <c r="Q24" s="161">
        <f>[2]Office!$I27</f>
        <v>893025.75</v>
      </c>
      <c r="R24" s="161">
        <v>889929.51</v>
      </c>
      <c r="S24" s="462">
        <f t="shared" si="19"/>
        <v>3096.2399999999907</v>
      </c>
      <c r="T24" s="161">
        <f>[2]Office!$J27</f>
        <v>676886.3</v>
      </c>
      <c r="U24" s="161"/>
      <c r="V24" s="462">
        <f t="shared" si="20"/>
        <v>676886.3</v>
      </c>
      <c r="W24" s="161">
        <f>[2]Office!$K27</f>
        <v>648670.5</v>
      </c>
      <c r="X24" s="161"/>
      <c r="Y24" s="444">
        <f t="shared" si="21"/>
        <v>648670.5</v>
      </c>
      <c r="Z24" s="168">
        <f t="shared" si="22"/>
        <v>2218582.5499999998</v>
      </c>
      <c r="AA24" s="161">
        <f t="shared" si="22"/>
        <v>889929.51</v>
      </c>
      <c r="AB24" s="403">
        <f t="shared" si="23"/>
        <v>1328653.0399999998</v>
      </c>
      <c r="AC24" s="168">
        <f t="shared" si="24"/>
        <v>4215067.75</v>
      </c>
      <c r="AD24" s="161">
        <f t="shared" si="24"/>
        <v>3207073.55</v>
      </c>
      <c r="AE24" s="403">
        <f t="shared" si="25"/>
        <v>1007994.2000000002</v>
      </c>
      <c r="AF24" s="161">
        <f>[2]Office!$L27</f>
        <v>646928.4</v>
      </c>
      <c r="AG24" s="161"/>
      <c r="AH24" s="462">
        <f t="shared" si="26"/>
        <v>646928.4</v>
      </c>
      <c r="AI24" s="161">
        <f>[2]Office!$M27</f>
        <v>677056.5</v>
      </c>
      <c r="AJ24" s="161"/>
      <c r="AK24" s="462">
        <f t="shared" si="27"/>
        <v>677056.5</v>
      </c>
      <c r="AL24" s="161">
        <f>[2]Office!$N27</f>
        <v>658252.05000000005</v>
      </c>
      <c r="AM24" s="161"/>
      <c r="AN24" s="444">
        <f t="shared" si="28"/>
        <v>658252.05000000005</v>
      </c>
      <c r="AO24" s="404">
        <f t="shared" si="7"/>
        <v>1982236.95</v>
      </c>
      <c r="AP24" s="161">
        <f t="shared" si="7"/>
        <v>0</v>
      </c>
      <c r="AQ24" s="403">
        <f t="shared" si="29"/>
        <v>1982236.95</v>
      </c>
      <c r="AR24" s="161">
        <f>[2]Office!$O27</f>
        <v>580756.5</v>
      </c>
      <c r="AS24" s="161"/>
      <c r="AT24" s="462">
        <f t="shared" si="30"/>
        <v>580756.5</v>
      </c>
      <c r="AU24" s="161">
        <f>[2]Office!$P27</f>
        <v>649928.4</v>
      </c>
      <c r="AV24" s="161"/>
      <c r="AW24" s="462">
        <f t="shared" si="31"/>
        <v>649928.4</v>
      </c>
      <c r="AX24" s="161">
        <f>[2]Office!$Q27</f>
        <v>648670.5</v>
      </c>
      <c r="AY24" s="161"/>
      <c r="AZ24" s="444">
        <f t="shared" si="32"/>
        <v>648670.5</v>
      </c>
      <c r="BA24" s="272">
        <f t="shared" si="8"/>
        <v>1879355.4</v>
      </c>
      <c r="BB24" s="364">
        <f t="shared" si="9"/>
        <v>0</v>
      </c>
      <c r="BC24" s="364">
        <f t="shared" si="33"/>
        <v>1879355.4</v>
      </c>
      <c r="BD24" s="371">
        <f t="shared" si="10"/>
        <v>3861592.35</v>
      </c>
      <c r="BE24" s="372">
        <f t="shared" si="11"/>
        <v>0</v>
      </c>
      <c r="BF24" s="372">
        <f t="shared" si="34"/>
        <v>3861592.35</v>
      </c>
      <c r="BG24" s="371">
        <f t="shared" si="12"/>
        <v>8076660.0999999996</v>
      </c>
      <c r="BH24" s="372">
        <f t="shared" si="13"/>
        <v>3207073.55</v>
      </c>
      <c r="BI24" s="372">
        <f t="shared" si="35"/>
        <v>4869586.55</v>
      </c>
      <c r="BJ24" s="438"/>
      <c r="BK24" s="160">
        <f>VLOOKUP($B24,Test!$A$257:$F$310,5,0)</f>
        <v>634924.29</v>
      </c>
    </row>
    <row r="25" spans="1:64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[2]Office!$F28</f>
        <v>22026</v>
      </c>
      <c r="F25" s="161">
        <v>17216.39</v>
      </c>
      <c r="G25" s="448">
        <f t="shared" si="14"/>
        <v>4809.6100000000006</v>
      </c>
      <c r="H25" s="161">
        <f>[2]Office!$G28</f>
        <v>22026</v>
      </c>
      <c r="I25" s="161">
        <v>17216.39</v>
      </c>
      <c r="J25" s="448">
        <f t="shared" si="15"/>
        <v>4809.6100000000006</v>
      </c>
      <c r="K25" s="161">
        <f>[2]Office!$H28</f>
        <v>22026</v>
      </c>
      <c r="L25" s="161">
        <v>17216.39</v>
      </c>
      <c r="M25" s="444">
        <f t="shared" si="16"/>
        <v>4809.6100000000006</v>
      </c>
      <c r="N25" s="404">
        <f t="shared" si="17"/>
        <v>66078</v>
      </c>
      <c r="O25" s="161">
        <f t="shared" si="17"/>
        <v>51649.17</v>
      </c>
      <c r="P25" s="403">
        <f t="shared" si="18"/>
        <v>14428.830000000002</v>
      </c>
      <c r="Q25" s="161">
        <f>[2]Office!$I28</f>
        <v>22026</v>
      </c>
      <c r="R25" s="161">
        <v>17216.39</v>
      </c>
      <c r="S25" s="462">
        <f t="shared" si="19"/>
        <v>4809.6100000000006</v>
      </c>
      <c r="T25" s="161">
        <f>[2]Office!$J28</f>
        <v>22026</v>
      </c>
      <c r="U25" s="161"/>
      <c r="V25" s="462">
        <f t="shared" si="20"/>
        <v>22026</v>
      </c>
      <c r="W25" s="161">
        <f>[2]Office!$K28</f>
        <v>26692</v>
      </c>
      <c r="X25" s="161"/>
      <c r="Y25" s="444">
        <f t="shared" si="21"/>
        <v>26692</v>
      </c>
      <c r="Z25" s="168">
        <f t="shared" si="22"/>
        <v>70744</v>
      </c>
      <c r="AA25" s="161">
        <f t="shared" si="22"/>
        <v>17216.39</v>
      </c>
      <c r="AB25" s="403">
        <f t="shared" si="23"/>
        <v>53527.61</v>
      </c>
      <c r="AC25" s="168">
        <f t="shared" si="24"/>
        <v>136822</v>
      </c>
      <c r="AD25" s="161">
        <f t="shared" si="24"/>
        <v>68865.56</v>
      </c>
      <c r="AE25" s="403">
        <f t="shared" si="25"/>
        <v>67956.44</v>
      </c>
      <c r="AF25" s="161">
        <f>[2]Office!$L28</f>
        <v>26692</v>
      </c>
      <c r="AG25" s="161"/>
      <c r="AH25" s="462">
        <f t="shared" si="26"/>
        <v>26692</v>
      </c>
      <c r="AI25" s="161">
        <f>[2]Office!$M28</f>
        <v>26692</v>
      </c>
      <c r="AJ25" s="161"/>
      <c r="AK25" s="462">
        <f t="shared" si="27"/>
        <v>26692</v>
      </c>
      <c r="AL25" s="161">
        <f>[2]Office!$N28</f>
        <v>26692</v>
      </c>
      <c r="AM25" s="161"/>
      <c r="AN25" s="444">
        <f t="shared" si="28"/>
        <v>26692</v>
      </c>
      <c r="AO25" s="404">
        <f t="shared" si="7"/>
        <v>80076</v>
      </c>
      <c r="AP25" s="161">
        <f t="shared" si="7"/>
        <v>0</v>
      </c>
      <c r="AQ25" s="403">
        <f t="shared" si="29"/>
        <v>80076</v>
      </c>
      <c r="AR25" s="161">
        <f>[2]Office!$O28</f>
        <v>26692</v>
      </c>
      <c r="AS25" s="161"/>
      <c r="AT25" s="462">
        <f t="shared" si="30"/>
        <v>26692</v>
      </c>
      <c r="AU25" s="161">
        <f>[2]Office!$P28</f>
        <v>26692</v>
      </c>
      <c r="AV25" s="161"/>
      <c r="AW25" s="462">
        <f t="shared" si="31"/>
        <v>26692</v>
      </c>
      <c r="AX25" s="161">
        <f>[2]Office!$Q28</f>
        <v>26680</v>
      </c>
      <c r="AY25" s="161"/>
      <c r="AZ25" s="444">
        <f t="shared" si="32"/>
        <v>26680</v>
      </c>
      <c r="BA25" s="272">
        <f t="shared" si="8"/>
        <v>80064</v>
      </c>
      <c r="BB25" s="364">
        <f t="shared" si="9"/>
        <v>0</v>
      </c>
      <c r="BC25" s="364">
        <f t="shared" si="33"/>
        <v>80064</v>
      </c>
      <c r="BD25" s="371">
        <f t="shared" si="10"/>
        <v>160140</v>
      </c>
      <c r="BE25" s="372">
        <f t="shared" si="11"/>
        <v>0</v>
      </c>
      <c r="BF25" s="372">
        <f t="shared" si="34"/>
        <v>160140</v>
      </c>
      <c r="BG25" s="371">
        <f t="shared" si="12"/>
        <v>296962</v>
      </c>
      <c r="BH25" s="372">
        <f t="shared" si="13"/>
        <v>68865.56</v>
      </c>
      <c r="BI25" s="372">
        <f t="shared" si="35"/>
        <v>228096.44</v>
      </c>
      <c r="BJ25" s="438"/>
      <c r="BK25" s="160">
        <f>VLOOKUP($B25,Test!$A$257:$F$310,5,0)</f>
        <v>17642.22</v>
      </c>
    </row>
    <row r="26" spans="1:64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[2]Office!$F29</f>
        <v>80000</v>
      </c>
      <c r="F26" s="161">
        <v>83003.509999999995</v>
      </c>
      <c r="G26" s="448">
        <f t="shared" si="14"/>
        <v>-3003.5099999999948</v>
      </c>
      <c r="H26" s="161">
        <f>[2]Office!$G29</f>
        <v>78000</v>
      </c>
      <c r="I26" s="161">
        <v>55955.77</v>
      </c>
      <c r="J26" s="448">
        <f t="shared" si="15"/>
        <v>22044.230000000003</v>
      </c>
      <c r="K26" s="161">
        <f>[2]Office!$H29</f>
        <v>78000</v>
      </c>
      <c r="L26" s="161">
        <v>64719.75</v>
      </c>
      <c r="M26" s="444">
        <f t="shared" si="16"/>
        <v>13280.25</v>
      </c>
      <c r="N26" s="404">
        <f t="shared" si="17"/>
        <v>236000</v>
      </c>
      <c r="O26" s="161">
        <f t="shared" si="17"/>
        <v>203679.03</v>
      </c>
      <c r="P26" s="403">
        <f t="shared" si="18"/>
        <v>32320.97</v>
      </c>
      <c r="Q26" s="161">
        <f>[2]Office!$I29</f>
        <v>78000</v>
      </c>
      <c r="R26" s="161">
        <v>36478.6</v>
      </c>
      <c r="S26" s="462">
        <f t="shared" si="19"/>
        <v>41521.4</v>
      </c>
      <c r="T26" s="161">
        <f>[2]Office!$J29</f>
        <v>78000</v>
      </c>
      <c r="U26" s="161"/>
      <c r="V26" s="462">
        <f t="shared" si="20"/>
        <v>78000</v>
      </c>
      <c r="W26" s="161">
        <f>[2]Office!$K29</f>
        <v>78000</v>
      </c>
      <c r="X26" s="161"/>
      <c r="Y26" s="444">
        <f t="shared" si="21"/>
        <v>78000</v>
      </c>
      <c r="Z26" s="168">
        <f t="shared" si="22"/>
        <v>234000</v>
      </c>
      <c r="AA26" s="161">
        <f t="shared" si="22"/>
        <v>36478.6</v>
      </c>
      <c r="AB26" s="403">
        <f t="shared" si="23"/>
        <v>197521.4</v>
      </c>
      <c r="AC26" s="168">
        <f t="shared" si="24"/>
        <v>470000</v>
      </c>
      <c r="AD26" s="161">
        <f t="shared" si="24"/>
        <v>240157.63</v>
      </c>
      <c r="AE26" s="403">
        <f t="shared" si="25"/>
        <v>229842.37</v>
      </c>
      <c r="AF26" s="161">
        <f>[2]Office!$L29</f>
        <v>78000</v>
      </c>
      <c r="AG26" s="161"/>
      <c r="AH26" s="462">
        <f t="shared" si="26"/>
        <v>78000</v>
      </c>
      <c r="AI26" s="161">
        <f>[2]Office!$M29</f>
        <v>78000</v>
      </c>
      <c r="AJ26" s="161"/>
      <c r="AK26" s="462">
        <f t="shared" si="27"/>
        <v>78000</v>
      </c>
      <c r="AL26" s="161">
        <f>[2]Office!$N29</f>
        <v>78000</v>
      </c>
      <c r="AM26" s="161"/>
      <c r="AN26" s="444">
        <f t="shared" si="28"/>
        <v>78000</v>
      </c>
      <c r="AO26" s="404">
        <f t="shared" si="7"/>
        <v>234000</v>
      </c>
      <c r="AP26" s="161">
        <f t="shared" si="7"/>
        <v>0</v>
      </c>
      <c r="AQ26" s="403">
        <f t="shared" si="29"/>
        <v>234000</v>
      </c>
      <c r="AR26" s="161">
        <f>[2]Office!$O29</f>
        <v>78000</v>
      </c>
      <c r="AS26" s="161"/>
      <c r="AT26" s="462">
        <f t="shared" si="30"/>
        <v>78000</v>
      </c>
      <c r="AU26" s="161">
        <f>[2]Office!$P29</f>
        <v>78000</v>
      </c>
      <c r="AV26" s="161"/>
      <c r="AW26" s="462">
        <f t="shared" si="31"/>
        <v>78000</v>
      </c>
      <c r="AX26" s="161">
        <f>[2]Office!$Q29</f>
        <v>80000</v>
      </c>
      <c r="AY26" s="161"/>
      <c r="AZ26" s="444">
        <f t="shared" si="32"/>
        <v>80000</v>
      </c>
      <c r="BA26" s="272">
        <f t="shared" si="8"/>
        <v>236000</v>
      </c>
      <c r="BB26" s="364">
        <f t="shared" si="9"/>
        <v>0</v>
      </c>
      <c r="BC26" s="364">
        <f t="shared" si="33"/>
        <v>236000</v>
      </c>
      <c r="BD26" s="371">
        <f t="shared" si="10"/>
        <v>470000</v>
      </c>
      <c r="BE26" s="372">
        <f t="shared" si="11"/>
        <v>0</v>
      </c>
      <c r="BF26" s="372">
        <f t="shared" si="34"/>
        <v>470000</v>
      </c>
      <c r="BG26" s="371">
        <f t="shared" si="12"/>
        <v>940000</v>
      </c>
      <c r="BH26" s="372">
        <f t="shared" si="13"/>
        <v>240157.63</v>
      </c>
      <c r="BI26" s="372">
        <f t="shared" si="35"/>
        <v>699842.37</v>
      </c>
      <c r="BJ26" s="438"/>
      <c r="BK26" s="160">
        <f>VLOOKUP($B26,Test!$A$257:$F$310,5,0)</f>
        <v>97817.24</v>
      </c>
    </row>
    <row r="27" spans="1:64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[2]Office!$F30</f>
        <v>16000</v>
      </c>
      <c r="F27" s="161">
        <v>13835.13</v>
      </c>
      <c r="G27" s="448">
        <f t="shared" si="14"/>
        <v>2164.8700000000008</v>
      </c>
      <c r="H27" s="161">
        <f>[2]Office!$G30</f>
        <v>37500</v>
      </c>
      <c r="I27" s="161">
        <v>3477.87</v>
      </c>
      <c r="J27" s="448">
        <f t="shared" si="15"/>
        <v>34022.129999999997</v>
      </c>
      <c r="K27" s="161">
        <f>[2]Office!$H30</f>
        <v>39500</v>
      </c>
      <c r="L27" s="161">
        <v>12169.43</v>
      </c>
      <c r="M27" s="444">
        <f t="shared" si="16"/>
        <v>27330.57</v>
      </c>
      <c r="N27" s="404">
        <f t="shared" si="17"/>
        <v>93000</v>
      </c>
      <c r="O27" s="161">
        <f t="shared" si="17"/>
        <v>29482.43</v>
      </c>
      <c r="P27" s="403">
        <f t="shared" si="18"/>
        <v>63517.57</v>
      </c>
      <c r="Q27" s="161">
        <f>[2]Office!$I30</f>
        <v>10000</v>
      </c>
      <c r="R27" s="161">
        <v>19481.05</v>
      </c>
      <c r="S27" s="462">
        <f t="shared" si="19"/>
        <v>-9481.0499999999993</v>
      </c>
      <c r="T27" s="161">
        <f>[2]Office!$J30</f>
        <v>36000</v>
      </c>
      <c r="U27" s="161"/>
      <c r="V27" s="462">
        <f t="shared" si="20"/>
        <v>36000</v>
      </c>
      <c r="W27" s="161">
        <f>[2]Office!$K30</f>
        <v>7000</v>
      </c>
      <c r="X27" s="161"/>
      <c r="Y27" s="444">
        <f t="shared" si="21"/>
        <v>7000</v>
      </c>
      <c r="Z27" s="168">
        <f t="shared" si="22"/>
        <v>53000</v>
      </c>
      <c r="AA27" s="161">
        <f t="shared" si="22"/>
        <v>19481.05</v>
      </c>
      <c r="AB27" s="403">
        <f t="shared" si="23"/>
        <v>33518.949999999997</v>
      </c>
      <c r="AC27" s="168">
        <f t="shared" si="24"/>
        <v>146000</v>
      </c>
      <c r="AD27" s="161">
        <f t="shared" si="24"/>
        <v>48963.479999999996</v>
      </c>
      <c r="AE27" s="403">
        <f t="shared" si="25"/>
        <v>97036.52</v>
      </c>
      <c r="AF27" s="161">
        <f>[2]Office!$L30</f>
        <v>34000</v>
      </c>
      <c r="AG27" s="161"/>
      <c r="AH27" s="462">
        <f t="shared" si="26"/>
        <v>34000</v>
      </c>
      <c r="AI27" s="161">
        <f>[2]Office!$M30</f>
        <v>10000</v>
      </c>
      <c r="AJ27" s="161"/>
      <c r="AK27" s="462">
        <f t="shared" si="27"/>
        <v>10000</v>
      </c>
      <c r="AL27" s="161">
        <f>[2]Office!$N30</f>
        <v>29000</v>
      </c>
      <c r="AM27" s="161"/>
      <c r="AN27" s="444">
        <f t="shared" si="28"/>
        <v>29000</v>
      </c>
      <c r="AO27" s="404">
        <f t="shared" si="7"/>
        <v>73000</v>
      </c>
      <c r="AP27" s="161">
        <f t="shared" si="7"/>
        <v>0</v>
      </c>
      <c r="AQ27" s="403">
        <f t="shared" si="29"/>
        <v>73000</v>
      </c>
      <c r="AR27" s="161">
        <f>[2]Office!$O30</f>
        <v>26000</v>
      </c>
      <c r="AS27" s="161"/>
      <c r="AT27" s="462">
        <f t="shared" si="30"/>
        <v>26000</v>
      </c>
      <c r="AU27" s="161">
        <f>[2]Office!$P30</f>
        <v>50000</v>
      </c>
      <c r="AV27" s="161"/>
      <c r="AW27" s="462">
        <f t="shared" si="31"/>
        <v>50000</v>
      </c>
      <c r="AX27" s="161">
        <f>[2]Office!$Q30</f>
        <v>48000</v>
      </c>
      <c r="AY27" s="161"/>
      <c r="AZ27" s="444">
        <f t="shared" si="32"/>
        <v>48000</v>
      </c>
      <c r="BA27" s="272">
        <f t="shared" si="8"/>
        <v>124000</v>
      </c>
      <c r="BB27" s="364">
        <f t="shared" si="9"/>
        <v>0</v>
      </c>
      <c r="BC27" s="364">
        <f t="shared" si="33"/>
        <v>124000</v>
      </c>
      <c r="BD27" s="371">
        <f t="shared" si="10"/>
        <v>197000</v>
      </c>
      <c r="BE27" s="372">
        <f t="shared" si="11"/>
        <v>0</v>
      </c>
      <c r="BF27" s="372">
        <f t="shared" si="34"/>
        <v>197000</v>
      </c>
      <c r="BG27" s="371">
        <f t="shared" si="12"/>
        <v>343000</v>
      </c>
      <c r="BH27" s="372">
        <f t="shared" si="13"/>
        <v>48963.479999999996</v>
      </c>
      <c r="BI27" s="372">
        <f t="shared" si="35"/>
        <v>294036.52</v>
      </c>
      <c r="BJ27" s="438"/>
      <c r="BK27" s="160">
        <f>VLOOKUP($B27,Test!$A$257:$F$310,5,0)</f>
        <v>23166.51</v>
      </c>
    </row>
    <row r="28" spans="1:64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[2]Office!$F31</f>
        <v>29172</v>
      </c>
      <c r="F28" s="161"/>
      <c r="G28" s="448">
        <f t="shared" si="14"/>
        <v>29172</v>
      </c>
      <c r="H28" s="161">
        <f>[2]Office!$G31</f>
        <v>15536</v>
      </c>
      <c r="I28" s="161"/>
      <c r="J28" s="448">
        <f t="shared" si="15"/>
        <v>15536</v>
      </c>
      <c r="K28" s="161">
        <f>[2]Office!$H31</f>
        <v>0</v>
      </c>
      <c r="L28" s="161">
        <v>13333.2</v>
      </c>
      <c r="M28" s="444">
        <f t="shared" si="16"/>
        <v>-13333.2</v>
      </c>
      <c r="N28" s="404">
        <f t="shared" si="17"/>
        <v>44708</v>
      </c>
      <c r="O28" s="161">
        <f t="shared" si="17"/>
        <v>13333.2</v>
      </c>
      <c r="P28" s="403">
        <f t="shared" si="18"/>
        <v>31374.799999999999</v>
      </c>
      <c r="Q28" s="161">
        <f>[2]Office!$I31</f>
        <v>13578</v>
      </c>
      <c r="R28" s="161">
        <v>14560.8</v>
      </c>
      <c r="S28" s="462">
        <f t="shared" si="19"/>
        <v>-982.79999999999927</v>
      </c>
      <c r="T28" s="161">
        <f>[2]Office!$J31</f>
        <v>1050</v>
      </c>
      <c r="U28" s="161"/>
      <c r="V28" s="462">
        <f t="shared" si="20"/>
        <v>1050</v>
      </c>
      <c r="W28" s="161">
        <f>[2]Office!$K31</f>
        <v>21050</v>
      </c>
      <c r="X28" s="161"/>
      <c r="Y28" s="444">
        <f t="shared" si="21"/>
        <v>21050</v>
      </c>
      <c r="Z28" s="168">
        <f t="shared" si="22"/>
        <v>35678</v>
      </c>
      <c r="AA28" s="161">
        <f t="shared" si="22"/>
        <v>14560.8</v>
      </c>
      <c r="AB28" s="403">
        <f t="shared" si="23"/>
        <v>21117.200000000001</v>
      </c>
      <c r="AC28" s="168">
        <f t="shared" si="24"/>
        <v>80386</v>
      </c>
      <c r="AD28" s="161">
        <f t="shared" si="24"/>
        <v>27894</v>
      </c>
      <c r="AE28" s="403">
        <f t="shared" si="25"/>
        <v>52492</v>
      </c>
      <c r="AF28" s="161">
        <f>[2]Office!$L31</f>
        <v>10000</v>
      </c>
      <c r="AG28" s="161"/>
      <c r="AH28" s="462">
        <f t="shared" si="26"/>
        <v>10000</v>
      </c>
      <c r="AI28" s="161">
        <f>[2]Office!$M31</f>
        <v>2516</v>
      </c>
      <c r="AJ28" s="161"/>
      <c r="AK28" s="462">
        <f t="shared" si="27"/>
        <v>2516</v>
      </c>
      <c r="AL28" s="161">
        <f>[2]Office!$N31</f>
        <v>0</v>
      </c>
      <c r="AM28" s="161"/>
      <c r="AN28" s="444">
        <f t="shared" si="28"/>
        <v>0</v>
      </c>
      <c r="AO28" s="404">
        <f t="shared" si="7"/>
        <v>12516</v>
      </c>
      <c r="AP28" s="161">
        <f t="shared" si="7"/>
        <v>0</v>
      </c>
      <c r="AQ28" s="403">
        <f t="shared" si="29"/>
        <v>12516</v>
      </c>
      <c r="AR28" s="161">
        <f>[2]Office!$O31</f>
        <v>1050</v>
      </c>
      <c r="AS28" s="161"/>
      <c r="AT28" s="462">
        <f t="shared" si="30"/>
        <v>1050</v>
      </c>
      <c r="AU28" s="161">
        <f>[2]Office!$P31</f>
        <v>1000</v>
      </c>
      <c r="AV28" s="161"/>
      <c r="AW28" s="462">
        <f t="shared" si="31"/>
        <v>1000</v>
      </c>
      <c r="AX28" s="161">
        <f>[2]Office!$Q31</f>
        <v>0</v>
      </c>
      <c r="AY28" s="161"/>
      <c r="AZ28" s="444">
        <f t="shared" si="32"/>
        <v>0</v>
      </c>
      <c r="BA28" s="272">
        <f t="shared" si="8"/>
        <v>2050</v>
      </c>
      <c r="BB28" s="364">
        <f t="shared" si="9"/>
        <v>0</v>
      </c>
      <c r="BC28" s="364">
        <f t="shared" si="33"/>
        <v>2050</v>
      </c>
      <c r="BD28" s="371">
        <f t="shared" si="10"/>
        <v>14566</v>
      </c>
      <c r="BE28" s="372">
        <f t="shared" si="11"/>
        <v>0</v>
      </c>
      <c r="BF28" s="372">
        <f t="shared" si="34"/>
        <v>14566</v>
      </c>
      <c r="BG28" s="371">
        <f t="shared" si="12"/>
        <v>94952</v>
      </c>
      <c r="BH28" s="372">
        <f t="shared" si="13"/>
        <v>27894</v>
      </c>
      <c r="BI28" s="372">
        <f t="shared" si="35"/>
        <v>67058</v>
      </c>
      <c r="BJ28" s="438"/>
      <c r="BK28" s="160">
        <f>VLOOKUP($B28,Test!$A$257:$F$310,5,0)</f>
        <v>0</v>
      </c>
    </row>
    <row r="29" spans="1:64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[2]Office!$F32</f>
        <v>30000</v>
      </c>
      <c r="F29" s="161">
        <v>88910.28</v>
      </c>
      <c r="G29" s="448">
        <f t="shared" si="14"/>
        <v>-58910.28</v>
      </c>
      <c r="H29" s="161">
        <f>[2]Office!$G32</f>
        <v>30000</v>
      </c>
      <c r="I29" s="161">
        <v>101771.79</v>
      </c>
      <c r="J29" s="448">
        <f t="shared" si="15"/>
        <v>-71771.789999999994</v>
      </c>
      <c r="K29" s="161">
        <f>[2]Office!$H32</f>
        <v>30000</v>
      </c>
      <c r="L29" s="161">
        <v>68474.41</v>
      </c>
      <c r="M29" s="444">
        <f t="shared" si="16"/>
        <v>-38474.410000000003</v>
      </c>
      <c r="N29" s="404">
        <f t="shared" si="17"/>
        <v>90000</v>
      </c>
      <c r="O29" s="161">
        <f t="shared" si="17"/>
        <v>259156.48000000001</v>
      </c>
      <c r="P29" s="403">
        <f t="shared" si="18"/>
        <v>-169156.48000000001</v>
      </c>
      <c r="Q29" s="161">
        <f>[2]Office!$I32</f>
        <v>30000</v>
      </c>
      <c r="R29" s="161">
        <v>1958.5</v>
      </c>
      <c r="S29" s="462">
        <f t="shared" si="19"/>
        <v>28041.5</v>
      </c>
      <c r="T29" s="161">
        <f>[2]Office!$J32</f>
        <v>30000</v>
      </c>
      <c r="U29" s="161"/>
      <c r="V29" s="462">
        <f t="shared" si="20"/>
        <v>30000</v>
      </c>
      <c r="W29" s="161">
        <f>[2]Office!$K32</f>
        <v>30000</v>
      </c>
      <c r="X29" s="161"/>
      <c r="Y29" s="444">
        <f t="shared" si="21"/>
        <v>30000</v>
      </c>
      <c r="Z29" s="168">
        <f t="shared" si="22"/>
        <v>90000</v>
      </c>
      <c r="AA29" s="161">
        <f t="shared" si="22"/>
        <v>1958.5</v>
      </c>
      <c r="AB29" s="403">
        <f t="shared" si="23"/>
        <v>88041.5</v>
      </c>
      <c r="AC29" s="168">
        <f t="shared" si="24"/>
        <v>180000</v>
      </c>
      <c r="AD29" s="161">
        <f t="shared" si="24"/>
        <v>261114.98</v>
      </c>
      <c r="AE29" s="403">
        <f t="shared" si="25"/>
        <v>-81114.98000000001</v>
      </c>
      <c r="AF29" s="161">
        <f>[2]Office!$L32</f>
        <v>30000</v>
      </c>
      <c r="AG29" s="161"/>
      <c r="AH29" s="462">
        <f t="shared" si="26"/>
        <v>30000</v>
      </c>
      <c r="AI29" s="161">
        <f>[2]Office!$M32</f>
        <v>30000</v>
      </c>
      <c r="AJ29" s="161"/>
      <c r="AK29" s="462">
        <f t="shared" si="27"/>
        <v>30000</v>
      </c>
      <c r="AL29" s="161">
        <f>[2]Office!$N32</f>
        <v>30000</v>
      </c>
      <c r="AM29" s="161"/>
      <c r="AN29" s="444">
        <f t="shared" si="28"/>
        <v>30000</v>
      </c>
      <c r="AO29" s="404">
        <f t="shared" si="7"/>
        <v>90000</v>
      </c>
      <c r="AP29" s="161">
        <f t="shared" si="7"/>
        <v>0</v>
      </c>
      <c r="AQ29" s="403">
        <f t="shared" si="29"/>
        <v>90000</v>
      </c>
      <c r="AR29" s="161">
        <f>[2]Office!$O32</f>
        <v>30000</v>
      </c>
      <c r="AS29" s="161"/>
      <c r="AT29" s="462">
        <f t="shared" si="30"/>
        <v>30000</v>
      </c>
      <c r="AU29" s="161">
        <f>[2]Office!$P32</f>
        <v>30000</v>
      </c>
      <c r="AV29" s="161"/>
      <c r="AW29" s="462">
        <f t="shared" si="31"/>
        <v>30000</v>
      </c>
      <c r="AX29" s="161">
        <f>[2]Office!$Q32</f>
        <v>30000</v>
      </c>
      <c r="AY29" s="161"/>
      <c r="AZ29" s="444">
        <f t="shared" si="32"/>
        <v>30000</v>
      </c>
      <c r="BA29" s="272">
        <f t="shared" si="8"/>
        <v>90000</v>
      </c>
      <c r="BB29" s="364">
        <f t="shared" si="9"/>
        <v>0</v>
      </c>
      <c r="BC29" s="364">
        <f t="shared" si="33"/>
        <v>90000</v>
      </c>
      <c r="BD29" s="371">
        <f t="shared" si="10"/>
        <v>180000</v>
      </c>
      <c r="BE29" s="372">
        <f t="shared" si="11"/>
        <v>0</v>
      </c>
      <c r="BF29" s="372">
        <f t="shared" si="34"/>
        <v>180000</v>
      </c>
      <c r="BG29" s="371">
        <f t="shared" si="12"/>
        <v>360000</v>
      </c>
      <c r="BH29" s="372">
        <f t="shared" si="13"/>
        <v>261114.98</v>
      </c>
      <c r="BI29" s="372">
        <f t="shared" si="35"/>
        <v>98885.01999999999</v>
      </c>
      <c r="BJ29" s="438"/>
      <c r="BK29" s="160">
        <f>VLOOKUP($B29,Test!$A$257:$F$310,5,0)</f>
        <v>131157.59</v>
      </c>
    </row>
    <row r="30" spans="1:64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[2]Office!$F33</f>
        <v>0</v>
      </c>
      <c r="F30" s="161"/>
      <c r="G30" s="448">
        <f t="shared" si="14"/>
        <v>0</v>
      </c>
      <c r="H30" s="161">
        <f>[2]Office!$G33</f>
        <v>0</v>
      </c>
      <c r="I30" s="161"/>
      <c r="J30" s="448">
        <f t="shared" si="15"/>
        <v>0</v>
      </c>
      <c r="K30" s="161">
        <f>[2]Office!$H33</f>
        <v>0</v>
      </c>
      <c r="L30" s="161"/>
      <c r="M30" s="444">
        <f t="shared" si="16"/>
        <v>0</v>
      </c>
      <c r="N30" s="404">
        <f t="shared" si="17"/>
        <v>0</v>
      </c>
      <c r="O30" s="161">
        <f t="shared" si="17"/>
        <v>0</v>
      </c>
      <c r="P30" s="403">
        <f t="shared" si="18"/>
        <v>0</v>
      </c>
      <c r="Q30" s="161">
        <f>[2]Office!$I33</f>
        <v>0</v>
      </c>
      <c r="R30" s="161"/>
      <c r="S30" s="462">
        <f t="shared" si="19"/>
        <v>0</v>
      </c>
      <c r="T30" s="161">
        <f>[2]Office!$J33</f>
        <v>0</v>
      </c>
      <c r="U30" s="161"/>
      <c r="V30" s="462">
        <f t="shared" si="20"/>
        <v>0</v>
      </c>
      <c r="W30" s="161">
        <f>[2]Office!$K33</f>
        <v>0</v>
      </c>
      <c r="X30" s="161"/>
      <c r="Y30" s="444">
        <f t="shared" si="21"/>
        <v>0</v>
      </c>
      <c r="Z30" s="168">
        <f t="shared" si="22"/>
        <v>0</v>
      </c>
      <c r="AA30" s="161">
        <f t="shared" si="22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[2]Office!$L33</f>
        <v>0</v>
      </c>
      <c r="AG30" s="161"/>
      <c r="AH30" s="462">
        <f t="shared" si="26"/>
        <v>0</v>
      </c>
      <c r="AI30" s="161">
        <f>[2]Office!$M33</f>
        <v>0</v>
      </c>
      <c r="AJ30" s="161"/>
      <c r="AK30" s="462">
        <f t="shared" si="27"/>
        <v>0</v>
      </c>
      <c r="AL30" s="161">
        <f>[2]Office!$N33</f>
        <v>0</v>
      </c>
      <c r="AM30" s="161"/>
      <c r="AN30" s="444">
        <f t="shared" si="28"/>
        <v>0</v>
      </c>
      <c r="AO30" s="404">
        <f t="shared" si="7"/>
        <v>0</v>
      </c>
      <c r="AP30" s="161">
        <f t="shared" si="7"/>
        <v>0</v>
      </c>
      <c r="AQ30" s="403">
        <f t="shared" si="29"/>
        <v>0</v>
      </c>
      <c r="AR30" s="161">
        <f>[2]Office!$O33</f>
        <v>0</v>
      </c>
      <c r="AS30" s="161"/>
      <c r="AT30" s="462">
        <f t="shared" si="30"/>
        <v>0</v>
      </c>
      <c r="AU30" s="161">
        <f>[2]Office!$P33</f>
        <v>0</v>
      </c>
      <c r="AV30" s="161"/>
      <c r="AW30" s="462">
        <f t="shared" si="31"/>
        <v>0</v>
      </c>
      <c r="AX30" s="161">
        <f>[2]Office!$Q33</f>
        <v>0</v>
      </c>
      <c r="AY30" s="161"/>
      <c r="AZ30" s="444">
        <f t="shared" si="32"/>
        <v>0</v>
      </c>
      <c r="BA30" s="272">
        <f t="shared" si="8"/>
        <v>0</v>
      </c>
      <c r="BB30" s="364">
        <f t="shared" si="9"/>
        <v>0</v>
      </c>
      <c r="BC30" s="364">
        <f t="shared" si="33"/>
        <v>0</v>
      </c>
      <c r="BD30" s="371">
        <f t="shared" si="10"/>
        <v>0</v>
      </c>
      <c r="BE30" s="372">
        <f t="shared" si="11"/>
        <v>0</v>
      </c>
      <c r="BF30" s="372">
        <f t="shared" si="34"/>
        <v>0</v>
      </c>
      <c r="BG30" s="371">
        <f t="shared" si="12"/>
        <v>0</v>
      </c>
      <c r="BH30" s="372">
        <f t="shared" si="13"/>
        <v>0</v>
      </c>
      <c r="BI30" s="372">
        <f t="shared" si="35"/>
        <v>0</v>
      </c>
      <c r="BJ30" s="438"/>
      <c r="BK30" s="160">
        <f>VLOOKUP($B30,Test!$A$257:$F$310,5,0)</f>
        <v>0</v>
      </c>
    </row>
    <row r="31" spans="1:64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[2]Office!$F34</f>
        <v>0</v>
      </c>
      <c r="F31" s="161"/>
      <c r="G31" s="448">
        <f t="shared" si="14"/>
        <v>0</v>
      </c>
      <c r="H31" s="161">
        <f>[2]Office!$G34</f>
        <v>0</v>
      </c>
      <c r="I31" s="161"/>
      <c r="J31" s="448">
        <f t="shared" si="15"/>
        <v>0</v>
      </c>
      <c r="K31" s="161">
        <f>[2]Office!$H34</f>
        <v>0</v>
      </c>
      <c r="L31" s="161"/>
      <c r="M31" s="444">
        <f t="shared" si="16"/>
        <v>0</v>
      </c>
      <c r="N31" s="404">
        <f t="shared" si="17"/>
        <v>0</v>
      </c>
      <c r="O31" s="161">
        <f t="shared" si="17"/>
        <v>0</v>
      </c>
      <c r="P31" s="403">
        <f t="shared" si="18"/>
        <v>0</v>
      </c>
      <c r="Q31" s="161">
        <f>[2]Office!$I34</f>
        <v>0</v>
      </c>
      <c r="R31" s="161"/>
      <c r="S31" s="462">
        <f t="shared" si="19"/>
        <v>0</v>
      </c>
      <c r="T31" s="161">
        <f>[2]Office!$J34</f>
        <v>0</v>
      </c>
      <c r="U31" s="161"/>
      <c r="V31" s="462">
        <f t="shared" si="20"/>
        <v>0</v>
      </c>
      <c r="W31" s="161">
        <f>[2]Office!$K34</f>
        <v>0</v>
      </c>
      <c r="X31" s="161"/>
      <c r="Y31" s="444">
        <f t="shared" si="21"/>
        <v>0</v>
      </c>
      <c r="Z31" s="168">
        <f t="shared" si="22"/>
        <v>0</v>
      </c>
      <c r="AA31" s="161">
        <f t="shared" si="22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[2]Office!$L34</f>
        <v>0</v>
      </c>
      <c r="AG31" s="161"/>
      <c r="AH31" s="462">
        <f t="shared" si="26"/>
        <v>0</v>
      </c>
      <c r="AI31" s="161">
        <f>[2]Office!$M34</f>
        <v>0</v>
      </c>
      <c r="AJ31" s="161"/>
      <c r="AK31" s="462">
        <f t="shared" si="27"/>
        <v>0</v>
      </c>
      <c r="AL31" s="161">
        <f>[2]Office!$N34</f>
        <v>0</v>
      </c>
      <c r="AM31" s="161"/>
      <c r="AN31" s="444">
        <f t="shared" si="28"/>
        <v>0</v>
      </c>
      <c r="AO31" s="404">
        <f t="shared" si="7"/>
        <v>0</v>
      </c>
      <c r="AP31" s="161">
        <f t="shared" si="7"/>
        <v>0</v>
      </c>
      <c r="AQ31" s="403">
        <f t="shared" si="29"/>
        <v>0</v>
      </c>
      <c r="AR31" s="161">
        <f>[2]Office!$O34</f>
        <v>0</v>
      </c>
      <c r="AS31" s="161"/>
      <c r="AT31" s="462">
        <f t="shared" si="30"/>
        <v>0</v>
      </c>
      <c r="AU31" s="161">
        <f>[2]Office!$P34</f>
        <v>0</v>
      </c>
      <c r="AV31" s="161"/>
      <c r="AW31" s="462">
        <f t="shared" si="31"/>
        <v>0</v>
      </c>
      <c r="AX31" s="161">
        <f>[2]Office!$Q34</f>
        <v>0</v>
      </c>
      <c r="AY31" s="161"/>
      <c r="AZ31" s="444">
        <f t="shared" si="32"/>
        <v>0</v>
      </c>
      <c r="BA31" s="272">
        <f t="shared" si="8"/>
        <v>0</v>
      </c>
      <c r="BB31" s="364">
        <f t="shared" si="9"/>
        <v>0</v>
      </c>
      <c r="BC31" s="364">
        <f t="shared" si="33"/>
        <v>0</v>
      </c>
      <c r="BD31" s="371">
        <f t="shared" si="10"/>
        <v>0</v>
      </c>
      <c r="BE31" s="372">
        <f t="shared" si="11"/>
        <v>0</v>
      </c>
      <c r="BF31" s="372">
        <f t="shared" si="34"/>
        <v>0</v>
      </c>
      <c r="BG31" s="371">
        <f t="shared" si="12"/>
        <v>0</v>
      </c>
      <c r="BH31" s="372">
        <f t="shared" si="13"/>
        <v>0</v>
      </c>
      <c r="BI31" s="372">
        <f t="shared" si="35"/>
        <v>0</v>
      </c>
      <c r="BJ31" s="438"/>
      <c r="BK31" s="160">
        <f>VLOOKUP($B31,Test!$A$257:$F$310,5,0)</f>
        <v>0</v>
      </c>
    </row>
    <row r="32" spans="1:64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[2]Office!$F35</f>
        <v>0</v>
      </c>
      <c r="F32" s="161"/>
      <c r="G32" s="448">
        <f t="shared" si="14"/>
        <v>0</v>
      </c>
      <c r="H32" s="161">
        <f>[2]Office!$G35</f>
        <v>0</v>
      </c>
      <c r="I32" s="161"/>
      <c r="J32" s="448">
        <f t="shared" si="15"/>
        <v>0</v>
      </c>
      <c r="K32" s="161">
        <f>[2]Office!$H35</f>
        <v>0</v>
      </c>
      <c r="L32" s="161"/>
      <c r="M32" s="444">
        <f t="shared" si="16"/>
        <v>0</v>
      </c>
      <c r="N32" s="404">
        <f t="shared" si="17"/>
        <v>0</v>
      </c>
      <c r="O32" s="161">
        <f t="shared" si="17"/>
        <v>0</v>
      </c>
      <c r="P32" s="403">
        <f t="shared" si="18"/>
        <v>0</v>
      </c>
      <c r="Q32" s="161">
        <f>[2]Office!$I35</f>
        <v>0</v>
      </c>
      <c r="R32" s="161"/>
      <c r="S32" s="462">
        <f t="shared" si="19"/>
        <v>0</v>
      </c>
      <c r="T32" s="161">
        <f>[2]Office!$J35</f>
        <v>0</v>
      </c>
      <c r="U32" s="161"/>
      <c r="V32" s="462">
        <f t="shared" si="20"/>
        <v>0</v>
      </c>
      <c r="W32" s="161">
        <f>[2]Office!$K35</f>
        <v>0</v>
      </c>
      <c r="X32" s="161"/>
      <c r="Y32" s="444">
        <f t="shared" si="21"/>
        <v>0</v>
      </c>
      <c r="Z32" s="168">
        <f t="shared" si="22"/>
        <v>0</v>
      </c>
      <c r="AA32" s="161">
        <f t="shared" si="22"/>
        <v>0</v>
      </c>
      <c r="AB32" s="403">
        <f t="shared" si="23"/>
        <v>0</v>
      </c>
      <c r="AC32" s="168">
        <f t="shared" si="24"/>
        <v>0</v>
      </c>
      <c r="AD32" s="161">
        <f t="shared" si="24"/>
        <v>0</v>
      </c>
      <c r="AE32" s="403">
        <f t="shared" si="25"/>
        <v>0</v>
      </c>
      <c r="AF32" s="161">
        <f>[2]Office!$L35</f>
        <v>0</v>
      </c>
      <c r="AG32" s="161"/>
      <c r="AH32" s="462">
        <f t="shared" si="26"/>
        <v>0</v>
      </c>
      <c r="AI32" s="161">
        <f>[2]Office!$M35</f>
        <v>0</v>
      </c>
      <c r="AJ32" s="161"/>
      <c r="AK32" s="462">
        <f t="shared" si="27"/>
        <v>0</v>
      </c>
      <c r="AL32" s="161">
        <f>[2]Office!$N35</f>
        <v>0</v>
      </c>
      <c r="AM32" s="161"/>
      <c r="AN32" s="444">
        <f t="shared" si="28"/>
        <v>0</v>
      </c>
      <c r="AO32" s="404">
        <f t="shared" si="7"/>
        <v>0</v>
      </c>
      <c r="AP32" s="161">
        <f t="shared" si="7"/>
        <v>0</v>
      </c>
      <c r="AQ32" s="403">
        <f t="shared" si="29"/>
        <v>0</v>
      </c>
      <c r="AR32" s="161">
        <f>[2]Office!$O35</f>
        <v>0</v>
      </c>
      <c r="AS32" s="161"/>
      <c r="AT32" s="462">
        <f t="shared" si="30"/>
        <v>0</v>
      </c>
      <c r="AU32" s="161">
        <f>[2]Office!$P35</f>
        <v>0</v>
      </c>
      <c r="AV32" s="161"/>
      <c r="AW32" s="462">
        <f t="shared" si="31"/>
        <v>0</v>
      </c>
      <c r="AX32" s="161">
        <f>[2]Office!$Q35</f>
        <v>0</v>
      </c>
      <c r="AY32" s="161"/>
      <c r="AZ32" s="444">
        <f t="shared" si="32"/>
        <v>0</v>
      </c>
      <c r="BA32" s="272">
        <f t="shared" si="8"/>
        <v>0</v>
      </c>
      <c r="BB32" s="364">
        <f t="shared" si="9"/>
        <v>0</v>
      </c>
      <c r="BC32" s="364">
        <f t="shared" si="33"/>
        <v>0</v>
      </c>
      <c r="BD32" s="371">
        <f t="shared" si="10"/>
        <v>0</v>
      </c>
      <c r="BE32" s="372">
        <f t="shared" si="11"/>
        <v>0</v>
      </c>
      <c r="BF32" s="372">
        <f t="shared" si="34"/>
        <v>0</v>
      </c>
      <c r="BG32" s="371">
        <f t="shared" si="12"/>
        <v>0</v>
      </c>
      <c r="BH32" s="372">
        <f t="shared" si="13"/>
        <v>0</v>
      </c>
      <c r="BI32" s="372">
        <f t="shared" si="35"/>
        <v>0</v>
      </c>
      <c r="BJ32" s="438"/>
      <c r="BK32" s="160">
        <f>VLOOKUP($B32,Test!$A$257:$F$310,5,0)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[2]Office!$F36</f>
        <v>281200</v>
      </c>
      <c r="F33" s="161">
        <v>270521.94</v>
      </c>
      <c r="G33" s="448">
        <f t="shared" si="14"/>
        <v>10678.059999999998</v>
      </c>
      <c r="H33" s="161">
        <f>[2]Office!$G36</f>
        <v>281200</v>
      </c>
      <c r="I33" s="161">
        <v>273164.53999999998</v>
      </c>
      <c r="J33" s="448">
        <f t="shared" si="15"/>
        <v>8035.460000000021</v>
      </c>
      <c r="K33" s="161">
        <f>[2]Office!$H36</f>
        <v>281200</v>
      </c>
      <c r="L33" s="161">
        <v>285306.83</v>
      </c>
      <c r="M33" s="444">
        <f t="shared" si="16"/>
        <v>-4106.8300000000163</v>
      </c>
      <c r="N33" s="404">
        <f t="shared" si="17"/>
        <v>843600</v>
      </c>
      <c r="O33" s="161">
        <f t="shared" si="17"/>
        <v>828993.31</v>
      </c>
      <c r="P33" s="403">
        <f t="shared" si="18"/>
        <v>14606.689999999944</v>
      </c>
      <c r="Q33" s="161">
        <f>[2]Office!$I36</f>
        <v>281200</v>
      </c>
      <c r="R33" s="161">
        <v>235523.22</v>
      </c>
      <c r="S33" s="462">
        <f t="shared" si="19"/>
        <v>45676.78</v>
      </c>
      <c r="T33" s="161">
        <f>[2]Office!$J36</f>
        <v>281200</v>
      </c>
      <c r="U33" s="161"/>
      <c r="V33" s="462">
        <f t="shared" si="20"/>
        <v>281200</v>
      </c>
      <c r="W33" s="161">
        <f>[2]Office!$K36</f>
        <v>281200</v>
      </c>
      <c r="X33" s="161"/>
      <c r="Y33" s="444">
        <f t="shared" si="21"/>
        <v>281200</v>
      </c>
      <c r="Z33" s="168">
        <f t="shared" si="22"/>
        <v>843600</v>
      </c>
      <c r="AA33" s="161">
        <f t="shared" si="22"/>
        <v>235523.22</v>
      </c>
      <c r="AB33" s="403">
        <f t="shared" si="23"/>
        <v>608076.78</v>
      </c>
      <c r="AC33" s="168">
        <f t="shared" si="24"/>
        <v>1687200</v>
      </c>
      <c r="AD33" s="161">
        <f t="shared" si="24"/>
        <v>1064516.53</v>
      </c>
      <c r="AE33" s="403">
        <f t="shared" si="25"/>
        <v>622683.47</v>
      </c>
      <c r="AF33" s="161">
        <f>[2]Office!$L36</f>
        <v>281200</v>
      </c>
      <c r="AG33" s="161"/>
      <c r="AH33" s="462">
        <f t="shared" si="26"/>
        <v>281200</v>
      </c>
      <c r="AI33" s="161">
        <f>[2]Office!$M36</f>
        <v>281200</v>
      </c>
      <c r="AJ33" s="161"/>
      <c r="AK33" s="462">
        <f t="shared" si="27"/>
        <v>281200</v>
      </c>
      <c r="AL33" s="161">
        <f>[2]Office!$N36</f>
        <v>281200</v>
      </c>
      <c r="AM33" s="161"/>
      <c r="AN33" s="444">
        <f t="shared" si="28"/>
        <v>281200</v>
      </c>
      <c r="AO33" s="404">
        <f t="shared" si="7"/>
        <v>843600</v>
      </c>
      <c r="AP33" s="161">
        <f t="shared" si="7"/>
        <v>0</v>
      </c>
      <c r="AQ33" s="403">
        <f t="shared" si="29"/>
        <v>843600</v>
      </c>
      <c r="AR33" s="161">
        <f>[2]Office!$O36</f>
        <v>281200</v>
      </c>
      <c r="AS33" s="161"/>
      <c r="AT33" s="462">
        <f t="shared" si="30"/>
        <v>281200</v>
      </c>
      <c r="AU33" s="161">
        <f>[2]Office!$P36</f>
        <v>281200</v>
      </c>
      <c r="AV33" s="161"/>
      <c r="AW33" s="462">
        <f t="shared" si="31"/>
        <v>281200</v>
      </c>
      <c r="AX33" s="161">
        <f>[2]Office!$Q36</f>
        <v>281200</v>
      </c>
      <c r="AY33" s="161"/>
      <c r="AZ33" s="444">
        <f t="shared" si="32"/>
        <v>281200</v>
      </c>
      <c r="BA33" s="272">
        <f t="shared" si="8"/>
        <v>843600</v>
      </c>
      <c r="BB33" s="364">
        <f t="shared" si="9"/>
        <v>0</v>
      </c>
      <c r="BC33" s="364">
        <f t="shared" si="33"/>
        <v>843600</v>
      </c>
      <c r="BD33" s="371">
        <f t="shared" si="10"/>
        <v>1687200</v>
      </c>
      <c r="BE33" s="372">
        <f t="shared" si="11"/>
        <v>0</v>
      </c>
      <c r="BF33" s="372">
        <f t="shared" si="34"/>
        <v>1687200</v>
      </c>
      <c r="BG33" s="371">
        <f t="shared" si="12"/>
        <v>3374400</v>
      </c>
      <c r="BH33" s="372">
        <f t="shared" si="13"/>
        <v>1064516.53</v>
      </c>
      <c r="BI33" s="372">
        <f t="shared" si="35"/>
        <v>2309883.4699999997</v>
      </c>
      <c r="BJ33" s="438"/>
      <c r="BK33" s="160">
        <f>VLOOKUP($B33,Test!$A$257:$F$310,5,0)</f>
        <v>301052.42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[2]Office!$F37</f>
        <v>0</v>
      </c>
      <c r="F34" s="161"/>
      <c r="G34" s="448">
        <f t="shared" si="14"/>
        <v>0</v>
      </c>
      <c r="H34" s="161">
        <f>[2]Office!$G37</f>
        <v>0</v>
      </c>
      <c r="I34" s="161"/>
      <c r="J34" s="448">
        <f t="shared" si="15"/>
        <v>0</v>
      </c>
      <c r="K34" s="161">
        <f>[2]Office!$H37</f>
        <v>0</v>
      </c>
      <c r="L34" s="161"/>
      <c r="M34" s="444">
        <f t="shared" si="16"/>
        <v>0</v>
      </c>
      <c r="N34" s="404">
        <f t="shared" si="17"/>
        <v>0</v>
      </c>
      <c r="O34" s="161">
        <f t="shared" si="17"/>
        <v>0</v>
      </c>
      <c r="P34" s="403">
        <f t="shared" si="18"/>
        <v>0</v>
      </c>
      <c r="Q34" s="161">
        <f>[2]Office!$I37</f>
        <v>0</v>
      </c>
      <c r="R34" s="161"/>
      <c r="S34" s="462">
        <f t="shared" si="19"/>
        <v>0</v>
      </c>
      <c r="T34" s="161">
        <f>[2]Office!$J37</f>
        <v>0</v>
      </c>
      <c r="U34" s="161"/>
      <c r="V34" s="462">
        <f t="shared" si="20"/>
        <v>0</v>
      </c>
      <c r="W34" s="161">
        <f>[2]Office!$K37</f>
        <v>0</v>
      </c>
      <c r="X34" s="161"/>
      <c r="Y34" s="444">
        <f t="shared" si="21"/>
        <v>0</v>
      </c>
      <c r="Z34" s="168">
        <f t="shared" si="22"/>
        <v>0</v>
      </c>
      <c r="AA34" s="161">
        <f t="shared" si="22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[2]Office!$L37</f>
        <v>0</v>
      </c>
      <c r="AG34" s="161"/>
      <c r="AH34" s="462">
        <f t="shared" si="26"/>
        <v>0</v>
      </c>
      <c r="AI34" s="161">
        <f>[2]Office!$M37</f>
        <v>0</v>
      </c>
      <c r="AJ34" s="161"/>
      <c r="AK34" s="462">
        <f t="shared" si="27"/>
        <v>0</v>
      </c>
      <c r="AL34" s="161">
        <f>[2]Office!$N37</f>
        <v>0</v>
      </c>
      <c r="AM34" s="161"/>
      <c r="AN34" s="444">
        <f t="shared" si="28"/>
        <v>0</v>
      </c>
      <c r="AO34" s="404">
        <f t="shared" si="7"/>
        <v>0</v>
      </c>
      <c r="AP34" s="161">
        <f t="shared" si="7"/>
        <v>0</v>
      </c>
      <c r="AQ34" s="403">
        <f t="shared" si="29"/>
        <v>0</v>
      </c>
      <c r="AR34" s="161">
        <f>[2]Office!$O37</f>
        <v>0</v>
      </c>
      <c r="AS34" s="161"/>
      <c r="AT34" s="462">
        <f t="shared" si="30"/>
        <v>0</v>
      </c>
      <c r="AU34" s="161">
        <f>[2]Office!$P37</f>
        <v>0</v>
      </c>
      <c r="AV34" s="161"/>
      <c r="AW34" s="462">
        <f t="shared" si="31"/>
        <v>0</v>
      </c>
      <c r="AX34" s="161">
        <f>[2]Office!$Q37</f>
        <v>0</v>
      </c>
      <c r="AY34" s="161"/>
      <c r="AZ34" s="444">
        <f t="shared" si="32"/>
        <v>0</v>
      </c>
      <c r="BA34" s="272">
        <f t="shared" si="8"/>
        <v>0</v>
      </c>
      <c r="BB34" s="364">
        <f t="shared" si="9"/>
        <v>0</v>
      </c>
      <c r="BC34" s="364">
        <f t="shared" si="33"/>
        <v>0</v>
      </c>
      <c r="BD34" s="371">
        <f t="shared" si="10"/>
        <v>0</v>
      </c>
      <c r="BE34" s="372">
        <f t="shared" si="11"/>
        <v>0</v>
      </c>
      <c r="BF34" s="372">
        <f t="shared" si="34"/>
        <v>0</v>
      </c>
      <c r="BG34" s="371">
        <f t="shared" si="12"/>
        <v>0</v>
      </c>
      <c r="BH34" s="372">
        <f t="shared" si="13"/>
        <v>0</v>
      </c>
      <c r="BI34" s="372">
        <f t="shared" si="35"/>
        <v>0</v>
      </c>
      <c r="BJ34" s="438"/>
      <c r="BK34" s="160">
        <f>VLOOKUP($B34,Test!$A$257:$F$310,5,0)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[2]Office!$F38</f>
        <v>0</v>
      </c>
      <c r="F35" s="161"/>
      <c r="G35" s="448">
        <f t="shared" si="14"/>
        <v>0</v>
      </c>
      <c r="H35" s="161">
        <f>[2]Office!$G38</f>
        <v>0</v>
      </c>
      <c r="I35" s="161"/>
      <c r="J35" s="448">
        <f t="shared" si="15"/>
        <v>0</v>
      </c>
      <c r="K35" s="161">
        <f>[2]Office!$H38</f>
        <v>0</v>
      </c>
      <c r="L35" s="161"/>
      <c r="M35" s="444">
        <f t="shared" si="16"/>
        <v>0</v>
      </c>
      <c r="N35" s="404">
        <f t="shared" si="17"/>
        <v>0</v>
      </c>
      <c r="O35" s="161">
        <f t="shared" si="17"/>
        <v>0</v>
      </c>
      <c r="P35" s="403">
        <f t="shared" si="18"/>
        <v>0</v>
      </c>
      <c r="Q35" s="161">
        <f>[2]Office!$I38</f>
        <v>0</v>
      </c>
      <c r="R35" s="161"/>
      <c r="S35" s="462">
        <f t="shared" si="19"/>
        <v>0</v>
      </c>
      <c r="T35" s="161">
        <f>[2]Office!$J38</f>
        <v>0</v>
      </c>
      <c r="U35" s="161"/>
      <c r="V35" s="462">
        <f t="shared" si="20"/>
        <v>0</v>
      </c>
      <c r="W35" s="161">
        <f>[2]Office!$K38</f>
        <v>0</v>
      </c>
      <c r="X35" s="161"/>
      <c r="Y35" s="444">
        <f t="shared" si="21"/>
        <v>0</v>
      </c>
      <c r="Z35" s="168">
        <f t="shared" si="22"/>
        <v>0</v>
      </c>
      <c r="AA35" s="161">
        <f t="shared" si="22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[2]Office!$L38</f>
        <v>0</v>
      </c>
      <c r="AG35" s="161"/>
      <c r="AH35" s="462">
        <f t="shared" si="26"/>
        <v>0</v>
      </c>
      <c r="AI35" s="161">
        <f>[2]Office!$M38</f>
        <v>0</v>
      </c>
      <c r="AJ35" s="161"/>
      <c r="AK35" s="462">
        <f t="shared" si="27"/>
        <v>0</v>
      </c>
      <c r="AL35" s="161">
        <f>[2]Office!$N38</f>
        <v>0</v>
      </c>
      <c r="AM35" s="161"/>
      <c r="AN35" s="444">
        <f t="shared" si="28"/>
        <v>0</v>
      </c>
      <c r="AO35" s="404">
        <f t="shared" si="7"/>
        <v>0</v>
      </c>
      <c r="AP35" s="161">
        <f t="shared" si="7"/>
        <v>0</v>
      </c>
      <c r="AQ35" s="403">
        <f t="shared" si="29"/>
        <v>0</v>
      </c>
      <c r="AR35" s="161">
        <f>[2]Office!$O38</f>
        <v>0</v>
      </c>
      <c r="AS35" s="161"/>
      <c r="AT35" s="462">
        <f t="shared" si="30"/>
        <v>0</v>
      </c>
      <c r="AU35" s="161">
        <f>[2]Office!$P38</f>
        <v>0</v>
      </c>
      <c r="AV35" s="161"/>
      <c r="AW35" s="462">
        <f t="shared" si="31"/>
        <v>0</v>
      </c>
      <c r="AX35" s="161">
        <f>[2]Office!$Q38</f>
        <v>0</v>
      </c>
      <c r="AY35" s="161"/>
      <c r="AZ35" s="444">
        <f t="shared" si="32"/>
        <v>0</v>
      </c>
      <c r="BA35" s="272">
        <f t="shared" si="8"/>
        <v>0</v>
      </c>
      <c r="BB35" s="364">
        <f t="shared" si="9"/>
        <v>0</v>
      </c>
      <c r="BC35" s="364">
        <f t="shared" si="33"/>
        <v>0</v>
      </c>
      <c r="BD35" s="371">
        <f t="shared" si="10"/>
        <v>0</v>
      </c>
      <c r="BE35" s="372">
        <f t="shared" si="11"/>
        <v>0</v>
      </c>
      <c r="BF35" s="372">
        <f t="shared" si="34"/>
        <v>0</v>
      </c>
      <c r="BG35" s="371">
        <f t="shared" si="12"/>
        <v>0</v>
      </c>
      <c r="BH35" s="372">
        <f t="shared" si="13"/>
        <v>0</v>
      </c>
      <c r="BI35" s="372">
        <f t="shared" si="35"/>
        <v>0</v>
      </c>
      <c r="BJ35" s="438"/>
      <c r="BK35" s="160">
        <f>VLOOKUP($B35,Test!$A$257:$F$310,5,0)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[2]Office!$F39</f>
        <v>6000</v>
      </c>
      <c r="F36" s="161">
        <v>0</v>
      </c>
      <c r="G36" s="448">
        <f t="shared" si="14"/>
        <v>6000</v>
      </c>
      <c r="H36" s="161">
        <f>[2]Office!$G39</f>
        <v>32000</v>
      </c>
      <c r="I36" s="161"/>
      <c r="J36" s="448">
        <f t="shared" si="15"/>
        <v>32000</v>
      </c>
      <c r="K36" s="161">
        <f>[2]Office!$H39</f>
        <v>52250</v>
      </c>
      <c r="L36" s="161"/>
      <c r="M36" s="444">
        <f t="shared" si="16"/>
        <v>52250</v>
      </c>
      <c r="N36" s="404">
        <f t="shared" si="17"/>
        <v>90250</v>
      </c>
      <c r="O36" s="161">
        <f t="shared" si="17"/>
        <v>0</v>
      </c>
      <c r="P36" s="403">
        <f t="shared" si="18"/>
        <v>90250</v>
      </c>
      <c r="Q36" s="161">
        <f>[2]Office!$I39</f>
        <v>36000</v>
      </c>
      <c r="R36" s="161"/>
      <c r="S36" s="462">
        <f t="shared" si="19"/>
        <v>36000</v>
      </c>
      <c r="T36" s="161">
        <f>[2]Office!$J39</f>
        <v>50250</v>
      </c>
      <c r="U36" s="161"/>
      <c r="V36" s="462">
        <f t="shared" si="20"/>
        <v>50250</v>
      </c>
      <c r="W36" s="161">
        <f>[2]Office!$K39</f>
        <v>28000</v>
      </c>
      <c r="X36" s="161"/>
      <c r="Y36" s="444">
        <f t="shared" si="21"/>
        <v>28000</v>
      </c>
      <c r="Z36" s="168">
        <f t="shared" si="22"/>
        <v>114250</v>
      </c>
      <c r="AA36" s="161">
        <f t="shared" si="22"/>
        <v>0</v>
      </c>
      <c r="AB36" s="403">
        <f t="shared" si="23"/>
        <v>114250</v>
      </c>
      <c r="AC36" s="168">
        <f t="shared" si="24"/>
        <v>204500</v>
      </c>
      <c r="AD36" s="161">
        <f t="shared" si="24"/>
        <v>0</v>
      </c>
      <c r="AE36" s="403">
        <f t="shared" si="25"/>
        <v>204500</v>
      </c>
      <c r="AF36" s="161">
        <f>[2]Office!$L39</f>
        <v>56250</v>
      </c>
      <c r="AG36" s="161"/>
      <c r="AH36" s="462">
        <f t="shared" si="26"/>
        <v>56250</v>
      </c>
      <c r="AI36" s="161">
        <f>[2]Office!$M39</f>
        <v>31000</v>
      </c>
      <c r="AJ36" s="161"/>
      <c r="AK36" s="462">
        <f t="shared" si="27"/>
        <v>31000</v>
      </c>
      <c r="AL36" s="161">
        <f>[2]Office!$N39</f>
        <v>47250</v>
      </c>
      <c r="AM36" s="161"/>
      <c r="AN36" s="444">
        <f t="shared" si="28"/>
        <v>47250</v>
      </c>
      <c r="AO36" s="404">
        <f t="shared" si="7"/>
        <v>134500</v>
      </c>
      <c r="AP36" s="161">
        <f t="shared" si="7"/>
        <v>0</v>
      </c>
      <c r="AQ36" s="403">
        <f t="shared" si="29"/>
        <v>134500</v>
      </c>
      <c r="AR36" s="161">
        <f>[2]Office!$O39</f>
        <v>26000</v>
      </c>
      <c r="AS36" s="161"/>
      <c r="AT36" s="462">
        <f t="shared" si="30"/>
        <v>26000</v>
      </c>
      <c r="AU36" s="161">
        <f>[2]Office!$P39</f>
        <v>69000</v>
      </c>
      <c r="AV36" s="161"/>
      <c r="AW36" s="462">
        <f t="shared" si="31"/>
        <v>69000</v>
      </c>
      <c r="AX36" s="161">
        <f>[2]Office!$Q39</f>
        <v>15000</v>
      </c>
      <c r="AY36" s="161"/>
      <c r="AZ36" s="444">
        <f t="shared" si="32"/>
        <v>15000</v>
      </c>
      <c r="BA36" s="272">
        <f t="shared" si="8"/>
        <v>110000</v>
      </c>
      <c r="BB36" s="364">
        <f t="shared" si="9"/>
        <v>0</v>
      </c>
      <c r="BC36" s="364">
        <f t="shared" si="33"/>
        <v>110000</v>
      </c>
      <c r="BD36" s="371">
        <f t="shared" si="10"/>
        <v>244500</v>
      </c>
      <c r="BE36" s="372">
        <f t="shared" si="11"/>
        <v>0</v>
      </c>
      <c r="BF36" s="372">
        <f t="shared" si="34"/>
        <v>244500</v>
      </c>
      <c r="BG36" s="371">
        <f t="shared" si="12"/>
        <v>449000</v>
      </c>
      <c r="BH36" s="372">
        <f t="shared" si="13"/>
        <v>0</v>
      </c>
      <c r="BI36" s="372">
        <f t="shared" si="35"/>
        <v>449000</v>
      </c>
      <c r="BJ36" s="438"/>
      <c r="BK36" s="160">
        <f>VLOOKUP($B36,Test!$A$257:$F$310,5,0)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[2]Office!$F40</f>
        <v>91800</v>
      </c>
      <c r="F37" s="161">
        <v>71637.98</v>
      </c>
      <c r="G37" s="448">
        <f t="shared" si="14"/>
        <v>20162.020000000004</v>
      </c>
      <c r="H37" s="161">
        <f>[2]Office!$G40</f>
        <v>91800</v>
      </c>
      <c r="I37" s="161">
        <v>85917.1</v>
      </c>
      <c r="J37" s="448">
        <f t="shared" si="15"/>
        <v>5882.8999999999942</v>
      </c>
      <c r="K37" s="161">
        <f>[2]Office!$H40</f>
        <v>91800</v>
      </c>
      <c r="L37" s="161">
        <v>86814.42</v>
      </c>
      <c r="M37" s="444">
        <f t="shared" si="16"/>
        <v>4985.5800000000017</v>
      </c>
      <c r="N37" s="404">
        <f t="shared" si="17"/>
        <v>275400</v>
      </c>
      <c r="O37" s="161">
        <f t="shared" si="17"/>
        <v>244369.5</v>
      </c>
      <c r="P37" s="403">
        <f t="shared" si="18"/>
        <v>31030.5</v>
      </c>
      <c r="Q37" s="161">
        <f>[2]Office!$I40</f>
        <v>91800</v>
      </c>
      <c r="R37" s="161">
        <v>63325.73</v>
      </c>
      <c r="S37" s="462">
        <f t="shared" si="19"/>
        <v>28474.269999999997</v>
      </c>
      <c r="T37" s="161">
        <f>[2]Office!$J40</f>
        <v>91800</v>
      </c>
      <c r="U37" s="161"/>
      <c r="V37" s="462">
        <f t="shared" si="20"/>
        <v>91800</v>
      </c>
      <c r="W37" s="161">
        <f>[2]Office!$K40</f>
        <v>91800</v>
      </c>
      <c r="X37" s="161"/>
      <c r="Y37" s="444">
        <f t="shared" si="21"/>
        <v>91800</v>
      </c>
      <c r="Z37" s="168">
        <f t="shared" si="22"/>
        <v>275400</v>
      </c>
      <c r="AA37" s="161">
        <f t="shared" si="22"/>
        <v>63325.73</v>
      </c>
      <c r="AB37" s="403">
        <f t="shared" si="23"/>
        <v>212074.27</v>
      </c>
      <c r="AC37" s="168">
        <f t="shared" si="24"/>
        <v>550800</v>
      </c>
      <c r="AD37" s="161">
        <f t="shared" si="24"/>
        <v>307695.23</v>
      </c>
      <c r="AE37" s="403">
        <f t="shared" si="25"/>
        <v>243104.77000000002</v>
      </c>
      <c r="AF37" s="161">
        <f>[2]Office!$L40</f>
        <v>91800</v>
      </c>
      <c r="AG37" s="161"/>
      <c r="AH37" s="462">
        <f t="shared" si="26"/>
        <v>91800</v>
      </c>
      <c r="AI37" s="161">
        <f>[2]Office!$M40</f>
        <v>91800</v>
      </c>
      <c r="AJ37" s="161"/>
      <c r="AK37" s="462">
        <f t="shared" si="27"/>
        <v>91800</v>
      </c>
      <c r="AL37" s="161">
        <f>[2]Office!$N40</f>
        <v>91800</v>
      </c>
      <c r="AM37" s="161"/>
      <c r="AN37" s="444">
        <f t="shared" si="28"/>
        <v>91800</v>
      </c>
      <c r="AO37" s="404">
        <f t="shared" si="7"/>
        <v>275400</v>
      </c>
      <c r="AP37" s="161">
        <f t="shared" si="7"/>
        <v>0</v>
      </c>
      <c r="AQ37" s="403">
        <f t="shared" si="29"/>
        <v>275400</v>
      </c>
      <c r="AR37" s="161">
        <f>[2]Office!$O40</f>
        <v>91800</v>
      </c>
      <c r="AS37" s="161"/>
      <c r="AT37" s="462">
        <f t="shared" si="30"/>
        <v>91800</v>
      </c>
      <c r="AU37" s="161">
        <f>[2]Office!$P40</f>
        <v>91800</v>
      </c>
      <c r="AV37" s="161"/>
      <c r="AW37" s="462">
        <f t="shared" si="31"/>
        <v>91800</v>
      </c>
      <c r="AX37" s="161">
        <f>[2]Office!$Q40</f>
        <v>91800</v>
      </c>
      <c r="AY37" s="161"/>
      <c r="AZ37" s="444">
        <f t="shared" si="32"/>
        <v>91800</v>
      </c>
      <c r="BA37" s="272">
        <f t="shared" si="8"/>
        <v>275400</v>
      </c>
      <c r="BB37" s="364">
        <f t="shared" si="9"/>
        <v>0</v>
      </c>
      <c r="BC37" s="364">
        <f t="shared" si="33"/>
        <v>275400</v>
      </c>
      <c r="BD37" s="371">
        <f t="shared" si="10"/>
        <v>550800</v>
      </c>
      <c r="BE37" s="372">
        <f t="shared" si="11"/>
        <v>0</v>
      </c>
      <c r="BF37" s="372">
        <f t="shared" si="34"/>
        <v>550800</v>
      </c>
      <c r="BG37" s="371">
        <f t="shared" si="12"/>
        <v>1101600</v>
      </c>
      <c r="BH37" s="372">
        <f t="shared" si="13"/>
        <v>307695.23</v>
      </c>
      <c r="BI37" s="372">
        <f t="shared" si="35"/>
        <v>793904.77</v>
      </c>
      <c r="BJ37" s="438"/>
      <c r="BK37" s="160">
        <f>VLOOKUP($B37,Test!$A$257:$F$310,5,0)</f>
        <v>84044.12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[2]Office!$F41</f>
        <v>31800</v>
      </c>
      <c r="F38" s="161">
        <v>48078.15</v>
      </c>
      <c r="G38" s="448">
        <f t="shared" si="14"/>
        <v>-16278.150000000001</v>
      </c>
      <c r="H38" s="161">
        <f>[2]Office!$G41</f>
        <v>35800</v>
      </c>
      <c r="I38" s="161">
        <v>31737.439999999999</v>
      </c>
      <c r="J38" s="448">
        <f t="shared" si="15"/>
        <v>4062.5600000000013</v>
      </c>
      <c r="K38" s="161">
        <f>[2]Office!$H41</f>
        <v>31800</v>
      </c>
      <c r="L38" s="161">
        <v>47680.35</v>
      </c>
      <c r="M38" s="444">
        <f t="shared" si="16"/>
        <v>-15880.349999999999</v>
      </c>
      <c r="N38" s="404">
        <f t="shared" si="17"/>
        <v>99400</v>
      </c>
      <c r="O38" s="161">
        <f t="shared" si="17"/>
        <v>127495.94</v>
      </c>
      <c r="P38" s="403">
        <f t="shared" si="18"/>
        <v>-28095.940000000002</v>
      </c>
      <c r="Q38" s="161">
        <f>[2]Office!$I41</f>
        <v>2100</v>
      </c>
      <c r="R38" s="161">
        <v>12677.02</v>
      </c>
      <c r="S38" s="462">
        <f t="shared" si="19"/>
        <v>-10577.02</v>
      </c>
      <c r="T38" s="161">
        <f>[2]Office!$J41</f>
        <v>2500</v>
      </c>
      <c r="U38" s="161"/>
      <c r="V38" s="462">
        <f t="shared" si="20"/>
        <v>2500</v>
      </c>
      <c r="W38" s="161">
        <f>[2]Office!$K41</f>
        <v>2500</v>
      </c>
      <c r="X38" s="161"/>
      <c r="Y38" s="444">
        <f t="shared" si="21"/>
        <v>2500</v>
      </c>
      <c r="Z38" s="168">
        <f t="shared" si="22"/>
        <v>7100</v>
      </c>
      <c r="AA38" s="161">
        <f t="shared" si="22"/>
        <v>12677.02</v>
      </c>
      <c r="AB38" s="403">
        <f t="shared" si="23"/>
        <v>-5577.02</v>
      </c>
      <c r="AC38" s="168">
        <f t="shared" si="24"/>
        <v>106500</v>
      </c>
      <c r="AD38" s="161">
        <f t="shared" si="24"/>
        <v>140172.96</v>
      </c>
      <c r="AE38" s="403">
        <f t="shared" si="25"/>
        <v>-33672.959999999992</v>
      </c>
      <c r="AF38" s="161">
        <f>[2]Office!$L41</f>
        <v>9500</v>
      </c>
      <c r="AG38" s="161"/>
      <c r="AH38" s="462">
        <f t="shared" si="26"/>
        <v>9500</v>
      </c>
      <c r="AI38" s="161">
        <f>[2]Office!$M41</f>
        <v>11500</v>
      </c>
      <c r="AJ38" s="161"/>
      <c r="AK38" s="462">
        <f t="shared" si="27"/>
        <v>11500</v>
      </c>
      <c r="AL38" s="161">
        <f>[2]Office!$N41</f>
        <v>9500</v>
      </c>
      <c r="AM38" s="161"/>
      <c r="AN38" s="444">
        <f t="shared" si="28"/>
        <v>9500</v>
      </c>
      <c r="AO38" s="404">
        <f t="shared" si="7"/>
        <v>30500</v>
      </c>
      <c r="AP38" s="161">
        <f t="shared" si="7"/>
        <v>0</v>
      </c>
      <c r="AQ38" s="403">
        <f t="shared" si="29"/>
        <v>30500</v>
      </c>
      <c r="AR38" s="161">
        <f>[2]Office!$O41</f>
        <v>11500</v>
      </c>
      <c r="AS38" s="161"/>
      <c r="AT38" s="462">
        <f t="shared" si="30"/>
        <v>11500</v>
      </c>
      <c r="AU38" s="161">
        <f>[2]Office!$P41</f>
        <v>9500</v>
      </c>
      <c r="AV38" s="161"/>
      <c r="AW38" s="462">
        <f t="shared" si="31"/>
        <v>9500</v>
      </c>
      <c r="AX38" s="161">
        <f>[2]Office!$Q41</f>
        <v>37500</v>
      </c>
      <c r="AY38" s="161"/>
      <c r="AZ38" s="444">
        <f t="shared" si="32"/>
        <v>37500</v>
      </c>
      <c r="BA38" s="272">
        <f t="shared" si="8"/>
        <v>58500</v>
      </c>
      <c r="BB38" s="364">
        <f t="shared" si="9"/>
        <v>0</v>
      </c>
      <c r="BC38" s="364">
        <f t="shared" si="33"/>
        <v>58500</v>
      </c>
      <c r="BD38" s="371">
        <f t="shared" si="10"/>
        <v>89000</v>
      </c>
      <c r="BE38" s="372">
        <f t="shared" si="11"/>
        <v>0</v>
      </c>
      <c r="BF38" s="372">
        <f t="shared" si="34"/>
        <v>89000</v>
      </c>
      <c r="BG38" s="371">
        <f t="shared" si="12"/>
        <v>195500</v>
      </c>
      <c r="BH38" s="372">
        <f t="shared" si="13"/>
        <v>140172.96</v>
      </c>
      <c r="BI38" s="372">
        <f t="shared" si="35"/>
        <v>55327.040000000008</v>
      </c>
      <c r="BJ38" s="438"/>
      <c r="BK38" s="160">
        <f>VLOOKUP($B38,Test!$A$257:$F$310,5,0)</f>
        <v>36420.68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[2]Office!$F42</f>
        <v>0</v>
      </c>
      <c r="F39" s="161">
        <v>0</v>
      </c>
      <c r="G39" s="448">
        <f t="shared" si="14"/>
        <v>0</v>
      </c>
      <c r="H39" s="161">
        <f>[2]Office!$G42</f>
        <v>40000</v>
      </c>
      <c r="I39" s="161"/>
      <c r="J39" s="448">
        <f t="shared" si="15"/>
        <v>40000</v>
      </c>
      <c r="K39" s="161">
        <f>[2]Office!$H42</f>
        <v>180000</v>
      </c>
      <c r="L39" s="161"/>
      <c r="M39" s="444">
        <f t="shared" si="16"/>
        <v>180000</v>
      </c>
      <c r="N39" s="404">
        <f t="shared" si="17"/>
        <v>220000</v>
      </c>
      <c r="O39" s="161">
        <f t="shared" si="17"/>
        <v>0</v>
      </c>
      <c r="P39" s="403">
        <f t="shared" si="18"/>
        <v>220000</v>
      </c>
      <c r="Q39" s="161">
        <f>[2]Office!$I42</f>
        <v>0</v>
      </c>
      <c r="R39" s="161">
        <v>41775</v>
      </c>
      <c r="S39" s="462">
        <f t="shared" si="19"/>
        <v>-41775</v>
      </c>
      <c r="T39" s="161">
        <f>[2]Office!$J42</f>
        <v>0</v>
      </c>
      <c r="U39" s="161"/>
      <c r="V39" s="462">
        <f t="shared" si="20"/>
        <v>0</v>
      </c>
      <c r="W39" s="161">
        <f>[2]Office!$K42</f>
        <v>110000</v>
      </c>
      <c r="X39" s="161"/>
      <c r="Y39" s="444">
        <f t="shared" si="21"/>
        <v>110000</v>
      </c>
      <c r="Z39" s="168">
        <f t="shared" si="22"/>
        <v>110000</v>
      </c>
      <c r="AA39" s="161">
        <f t="shared" si="22"/>
        <v>41775</v>
      </c>
      <c r="AB39" s="403">
        <f t="shared" si="23"/>
        <v>68225</v>
      </c>
      <c r="AC39" s="168">
        <f t="shared" si="24"/>
        <v>330000</v>
      </c>
      <c r="AD39" s="161">
        <f t="shared" si="24"/>
        <v>41775</v>
      </c>
      <c r="AE39" s="403">
        <f t="shared" si="25"/>
        <v>288225</v>
      </c>
      <c r="AF39" s="161">
        <f>[2]Office!$L42</f>
        <v>20000</v>
      </c>
      <c r="AG39" s="161"/>
      <c r="AH39" s="462">
        <f t="shared" si="26"/>
        <v>20000</v>
      </c>
      <c r="AI39" s="161">
        <f>[2]Office!$M42</f>
        <v>40000</v>
      </c>
      <c r="AJ39" s="161"/>
      <c r="AK39" s="462">
        <f t="shared" si="27"/>
        <v>40000</v>
      </c>
      <c r="AL39" s="161">
        <f>[2]Office!$N42</f>
        <v>40000</v>
      </c>
      <c r="AM39" s="161"/>
      <c r="AN39" s="444">
        <f t="shared" si="28"/>
        <v>40000</v>
      </c>
      <c r="AO39" s="404">
        <f t="shared" si="7"/>
        <v>100000</v>
      </c>
      <c r="AP39" s="161">
        <f t="shared" si="7"/>
        <v>0</v>
      </c>
      <c r="AQ39" s="403">
        <f t="shared" si="29"/>
        <v>100000</v>
      </c>
      <c r="AR39" s="161">
        <f>[2]Office!$O42</f>
        <v>0</v>
      </c>
      <c r="AS39" s="161"/>
      <c r="AT39" s="462">
        <f t="shared" si="30"/>
        <v>0</v>
      </c>
      <c r="AU39" s="161">
        <f>[2]Office!$P42</f>
        <v>159480</v>
      </c>
      <c r="AV39" s="161"/>
      <c r="AW39" s="462">
        <f t="shared" si="31"/>
        <v>159480</v>
      </c>
      <c r="AX39" s="161">
        <f>[2]Office!$Q42</f>
        <v>50000</v>
      </c>
      <c r="AY39" s="161"/>
      <c r="AZ39" s="444">
        <f t="shared" si="32"/>
        <v>50000</v>
      </c>
      <c r="BA39" s="272">
        <f t="shared" si="8"/>
        <v>209480</v>
      </c>
      <c r="BB39" s="364">
        <f t="shared" si="9"/>
        <v>0</v>
      </c>
      <c r="BC39" s="364">
        <f t="shared" si="33"/>
        <v>209480</v>
      </c>
      <c r="BD39" s="371">
        <f t="shared" si="10"/>
        <v>309480</v>
      </c>
      <c r="BE39" s="372">
        <f t="shared" si="11"/>
        <v>0</v>
      </c>
      <c r="BF39" s="372">
        <f t="shared" si="34"/>
        <v>309480</v>
      </c>
      <c r="BG39" s="371">
        <f t="shared" si="12"/>
        <v>639480</v>
      </c>
      <c r="BH39" s="372">
        <f t="shared" si="13"/>
        <v>41775</v>
      </c>
      <c r="BI39" s="372">
        <f t="shared" si="35"/>
        <v>597705</v>
      </c>
      <c r="BJ39" s="438"/>
      <c r="BK39" s="160">
        <f>VLOOKUP($B39,Test!$A$257:$F$310,5,0)</f>
        <v>117510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[2]Office!$F43</f>
        <v>91000</v>
      </c>
      <c r="F40" s="161">
        <v>51000</v>
      </c>
      <c r="G40" s="448">
        <f t="shared" si="14"/>
        <v>40000</v>
      </c>
      <c r="H40" s="161">
        <f>[2]Office!$G43</f>
        <v>121000</v>
      </c>
      <c r="I40" s="161">
        <v>131000</v>
      </c>
      <c r="J40" s="448">
        <f t="shared" si="15"/>
        <v>-10000</v>
      </c>
      <c r="K40" s="161">
        <f>[2]Office!$H43</f>
        <v>91000</v>
      </c>
      <c r="L40" s="161">
        <v>91000</v>
      </c>
      <c r="M40" s="444">
        <f t="shared" si="16"/>
        <v>0</v>
      </c>
      <c r="N40" s="404">
        <f t="shared" si="17"/>
        <v>303000</v>
      </c>
      <c r="O40" s="161">
        <f t="shared" si="17"/>
        <v>273000</v>
      </c>
      <c r="P40" s="403">
        <f t="shared" si="18"/>
        <v>30000</v>
      </c>
      <c r="Q40" s="161">
        <f>[2]Office!$I43</f>
        <v>91000</v>
      </c>
      <c r="R40" s="161">
        <v>91000</v>
      </c>
      <c r="S40" s="462">
        <f t="shared" si="19"/>
        <v>0</v>
      </c>
      <c r="T40" s="161">
        <f>[2]Office!$J43</f>
        <v>91000</v>
      </c>
      <c r="U40" s="161"/>
      <c r="V40" s="462">
        <f t="shared" si="20"/>
        <v>91000</v>
      </c>
      <c r="W40" s="161">
        <f>[2]Office!$K43</f>
        <v>91000</v>
      </c>
      <c r="X40" s="161"/>
      <c r="Y40" s="444">
        <f t="shared" si="21"/>
        <v>91000</v>
      </c>
      <c r="Z40" s="168">
        <f t="shared" si="22"/>
        <v>273000</v>
      </c>
      <c r="AA40" s="161">
        <f t="shared" si="22"/>
        <v>91000</v>
      </c>
      <c r="AB40" s="403">
        <f t="shared" si="23"/>
        <v>182000</v>
      </c>
      <c r="AC40" s="168">
        <f t="shared" si="24"/>
        <v>576000</v>
      </c>
      <c r="AD40" s="161">
        <f t="shared" si="24"/>
        <v>364000</v>
      </c>
      <c r="AE40" s="403">
        <f t="shared" si="25"/>
        <v>212000</v>
      </c>
      <c r="AF40" s="161">
        <f>[2]Office!$L43</f>
        <v>91000</v>
      </c>
      <c r="AG40" s="161"/>
      <c r="AH40" s="462">
        <f t="shared" si="26"/>
        <v>91000</v>
      </c>
      <c r="AI40" s="161">
        <f>[2]Office!$M43</f>
        <v>91000</v>
      </c>
      <c r="AJ40" s="161"/>
      <c r="AK40" s="462">
        <f t="shared" si="27"/>
        <v>91000</v>
      </c>
      <c r="AL40" s="161">
        <f>[2]Office!$N43</f>
        <v>91000</v>
      </c>
      <c r="AM40" s="161"/>
      <c r="AN40" s="444">
        <f t="shared" si="28"/>
        <v>91000</v>
      </c>
      <c r="AO40" s="404">
        <f t="shared" si="7"/>
        <v>273000</v>
      </c>
      <c r="AP40" s="161">
        <f t="shared" si="7"/>
        <v>0</v>
      </c>
      <c r="AQ40" s="403">
        <f t="shared" si="29"/>
        <v>273000</v>
      </c>
      <c r="AR40" s="161">
        <f>[2]Office!$O43</f>
        <v>91000</v>
      </c>
      <c r="AS40" s="161"/>
      <c r="AT40" s="462">
        <f t="shared" si="30"/>
        <v>91000</v>
      </c>
      <c r="AU40" s="161">
        <f>[2]Office!$P43</f>
        <v>91000</v>
      </c>
      <c r="AV40" s="161"/>
      <c r="AW40" s="462">
        <f t="shared" si="31"/>
        <v>91000</v>
      </c>
      <c r="AX40" s="161">
        <f>[2]Office!$Q43</f>
        <v>91000</v>
      </c>
      <c r="AY40" s="161"/>
      <c r="AZ40" s="444">
        <f t="shared" si="32"/>
        <v>91000</v>
      </c>
      <c r="BA40" s="272">
        <f t="shared" si="8"/>
        <v>273000</v>
      </c>
      <c r="BB40" s="364">
        <f t="shared" si="9"/>
        <v>0</v>
      </c>
      <c r="BC40" s="364">
        <f t="shared" si="33"/>
        <v>273000</v>
      </c>
      <c r="BD40" s="371">
        <f t="shared" si="10"/>
        <v>546000</v>
      </c>
      <c r="BE40" s="372">
        <f t="shared" si="11"/>
        <v>0</v>
      </c>
      <c r="BF40" s="372">
        <f t="shared" si="34"/>
        <v>546000</v>
      </c>
      <c r="BG40" s="371">
        <f t="shared" si="12"/>
        <v>1122000</v>
      </c>
      <c r="BH40" s="372">
        <f t="shared" si="13"/>
        <v>364000</v>
      </c>
      <c r="BI40" s="372">
        <f t="shared" si="35"/>
        <v>758000</v>
      </c>
      <c r="BJ40" s="438"/>
      <c r="BK40" s="160">
        <f>VLOOKUP($B40,Test!$A$257:$F$310,5,0)</f>
        <v>1000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[2]Office!$F44</f>
        <v>94343.750000000015</v>
      </c>
      <c r="F41" s="161">
        <v>76166.89</v>
      </c>
      <c r="G41" s="448">
        <f t="shared" si="14"/>
        <v>18176.860000000015</v>
      </c>
      <c r="H41" s="161">
        <f>[2]Office!$G44</f>
        <v>94343.750000000015</v>
      </c>
      <c r="I41" s="161">
        <v>105740.45</v>
      </c>
      <c r="J41" s="448">
        <f t="shared" si="15"/>
        <v>-11396.699999999983</v>
      </c>
      <c r="K41" s="161">
        <f>[2]Office!$H44</f>
        <v>99177.080000000016</v>
      </c>
      <c r="L41" s="161">
        <v>77000.22</v>
      </c>
      <c r="M41" s="444">
        <f t="shared" si="16"/>
        <v>22176.860000000015</v>
      </c>
      <c r="N41" s="404">
        <f t="shared" si="17"/>
        <v>287864.58000000007</v>
      </c>
      <c r="O41" s="161">
        <f t="shared" si="17"/>
        <v>258907.56</v>
      </c>
      <c r="P41" s="403">
        <f t="shared" si="18"/>
        <v>28957.020000000077</v>
      </c>
      <c r="Q41" s="161">
        <f>[2]Office!$I44</f>
        <v>76177.08</v>
      </c>
      <c r="R41" s="161">
        <v>64654.46</v>
      </c>
      <c r="S41" s="462">
        <f t="shared" si="19"/>
        <v>11522.620000000003</v>
      </c>
      <c r="T41" s="161">
        <f>[2]Office!$J44</f>
        <v>90676.75</v>
      </c>
      <c r="U41" s="161"/>
      <c r="V41" s="462">
        <f t="shared" si="20"/>
        <v>90676.75</v>
      </c>
      <c r="W41" s="161">
        <f>[2]Office!$K44</f>
        <v>90676.75</v>
      </c>
      <c r="X41" s="161"/>
      <c r="Y41" s="444">
        <f t="shared" si="21"/>
        <v>90676.75</v>
      </c>
      <c r="Z41" s="168">
        <f t="shared" si="22"/>
        <v>257530.58000000002</v>
      </c>
      <c r="AA41" s="161">
        <f t="shared" si="22"/>
        <v>64654.46</v>
      </c>
      <c r="AB41" s="403">
        <f t="shared" si="23"/>
        <v>192876.12000000002</v>
      </c>
      <c r="AC41" s="168">
        <f t="shared" si="24"/>
        <v>545395.16000000015</v>
      </c>
      <c r="AD41" s="161">
        <f t="shared" si="24"/>
        <v>323562.02</v>
      </c>
      <c r="AE41" s="403">
        <f t="shared" si="25"/>
        <v>221833.14000000013</v>
      </c>
      <c r="AF41" s="161">
        <f>[2]Office!$L44</f>
        <v>110010.07</v>
      </c>
      <c r="AG41" s="161"/>
      <c r="AH41" s="462">
        <f t="shared" si="26"/>
        <v>110010.07</v>
      </c>
      <c r="AI41" s="161">
        <f>[2]Office!$M44</f>
        <v>110010.07</v>
      </c>
      <c r="AJ41" s="161"/>
      <c r="AK41" s="462">
        <f t="shared" si="27"/>
        <v>110010.07</v>
      </c>
      <c r="AL41" s="161">
        <f>[2]Office!$N44</f>
        <v>110010.07</v>
      </c>
      <c r="AM41" s="161"/>
      <c r="AN41" s="444">
        <f t="shared" si="28"/>
        <v>110010.07</v>
      </c>
      <c r="AO41" s="404">
        <f t="shared" si="7"/>
        <v>330030.21000000002</v>
      </c>
      <c r="AP41" s="161">
        <f t="shared" si="7"/>
        <v>0</v>
      </c>
      <c r="AQ41" s="403">
        <f t="shared" si="29"/>
        <v>330030.21000000002</v>
      </c>
      <c r="AR41" s="161">
        <f>[2]Office!$O44</f>
        <v>110010.07</v>
      </c>
      <c r="AS41" s="161"/>
      <c r="AT41" s="462">
        <f t="shared" si="30"/>
        <v>110010.07</v>
      </c>
      <c r="AU41" s="161">
        <f>[2]Office!$P44</f>
        <v>110010.07</v>
      </c>
      <c r="AV41" s="161"/>
      <c r="AW41" s="462">
        <f t="shared" si="31"/>
        <v>110010.07</v>
      </c>
      <c r="AX41" s="161">
        <f>[2]Office!$Q44</f>
        <v>95510</v>
      </c>
      <c r="AY41" s="161"/>
      <c r="AZ41" s="444">
        <f t="shared" si="32"/>
        <v>95510</v>
      </c>
      <c r="BA41" s="272">
        <f t="shared" si="8"/>
        <v>315530.14</v>
      </c>
      <c r="BB41" s="364">
        <f t="shared" si="9"/>
        <v>0</v>
      </c>
      <c r="BC41" s="364">
        <f t="shared" si="33"/>
        <v>315530.14</v>
      </c>
      <c r="BD41" s="371">
        <f t="shared" si="10"/>
        <v>645560.35000000009</v>
      </c>
      <c r="BE41" s="372">
        <f t="shared" si="11"/>
        <v>0</v>
      </c>
      <c r="BF41" s="372">
        <f t="shared" si="34"/>
        <v>645560.35000000009</v>
      </c>
      <c r="BG41" s="371">
        <f t="shared" si="12"/>
        <v>1190955.5100000002</v>
      </c>
      <c r="BH41" s="372">
        <f t="shared" si="13"/>
        <v>323562.02</v>
      </c>
      <c r="BI41" s="372">
        <f t="shared" si="35"/>
        <v>867393.49000000022</v>
      </c>
      <c r="BJ41" s="438"/>
      <c r="BK41" s="160">
        <f>VLOOKUP($B41,Test!$A$257:$F$310,5,0)</f>
        <v>67850.179999999993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[2]Office!$F45</f>
        <v>0</v>
      </c>
      <c r="F42" s="161"/>
      <c r="G42" s="448">
        <f t="shared" si="14"/>
        <v>0</v>
      </c>
      <c r="H42" s="161">
        <f>[2]Office!$G45</f>
        <v>0</v>
      </c>
      <c r="I42" s="161"/>
      <c r="J42" s="448">
        <f t="shared" si="15"/>
        <v>0</v>
      </c>
      <c r="K42" s="161">
        <f>[2]Office!$H45</f>
        <v>0</v>
      </c>
      <c r="L42" s="161"/>
      <c r="M42" s="444">
        <f t="shared" si="16"/>
        <v>0</v>
      </c>
      <c r="N42" s="404">
        <f t="shared" si="17"/>
        <v>0</v>
      </c>
      <c r="O42" s="161">
        <f t="shared" si="17"/>
        <v>0</v>
      </c>
      <c r="P42" s="403">
        <f t="shared" si="18"/>
        <v>0</v>
      </c>
      <c r="Q42" s="161">
        <f>[2]Office!$I45</f>
        <v>0</v>
      </c>
      <c r="R42" s="161"/>
      <c r="S42" s="462">
        <f t="shared" si="19"/>
        <v>0</v>
      </c>
      <c r="T42" s="161">
        <f>[2]Office!$J45</f>
        <v>0</v>
      </c>
      <c r="U42" s="161"/>
      <c r="V42" s="462">
        <f t="shared" si="20"/>
        <v>0</v>
      </c>
      <c r="W42" s="161">
        <f>[2]Office!$K45</f>
        <v>0</v>
      </c>
      <c r="X42" s="161"/>
      <c r="Y42" s="444">
        <f t="shared" si="21"/>
        <v>0</v>
      </c>
      <c r="Z42" s="168">
        <f t="shared" si="22"/>
        <v>0</v>
      </c>
      <c r="AA42" s="161">
        <f t="shared" si="2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[2]Office!$L45</f>
        <v>0</v>
      </c>
      <c r="AG42" s="161"/>
      <c r="AH42" s="462">
        <f t="shared" si="26"/>
        <v>0</v>
      </c>
      <c r="AI42" s="161">
        <f>[2]Office!$M45</f>
        <v>0</v>
      </c>
      <c r="AJ42" s="161"/>
      <c r="AK42" s="462">
        <f t="shared" si="27"/>
        <v>0</v>
      </c>
      <c r="AL42" s="161">
        <f>[2]Office!$N45</f>
        <v>0</v>
      </c>
      <c r="AM42" s="161"/>
      <c r="AN42" s="444">
        <f t="shared" si="28"/>
        <v>0</v>
      </c>
      <c r="AO42" s="404">
        <f t="shared" si="7"/>
        <v>0</v>
      </c>
      <c r="AP42" s="161">
        <f t="shared" si="7"/>
        <v>0</v>
      </c>
      <c r="AQ42" s="403">
        <f t="shared" si="29"/>
        <v>0</v>
      </c>
      <c r="AR42" s="161">
        <f>[2]Office!$O45</f>
        <v>0</v>
      </c>
      <c r="AS42" s="161"/>
      <c r="AT42" s="462">
        <f t="shared" si="30"/>
        <v>0</v>
      </c>
      <c r="AU42" s="161">
        <f>[2]Office!$P45</f>
        <v>0</v>
      </c>
      <c r="AV42" s="161"/>
      <c r="AW42" s="462">
        <f t="shared" si="31"/>
        <v>0</v>
      </c>
      <c r="AX42" s="161">
        <f>[2]Office!$Q45</f>
        <v>0</v>
      </c>
      <c r="AY42" s="161"/>
      <c r="AZ42" s="444">
        <f t="shared" si="32"/>
        <v>0</v>
      </c>
      <c r="BA42" s="272">
        <f t="shared" si="8"/>
        <v>0</v>
      </c>
      <c r="BB42" s="364">
        <f t="shared" si="9"/>
        <v>0</v>
      </c>
      <c r="BC42" s="364">
        <f t="shared" si="33"/>
        <v>0</v>
      </c>
      <c r="BD42" s="371">
        <f t="shared" si="10"/>
        <v>0</v>
      </c>
      <c r="BE42" s="372">
        <f t="shared" si="11"/>
        <v>0</v>
      </c>
      <c r="BF42" s="372">
        <f t="shared" si="34"/>
        <v>0</v>
      </c>
      <c r="BG42" s="371">
        <f t="shared" si="12"/>
        <v>0</v>
      </c>
      <c r="BH42" s="372">
        <f t="shared" si="13"/>
        <v>0</v>
      </c>
      <c r="BI42" s="372">
        <f t="shared" si="35"/>
        <v>0</v>
      </c>
      <c r="BJ42" s="438"/>
      <c r="BK42" s="160">
        <f>VLOOKUP($B42,Test!$A$257:$F$310,5,0)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[2]Office!$F46</f>
        <v>168368</v>
      </c>
      <c r="F43" s="161">
        <v>168331.19</v>
      </c>
      <c r="G43" s="448">
        <f t="shared" si="14"/>
        <v>36.809999999997672</v>
      </c>
      <c r="H43" s="161">
        <f>[2]Office!$G46</f>
        <v>168368</v>
      </c>
      <c r="I43" s="161">
        <v>168368</v>
      </c>
      <c r="J43" s="448">
        <f t="shared" si="15"/>
        <v>0</v>
      </c>
      <c r="K43" s="161">
        <f>[2]Office!$H46</f>
        <v>168368</v>
      </c>
      <c r="L43" s="161">
        <v>168294.38</v>
      </c>
      <c r="M43" s="444">
        <f t="shared" si="16"/>
        <v>73.619999999995343</v>
      </c>
      <c r="N43" s="404">
        <f t="shared" si="17"/>
        <v>505104</v>
      </c>
      <c r="O43" s="161">
        <f t="shared" si="17"/>
        <v>504993.57</v>
      </c>
      <c r="P43" s="403">
        <f t="shared" si="18"/>
        <v>110.42999999999302</v>
      </c>
      <c r="Q43" s="161">
        <f>[2]Office!$I46</f>
        <v>168368</v>
      </c>
      <c r="R43" s="161">
        <v>168294.38</v>
      </c>
      <c r="S43" s="462">
        <f t="shared" si="19"/>
        <v>73.619999999995343</v>
      </c>
      <c r="T43" s="161">
        <f>[2]Office!$J46</f>
        <v>168368</v>
      </c>
      <c r="U43" s="161"/>
      <c r="V43" s="462">
        <f t="shared" si="20"/>
        <v>168368</v>
      </c>
      <c r="W43" s="161">
        <f>[2]Office!$K46</f>
        <v>168368</v>
      </c>
      <c r="X43" s="161"/>
      <c r="Y43" s="444">
        <f t="shared" si="21"/>
        <v>168368</v>
      </c>
      <c r="Z43" s="168">
        <f t="shared" si="22"/>
        <v>505104</v>
      </c>
      <c r="AA43" s="161">
        <f t="shared" si="22"/>
        <v>168294.38</v>
      </c>
      <c r="AB43" s="403">
        <f t="shared" si="23"/>
        <v>336809.62</v>
      </c>
      <c r="AC43" s="168">
        <f t="shared" si="24"/>
        <v>1010208</v>
      </c>
      <c r="AD43" s="161">
        <f t="shared" si="24"/>
        <v>673287.95</v>
      </c>
      <c r="AE43" s="403">
        <f t="shared" si="25"/>
        <v>336920.05000000005</v>
      </c>
      <c r="AF43" s="161">
        <f>[2]Office!$L46</f>
        <v>168368</v>
      </c>
      <c r="AG43" s="161"/>
      <c r="AH43" s="462">
        <f t="shared" si="26"/>
        <v>168368</v>
      </c>
      <c r="AI43" s="161">
        <f>[2]Office!$M46</f>
        <v>168368</v>
      </c>
      <c r="AJ43" s="161"/>
      <c r="AK43" s="462">
        <f t="shared" si="27"/>
        <v>168368</v>
      </c>
      <c r="AL43" s="161">
        <f>[2]Office!$N46</f>
        <v>168368</v>
      </c>
      <c r="AM43" s="161"/>
      <c r="AN43" s="444">
        <f t="shared" si="28"/>
        <v>168368</v>
      </c>
      <c r="AO43" s="404">
        <f t="shared" si="7"/>
        <v>505104</v>
      </c>
      <c r="AP43" s="161">
        <f t="shared" si="7"/>
        <v>0</v>
      </c>
      <c r="AQ43" s="403">
        <f t="shared" si="29"/>
        <v>505104</v>
      </c>
      <c r="AR43" s="161">
        <f>[2]Office!$O46</f>
        <v>168368</v>
      </c>
      <c r="AS43" s="161"/>
      <c r="AT43" s="462">
        <f t="shared" si="30"/>
        <v>168368</v>
      </c>
      <c r="AU43" s="161">
        <f>[2]Office!$P46</f>
        <v>168368</v>
      </c>
      <c r="AV43" s="161"/>
      <c r="AW43" s="462">
        <f t="shared" si="31"/>
        <v>168368</v>
      </c>
      <c r="AX43" s="161">
        <f>[2]Office!$Q46</f>
        <v>168368</v>
      </c>
      <c r="AY43" s="161"/>
      <c r="AZ43" s="444">
        <f t="shared" si="32"/>
        <v>168368</v>
      </c>
      <c r="BA43" s="272">
        <f t="shared" si="8"/>
        <v>505104</v>
      </c>
      <c r="BB43" s="364">
        <f t="shared" si="9"/>
        <v>0</v>
      </c>
      <c r="BC43" s="364">
        <f t="shared" si="33"/>
        <v>505104</v>
      </c>
      <c r="BD43" s="371">
        <f t="shared" si="10"/>
        <v>1010208</v>
      </c>
      <c r="BE43" s="372">
        <f t="shared" si="11"/>
        <v>0</v>
      </c>
      <c r="BF43" s="372">
        <f t="shared" si="34"/>
        <v>1010208</v>
      </c>
      <c r="BG43" s="371">
        <f t="shared" si="12"/>
        <v>2020416</v>
      </c>
      <c r="BH43" s="372">
        <f t="shared" si="13"/>
        <v>673287.95</v>
      </c>
      <c r="BI43" s="372">
        <f t="shared" si="35"/>
        <v>1347128.05</v>
      </c>
      <c r="BJ43" s="438"/>
      <c r="BK43" s="160">
        <f>VLOOKUP($B43,Test!$A$257:$F$310,5,0)</f>
        <v>168368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[2]Office!$F47</f>
        <v>142383.97</v>
      </c>
      <c r="F44" s="161">
        <v>231811.96</v>
      </c>
      <c r="G44" s="448">
        <f t="shared" si="14"/>
        <v>-89427.989999999991</v>
      </c>
      <c r="H44" s="161">
        <f>[2]Office!$G47</f>
        <v>140385</v>
      </c>
      <c r="I44" s="161">
        <v>122801.38</v>
      </c>
      <c r="J44" s="448">
        <f t="shared" si="15"/>
        <v>17583.619999999995</v>
      </c>
      <c r="K44" s="161">
        <f>[2]Office!$H47</f>
        <v>140385</v>
      </c>
      <c r="L44" s="161">
        <v>116105.44</v>
      </c>
      <c r="M44" s="444">
        <f t="shared" si="16"/>
        <v>24279.559999999998</v>
      </c>
      <c r="N44" s="404">
        <f t="shared" si="17"/>
        <v>423153.97</v>
      </c>
      <c r="O44" s="161">
        <f t="shared" si="17"/>
        <v>470718.77999999997</v>
      </c>
      <c r="P44" s="403">
        <f t="shared" si="18"/>
        <v>-47564.81</v>
      </c>
      <c r="Q44" s="161">
        <f>[2]Office!$I47</f>
        <v>140385</v>
      </c>
      <c r="R44" s="161">
        <v>113708.43</v>
      </c>
      <c r="S44" s="462">
        <f t="shared" si="19"/>
        <v>26676.570000000007</v>
      </c>
      <c r="T44" s="161">
        <f>[2]Office!$J47</f>
        <v>140385</v>
      </c>
      <c r="U44" s="161"/>
      <c r="V44" s="462">
        <f t="shared" si="20"/>
        <v>140385</v>
      </c>
      <c r="W44" s="161">
        <f>[2]Office!$K47</f>
        <v>140385</v>
      </c>
      <c r="X44" s="161"/>
      <c r="Y44" s="444">
        <f t="shared" si="21"/>
        <v>140385</v>
      </c>
      <c r="Z44" s="168">
        <f t="shared" si="22"/>
        <v>421155</v>
      </c>
      <c r="AA44" s="161">
        <f t="shared" si="22"/>
        <v>113708.43</v>
      </c>
      <c r="AB44" s="403">
        <f t="shared" si="23"/>
        <v>307446.57</v>
      </c>
      <c r="AC44" s="168">
        <f t="shared" si="24"/>
        <v>844308.97</v>
      </c>
      <c r="AD44" s="161">
        <f t="shared" si="24"/>
        <v>584427.21</v>
      </c>
      <c r="AE44" s="403">
        <f t="shared" si="25"/>
        <v>259881.76</v>
      </c>
      <c r="AF44" s="161">
        <f>[2]Office!$L47</f>
        <v>140385</v>
      </c>
      <c r="AG44" s="161"/>
      <c r="AH44" s="462">
        <f t="shared" si="26"/>
        <v>140385</v>
      </c>
      <c r="AI44" s="161">
        <f>[2]Office!$M47</f>
        <v>140385</v>
      </c>
      <c r="AJ44" s="161"/>
      <c r="AK44" s="462">
        <f t="shared" si="27"/>
        <v>140385</v>
      </c>
      <c r="AL44" s="161">
        <f>[2]Office!$N47</f>
        <v>140385</v>
      </c>
      <c r="AM44" s="161"/>
      <c r="AN44" s="444">
        <f t="shared" si="28"/>
        <v>140385</v>
      </c>
      <c r="AO44" s="404">
        <f t="shared" si="7"/>
        <v>421155</v>
      </c>
      <c r="AP44" s="161">
        <f t="shared" si="7"/>
        <v>0</v>
      </c>
      <c r="AQ44" s="403">
        <f t="shared" si="29"/>
        <v>421155</v>
      </c>
      <c r="AR44" s="161">
        <f>[2]Office!$O47</f>
        <v>140385</v>
      </c>
      <c r="AS44" s="161"/>
      <c r="AT44" s="462">
        <f t="shared" si="30"/>
        <v>140385</v>
      </c>
      <c r="AU44" s="161">
        <f>[2]Office!$P47</f>
        <v>140385</v>
      </c>
      <c r="AV44" s="161"/>
      <c r="AW44" s="462">
        <f t="shared" si="31"/>
        <v>140385</v>
      </c>
      <c r="AX44" s="161">
        <f>[2]Office!$Q47</f>
        <v>140385</v>
      </c>
      <c r="AY44" s="161"/>
      <c r="AZ44" s="444">
        <f t="shared" si="32"/>
        <v>140385</v>
      </c>
      <c r="BA44" s="272">
        <f t="shared" si="8"/>
        <v>421155</v>
      </c>
      <c r="BB44" s="364">
        <f t="shared" si="9"/>
        <v>0</v>
      </c>
      <c r="BC44" s="364">
        <f t="shared" si="33"/>
        <v>421155</v>
      </c>
      <c r="BD44" s="371">
        <f t="shared" si="10"/>
        <v>842310</v>
      </c>
      <c r="BE44" s="372">
        <f t="shared" si="11"/>
        <v>0</v>
      </c>
      <c r="BF44" s="372">
        <f t="shared" si="34"/>
        <v>842310</v>
      </c>
      <c r="BG44" s="371">
        <f t="shared" si="12"/>
        <v>1686618.97</v>
      </c>
      <c r="BH44" s="372">
        <f t="shared" si="13"/>
        <v>584427.21</v>
      </c>
      <c r="BI44" s="372">
        <f t="shared" si="35"/>
        <v>1102191.76</v>
      </c>
      <c r="BJ44" s="438"/>
      <c r="BK44" s="160">
        <f>VLOOKUP($B44,Test!$A$257:$F$310,5,0)</f>
        <v>211284.38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[2]Office!$F48</f>
        <v>142680</v>
      </c>
      <c r="F45" s="161">
        <v>116603.7</v>
      </c>
      <c r="G45" s="448">
        <f t="shared" si="14"/>
        <v>26076.300000000003</v>
      </c>
      <c r="H45" s="161">
        <f>[2]Office!$G48</f>
        <v>144380</v>
      </c>
      <c r="I45" s="161">
        <v>166342.48000000001</v>
      </c>
      <c r="J45" s="448">
        <f t="shared" si="15"/>
        <v>-21962.48000000001</v>
      </c>
      <c r="K45" s="161">
        <f>[2]Office!$H48</f>
        <v>156780</v>
      </c>
      <c r="L45" s="161">
        <v>140046.99</v>
      </c>
      <c r="M45" s="444">
        <f t="shared" si="16"/>
        <v>16733.010000000009</v>
      </c>
      <c r="N45" s="404">
        <f t="shared" si="17"/>
        <v>443840</v>
      </c>
      <c r="O45" s="161">
        <f t="shared" si="17"/>
        <v>422993.17</v>
      </c>
      <c r="P45" s="403">
        <f t="shared" si="18"/>
        <v>20846.830000000016</v>
      </c>
      <c r="Q45" s="161">
        <f>[2]Office!$I48</f>
        <v>153880</v>
      </c>
      <c r="R45" s="161">
        <v>101126.33</v>
      </c>
      <c r="S45" s="462">
        <f t="shared" si="19"/>
        <v>52753.67</v>
      </c>
      <c r="T45" s="161">
        <f>[2]Office!$J48</f>
        <v>149780</v>
      </c>
      <c r="U45" s="161"/>
      <c r="V45" s="462">
        <f t="shared" si="20"/>
        <v>149780</v>
      </c>
      <c r="W45" s="161">
        <f>[2]Office!$K48</f>
        <v>156780</v>
      </c>
      <c r="X45" s="161"/>
      <c r="Y45" s="444">
        <f t="shared" si="21"/>
        <v>156780</v>
      </c>
      <c r="Z45" s="168">
        <f t="shared" si="22"/>
        <v>460440</v>
      </c>
      <c r="AA45" s="161">
        <f t="shared" si="22"/>
        <v>101126.33</v>
      </c>
      <c r="AB45" s="403">
        <f t="shared" si="23"/>
        <v>359313.67</v>
      </c>
      <c r="AC45" s="168">
        <f t="shared" si="24"/>
        <v>904280</v>
      </c>
      <c r="AD45" s="161">
        <f t="shared" si="24"/>
        <v>524119.5</v>
      </c>
      <c r="AE45" s="403">
        <f t="shared" si="25"/>
        <v>380160.5</v>
      </c>
      <c r="AF45" s="161">
        <f>[2]Office!$L48</f>
        <v>156780</v>
      </c>
      <c r="AG45" s="161"/>
      <c r="AH45" s="462">
        <f t="shared" si="26"/>
        <v>156780</v>
      </c>
      <c r="AI45" s="161">
        <f>[2]Office!$M48</f>
        <v>164880</v>
      </c>
      <c r="AJ45" s="161"/>
      <c r="AK45" s="462">
        <f t="shared" si="27"/>
        <v>164880</v>
      </c>
      <c r="AL45" s="161">
        <f>[2]Office!$N48</f>
        <v>151780</v>
      </c>
      <c r="AM45" s="161"/>
      <c r="AN45" s="444">
        <f t="shared" si="28"/>
        <v>151780</v>
      </c>
      <c r="AO45" s="404">
        <f t="shared" si="7"/>
        <v>473440</v>
      </c>
      <c r="AP45" s="161">
        <f t="shared" si="7"/>
        <v>0</v>
      </c>
      <c r="AQ45" s="403">
        <f t="shared" si="29"/>
        <v>473440</v>
      </c>
      <c r="AR45" s="161">
        <f>[2]Office!$O48</f>
        <v>146380</v>
      </c>
      <c r="AS45" s="161"/>
      <c r="AT45" s="462">
        <f t="shared" si="30"/>
        <v>146380</v>
      </c>
      <c r="AU45" s="161">
        <f>[2]Office!$P48</f>
        <v>149280</v>
      </c>
      <c r="AV45" s="161"/>
      <c r="AW45" s="462">
        <f t="shared" si="31"/>
        <v>149280</v>
      </c>
      <c r="AX45" s="161">
        <f>[2]Office!$Q48</f>
        <v>149280</v>
      </c>
      <c r="AY45" s="161"/>
      <c r="AZ45" s="444">
        <f t="shared" si="32"/>
        <v>149280</v>
      </c>
      <c r="BA45" s="272">
        <f t="shared" si="8"/>
        <v>444940</v>
      </c>
      <c r="BB45" s="364">
        <f t="shared" si="9"/>
        <v>0</v>
      </c>
      <c r="BC45" s="364">
        <f t="shared" si="33"/>
        <v>444940</v>
      </c>
      <c r="BD45" s="371">
        <f t="shared" si="10"/>
        <v>918380</v>
      </c>
      <c r="BE45" s="372">
        <f t="shared" si="11"/>
        <v>0</v>
      </c>
      <c r="BF45" s="372">
        <f t="shared" si="34"/>
        <v>918380</v>
      </c>
      <c r="BG45" s="371">
        <f t="shared" si="12"/>
        <v>1822660</v>
      </c>
      <c r="BH45" s="372">
        <f t="shared" si="13"/>
        <v>524119.5</v>
      </c>
      <c r="BI45" s="372">
        <f t="shared" si="35"/>
        <v>1298540.5</v>
      </c>
      <c r="BJ45" s="438"/>
      <c r="BK45" s="160">
        <f>VLOOKUP($B45,Test!$A$257:$F$310,5,0)</f>
        <v>111615.36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[2]Office!$F49</f>
        <v>4000</v>
      </c>
      <c r="F46" s="161">
        <v>2243</v>
      </c>
      <c r="G46" s="448">
        <f t="shared" si="14"/>
        <v>1757</v>
      </c>
      <c r="H46" s="161">
        <f>[2]Office!$G49</f>
        <v>4000</v>
      </c>
      <c r="I46" s="161">
        <v>2915.9</v>
      </c>
      <c r="J46" s="448">
        <f t="shared" si="15"/>
        <v>1084.0999999999999</v>
      </c>
      <c r="K46" s="161">
        <f>[2]Office!$H49</f>
        <v>4000</v>
      </c>
      <c r="L46" s="161">
        <v>2915.9</v>
      </c>
      <c r="M46" s="444">
        <f t="shared" si="16"/>
        <v>1084.0999999999999</v>
      </c>
      <c r="N46" s="404">
        <f t="shared" si="17"/>
        <v>12000</v>
      </c>
      <c r="O46" s="161">
        <f t="shared" si="17"/>
        <v>8074.7999999999993</v>
      </c>
      <c r="P46" s="403">
        <f t="shared" si="18"/>
        <v>3925.2000000000007</v>
      </c>
      <c r="Q46" s="161">
        <f>[2]Office!$I49</f>
        <v>4000</v>
      </c>
      <c r="R46" s="161"/>
      <c r="S46" s="462">
        <f t="shared" si="19"/>
        <v>4000</v>
      </c>
      <c r="T46" s="161">
        <f>[2]Office!$J49</f>
        <v>4000</v>
      </c>
      <c r="U46" s="161"/>
      <c r="V46" s="462">
        <f t="shared" si="20"/>
        <v>4000</v>
      </c>
      <c r="W46" s="161">
        <f>[2]Office!$K49</f>
        <v>4000</v>
      </c>
      <c r="X46" s="161"/>
      <c r="Y46" s="444">
        <f t="shared" si="21"/>
        <v>4000</v>
      </c>
      <c r="Z46" s="168">
        <f t="shared" si="22"/>
        <v>12000</v>
      </c>
      <c r="AA46" s="161">
        <f t="shared" si="22"/>
        <v>0</v>
      </c>
      <c r="AB46" s="403">
        <f t="shared" si="23"/>
        <v>12000</v>
      </c>
      <c r="AC46" s="168">
        <f t="shared" si="24"/>
        <v>24000</v>
      </c>
      <c r="AD46" s="161">
        <f t="shared" si="24"/>
        <v>8074.7999999999993</v>
      </c>
      <c r="AE46" s="403">
        <f t="shared" si="25"/>
        <v>15925.2</v>
      </c>
      <c r="AF46" s="161">
        <f>[2]Office!$L49</f>
        <v>4000</v>
      </c>
      <c r="AG46" s="161"/>
      <c r="AH46" s="462">
        <f t="shared" si="26"/>
        <v>4000</v>
      </c>
      <c r="AI46" s="161">
        <f>[2]Office!$M49</f>
        <v>4000</v>
      </c>
      <c r="AJ46" s="161"/>
      <c r="AK46" s="462">
        <f t="shared" si="27"/>
        <v>4000</v>
      </c>
      <c r="AL46" s="161">
        <f>[2]Office!$N49</f>
        <v>4000</v>
      </c>
      <c r="AM46" s="161"/>
      <c r="AN46" s="444">
        <f t="shared" si="28"/>
        <v>4000</v>
      </c>
      <c r="AO46" s="404">
        <f t="shared" si="7"/>
        <v>12000</v>
      </c>
      <c r="AP46" s="161">
        <f t="shared" si="7"/>
        <v>0</v>
      </c>
      <c r="AQ46" s="403">
        <f t="shared" si="29"/>
        <v>12000</v>
      </c>
      <c r="AR46" s="161">
        <f>[2]Office!$O49</f>
        <v>4000</v>
      </c>
      <c r="AS46" s="161"/>
      <c r="AT46" s="462">
        <f t="shared" si="30"/>
        <v>4000</v>
      </c>
      <c r="AU46" s="161">
        <f>[2]Office!$P49</f>
        <v>4000</v>
      </c>
      <c r="AV46" s="161"/>
      <c r="AW46" s="462">
        <f t="shared" si="31"/>
        <v>4000</v>
      </c>
      <c r="AX46" s="161">
        <f>[2]Office!$Q49</f>
        <v>4000</v>
      </c>
      <c r="AY46" s="161"/>
      <c r="AZ46" s="444">
        <f t="shared" si="32"/>
        <v>4000</v>
      </c>
      <c r="BA46" s="272">
        <f t="shared" si="8"/>
        <v>12000</v>
      </c>
      <c r="BB46" s="364">
        <f t="shared" si="9"/>
        <v>0</v>
      </c>
      <c r="BC46" s="364">
        <f t="shared" si="33"/>
        <v>12000</v>
      </c>
      <c r="BD46" s="371">
        <f t="shared" si="10"/>
        <v>24000</v>
      </c>
      <c r="BE46" s="372">
        <f t="shared" si="11"/>
        <v>0</v>
      </c>
      <c r="BF46" s="372">
        <f t="shared" si="34"/>
        <v>24000</v>
      </c>
      <c r="BG46" s="371">
        <f t="shared" si="12"/>
        <v>48000</v>
      </c>
      <c r="BH46" s="372">
        <f t="shared" si="13"/>
        <v>8074.7999999999993</v>
      </c>
      <c r="BI46" s="372">
        <f t="shared" si="35"/>
        <v>39925.199999999997</v>
      </c>
      <c r="BJ46" s="438"/>
      <c r="BK46" s="160">
        <f>VLOOKUP($B46,Test!$A$257:$F$310,5,0)</f>
        <v>6168.25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[2]Office!$F50</f>
        <v>4000</v>
      </c>
      <c r="F47" s="161">
        <v>10929</v>
      </c>
      <c r="G47" s="448">
        <f t="shared" si="14"/>
        <v>-6929</v>
      </c>
      <c r="H47" s="161">
        <f>[2]Office!$G50</f>
        <v>4000</v>
      </c>
      <c r="I47" s="161">
        <v>5098</v>
      </c>
      <c r="J47" s="448">
        <f t="shared" si="15"/>
        <v>-1098</v>
      </c>
      <c r="K47" s="161">
        <f>[2]Office!$H50</f>
        <v>4000</v>
      </c>
      <c r="L47" s="161">
        <v>2907</v>
      </c>
      <c r="M47" s="444">
        <f t="shared" si="16"/>
        <v>1093</v>
      </c>
      <c r="N47" s="404">
        <f t="shared" si="17"/>
        <v>12000</v>
      </c>
      <c r="O47" s="161">
        <f t="shared" si="17"/>
        <v>18934</v>
      </c>
      <c r="P47" s="403">
        <f t="shared" si="18"/>
        <v>-6934</v>
      </c>
      <c r="Q47" s="161">
        <f>[2]Office!$I50</f>
        <v>4000</v>
      </c>
      <c r="R47" s="161">
        <v>908</v>
      </c>
      <c r="S47" s="462">
        <f t="shared" si="19"/>
        <v>3092</v>
      </c>
      <c r="T47" s="161">
        <f>[2]Office!$J50</f>
        <v>4000</v>
      </c>
      <c r="U47" s="161"/>
      <c r="V47" s="462">
        <f t="shared" si="20"/>
        <v>4000</v>
      </c>
      <c r="W47" s="161">
        <f>[2]Office!$K50</f>
        <v>4000</v>
      </c>
      <c r="X47" s="161"/>
      <c r="Y47" s="444">
        <f t="shared" si="21"/>
        <v>4000</v>
      </c>
      <c r="Z47" s="168">
        <f t="shared" si="22"/>
        <v>12000</v>
      </c>
      <c r="AA47" s="161">
        <f t="shared" si="22"/>
        <v>908</v>
      </c>
      <c r="AB47" s="403">
        <f t="shared" si="23"/>
        <v>11092</v>
      </c>
      <c r="AC47" s="168">
        <f t="shared" si="24"/>
        <v>24000</v>
      </c>
      <c r="AD47" s="161">
        <f t="shared" si="24"/>
        <v>19842</v>
      </c>
      <c r="AE47" s="403">
        <f t="shared" si="25"/>
        <v>4158</v>
      </c>
      <c r="AF47" s="161">
        <f>[2]Office!$L50</f>
        <v>4000</v>
      </c>
      <c r="AG47" s="161"/>
      <c r="AH47" s="462">
        <f t="shared" si="26"/>
        <v>4000</v>
      </c>
      <c r="AI47" s="161">
        <f>[2]Office!$M50</f>
        <v>4000</v>
      </c>
      <c r="AJ47" s="161"/>
      <c r="AK47" s="462">
        <f t="shared" si="27"/>
        <v>4000</v>
      </c>
      <c r="AL47" s="161">
        <f>[2]Office!$N50</f>
        <v>4000</v>
      </c>
      <c r="AM47" s="161"/>
      <c r="AN47" s="444">
        <f t="shared" si="28"/>
        <v>4000</v>
      </c>
      <c r="AO47" s="404">
        <f t="shared" si="7"/>
        <v>12000</v>
      </c>
      <c r="AP47" s="161">
        <f t="shared" si="7"/>
        <v>0</v>
      </c>
      <c r="AQ47" s="403">
        <f t="shared" si="29"/>
        <v>12000</v>
      </c>
      <c r="AR47" s="161">
        <f>[2]Office!$O50</f>
        <v>4000</v>
      </c>
      <c r="AS47" s="161"/>
      <c r="AT47" s="462">
        <f t="shared" si="30"/>
        <v>4000</v>
      </c>
      <c r="AU47" s="161">
        <f>[2]Office!$P50</f>
        <v>4000</v>
      </c>
      <c r="AV47" s="161"/>
      <c r="AW47" s="462">
        <f t="shared" si="31"/>
        <v>4000</v>
      </c>
      <c r="AX47" s="161">
        <f>[2]Office!$Q50</f>
        <v>4000</v>
      </c>
      <c r="AY47" s="161"/>
      <c r="AZ47" s="444">
        <f t="shared" si="32"/>
        <v>4000</v>
      </c>
      <c r="BA47" s="272">
        <f t="shared" si="8"/>
        <v>12000</v>
      </c>
      <c r="BB47" s="364">
        <f t="shared" si="9"/>
        <v>0</v>
      </c>
      <c r="BC47" s="364">
        <f t="shared" si="33"/>
        <v>12000</v>
      </c>
      <c r="BD47" s="371">
        <f t="shared" si="10"/>
        <v>24000</v>
      </c>
      <c r="BE47" s="372">
        <f t="shared" si="11"/>
        <v>0</v>
      </c>
      <c r="BF47" s="372">
        <f t="shared" si="34"/>
        <v>24000</v>
      </c>
      <c r="BG47" s="371">
        <f t="shared" si="12"/>
        <v>48000</v>
      </c>
      <c r="BH47" s="372">
        <f t="shared" si="13"/>
        <v>19842</v>
      </c>
      <c r="BI47" s="372">
        <f t="shared" si="35"/>
        <v>28158</v>
      </c>
      <c r="BJ47" s="438"/>
      <c r="BK47" s="160">
        <f>VLOOKUP($B47,Test!$A$257:$F$310,5,0)</f>
        <v>1569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[2]Office!$F51</f>
        <v>40000</v>
      </c>
      <c r="F48" s="161">
        <v>39385</v>
      </c>
      <c r="G48" s="448">
        <f t="shared" si="14"/>
        <v>615</v>
      </c>
      <c r="H48" s="161">
        <f>[2]Office!$G51</f>
        <v>45000</v>
      </c>
      <c r="I48" s="161">
        <v>44983.39</v>
      </c>
      <c r="J48" s="448">
        <f t="shared" si="15"/>
        <v>16.610000000000582</v>
      </c>
      <c r="K48" s="161">
        <f>[2]Office!$H51</f>
        <v>47000</v>
      </c>
      <c r="L48" s="161">
        <v>46758</v>
      </c>
      <c r="M48" s="444">
        <f t="shared" si="16"/>
        <v>242</v>
      </c>
      <c r="N48" s="404">
        <f t="shared" si="17"/>
        <v>132000</v>
      </c>
      <c r="O48" s="161">
        <f t="shared" si="17"/>
        <v>131126.39000000001</v>
      </c>
      <c r="P48" s="403">
        <f t="shared" si="18"/>
        <v>873.60999999998603</v>
      </c>
      <c r="Q48" s="161">
        <f>[2]Office!$I51</f>
        <v>0</v>
      </c>
      <c r="R48" s="161">
        <v>2000</v>
      </c>
      <c r="S48" s="462">
        <f t="shared" si="19"/>
        <v>-2000</v>
      </c>
      <c r="T48" s="161">
        <f>[2]Office!$J51</f>
        <v>0</v>
      </c>
      <c r="U48" s="161"/>
      <c r="V48" s="462">
        <f t="shared" si="20"/>
        <v>0</v>
      </c>
      <c r="W48" s="161">
        <f>[2]Office!$K51</f>
        <v>10000</v>
      </c>
      <c r="X48" s="161"/>
      <c r="Y48" s="444">
        <f t="shared" si="21"/>
        <v>10000</v>
      </c>
      <c r="Z48" s="168">
        <f t="shared" si="22"/>
        <v>10000</v>
      </c>
      <c r="AA48" s="161">
        <f t="shared" si="22"/>
        <v>2000</v>
      </c>
      <c r="AB48" s="403">
        <f t="shared" si="23"/>
        <v>8000</v>
      </c>
      <c r="AC48" s="168">
        <f t="shared" si="24"/>
        <v>142000</v>
      </c>
      <c r="AD48" s="161">
        <f t="shared" si="24"/>
        <v>133126.39000000001</v>
      </c>
      <c r="AE48" s="403">
        <f t="shared" si="25"/>
        <v>8873.609999999986</v>
      </c>
      <c r="AF48" s="161">
        <f>[2]Office!$L51</f>
        <v>10000</v>
      </c>
      <c r="AG48" s="161"/>
      <c r="AH48" s="462">
        <f t="shared" si="26"/>
        <v>10000</v>
      </c>
      <c r="AI48" s="161">
        <f>[2]Office!$M51</f>
        <v>10000</v>
      </c>
      <c r="AJ48" s="161"/>
      <c r="AK48" s="462">
        <f t="shared" si="27"/>
        <v>10000</v>
      </c>
      <c r="AL48" s="161">
        <f>[2]Office!$N51</f>
        <v>10000</v>
      </c>
      <c r="AM48" s="161"/>
      <c r="AN48" s="444">
        <f t="shared" si="28"/>
        <v>10000</v>
      </c>
      <c r="AO48" s="404">
        <f t="shared" si="7"/>
        <v>30000</v>
      </c>
      <c r="AP48" s="161">
        <f t="shared" si="7"/>
        <v>0</v>
      </c>
      <c r="AQ48" s="403">
        <f t="shared" si="29"/>
        <v>30000</v>
      </c>
      <c r="AR48" s="161">
        <f>[2]Office!$O51</f>
        <v>10000</v>
      </c>
      <c r="AS48" s="161"/>
      <c r="AT48" s="462">
        <f t="shared" si="30"/>
        <v>10000</v>
      </c>
      <c r="AU48" s="161">
        <f>[2]Office!$P51</f>
        <v>10000</v>
      </c>
      <c r="AV48" s="161"/>
      <c r="AW48" s="462">
        <f t="shared" si="31"/>
        <v>10000</v>
      </c>
      <c r="AX48" s="161">
        <f>[2]Office!$Q51</f>
        <v>42000</v>
      </c>
      <c r="AY48" s="161"/>
      <c r="AZ48" s="444">
        <f t="shared" si="32"/>
        <v>42000</v>
      </c>
      <c r="BA48" s="272">
        <f t="shared" si="8"/>
        <v>62000</v>
      </c>
      <c r="BB48" s="364">
        <f t="shared" si="9"/>
        <v>0</v>
      </c>
      <c r="BC48" s="364">
        <f t="shared" si="33"/>
        <v>62000</v>
      </c>
      <c r="BD48" s="371">
        <f t="shared" si="10"/>
        <v>92000</v>
      </c>
      <c r="BE48" s="372">
        <f t="shared" si="11"/>
        <v>0</v>
      </c>
      <c r="BF48" s="372">
        <f t="shared" si="34"/>
        <v>92000</v>
      </c>
      <c r="BG48" s="371">
        <f t="shared" si="12"/>
        <v>234000</v>
      </c>
      <c r="BH48" s="372">
        <f t="shared" si="13"/>
        <v>133126.39000000001</v>
      </c>
      <c r="BI48" s="372">
        <f t="shared" si="35"/>
        <v>100873.60999999999</v>
      </c>
      <c r="BJ48" s="438"/>
      <c r="BK48" s="160">
        <f>VLOOKUP($B48,Test!$A$257:$F$310,5,0)</f>
        <v>38047.39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[2]Office!$F52</f>
        <v>8110</v>
      </c>
      <c r="F49" s="161">
        <v>68950</v>
      </c>
      <c r="G49" s="448">
        <f t="shared" si="14"/>
        <v>-60840</v>
      </c>
      <c r="H49" s="161">
        <f>[2]Office!$G52</f>
        <v>168110</v>
      </c>
      <c r="I49" s="161">
        <v>74276.66</v>
      </c>
      <c r="J49" s="448">
        <f t="shared" si="15"/>
        <v>93833.34</v>
      </c>
      <c r="K49" s="161">
        <f>[2]Office!$H52</f>
        <v>38110</v>
      </c>
      <c r="L49" s="161">
        <v>136110</v>
      </c>
      <c r="M49" s="444">
        <f t="shared" si="16"/>
        <v>-98000</v>
      </c>
      <c r="N49" s="404">
        <f t="shared" si="17"/>
        <v>214330</v>
      </c>
      <c r="O49" s="161">
        <f t="shared" si="17"/>
        <v>279336.66000000003</v>
      </c>
      <c r="P49" s="403">
        <f t="shared" si="18"/>
        <v>-65006.660000000033</v>
      </c>
      <c r="Q49" s="161">
        <f>[2]Office!$I52</f>
        <v>8110</v>
      </c>
      <c r="R49" s="161">
        <v>30110</v>
      </c>
      <c r="S49" s="462">
        <f t="shared" si="19"/>
        <v>-22000</v>
      </c>
      <c r="T49" s="161">
        <f>[2]Office!$J52</f>
        <v>200531</v>
      </c>
      <c r="U49" s="161"/>
      <c r="V49" s="462">
        <f t="shared" si="20"/>
        <v>200531</v>
      </c>
      <c r="W49" s="161">
        <f>[2]Office!$K52</f>
        <v>28110</v>
      </c>
      <c r="X49" s="161"/>
      <c r="Y49" s="444">
        <f t="shared" si="21"/>
        <v>28110</v>
      </c>
      <c r="Z49" s="168">
        <f t="shared" si="22"/>
        <v>236751</v>
      </c>
      <c r="AA49" s="161">
        <f t="shared" si="22"/>
        <v>30110</v>
      </c>
      <c r="AB49" s="403">
        <f t="shared" si="23"/>
        <v>206641</v>
      </c>
      <c r="AC49" s="168">
        <f t="shared" si="24"/>
        <v>451081</v>
      </c>
      <c r="AD49" s="161">
        <f t="shared" si="24"/>
        <v>309446.66000000003</v>
      </c>
      <c r="AE49" s="403">
        <f t="shared" si="25"/>
        <v>141634.33999999997</v>
      </c>
      <c r="AF49" s="161">
        <f>[2]Office!$L52</f>
        <v>8110</v>
      </c>
      <c r="AG49" s="161"/>
      <c r="AH49" s="462">
        <f t="shared" si="26"/>
        <v>8110</v>
      </c>
      <c r="AI49" s="161">
        <f>[2]Office!$M52</f>
        <v>31825</v>
      </c>
      <c r="AJ49" s="161"/>
      <c r="AK49" s="462">
        <f t="shared" si="27"/>
        <v>31825</v>
      </c>
      <c r="AL49" s="161">
        <f>[2]Office!$N52</f>
        <v>8110</v>
      </c>
      <c r="AM49" s="161"/>
      <c r="AN49" s="444">
        <f t="shared" si="28"/>
        <v>8110</v>
      </c>
      <c r="AO49" s="404">
        <f t="shared" si="7"/>
        <v>48045</v>
      </c>
      <c r="AP49" s="161">
        <f t="shared" si="7"/>
        <v>0</v>
      </c>
      <c r="AQ49" s="403">
        <f t="shared" si="29"/>
        <v>48045</v>
      </c>
      <c r="AR49" s="161">
        <f>[2]Office!$O52</f>
        <v>38110</v>
      </c>
      <c r="AS49" s="161"/>
      <c r="AT49" s="462">
        <f t="shared" si="30"/>
        <v>38110</v>
      </c>
      <c r="AU49" s="161">
        <f>[2]Office!$P52</f>
        <v>483110</v>
      </c>
      <c r="AV49" s="161"/>
      <c r="AW49" s="462">
        <f t="shared" si="31"/>
        <v>483110</v>
      </c>
      <c r="AX49" s="161">
        <f>[2]Office!$Q52</f>
        <v>8110</v>
      </c>
      <c r="AY49" s="161"/>
      <c r="AZ49" s="444">
        <f t="shared" si="32"/>
        <v>8110</v>
      </c>
      <c r="BA49" s="272">
        <f t="shared" si="8"/>
        <v>529330</v>
      </c>
      <c r="BB49" s="364">
        <f t="shared" si="9"/>
        <v>0</v>
      </c>
      <c r="BC49" s="364">
        <f t="shared" si="33"/>
        <v>529330</v>
      </c>
      <c r="BD49" s="371">
        <f t="shared" si="10"/>
        <v>577375</v>
      </c>
      <c r="BE49" s="372">
        <f t="shared" si="11"/>
        <v>0</v>
      </c>
      <c r="BF49" s="372">
        <f t="shared" si="34"/>
        <v>577375</v>
      </c>
      <c r="BG49" s="371">
        <f t="shared" si="12"/>
        <v>1028456</v>
      </c>
      <c r="BH49" s="372">
        <f t="shared" si="13"/>
        <v>309446.66000000003</v>
      </c>
      <c r="BI49" s="372">
        <f t="shared" si="35"/>
        <v>719009.34</v>
      </c>
      <c r="BJ49" s="438"/>
      <c r="BK49" s="160">
        <f>VLOOKUP($B49,Test!$A$257:$F$310,5,0)</f>
        <v>187670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[2]Office!$F53</f>
        <v>0</v>
      </c>
      <c r="F50" s="163"/>
      <c r="G50" s="448">
        <f t="shared" si="14"/>
        <v>0</v>
      </c>
      <c r="H50" s="161">
        <f>[2]Office!$G53</f>
        <v>0</v>
      </c>
      <c r="I50" s="163"/>
      <c r="J50" s="448">
        <f t="shared" si="15"/>
        <v>0</v>
      </c>
      <c r="K50" s="161">
        <f>[2]Office!$H53</f>
        <v>0</v>
      </c>
      <c r="L50" s="163"/>
      <c r="M50" s="444">
        <f t="shared" si="16"/>
        <v>0</v>
      </c>
      <c r="N50" s="404">
        <f t="shared" si="17"/>
        <v>0</v>
      </c>
      <c r="O50" s="161">
        <f t="shared" si="17"/>
        <v>0</v>
      </c>
      <c r="P50" s="403">
        <f t="shared" si="18"/>
        <v>0</v>
      </c>
      <c r="Q50" s="161">
        <f>[2]Office!$I53</f>
        <v>0</v>
      </c>
      <c r="R50" s="163"/>
      <c r="S50" s="462">
        <f t="shared" si="19"/>
        <v>0</v>
      </c>
      <c r="T50" s="161">
        <f>[2]Office!$J53</f>
        <v>0</v>
      </c>
      <c r="U50" s="163"/>
      <c r="V50" s="462">
        <f t="shared" si="20"/>
        <v>0</v>
      </c>
      <c r="W50" s="161">
        <f>[2]Office!$K53</f>
        <v>0</v>
      </c>
      <c r="X50" s="163"/>
      <c r="Y50" s="444">
        <f t="shared" si="21"/>
        <v>0</v>
      </c>
      <c r="Z50" s="168">
        <f t="shared" si="22"/>
        <v>0</v>
      </c>
      <c r="AA50" s="161">
        <f t="shared" si="22"/>
        <v>0</v>
      </c>
      <c r="AB50" s="403">
        <f t="shared" si="23"/>
        <v>0</v>
      </c>
      <c r="AC50" s="168">
        <f t="shared" si="24"/>
        <v>0</v>
      </c>
      <c r="AD50" s="163">
        <f t="shared" si="24"/>
        <v>0</v>
      </c>
      <c r="AE50" s="403">
        <f t="shared" si="25"/>
        <v>0</v>
      </c>
      <c r="AF50" s="161">
        <f>[2]Office!$L53</f>
        <v>0</v>
      </c>
      <c r="AG50" s="163"/>
      <c r="AH50" s="462">
        <f t="shared" si="26"/>
        <v>0</v>
      </c>
      <c r="AI50" s="161">
        <f>[2]Office!$M53</f>
        <v>0</v>
      </c>
      <c r="AJ50" s="163"/>
      <c r="AK50" s="462">
        <f t="shared" si="27"/>
        <v>0</v>
      </c>
      <c r="AL50" s="161">
        <f>[2]Office!$N53</f>
        <v>0</v>
      </c>
      <c r="AM50" s="163"/>
      <c r="AN50" s="444">
        <f t="shared" si="28"/>
        <v>0</v>
      </c>
      <c r="AO50" s="404">
        <f t="shared" si="7"/>
        <v>0</v>
      </c>
      <c r="AP50" s="161">
        <f t="shared" si="7"/>
        <v>0</v>
      </c>
      <c r="AQ50" s="403">
        <f t="shared" si="29"/>
        <v>0</v>
      </c>
      <c r="AR50" s="161">
        <f>[2]Office!$O53</f>
        <v>0</v>
      </c>
      <c r="AS50" s="163"/>
      <c r="AT50" s="462">
        <f t="shared" si="30"/>
        <v>0</v>
      </c>
      <c r="AU50" s="161">
        <f>[2]Office!$P53</f>
        <v>0</v>
      </c>
      <c r="AV50" s="163"/>
      <c r="AW50" s="462">
        <f t="shared" si="31"/>
        <v>0</v>
      </c>
      <c r="AX50" s="161">
        <f>[2]Office!$Q53</f>
        <v>0</v>
      </c>
      <c r="AY50" s="163"/>
      <c r="AZ50" s="444">
        <f t="shared" si="32"/>
        <v>0</v>
      </c>
      <c r="BA50" s="272">
        <f t="shared" si="8"/>
        <v>0</v>
      </c>
      <c r="BB50" s="364">
        <f t="shared" si="9"/>
        <v>0</v>
      </c>
      <c r="BC50" s="364">
        <f t="shared" si="33"/>
        <v>0</v>
      </c>
      <c r="BD50" s="371">
        <f t="shared" si="10"/>
        <v>0</v>
      </c>
      <c r="BE50" s="372">
        <f t="shared" si="11"/>
        <v>0</v>
      </c>
      <c r="BF50" s="372">
        <f t="shared" si="34"/>
        <v>0</v>
      </c>
      <c r="BG50" s="371">
        <f t="shared" si="12"/>
        <v>0</v>
      </c>
      <c r="BH50" s="372">
        <f t="shared" si="13"/>
        <v>0</v>
      </c>
      <c r="BI50" s="372">
        <f t="shared" si="35"/>
        <v>0</v>
      </c>
      <c r="BJ50" s="438"/>
      <c r="BK50" s="160">
        <f>VLOOKUP($B50,Test!$A$257:$F$310,5,0)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[2]Office!$F54</f>
        <v>0</v>
      </c>
      <c r="F51" s="163">
        <v>0</v>
      </c>
      <c r="G51" s="448">
        <f t="shared" si="14"/>
        <v>0</v>
      </c>
      <c r="H51" s="161">
        <f>[2]Office!$G54</f>
        <v>0</v>
      </c>
      <c r="I51" s="163">
        <v>1020.84</v>
      </c>
      <c r="J51" s="448">
        <f t="shared" si="15"/>
        <v>-1020.84</v>
      </c>
      <c r="K51" s="161">
        <f>[2]Office!$H54</f>
        <v>472516.66</v>
      </c>
      <c r="L51" s="163">
        <v>11700</v>
      </c>
      <c r="M51" s="444">
        <f t="shared" si="16"/>
        <v>460816.66</v>
      </c>
      <c r="N51" s="404">
        <f t="shared" si="17"/>
        <v>472516.66</v>
      </c>
      <c r="O51" s="161">
        <f t="shared" si="17"/>
        <v>12720.84</v>
      </c>
      <c r="P51" s="403">
        <f t="shared" si="18"/>
        <v>459795.81999999995</v>
      </c>
      <c r="Q51" s="161">
        <f>[2]Office!$I54</f>
        <v>0</v>
      </c>
      <c r="R51" s="163">
        <v>3726.67</v>
      </c>
      <c r="S51" s="462">
        <f t="shared" si="19"/>
        <v>-3726.67</v>
      </c>
      <c r="T51" s="161">
        <f>[2]Office!$J54</f>
        <v>0</v>
      </c>
      <c r="U51" s="163"/>
      <c r="V51" s="462">
        <f t="shared" si="20"/>
        <v>0</v>
      </c>
      <c r="W51" s="161">
        <f>[2]Office!$K54</f>
        <v>8054</v>
      </c>
      <c r="X51" s="163"/>
      <c r="Y51" s="444">
        <f t="shared" si="21"/>
        <v>8054</v>
      </c>
      <c r="Z51" s="168">
        <f t="shared" si="22"/>
        <v>8054</v>
      </c>
      <c r="AA51" s="161">
        <f t="shared" si="22"/>
        <v>3726.67</v>
      </c>
      <c r="AB51" s="403">
        <f t="shared" si="23"/>
        <v>4327.33</v>
      </c>
      <c r="AC51" s="168">
        <f t="shared" si="24"/>
        <v>480570.66</v>
      </c>
      <c r="AD51" s="163">
        <f t="shared" si="24"/>
        <v>16447.510000000002</v>
      </c>
      <c r="AE51" s="403">
        <f t="shared" si="25"/>
        <v>464123.14999999997</v>
      </c>
      <c r="AF51" s="161">
        <f>[2]Office!$L54</f>
        <v>0</v>
      </c>
      <c r="AG51" s="163"/>
      <c r="AH51" s="462">
        <f t="shared" si="26"/>
        <v>0</v>
      </c>
      <c r="AI51" s="161">
        <f>[2]Office!$M54</f>
        <v>5700</v>
      </c>
      <c r="AJ51" s="163"/>
      <c r="AK51" s="462">
        <f t="shared" si="27"/>
        <v>5700</v>
      </c>
      <c r="AL51" s="161">
        <f>[2]Office!$N54</f>
        <v>0</v>
      </c>
      <c r="AM51" s="163"/>
      <c r="AN51" s="444">
        <f t="shared" si="28"/>
        <v>0</v>
      </c>
      <c r="AO51" s="404">
        <f t="shared" si="7"/>
        <v>5700</v>
      </c>
      <c r="AP51" s="161">
        <f t="shared" si="7"/>
        <v>0</v>
      </c>
      <c r="AQ51" s="403">
        <f t="shared" si="29"/>
        <v>5700</v>
      </c>
      <c r="AR51" s="161">
        <f>[2]Office!$O54</f>
        <v>0</v>
      </c>
      <c r="AS51" s="163"/>
      <c r="AT51" s="462">
        <f t="shared" si="30"/>
        <v>0</v>
      </c>
      <c r="AU51" s="161">
        <f>[2]Office!$P54</f>
        <v>0</v>
      </c>
      <c r="AV51" s="163"/>
      <c r="AW51" s="462">
        <f t="shared" si="31"/>
        <v>0</v>
      </c>
      <c r="AX51" s="161">
        <f>[2]Office!$Q54</f>
        <v>0</v>
      </c>
      <c r="AY51" s="163"/>
      <c r="AZ51" s="444">
        <f t="shared" si="32"/>
        <v>0</v>
      </c>
      <c r="BA51" s="272">
        <f t="shared" ref="BA51:BA53" si="37">+AR51+AU51+AX51</f>
        <v>0</v>
      </c>
      <c r="BB51" s="364">
        <f t="shared" ref="BB51:BB53" si="38">+AS51+AV51+AY51</f>
        <v>0</v>
      </c>
      <c r="BC51" s="364">
        <f t="shared" si="33"/>
        <v>0</v>
      </c>
      <c r="BD51" s="371">
        <f t="shared" ref="BD51:BD53" si="39">AF51+AI51+AL51+AR51+AU51+AX51</f>
        <v>5700</v>
      </c>
      <c r="BE51" s="372">
        <f t="shared" ref="BE51:BE53" si="40">+AG51+AJ51+AM51+AS51+AV51+AY51</f>
        <v>0</v>
      </c>
      <c r="BF51" s="372">
        <f t="shared" si="34"/>
        <v>5700</v>
      </c>
      <c r="BG51" s="371">
        <f t="shared" ref="BG51:BG53" si="41">+AC51+BD51</f>
        <v>486270.66</v>
      </c>
      <c r="BH51" s="372">
        <f t="shared" ref="BH51:BH53" si="42">+AD51+BE51</f>
        <v>16447.510000000002</v>
      </c>
      <c r="BI51" s="372">
        <f t="shared" si="35"/>
        <v>469823.14999999997</v>
      </c>
      <c r="BJ51" s="438"/>
      <c r="BK51" s="160">
        <f>VLOOKUP($B51,Test!$A$257:$F$310,5,0)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[2]Office!$F55</f>
        <v>0</v>
      </c>
      <c r="F52" s="163"/>
      <c r="G52" s="448">
        <f t="shared" ref="G52" si="43">E52-F52</f>
        <v>0</v>
      </c>
      <c r="H52" s="161">
        <f>[2]Office!$G55</f>
        <v>0</v>
      </c>
      <c r="I52" s="163"/>
      <c r="J52" s="448">
        <f t="shared" ref="J52" si="44">H52-I52</f>
        <v>0</v>
      </c>
      <c r="K52" s="161">
        <f>[2]Office!$H55</f>
        <v>0</v>
      </c>
      <c r="L52" s="163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1">
        <f>[2]Office!$I55</f>
        <v>0</v>
      </c>
      <c r="R52" s="163"/>
      <c r="S52" s="462">
        <f t="shared" ref="S52" si="49">Q52-R52</f>
        <v>0</v>
      </c>
      <c r="T52" s="161">
        <f>[2]Office!$J55</f>
        <v>0</v>
      </c>
      <c r="U52" s="163"/>
      <c r="V52" s="462">
        <f t="shared" ref="V52" si="50">T52-U52</f>
        <v>0</v>
      </c>
      <c r="W52" s="161">
        <f>[2]Office!$K55</f>
        <v>0</v>
      </c>
      <c r="X52" s="163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168">
        <f t="shared" ref="AC52" si="55">N52+Z52</f>
        <v>0</v>
      </c>
      <c r="AD52" s="163">
        <f t="shared" ref="AD52" si="56">O52+AA52</f>
        <v>0</v>
      </c>
      <c r="AE52" s="403">
        <f t="shared" ref="AE52" si="57">AC52-AD52</f>
        <v>0</v>
      </c>
      <c r="AF52" s="161">
        <f>[2]Office!$L55</f>
        <v>0</v>
      </c>
      <c r="AG52" s="163"/>
      <c r="AH52" s="462">
        <f t="shared" ref="AH52" si="58">AF52-AG52</f>
        <v>0</v>
      </c>
      <c r="AI52" s="161">
        <f>[2]Office!$M55</f>
        <v>0</v>
      </c>
      <c r="AJ52" s="163"/>
      <c r="AK52" s="462">
        <f t="shared" ref="AK52" si="59">AI52-AJ52</f>
        <v>0</v>
      </c>
      <c r="AL52" s="161">
        <f>[2]Office!$N55</f>
        <v>0</v>
      </c>
      <c r="AM52" s="163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[2]Office!$O55</f>
        <v>0</v>
      </c>
      <c r="AS52" s="163"/>
      <c r="AT52" s="462">
        <f t="shared" ref="AT52" si="64">AR52-AS52</f>
        <v>0</v>
      </c>
      <c r="AU52" s="161">
        <f>[2]Office!$P55</f>
        <v>0</v>
      </c>
      <c r="AV52" s="163"/>
      <c r="AW52" s="462">
        <f t="shared" ref="AW52" si="65">AU52-AV52</f>
        <v>0</v>
      </c>
      <c r="AX52" s="161">
        <f>[2]Office!$Q55</f>
        <v>0</v>
      </c>
      <c r="AY52" s="163"/>
      <c r="AZ52" s="444">
        <f t="shared" ref="AZ52" si="66">AX52-AY52</f>
        <v>0</v>
      </c>
      <c r="BA52" s="272">
        <f t="shared" ref="BA52" si="67">+AR52+AU52+AX52</f>
        <v>0</v>
      </c>
      <c r="BB52" s="364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8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[2]Office!$F56</f>
        <v>0</v>
      </c>
      <c r="F53" s="163"/>
      <c r="G53" s="448">
        <f t="shared" si="14"/>
        <v>0</v>
      </c>
      <c r="H53" s="161">
        <f>[2]Office!$G56</f>
        <v>0</v>
      </c>
      <c r="I53" s="163"/>
      <c r="J53" s="448">
        <f t="shared" si="15"/>
        <v>0</v>
      </c>
      <c r="K53" s="161">
        <f>[2]Office!$H56</f>
        <v>0</v>
      </c>
      <c r="L53" s="163"/>
      <c r="M53" s="444">
        <f t="shared" si="16"/>
        <v>0</v>
      </c>
      <c r="N53" s="404">
        <f t="shared" si="17"/>
        <v>0</v>
      </c>
      <c r="O53" s="161">
        <f t="shared" si="17"/>
        <v>0</v>
      </c>
      <c r="P53" s="403">
        <f t="shared" si="18"/>
        <v>0</v>
      </c>
      <c r="Q53" s="161">
        <f>[2]Office!$I56</f>
        <v>0</v>
      </c>
      <c r="R53" s="163"/>
      <c r="S53" s="462">
        <f t="shared" si="19"/>
        <v>0</v>
      </c>
      <c r="T53" s="161">
        <f>[2]Office!$J56</f>
        <v>0</v>
      </c>
      <c r="U53" s="163"/>
      <c r="V53" s="462">
        <f t="shared" si="20"/>
        <v>0</v>
      </c>
      <c r="W53" s="161">
        <f>[2]Office!$K56</f>
        <v>0</v>
      </c>
      <c r="X53" s="163"/>
      <c r="Y53" s="444">
        <f t="shared" si="21"/>
        <v>0</v>
      </c>
      <c r="Z53" s="168">
        <f t="shared" si="22"/>
        <v>0</v>
      </c>
      <c r="AA53" s="161">
        <f t="shared" si="22"/>
        <v>0</v>
      </c>
      <c r="AB53" s="403">
        <f t="shared" si="23"/>
        <v>0</v>
      </c>
      <c r="AC53" s="168">
        <f t="shared" si="24"/>
        <v>0</v>
      </c>
      <c r="AD53" s="163">
        <f t="shared" si="24"/>
        <v>0</v>
      </c>
      <c r="AE53" s="403">
        <f t="shared" si="25"/>
        <v>0</v>
      </c>
      <c r="AF53" s="161">
        <f>[2]Office!$L56</f>
        <v>0</v>
      </c>
      <c r="AG53" s="163"/>
      <c r="AH53" s="462">
        <f t="shared" si="26"/>
        <v>0</v>
      </c>
      <c r="AI53" s="161">
        <f>[2]Office!$M56</f>
        <v>0</v>
      </c>
      <c r="AJ53" s="163"/>
      <c r="AK53" s="462">
        <f t="shared" si="27"/>
        <v>0</v>
      </c>
      <c r="AL53" s="161">
        <f>[2]Office!$N56</f>
        <v>0</v>
      </c>
      <c r="AM53" s="163"/>
      <c r="AN53" s="444">
        <f t="shared" si="28"/>
        <v>0</v>
      </c>
      <c r="AO53" s="404">
        <f t="shared" si="7"/>
        <v>0</v>
      </c>
      <c r="AP53" s="161">
        <f t="shared" si="7"/>
        <v>0</v>
      </c>
      <c r="AQ53" s="403">
        <f t="shared" si="29"/>
        <v>0</v>
      </c>
      <c r="AR53" s="161">
        <f>[2]Office!$O56</f>
        <v>0</v>
      </c>
      <c r="AS53" s="163"/>
      <c r="AT53" s="462">
        <f t="shared" si="30"/>
        <v>0</v>
      </c>
      <c r="AU53" s="161">
        <f>[2]Office!$P56</f>
        <v>0</v>
      </c>
      <c r="AV53" s="163"/>
      <c r="AW53" s="462">
        <f t="shared" si="31"/>
        <v>0</v>
      </c>
      <c r="AX53" s="161">
        <f>[2]Office!$Q56</f>
        <v>0</v>
      </c>
      <c r="AY53" s="163"/>
      <c r="AZ53" s="444">
        <f t="shared" si="32"/>
        <v>0</v>
      </c>
      <c r="BA53" s="272">
        <f t="shared" si="37"/>
        <v>0</v>
      </c>
      <c r="BB53" s="364">
        <f t="shared" si="38"/>
        <v>0</v>
      </c>
      <c r="BC53" s="364">
        <f t="shared" si="33"/>
        <v>0</v>
      </c>
      <c r="BD53" s="371">
        <f t="shared" si="39"/>
        <v>0</v>
      </c>
      <c r="BE53" s="372">
        <f t="shared" si="40"/>
        <v>0</v>
      </c>
      <c r="BF53" s="372">
        <f t="shared" si="34"/>
        <v>0</v>
      </c>
      <c r="BG53" s="371">
        <f t="shared" si="41"/>
        <v>0</v>
      </c>
      <c r="BH53" s="372">
        <f t="shared" si="42"/>
        <v>0</v>
      </c>
      <c r="BI53" s="372">
        <f t="shared" si="35"/>
        <v>0</v>
      </c>
      <c r="BJ53" s="438"/>
      <c r="BK53" s="160">
        <f>VLOOKUP($B53,Test!$A$257:$F$310,5,0)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[2]Office!$F57</f>
        <v>0</v>
      </c>
      <c r="F54" s="162"/>
      <c r="G54" s="449">
        <f t="shared" si="14"/>
        <v>0</v>
      </c>
      <c r="H54" s="162">
        <f>[2]Office!$G57</f>
        <v>0</v>
      </c>
      <c r="I54" s="162"/>
      <c r="J54" s="449">
        <f t="shared" si="15"/>
        <v>0</v>
      </c>
      <c r="K54" s="162">
        <f>[2]Office!$H57</f>
        <v>0</v>
      </c>
      <c r="L54" s="162"/>
      <c r="M54" s="445">
        <f t="shared" si="16"/>
        <v>0</v>
      </c>
      <c r="N54" s="406">
        <f t="shared" si="17"/>
        <v>0</v>
      </c>
      <c r="O54" s="162">
        <f t="shared" si="17"/>
        <v>0</v>
      </c>
      <c r="P54" s="405">
        <f t="shared" si="18"/>
        <v>0</v>
      </c>
      <c r="Q54" s="162">
        <f>[2]Office!$I57</f>
        <v>0</v>
      </c>
      <c r="R54" s="162"/>
      <c r="S54" s="463">
        <f t="shared" si="19"/>
        <v>0</v>
      </c>
      <c r="T54" s="162">
        <f>[2]Office!$J57</f>
        <v>0</v>
      </c>
      <c r="U54" s="162"/>
      <c r="V54" s="463">
        <f t="shared" si="20"/>
        <v>0</v>
      </c>
      <c r="W54" s="162">
        <f>[2]Office!$K57</f>
        <v>0</v>
      </c>
      <c r="X54" s="162"/>
      <c r="Y54" s="469">
        <f t="shared" si="21"/>
        <v>0</v>
      </c>
      <c r="Z54" s="169">
        <f t="shared" si="22"/>
        <v>0</v>
      </c>
      <c r="AA54" s="162">
        <f t="shared" si="22"/>
        <v>0</v>
      </c>
      <c r="AB54" s="405">
        <f t="shared" si="23"/>
        <v>0</v>
      </c>
      <c r="AC54" s="169">
        <f t="shared" si="24"/>
        <v>0</v>
      </c>
      <c r="AD54" s="162">
        <f t="shared" si="24"/>
        <v>0</v>
      </c>
      <c r="AE54" s="408">
        <f t="shared" si="25"/>
        <v>0</v>
      </c>
      <c r="AF54" s="162">
        <f>[2]Office!$L57</f>
        <v>0</v>
      </c>
      <c r="AG54" s="162"/>
      <c r="AH54" s="463">
        <f t="shared" si="26"/>
        <v>0</v>
      </c>
      <c r="AI54" s="162">
        <f>[2]Office!$M57</f>
        <v>0</v>
      </c>
      <c r="AJ54" s="162"/>
      <c r="AK54" s="463">
        <f t="shared" si="27"/>
        <v>0</v>
      </c>
      <c r="AL54" s="162">
        <f>[2]Office!$N57</f>
        <v>0</v>
      </c>
      <c r="AM54" s="162"/>
      <c r="AN54" s="445">
        <f t="shared" si="28"/>
        <v>0</v>
      </c>
      <c r="AO54" s="406">
        <f t="shared" si="7"/>
        <v>0</v>
      </c>
      <c r="AP54" s="162">
        <f t="shared" si="7"/>
        <v>0</v>
      </c>
      <c r="AQ54" s="405">
        <f t="shared" si="29"/>
        <v>0</v>
      </c>
      <c r="AR54" s="162">
        <f>[2]Office!$O57</f>
        <v>0</v>
      </c>
      <c r="AS54" s="162"/>
      <c r="AT54" s="463">
        <f t="shared" si="30"/>
        <v>0</v>
      </c>
      <c r="AU54" s="162">
        <f>[2]Office!$P57</f>
        <v>0</v>
      </c>
      <c r="AV54" s="162"/>
      <c r="AW54" s="463">
        <f t="shared" si="31"/>
        <v>0</v>
      </c>
      <c r="AX54" s="162">
        <f>[2]Office!$Q57</f>
        <v>0</v>
      </c>
      <c r="AY54" s="162"/>
      <c r="AZ54" s="445">
        <f t="shared" si="32"/>
        <v>0</v>
      </c>
      <c r="BA54" s="273">
        <f t="shared" si="8"/>
        <v>0</v>
      </c>
      <c r="BB54" s="365">
        <f t="shared" si="9"/>
        <v>0</v>
      </c>
      <c r="BC54" s="365">
        <f t="shared" si="33"/>
        <v>0</v>
      </c>
      <c r="BD54" s="373">
        <f t="shared" si="10"/>
        <v>0</v>
      </c>
      <c r="BE54" s="374">
        <f t="shared" si="11"/>
        <v>0</v>
      </c>
      <c r="BF54" s="374">
        <f t="shared" si="34"/>
        <v>0</v>
      </c>
      <c r="BG54" s="373">
        <f t="shared" si="12"/>
        <v>0</v>
      </c>
      <c r="BH54" s="374">
        <f t="shared" si="13"/>
        <v>0</v>
      </c>
      <c r="BI54" s="374">
        <f t="shared" si="35"/>
        <v>0</v>
      </c>
      <c r="BJ54" s="438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6">SUM(E7:E54)</f>
        <v>4575804.1549999993</v>
      </c>
      <c r="F55" s="354">
        <f t="shared" si="76"/>
        <v>5360950.3200000012</v>
      </c>
      <c r="G55" s="451">
        <f t="shared" si="76"/>
        <v>-785146.16500000004</v>
      </c>
      <c r="H55" s="156">
        <f t="shared" si="76"/>
        <v>5132733.4364999998</v>
      </c>
      <c r="I55" s="156">
        <f t="shared" si="76"/>
        <v>4965123.7300000014</v>
      </c>
      <c r="J55" s="450">
        <f t="shared" si="76"/>
        <v>167609.70650000003</v>
      </c>
      <c r="K55" s="156">
        <f t="shared" si="76"/>
        <v>6340364.4600000009</v>
      </c>
      <c r="L55" s="156">
        <f t="shared" si="76"/>
        <v>5795845.6600000001</v>
      </c>
      <c r="M55" s="446">
        <f t="shared" si="76"/>
        <v>544518.80000000005</v>
      </c>
      <c r="N55" s="410">
        <f t="shared" si="76"/>
        <v>16048902.0515</v>
      </c>
      <c r="O55" s="411">
        <f t="shared" si="76"/>
        <v>16121919.709999999</v>
      </c>
      <c r="P55" s="412">
        <f t="shared" si="76"/>
        <v>-73017.658500000252</v>
      </c>
      <c r="Q55" s="157">
        <f t="shared" si="76"/>
        <v>4877104.4615000002</v>
      </c>
      <c r="R55" s="156">
        <f t="shared" si="76"/>
        <v>5026782.7399999993</v>
      </c>
      <c r="S55" s="451">
        <f t="shared" si="76"/>
        <v>-149678.27849999987</v>
      </c>
      <c r="T55" s="156">
        <f t="shared" si="76"/>
        <v>4614090.2139999997</v>
      </c>
      <c r="U55" s="156">
        <f t="shared" si="76"/>
        <v>0</v>
      </c>
      <c r="V55" s="451">
        <f t="shared" si="76"/>
        <v>4614090.2139999997</v>
      </c>
      <c r="W55" s="156">
        <f t="shared" si="76"/>
        <v>4532543.1135</v>
      </c>
      <c r="X55" s="156">
        <f t="shared" si="76"/>
        <v>0</v>
      </c>
      <c r="Y55" s="446">
        <f t="shared" si="76"/>
        <v>4532543.1135</v>
      </c>
      <c r="Z55" s="413">
        <f t="shared" si="76"/>
        <v>14023737.788999999</v>
      </c>
      <c r="AA55" s="411">
        <f t="shared" si="76"/>
        <v>5026782.7399999993</v>
      </c>
      <c r="AB55" s="412">
        <f t="shared" si="76"/>
        <v>8996955.0490000024</v>
      </c>
      <c r="AC55" s="414">
        <f t="shared" si="76"/>
        <v>30072639.840500001</v>
      </c>
      <c r="AD55" s="156">
        <f t="shared" si="76"/>
        <v>21148702.450000007</v>
      </c>
      <c r="AE55" s="409">
        <f t="shared" si="76"/>
        <v>8923937.3904999997</v>
      </c>
      <c r="AF55" s="157">
        <f t="shared" si="76"/>
        <v>4708511.2395000001</v>
      </c>
      <c r="AG55" s="156">
        <f t="shared" si="76"/>
        <v>0</v>
      </c>
      <c r="AH55" s="451">
        <f t="shared" si="76"/>
        <v>4708511.2395000001</v>
      </c>
      <c r="AI55" s="156">
        <f t="shared" si="76"/>
        <v>4432968.4930000007</v>
      </c>
      <c r="AJ55" s="156">
        <f t="shared" si="76"/>
        <v>0</v>
      </c>
      <c r="AK55" s="451">
        <f t="shared" ref="AK55:BI55" si="77">SUM(AK7:AK54)</f>
        <v>4432968.4930000007</v>
      </c>
      <c r="AL55" s="156">
        <f t="shared" si="77"/>
        <v>4201851.743999999</v>
      </c>
      <c r="AM55" s="156">
        <f t="shared" si="77"/>
        <v>0</v>
      </c>
      <c r="AN55" s="446">
        <f t="shared" si="77"/>
        <v>4201851.743999999</v>
      </c>
      <c r="AO55" s="410">
        <f t="shared" si="77"/>
        <v>13343331.476500001</v>
      </c>
      <c r="AP55" s="411">
        <f t="shared" si="77"/>
        <v>0</v>
      </c>
      <c r="AQ55" s="412">
        <f t="shared" si="77"/>
        <v>13343331.476500001</v>
      </c>
      <c r="AR55" s="478">
        <f t="shared" si="77"/>
        <v>4206738.9179999996</v>
      </c>
      <c r="AS55" s="156">
        <f t="shared" si="77"/>
        <v>0</v>
      </c>
      <c r="AT55" s="451">
        <f t="shared" si="77"/>
        <v>4206738.9179999996</v>
      </c>
      <c r="AU55" s="156">
        <f t="shared" si="77"/>
        <v>4753763.4194999998</v>
      </c>
      <c r="AV55" s="156">
        <f t="shared" si="77"/>
        <v>0</v>
      </c>
      <c r="AW55" s="451">
        <f t="shared" si="77"/>
        <v>4753763.4194999998</v>
      </c>
      <c r="AX55" s="156">
        <f t="shared" si="77"/>
        <v>4634394.8494999995</v>
      </c>
      <c r="AY55" s="354">
        <f t="shared" si="77"/>
        <v>0</v>
      </c>
      <c r="AZ55" s="446">
        <f t="shared" si="77"/>
        <v>4634394.8494999995</v>
      </c>
      <c r="BA55" s="274">
        <f t="shared" si="77"/>
        <v>13594897.187000001</v>
      </c>
      <c r="BB55" s="366">
        <f t="shared" si="77"/>
        <v>0</v>
      </c>
      <c r="BC55" s="366">
        <f t="shared" si="77"/>
        <v>13594897.187000001</v>
      </c>
      <c r="BD55" s="375">
        <f t="shared" si="77"/>
        <v>26938228.663500004</v>
      </c>
      <c r="BE55" s="376">
        <f t="shared" si="77"/>
        <v>0</v>
      </c>
      <c r="BF55" s="376">
        <f t="shared" si="77"/>
        <v>26938228.663500004</v>
      </c>
      <c r="BG55" s="375">
        <f t="shared" si="77"/>
        <v>57010868.503999993</v>
      </c>
      <c r="BH55" s="376">
        <f t="shared" si="77"/>
        <v>21148702.450000007</v>
      </c>
      <c r="BI55" s="376">
        <f t="shared" si="77"/>
        <v>35862166.054000005</v>
      </c>
      <c r="BJ55" s="439"/>
      <c r="BK55" s="339">
        <f>SUM(BK7:BK54)</f>
        <v>5449952.7699999996</v>
      </c>
    </row>
    <row r="56" spans="1:63" ht="33.75" customHeight="1">
      <c r="F56" s="175">
        <v>136764.91</v>
      </c>
      <c r="G56" s="175"/>
      <c r="H56" s="175"/>
      <c r="I56" s="175">
        <v>128942.92</v>
      </c>
      <c r="J56" s="175"/>
      <c r="K56" s="175"/>
      <c r="L56" s="175">
        <v>200724.4</v>
      </c>
      <c r="M56" s="175"/>
      <c r="N56" s="175"/>
      <c r="O56" s="175"/>
      <c r="R56" s="175">
        <v>121971.89</v>
      </c>
      <c r="U56" s="175">
        <v>298438.13</v>
      </c>
      <c r="X56" s="175">
        <v>145416.29999999999</v>
      </c>
      <c r="AG56" s="391">
        <v>201084.86</v>
      </c>
      <c r="AJ56" s="391"/>
      <c r="AM56" s="391"/>
      <c r="AS56" s="391"/>
      <c r="AV56" s="391"/>
      <c r="AY56" s="391"/>
    </row>
    <row r="57" spans="1:63" ht="33.75" customHeight="1" thickBot="1">
      <c r="F57" s="191">
        <f>+F55+F56</f>
        <v>5497715.2300000014</v>
      </c>
      <c r="G57" s="175"/>
      <c r="H57" s="175"/>
      <c r="I57" s="191">
        <f>+I55+I56</f>
        <v>5094066.6500000013</v>
      </c>
      <c r="J57" s="175"/>
      <c r="K57" s="175"/>
      <c r="L57" s="191">
        <f>+L55+L56</f>
        <v>5996570.0600000005</v>
      </c>
      <c r="M57" s="175"/>
      <c r="N57" s="175"/>
      <c r="O57" s="191"/>
      <c r="R57" s="191">
        <f>+R55+R56</f>
        <v>5148754.629999999</v>
      </c>
      <c r="U57" s="191">
        <f>+U55+U56</f>
        <v>298438.13</v>
      </c>
      <c r="X57" s="191">
        <f>+X55+X56</f>
        <v>145416.29999999999</v>
      </c>
      <c r="AG57" s="191">
        <f>+AG55+AG56</f>
        <v>201084.86</v>
      </c>
      <c r="AJ57" s="191">
        <f>+AJ55+AJ56</f>
        <v>0</v>
      </c>
      <c r="AM57" s="191">
        <f>+AM55+AM56</f>
        <v>0</v>
      </c>
      <c r="AS57" s="191">
        <f>+AS55+AS56</f>
        <v>0</v>
      </c>
      <c r="AV57" s="191">
        <f>+AV55+AV56</f>
        <v>0</v>
      </c>
      <c r="AY57" s="191">
        <f>+AY55+AY56</f>
        <v>0</v>
      </c>
    </row>
    <row r="58" spans="1:63" ht="29.25" customHeight="1" thickTop="1"/>
    <row r="59" spans="1:63" ht="29.25" customHeight="1">
      <c r="F59" s="486"/>
      <c r="I59" s="486"/>
    </row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AR4:AZ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6"/>
  </sheetPr>
  <dimension ref="A1:BK65"/>
  <sheetViews>
    <sheetView showGridLines="0" zoomScale="70" zoomScaleNormal="70" workbookViewId="0">
      <pane xSplit="4" ySplit="6" topLeftCell="K49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130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'Total Convetional'!E7+'Total HDD'!E7</f>
        <v>45600</v>
      </c>
      <c r="F7" s="161">
        <f>+'Total Convetional'!F7+'Total HDD'!F7</f>
        <v>45600</v>
      </c>
      <c r="G7" s="448">
        <f>E7-F7</f>
        <v>0</v>
      </c>
      <c r="H7" s="161">
        <f>+'Total Convetional'!H7+'Total HDD'!H7</f>
        <v>45800</v>
      </c>
      <c r="I7" s="161">
        <f>+'Total Convetional'!I7+'Total HDD'!I7</f>
        <v>45800</v>
      </c>
      <c r="J7" s="448">
        <f>H7-I7</f>
        <v>0</v>
      </c>
      <c r="K7" s="161">
        <f>+'Total Convetional'!K7+'Total HDD'!K7</f>
        <v>45700</v>
      </c>
      <c r="L7" s="161">
        <f>+'Total Convetional'!L7+'Total HDD'!L7</f>
        <v>45700</v>
      </c>
      <c r="M7" s="444">
        <f>K7-L7</f>
        <v>0</v>
      </c>
      <c r="N7" s="404">
        <f>E7+H7+K7</f>
        <v>137100</v>
      </c>
      <c r="O7" s="161">
        <f>F7+I7+L7</f>
        <v>137100</v>
      </c>
      <c r="P7" s="403">
        <f>N7-O7</f>
        <v>0</v>
      </c>
      <c r="Q7" s="168">
        <f>+'Total Convetional'!Q7+'Total HDD'!Q7</f>
        <v>45600</v>
      </c>
      <c r="R7" s="161">
        <f>+'Total Convetional'!R7+'Total HDD'!R7</f>
        <v>45600</v>
      </c>
      <c r="S7" s="448">
        <f>Q7-R7</f>
        <v>0</v>
      </c>
      <c r="T7" s="161">
        <f>+'Total Convetional'!T7+'Total HDD'!T7</f>
        <v>45700</v>
      </c>
      <c r="U7" s="161">
        <f>+'Total Convetional'!U7+'Total HDD'!U7</f>
        <v>0</v>
      </c>
      <c r="V7" s="448">
        <f>T7-U7</f>
        <v>45700</v>
      </c>
      <c r="W7" s="161">
        <f>+'Total Convetional'!W7+'Total HDD'!W7</f>
        <v>45700</v>
      </c>
      <c r="X7" s="161">
        <f>+'Total Convetional'!X7+'Total HDD'!X7</f>
        <v>0</v>
      </c>
      <c r="Y7" s="444">
        <f>W7-X7</f>
        <v>45700</v>
      </c>
      <c r="Z7" s="168">
        <f>Q7+T7+W7</f>
        <v>137000</v>
      </c>
      <c r="AA7" s="161">
        <f>R7+U7+X7</f>
        <v>45600</v>
      </c>
      <c r="AB7" s="403">
        <f>Z7-AA7</f>
        <v>91400</v>
      </c>
      <c r="AC7" s="404">
        <f>E7+H7+K7+Q7+T7+W7</f>
        <v>274100</v>
      </c>
      <c r="AD7" s="161">
        <f>F7+I7+L7+R7+U7+X7</f>
        <v>182700</v>
      </c>
      <c r="AE7" s="403">
        <f>AC7-AD7</f>
        <v>91400</v>
      </c>
      <c r="AF7" s="168">
        <f>+'Total Convetional'!AF7+'Total HDD'!AF7</f>
        <v>45500</v>
      </c>
      <c r="AG7" s="161">
        <f>+'Total Convetional'!AG7+'Total HDD'!AG7</f>
        <v>0</v>
      </c>
      <c r="AH7" s="462">
        <f>AF7-AG7</f>
        <v>45500</v>
      </c>
      <c r="AI7" s="161">
        <f>+'Total Convetional'!AI7+'Total HDD'!AI7</f>
        <v>45600</v>
      </c>
      <c r="AJ7" s="161">
        <f>+'Total Convetional'!AJ7+'Total HDD'!AJ7</f>
        <v>0</v>
      </c>
      <c r="AK7" s="462">
        <f>AI7-AJ7</f>
        <v>45600</v>
      </c>
      <c r="AL7" s="161">
        <f>+'Total Convetional'!AL7+'Total HDD'!AL7</f>
        <v>45700</v>
      </c>
      <c r="AM7" s="161">
        <f>+'Total Convetional'!AM7+'Total HDD'!AM7</f>
        <v>0</v>
      </c>
      <c r="AN7" s="444">
        <f>AL7-AM7</f>
        <v>45700</v>
      </c>
      <c r="AO7" s="404">
        <f>AF7+AI7+AL7</f>
        <v>136800</v>
      </c>
      <c r="AP7" s="161">
        <f>AG7+AJ7+AM7</f>
        <v>0</v>
      </c>
      <c r="AQ7" s="161">
        <f>AO7-AP7</f>
        <v>136800</v>
      </c>
      <c r="AR7" s="168">
        <f>+'Total Convetional'!AR7+'Total HDD'!AR7</f>
        <v>45400</v>
      </c>
      <c r="AS7" s="161">
        <f>+'Total Convetional'!AS7+'Total HDD'!AS7</f>
        <v>0</v>
      </c>
      <c r="AT7" s="462">
        <f>AR7-AS7</f>
        <v>45400</v>
      </c>
      <c r="AU7" s="161">
        <f>+'Total Convetional'!AU7+'Total HDD'!AU7</f>
        <v>45400</v>
      </c>
      <c r="AV7" s="161">
        <f>+'Total Convetional'!AV7+'Total HDD'!AV7</f>
        <v>0</v>
      </c>
      <c r="AW7" s="448">
        <f>AU7-AV7</f>
        <v>45400</v>
      </c>
      <c r="AX7" s="161">
        <f>+'Total Convetional'!AX7+'Total HDD'!AX7</f>
        <v>45400</v>
      </c>
      <c r="AY7" s="352">
        <f>+'Total Convetional'!AY7+'Total HDD'!AY7</f>
        <v>0</v>
      </c>
      <c r="AZ7" s="444">
        <f>AX7-AY7</f>
        <v>45400</v>
      </c>
      <c r="BA7" s="359">
        <f>AR7+AU7+AX7</f>
        <v>136200</v>
      </c>
      <c r="BB7" s="364">
        <f>AS7+AV7+AY7</f>
        <v>0</v>
      </c>
      <c r="BC7" s="364">
        <f>BA7-BB7</f>
        <v>136200</v>
      </c>
      <c r="BD7" s="371">
        <f t="shared" ref="BD7" si="7">AF7+AI7+AL7+AR7+AU7+AX7</f>
        <v>273000</v>
      </c>
      <c r="BE7" s="372">
        <f>AG7+AJ7+AM7+AS7+AV7+AY7</f>
        <v>0</v>
      </c>
      <c r="BF7" s="372">
        <f>BD7-BE7</f>
        <v>273000</v>
      </c>
      <c r="BG7" s="381">
        <f>AC7+BD7</f>
        <v>547100</v>
      </c>
      <c r="BH7" s="372">
        <f>AD7+BE7</f>
        <v>182700</v>
      </c>
      <c r="BI7" s="372">
        <f>BG7-BH7</f>
        <v>364400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+'Total Convetional'!E8+'Total HDD'!E8</f>
        <v>1183400</v>
      </c>
      <c r="F8" s="161">
        <f>+'Total Convetional'!F8+'Total HDD'!F8</f>
        <v>1153263.44</v>
      </c>
      <c r="G8" s="448">
        <f t="shared" ref="G8:G54" si="8">E8-F8</f>
        <v>30136.560000000056</v>
      </c>
      <c r="H8" s="161">
        <f>+'Total Convetional'!H8+'Total HDD'!H8</f>
        <v>1186000</v>
      </c>
      <c r="I8" s="161">
        <f>+'Total Convetional'!I8+'Total HDD'!I8</f>
        <v>1662334.29</v>
      </c>
      <c r="J8" s="448">
        <f t="shared" ref="J8:J54" si="9">H8-I8</f>
        <v>-476334.29000000004</v>
      </c>
      <c r="K8" s="161">
        <f>+'Total Convetional'!K8+'Total HDD'!K8</f>
        <v>1180900</v>
      </c>
      <c r="L8" s="161">
        <f>+'Total Convetional'!L8+'Total HDD'!L8</f>
        <v>1719741.0399999998</v>
      </c>
      <c r="M8" s="444">
        <f t="shared" ref="M8:M54" si="10">K8-L8</f>
        <v>-538841.0399999998</v>
      </c>
      <c r="N8" s="404">
        <f t="shared" ref="N8:N54" si="11">E8+H8+K8</f>
        <v>3550300</v>
      </c>
      <c r="O8" s="161">
        <f t="shared" ref="O8:O54" si="12">F8+I8+L8</f>
        <v>4535338.7699999996</v>
      </c>
      <c r="P8" s="403">
        <f t="shared" ref="P8:P54" si="13">N8-O8</f>
        <v>-985038.76999999955</v>
      </c>
      <c r="Q8" s="168">
        <f>+'Total Convetional'!Q8+'Total HDD'!Q8</f>
        <v>1201200</v>
      </c>
      <c r="R8" s="161">
        <f>+'Total Convetional'!R8+'Total HDD'!R8</f>
        <v>969958.01</v>
      </c>
      <c r="S8" s="448">
        <f t="shared" ref="S8:S54" si="14">Q8-R8</f>
        <v>231241.99</v>
      </c>
      <c r="T8" s="161">
        <f>+'Total Convetional'!T8+'Total HDD'!T8</f>
        <v>1246250</v>
      </c>
      <c r="U8" s="161">
        <f>+'Total Convetional'!U8+'Total HDD'!U8</f>
        <v>0</v>
      </c>
      <c r="V8" s="448">
        <f t="shared" ref="V8:V54" si="15">T8-U8</f>
        <v>1246250</v>
      </c>
      <c r="W8" s="161">
        <f>+'Total Convetional'!W8+'Total HDD'!W8</f>
        <v>1243300</v>
      </c>
      <c r="X8" s="161">
        <f>+'Total Convetional'!X8+'Total HDD'!X8</f>
        <v>0</v>
      </c>
      <c r="Y8" s="444">
        <f t="shared" ref="Y8:Y54" si="16">W8-X8</f>
        <v>1243300</v>
      </c>
      <c r="Z8" s="168">
        <f t="shared" ref="Z8:Z54" si="17">Q8+T8+W8</f>
        <v>3690750</v>
      </c>
      <c r="AA8" s="161">
        <f t="shared" ref="AA8:AA54" si="18">R8+U8+X8</f>
        <v>969958.01</v>
      </c>
      <c r="AB8" s="403">
        <f t="shared" ref="AB8:AB54" si="19">Z8-AA8</f>
        <v>2720791.99</v>
      </c>
      <c r="AC8" s="404">
        <f t="shared" ref="AC8:AC54" si="20">E8+H8+K8+Q8+T8+W8</f>
        <v>7241050</v>
      </c>
      <c r="AD8" s="161">
        <f t="shared" ref="AD8:AD54" si="21">F8+I8+L8+R8+U8+X8</f>
        <v>5505296.7799999993</v>
      </c>
      <c r="AE8" s="403">
        <f t="shared" ref="AE8:AE54" si="22">AC8-AD8</f>
        <v>1735753.2200000007</v>
      </c>
      <c r="AF8" s="168">
        <f>+'Total Convetional'!AF8+'Total HDD'!AF8</f>
        <v>1226200</v>
      </c>
      <c r="AG8" s="161">
        <f>+'Total Convetional'!AG8+'Total HDD'!AG8</f>
        <v>0</v>
      </c>
      <c r="AH8" s="462">
        <f t="shared" ref="AH8:AH54" si="23">AF8-AG8</f>
        <v>1226200</v>
      </c>
      <c r="AI8" s="161">
        <f>+'Total Convetional'!AI8+'Total HDD'!AI8</f>
        <v>1214800</v>
      </c>
      <c r="AJ8" s="161">
        <f>+'Total Convetional'!AJ8+'Total HDD'!AJ8</f>
        <v>0</v>
      </c>
      <c r="AK8" s="462">
        <f t="shared" ref="AK8:AK54" si="24">AI8-AJ8</f>
        <v>1214800</v>
      </c>
      <c r="AL8" s="161">
        <f>+'Total Convetional'!AL8+'Total HDD'!AL8</f>
        <v>1205650</v>
      </c>
      <c r="AM8" s="161">
        <f>+'Total Convetional'!AM8+'Total HDD'!AM8</f>
        <v>0</v>
      </c>
      <c r="AN8" s="444">
        <f t="shared" ref="AN8:AN54" si="25">AL8-AM8</f>
        <v>1205650</v>
      </c>
      <c r="AO8" s="404">
        <f t="shared" ref="AO8:AO54" si="26">AF8+AI8+AL8</f>
        <v>3646650</v>
      </c>
      <c r="AP8" s="161">
        <f t="shared" ref="AP8:AP54" si="27">AG8+AJ8+AM8</f>
        <v>0</v>
      </c>
      <c r="AQ8" s="161">
        <f t="shared" ref="AQ8:AQ54" si="28">AO8-AP8</f>
        <v>3646650</v>
      </c>
      <c r="AR8" s="168">
        <f>+'Total Convetional'!AR8+'Total HDD'!AR8</f>
        <v>1209300</v>
      </c>
      <c r="AS8" s="161">
        <f>+'Total Convetional'!AS8+'Total HDD'!AS8</f>
        <v>0</v>
      </c>
      <c r="AT8" s="462">
        <f t="shared" ref="AT8:AT54" si="29">AR8-AS8</f>
        <v>1209300</v>
      </c>
      <c r="AU8" s="161">
        <f>+'Total Convetional'!AU8+'Total HDD'!AU8</f>
        <v>1219900</v>
      </c>
      <c r="AV8" s="161">
        <f>+'Total Convetional'!AV8+'Total HDD'!AV8</f>
        <v>0</v>
      </c>
      <c r="AW8" s="448">
        <f t="shared" ref="AW8:AW54" si="30">AU8-AV8</f>
        <v>1219900</v>
      </c>
      <c r="AX8" s="161">
        <f>+'Total Convetional'!AX8+'Total HDD'!AX8</f>
        <v>1206650</v>
      </c>
      <c r="AY8" s="352">
        <f>+'Total Convetional'!AY8+'Total HDD'!AY8</f>
        <v>0</v>
      </c>
      <c r="AZ8" s="444">
        <f t="shared" ref="AZ8:AZ54" si="31">AX8-AY8</f>
        <v>1206650</v>
      </c>
      <c r="BA8" s="359">
        <f t="shared" ref="BA8:BA54" si="32">AR8+AU8+AX8</f>
        <v>3635850</v>
      </c>
      <c r="BB8" s="364">
        <f t="shared" ref="BB8:BB54" si="33">AS8+AV8+AY8</f>
        <v>0</v>
      </c>
      <c r="BC8" s="364">
        <f t="shared" ref="BC8:BC54" si="34">BA8-BB8</f>
        <v>3635850</v>
      </c>
      <c r="BD8" s="371">
        <f t="shared" ref="BD8:BD54" si="35">AF8+AI8+AL8+AR8+AU8+AX8</f>
        <v>7282500</v>
      </c>
      <c r="BE8" s="372">
        <f t="shared" ref="BE8:BE54" si="36">AG8+AJ8+AM8+AS8+AV8+AY8</f>
        <v>0</v>
      </c>
      <c r="BF8" s="372">
        <f t="shared" ref="BF8:BF54" si="37">BD8-BE8</f>
        <v>7282500</v>
      </c>
      <c r="BG8" s="381">
        <f t="shared" ref="BG8:BG54" si="38">AC8+BD8</f>
        <v>14523550</v>
      </c>
      <c r="BH8" s="372">
        <f t="shared" ref="BH8:BH54" si="39">AD8+BE8</f>
        <v>5505296.7799999993</v>
      </c>
      <c r="BI8" s="372">
        <f t="shared" ref="BI8:BI54" si="40">BG8-BH8</f>
        <v>9018253.2200000007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+'Total Convetional'!E9+'Total HDD'!E9</f>
        <v>816340.00000000012</v>
      </c>
      <c r="F9" s="161">
        <f>+'Total Convetional'!F9+'Total HDD'!F9</f>
        <v>904367</v>
      </c>
      <c r="G9" s="448">
        <f t="shared" si="8"/>
        <v>-88026.999999999884</v>
      </c>
      <c r="H9" s="161">
        <f>+'Total Convetional'!H9+'Total HDD'!H9</f>
        <v>37730.000000000007</v>
      </c>
      <c r="I9" s="161">
        <f>+'Total Convetional'!I9+'Total HDD'!I9</f>
        <v>92647</v>
      </c>
      <c r="J9" s="448">
        <f t="shared" si="9"/>
        <v>-54916.999999999993</v>
      </c>
      <c r="K9" s="161">
        <f>+'Total Convetional'!K9+'Total HDD'!K9</f>
        <v>32585</v>
      </c>
      <c r="L9" s="161">
        <f>+'Total Convetional'!L9+'Total HDD'!L9</f>
        <v>115177</v>
      </c>
      <c r="M9" s="444">
        <f t="shared" si="10"/>
        <v>-82592</v>
      </c>
      <c r="N9" s="404">
        <f t="shared" si="11"/>
        <v>886655.00000000012</v>
      </c>
      <c r="O9" s="161">
        <f t="shared" si="12"/>
        <v>1112191</v>
      </c>
      <c r="P9" s="403">
        <f t="shared" si="13"/>
        <v>-225535.99999999988</v>
      </c>
      <c r="Q9" s="168">
        <f>+'Total Convetional'!Q9+'Total HDD'!Q9</f>
        <v>42875</v>
      </c>
      <c r="R9" s="161">
        <f>+'Total Convetional'!R9+'Total HDD'!R9</f>
        <v>36684</v>
      </c>
      <c r="S9" s="448">
        <f t="shared" si="14"/>
        <v>6191</v>
      </c>
      <c r="T9" s="161">
        <f>+'Total Convetional'!T9+'Total HDD'!T9</f>
        <v>37730</v>
      </c>
      <c r="U9" s="161">
        <f>+'Total Convetional'!U9+'Total HDD'!U9</f>
        <v>0</v>
      </c>
      <c r="V9" s="448">
        <f t="shared" si="15"/>
        <v>37730</v>
      </c>
      <c r="W9" s="161">
        <f>+'Total Convetional'!W9+'Total HDD'!W9</f>
        <v>36015</v>
      </c>
      <c r="X9" s="161">
        <f>+'Total Convetional'!X9+'Total HDD'!X9</f>
        <v>0</v>
      </c>
      <c r="Y9" s="444">
        <f t="shared" si="16"/>
        <v>36015</v>
      </c>
      <c r="Z9" s="168">
        <f t="shared" si="17"/>
        <v>116620</v>
      </c>
      <c r="AA9" s="161">
        <f t="shared" si="18"/>
        <v>36684</v>
      </c>
      <c r="AB9" s="403">
        <f t="shared" si="19"/>
        <v>79936</v>
      </c>
      <c r="AC9" s="404">
        <f t="shared" si="20"/>
        <v>1003275.0000000001</v>
      </c>
      <c r="AD9" s="161">
        <f t="shared" si="21"/>
        <v>1148875</v>
      </c>
      <c r="AE9" s="403">
        <f t="shared" si="22"/>
        <v>-145599.99999999988</v>
      </c>
      <c r="AF9" s="168">
        <f>+'Total Convetional'!AF9+'Total HDD'!AF9</f>
        <v>30870</v>
      </c>
      <c r="AG9" s="161">
        <f>+'Total Convetional'!AG9+'Total HDD'!AG9</f>
        <v>0</v>
      </c>
      <c r="AH9" s="462">
        <f t="shared" si="23"/>
        <v>30870</v>
      </c>
      <c r="AI9" s="161">
        <f>+'Total Convetional'!AI9+'Total HDD'!AI9</f>
        <v>34300</v>
      </c>
      <c r="AJ9" s="161">
        <f>+'Total Convetional'!AJ9+'Total HDD'!AJ9</f>
        <v>0</v>
      </c>
      <c r="AK9" s="462">
        <f t="shared" si="24"/>
        <v>34300</v>
      </c>
      <c r="AL9" s="161">
        <f>+'Total Convetional'!AL9+'Total HDD'!AL9</f>
        <v>29155</v>
      </c>
      <c r="AM9" s="161">
        <f>+'Total Convetional'!AM9+'Total HDD'!AM9</f>
        <v>0</v>
      </c>
      <c r="AN9" s="444">
        <f t="shared" si="25"/>
        <v>29155</v>
      </c>
      <c r="AO9" s="404">
        <f t="shared" si="26"/>
        <v>94325</v>
      </c>
      <c r="AP9" s="161">
        <f t="shared" si="27"/>
        <v>0</v>
      </c>
      <c r="AQ9" s="161">
        <f t="shared" si="28"/>
        <v>94325</v>
      </c>
      <c r="AR9" s="168">
        <f>+'Total Convetional'!AR9+'Total HDD'!AR9</f>
        <v>27440</v>
      </c>
      <c r="AS9" s="161">
        <f>+'Total Convetional'!AS9+'Total HDD'!AS9</f>
        <v>0</v>
      </c>
      <c r="AT9" s="462">
        <f t="shared" si="29"/>
        <v>27440</v>
      </c>
      <c r="AU9" s="161">
        <f>+'Total Convetional'!AU9+'Total HDD'!AU9</f>
        <v>53165</v>
      </c>
      <c r="AV9" s="161">
        <f>+'Total Convetional'!AV9+'Total HDD'!AV9</f>
        <v>0</v>
      </c>
      <c r="AW9" s="448">
        <f t="shared" si="30"/>
        <v>53165</v>
      </c>
      <c r="AX9" s="161">
        <f>+'Total Convetional'!AX9+'Total HDD'!AX9</f>
        <v>37730</v>
      </c>
      <c r="AY9" s="352">
        <f>+'Total Convetional'!AY9+'Total HDD'!AY9</f>
        <v>0</v>
      </c>
      <c r="AZ9" s="444">
        <f t="shared" si="31"/>
        <v>37730</v>
      </c>
      <c r="BA9" s="359">
        <f t="shared" si="32"/>
        <v>118335</v>
      </c>
      <c r="BB9" s="364">
        <f t="shared" si="33"/>
        <v>0</v>
      </c>
      <c r="BC9" s="364">
        <f t="shared" si="34"/>
        <v>118335</v>
      </c>
      <c r="BD9" s="371">
        <f t="shared" si="35"/>
        <v>212660</v>
      </c>
      <c r="BE9" s="372">
        <f t="shared" si="36"/>
        <v>0</v>
      </c>
      <c r="BF9" s="372">
        <f t="shared" si="37"/>
        <v>212660</v>
      </c>
      <c r="BG9" s="381">
        <f t="shared" si="38"/>
        <v>1215935</v>
      </c>
      <c r="BH9" s="372">
        <f t="shared" si="39"/>
        <v>1148875</v>
      </c>
      <c r="BI9" s="372">
        <f t="shared" si="40"/>
        <v>67060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+'Total Convetional'!E10+'Total HDD'!E10</f>
        <v>0</v>
      </c>
      <c r="F10" s="161">
        <f>+'Total Convetional'!F10+'Total HDD'!F10</f>
        <v>4200</v>
      </c>
      <c r="G10" s="448">
        <f t="shared" si="8"/>
        <v>-4200</v>
      </c>
      <c r="H10" s="161">
        <f>+'Total Convetional'!H10+'Total HDD'!H10</f>
        <v>0</v>
      </c>
      <c r="I10" s="161">
        <f>+'Total Convetional'!I10+'Total HDD'!I10</f>
        <v>12000</v>
      </c>
      <c r="J10" s="448">
        <f t="shared" si="9"/>
        <v>-12000</v>
      </c>
      <c r="K10" s="161">
        <f>+'Total Convetional'!K10+'Total HDD'!K10</f>
        <v>1393500</v>
      </c>
      <c r="L10" s="161">
        <f>+'Total Convetional'!L10+'Total HDD'!L10</f>
        <v>1501600</v>
      </c>
      <c r="M10" s="444">
        <f t="shared" si="10"/>
        <v>-108100</v>
      </c>
      <c r="N10" s="404">
        <f t="shared" si="11"/>
        <v>1393500</v>
      </c>
      <c r="O10" s="161">
        <f t="shared" si="12"/>
        <v>1517800</v>
      </c>
      <c r="P10" s="403">
        <f t="shared" si="13"/>
        <v>-124300</v>
      </c>
      <c r="Q10" s="168">
        <f>+'Total Convetional'!Q10+'Total HDD'!Q10</f>
        <v>0</v>
      </c>
      <c r="R10" s="161">
        <f>+'Total Convetional'!R10+'Total HDD'!R10</f>
        <v>4200</v>
      </c>
      <c r="S10" s="448">
        <f t="shared" si="14"/>
        <v>-4200</v>
      </c>
      <c r="T10" s="161">
        <f>+'Total Convetional'!T10+'Total HDD'!T10</f>
        <v>0</v>
      </c>
      <c r="U10" s="161">
        <f>+'Total Convetional'!U10+'Total HDD'!U10</f>
        <v>0</v>
      </c>
      <c r="V10" s="448">
        <f t="shared" si="15"/>
        <v>0</v>
      </c>
      <c r="W10" s="161">
        <f>+'Total Convetional'!W10+'Total HDD'!W10</f>
        <v>0</v>
      </c>
      <c r="X10" s="161">
        <f>+'Total Convetional'!X10+'Total HDD'!X10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4200</v>
      </c>
      <c r="AB10" s="403">
        <f t="shared" si="19"/>
        <v>-4200</v>
      </c>
      <c r="AC10" s="404">
        <f t="shared" si="20"/>
        <v>1393500</v>
      </c>
      <c r="AD10" s="161">
        <f t="shared" si="21"/>
        <v>1522000</v>
      </c>
      <c r="AE10" s="403">
        <f t="shared" si="22"/>
        <v>-128500</v>
      </c>
      <c r="AF10" s="168">
        <f>+'Total Convetional'!AF10+'Total HDD'!AF10</f>
        <v>0</v>
      </c>
      <c r="AG10" s="161">
        <f>+'Total Convetional'!AG10+'Total HDD'!AG10</f>
        <v>0</v>
      </c>
      <c r="AH10" s="462">
        <f t="shared" si="23"/>
        <v>0</v>
      </c>
      <c r="AI10" s="161">
        <f>+'Total Convetional'!AI10+'Total HDD'!AI10</f>
        <v>0</v>
      </c>
      <c r="AJ10" s="161">
        <f>+'Total Convetional'!AJ10+'Total HDD'!AJ10</f>
        <v>0</v>
      </c>
      <c r="AK10" s="462">
        <f t="shared" si="24"/>
        <v>0</v>
      </c>
      <c r="AL10" s="161">
        <f>+'Total Convetional'!AL10+'Total HDD'!AL10</f>
        <v>0</v>
      </c>
      <c r="AM10" s="161">
        <f>+'Total Convetional'!AM10+'Total HDD'!AM10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+'Total Convetional'!AR10+'Total HDD'!AR10</f>
        <v>0</v>
      </c>
      <c r="AS10" s="161">
        <f>+'Total Convetional'!AS10+'Total HDD'!AS10</f>
        <v>0</v>
      </c>
      <c r="AT10" s="462">
        <f t="shared" si="29"/>
        <v>0</v>
      </c>
      <c r="AU10" s="161">
        <f>+'Total Convetional'!AU10+'Total HDD'!AU10</f>
        <v>0</v>
      </c>
      <c r="AV10" s="161">
        <f>+'Total Convetional'!AV10+'Total HDD'!AV10</f>
        <v>0</v>
      </c>
      <c r="AW10" s="448">
        <f t="shared" si="30"/>
        <v>0</v>
      </c>
      <c r="AX10" s="161">
        <f>+'Total Convetional'!AX10+'Total HDD'!AX10</f>
        <v>2503910</v>
      </c>
      <c r="AY10" s="352">
        <f>+'Total Convetional'!AY10+'Total HDD'!AY10</f>
        <v>0</v>
      </c>
      <c r="AZ10" s="444">
        <f t="shared" si="31"/>
        <v>2503910</v>
      </c>
      <c r="BA10" s="359">
        <f t="shared" si="32"/>
        <v>2503910</v>
      </c>
      <c r="BB10" s="364">
        <f t="shared" si="33"/>
        <v>0</v>
      </c>
      <c r="BC10" s="364">
        <f t="shared" si="34"/>
        <v>2503910</v>
      </c>
      <c r="BD10" s="371">
        <f t="shared" si="35"/>
        <v>2503910</v>
      </c>
      <c r="BE10" s="372">
        <f t="shared" si="36"/>
        <v>0</v>
      </c>
      <c r="BF10" s="372">
        <f t="shared" si="37"/>
        <v>2503910</v>
      </c>
      <c r="BG10" s="381">
        <f t="shared" si="38"/>
        <v>3897410</v>
      </c>
      <c r="BH10" s="372">
        <f t="shared" si="39"/>
        <v>1522000</v>
      </c>
      <c r="BI10" s="372">
        <f t="shared" si="40"/>
        <v>2375410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+'Total Convetional'!E11+'Total HDD'!E11</f>
        <v>1442000</v>
      </c>
      <c r="F11" s="161">
        <f>+'Total Convetional'!F11+'Total HDD'!F11</f>
        <v>159125.49</v>
      </c>
      <c r="G11" s="448">
        <f t="shared" si="8"/>
        <v>1282874.51</v>
      </c>
      <c r="H11" s="161">
        <f>+'Total Convetional'!H11+'Total HDD'!H11</f>
        <v>852000</v>
      </c>
      <c r="I11" s="161">
        <f>+'Total Convetional'!I11+'Total HDD'!I11</f>
        <v>510379.05</v>
      </c>
      <c r="J11" s="448">
        <f t="shared" si="9"/>
        <v>341620.95</v>
      </c>
      <c r="K11" s="161">
        <f>+'Total Convetional'!K11+'Total HDD'!K11</f>
        <v>442000</v>
      </c>
      <c r="L11" s="161">
        <f>+'Total Convetional'!L11+'Total HDD'!L11</f>
        <v>-55000</v>
      </c>
      <c r="M11" s="444">
        <f t="shared" si="10"/>
        <v>497000</v>
      </c>
      <c r="N11" s="404">
        <f t="shared" si="11"/>
        <v>2736000</v>
      </c>
      <c r="O11" s="161">
        <f t="shared" si="12"/>
        <v>614504.54</v>
      </c>
      <c r="P11" s="403">
        <f t="shared" si="13"/>
        <v>2121495.46</v>
      </c>
      <c r="Q11" s="168">
        <f>+'Total Convetional'!Q11+'Total HDD'!Q11</f>
        <v>614000</v>
      </c>
      <c r="R11" s="161">
        <f>+'Total Convetional'!R11+'Total HDD'!R11</f>
        <v>0</v>
      </c>
      <c r="S11" s="448">
        <f t="shared" si="14"/>
        <v>614000</v>
      </c>
      <c r="T11" s="161">
        <f>+'Total Convetional'!T11+'Total HDD'!T11</f>
        <v>542000</v>
      </c>
      <c r="U11" s="161">
        <f>+'Total Convetional'!U11+'Total HDD'!U11</f>
        <v>0</v>
      </c>
      <c r="V11" s="448">
        <f t="shared" si="15"/>
        <v>542000</v>
      </c>
      <c r="W11" s="161">
        <f>+'Total Convetional'!W11+'Total HDD'!W11</f>
        <v>594000</v>
      </c>
      <c r="X11" s="161">
        <f>+'Total Convetional'!X11+'Total HDD'!X11</f>
        <v>0</v>
      </c>
      <c r="Y11" s="444">
        <f t="shared" si="16"/>
        <v>594000</v>
      </c>
      <c r="Z11" s="168">
        <f t="shared" si="17"/>
        <v>1750000</v>
      </c>
      <c r="AA11" s="161">
        <f t="shared" si="18"/>
        <v>0</v>
      </c>
      <c r="AB11" s="403">
        <f t="shared" si="19"/>
        <v>1750000</v>
      </c>
      <c r="AC11" s="404">
        <f t="shared" si="20"/>
        <v>4486000</v>
      </c>
      <c r="AD11" s="161">
        <f t="shared" si="21"/>
        <v>614504.54</v>
      </c>
      <c r="AE11" s="403">
        <f t="shared" si="22"/>
        <v>3871495.46</v>
      </c>
      <c r="AF11" s="168">
        <f>+'Total Convetional'!AF11+'Total HDD'!AF11</f>
        <v>802000</v>
      </c>
      <c r="AG11" s="161">
        <f>+'Total Convetional'!AG11+'Total HDD'!AG11</f>
        <v>0</v>
      </c>
      <c r="AH11" s="462">
        <f t="shared" si="23"/>
        <v>802000</v>
      </c>
      <c r="AI11" s="161">
        <f>+'Total Convetional'!AI11+'Total HDD'!AI11</f>
        <v>641000</v>
      </c>
      <c r="AJ11" s="161">
        <f>+'Total Convetional'!AJ11+'Total HDD'!AJ11</f>
        <v>0</v>
      </c>
      <c r="AK11" s="462">
        <f t="shared" si="24"/>
        <v>641000</v>
      </c>
      <c r="AL11" s="161">
        <f>+'Total Convetional'!AL11+'Total HDD'!AL11</f>
        <v>522000</v>
      </c>
      <c r="AM11" s="161">
        <f>+'Total Convetional'!AM11+'Total HDD'!AM11</f>
        <v>0</v>
      </c>
      <c r="AN11" s="444">
        <f t="shared" si="25"/>
        <v>522000</v>
      </c>
      <c r="AO11" s="404">
        <f t="shared" si="26"/>
        <v>1965000</v>
      </c>
      <c r="AP11" s="161">
        <f t="shared" si="27"/>
        <v>0</v>
      </c>
      <c r="AQ11" s="161">
        <f t="shared" si="28"/>
        <v>1965000</v>
      </c>
      <c r="AR11" s="168">
        <f>+'Total Convetional'!AR11+'Total HDD'!AR11</f>
        <v>472000</v>
      </c>
      <c r="AS11" s="161">
        <f>+'Total Convetional'!AS11+'Total HDD'!AS11</f>
        <v>0</v>
      </c>
      <c r="AT11" s="462">
        <f t="shared" si="29"/>
        <v>472000</v>
      </c>
      <c r="AU11" s="161">
        <f>+'Total Convetional'!AU11+'Total HDD'!AU11</f>
        <v>644000</v>
      </c>
      <c r="AV11" s="161">
        <f>+'Total Convetional'!AV11+'Total HDD'!AV11</f>
        <v>0</v>
      </c>
      <c r="AW11" s="448">
        <f t="shared" si="30"/>
        <v>644000</v>
      </c>
      <c r="AX11" s="161">
        <f>+'Total Convetional'!AX11+'Total HDD'!AX11</f>
        <v>472000</v>
      </c>
      <c r="AY11" s="352">
        <f>+'Total Convetional'!AY11+'Total HDD'!AY11</f>
        <v>0</v>
      </c>
      <c r="AZ11" s="444">
        <f t="shared" si="31"/>
        <v>472000</v>
      </c>
      <c r="BA11" s="359">
        <f t="shared" si="32"/>
        <v>1588000</v>
      </c>
      <c r="BB11" s="364">
        <f t="shared" si="33"/>
        <v>0</v>
      </c>
      <c r="BC11" s="364">
        <f t="shared" si="34"/>
        <v>1588000</v>
      </c>
      <c r="BD11" s="371">
        <f t="shared" si="35"/>
        <v>3553000</v>
      </c>
      <c r="BE11" s="372">
        <f t="shared" si="36"/>
        <v>0</v>
      </c>
      <c r="BF11" s="372">
        <f t="shared" si="37"/>
        <v>3553000</v>
      </c>
      <c r="BG11" s="381">
        <f t="shared" si="38"/>
        <v>8039000</v>
      </c>
      <c r="BH11" s="372">
        <f t="shared" si="39"/>
        <v>614504.54</v>
      </c>
      <c r="BI11" s="372">
        <f t="shared" si="40"/>
        <v>7424495.46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+'Total Convetional'!E12+'Total HDD'!E12</f>
        <v>115423</v>
      </c>
      <c r="F12" s="161">
        <f>+'Total Convetional'!F12+'Total HDD'!F12</f>
        <v>115423</v>
      </c>
      <c r="G12" s="448">
        <f t="shared" si="8"/>
        <v>0</v>
      </c>
      <c r="H12" s="161">
        <f>+'Total Convetional'!H12+'Total HDD'!H12</f>
        <v>107975.44999999995</v>
      </c>
      <c r="I12" s="161">
        <f>+'Total Convetional'!I12+'Total HDD'!I12</f>
        <v>107975.45</v>
      </c>
      <c r="J12" s="448">
        <f t="shared" si="9"/>
        <v>0</v>
      </c>
      <c r="K12" s="161">
        <f>+'Total Convetional'!K12+'Total HDD'!K12</f>
        <v>115423</v>
      </c>
      <c r="L12" s="161">
        <f>+'Total Convetional'!L12+'Total HDD'!L12</f>
        <v>152062.72999999998</v>
      </c>
      <c r="M12" s="444">
        <f t="shared" si="10"/>
        <v>-36639.729999999981</v>
      </c>
      <c r="N12" s="404">
        <f t="shared" si="11"/>
        <v>338821.44999999995</v>
      </c>
      <c r="O12" s="161">
        <f t="shared" si="12"/>
        <v>375461.18</v>
      </c>
      <c r="P12" s="403">
        <f t="shared" si="13"/>
        <v>-36639.73000000004</v>
      </c>
      <c r="Q12" s="168">
        <f>+'Total Convetional'!Q12+'Total HDD'!Q12</f>
        <v>112941</v>
      </c>
      <c r="R12" s="161">
        <f>+'Total Convetional'!R12+'Total HDD'!R12</f>
        <v>112941</v>
      </c>
      <c r="S12" s="448">
        <f t="shared" si="14"/>
        <v>0</v>
      </c>
      <c r="T12" s="161">
        <f>+'Total Convetional'!T12+'Total HDD'!T12</f>
        <v>116703.76999999999</v>
      </c>
      <c r="U12" s="161">
        <f>+'Total Convetional'!U12+'Total HDD'!U12</f>
        <v>0</v>
      </c>
      <c r="V12" s="448">
        <f t="shared" si="15"/>
        <v>116703.76999999999</v>
      </c>
      <c r="W12" s="161">
        <f>+'Total Convetional'!W12+'Total HDD'!W12</f>
        <v>112941</v>
      </c>
      <c r="X12" s="161">
        <f>+'Total Convetional'!X12+'Total HDD'!X12</f>
        <v>0</v>
      </c>
      <c r="Y12" s="444">
        <f t="shared" si="16"/>
        <v>112941</v>
      </c>
      <c r="Z12" s="168">
        <f t="shared" si="17"/>
        <v>342585.77</v>
      </c>
      <c r="AA12" s="161">
        <f t="shared" si="18"/>
        <v>112941</v>
      </c>
      <c r="AB12" s="403">
        <f t="shared" si="19"/>
        <v>229644.77000000002</v>
      </c>
      <c r="AC12" s="404">
        <f t="shared" si="20"/>
        <v>681407.22</v>
      </c>
      <c r="AD12" s="161">
        <f t="shared" si="21"/>
        <v>488402.18</v>
      </c>
      <c r="AE12" s="403">
        <f t="shared" si="22"/>
        <v>193005.03999999998</v>
      </c>
      <c r="AF12" s="168">
        <f>+'Total Convetional'!AF12+'Total HDD'!AF12</f>
        <v>116707</v>
      </c>
      <c r="AG12" s="161">
        <f>+'Total Convetional'!AG12+'Total HDD'!AG12</f>
        <v>0</v>
      </c>
      <c r="AH12" s="462">
        <f t="shared" si="23"/>
        <v>116707</v>
      </c>
      <c r="AI12" s="161">
        <f>+'Total Convetional'!AI12+'Total HDD'!AI12</f>
        <v>116707</v>
      </c>
      <c r="AJ12" s="161">
        <f>+'Total Convetional'!AJ12+'Total HDD'!AJ12</f>
        <v>0</v>
      </c>
      <c r="AK12" s="462">
        <f t="shared" si="24"/>
        <v>116707</v>
      </c>
      <c r="AL12" s="161">
        <f>+'Total Convetional'!AL12+'Total HDD'!AL12</f>
        <v>112937.04000000001</v>
      </c>
      <c r="AM12" s="161">
        <f>+'Total Convetional'!AM12+'Total HDD'!AM12</f>
        <v>0</v>
      </c>
      <c r="AN12" s="444">
        <f t="shared" si="25"/>
        <v>112937.04000000001</v>
      </c>
      <c r="AO12" s="404">
        <f t="shared" si="26"/>
        <v>346351.04000000004</v>
      </c>
      <c r="AP12" s="161">
        <f t="shared" si="27"/>
        <v>0</v>
      </c>
      <c r="AQ12" s="161">
        <f t="shared" si="28"/>
        <v>346351.04000000004</v>
      </c>
      <c r="AR12" s="168">
        <f>+'Total Convetional'!AR12+'Total HDD'!AR12</f>
        <v>116704</v>
      </c>
      <c r="AS12" s="161">
        <f>+'Total Convetional'!AS12+'Total HDD'!AS12</f>
        <v>0</v>
      </c>
      <c r="AT12" s="462">
        <f t="shared" si="29"/>
        <v>116704</v>
      </c>
      <c r="AU12" s="161">
        <f>+'Total Convetional'!AU12+'Total HDD'!AU12</f>
        <v>112937.35999999993</v>
      </c>
      <c r="AV12" s="161">
        <f>+'Total Convetional'!AV12+'Total HDD'!AV12</f>
        <v>0</v>
      </c>
      <c r="AW12" s="448">
        <f t="shared" si="30"/>
        <v>112937.35999999993</v>
      </c>
      <c r="AX12" s="161">
        <f>+'Total Convetional'!AX12+'Total HDD'!AX12</f>
        <v>116704</v>
      </c>
      <c r="AY12" s="352">
        <f>+'Total Convetional'!AY12+'Total HDD'!AY12</f>
        <v>0</v>
      </c>
      <c r="AZ12" s="444">
        <f t="shared" si="31"/>
        <v>116704</v>
      </c>
      <c r="BA12" s="359">
        <f t="shared" si="32"/>
        <v>346345.35999999993</v>
      </c>
      <c r="BB12" s="364">
        <f t="shared" si="33"/>
        <v>0</v>
      </c>
      <c r="BC12" s="364">
        <f t="shared" si="34"/>
        <v>346345.35999999993</v>
      </c>
      <c r="BD12" s="371">
        <f t="shared" si="35"/>
        <v>692696.39999999991</v>
      </c>
      <c r="BE12" s="372">
        <f t="shared" si="36"/>
        <v>0</v>
      </c>
      <c r="BF12" s="372">
        <f t="shared" si="37"/>
        <v>692696.39999999991</v>
      </c>
      <c r="BG12" s="381">
        <f t="shared" si="38"/>
        <v>1374103.6199999999</v>
      </c>
      <c r="BH12" s="372">
        <f t="shared" si="39"/>
        <v>488402.18</v>
      </c>
      <c r="BI12" s="372">
        <f t="shared" si="40"/>
        <v>885701.44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+'Total Convetional'!E13+'Total HDD'!E13</f>
        <v>0</v>
      </c>
      <c r="F13" s="161">
        <f>+'Total Convetional'!F13+'Total HDD'!F13</f>
        <v>0</v>
      </c>
      <c r="G13" s="448">
        <f t="shared" si="8"/>
        <v>0</v>
      </c>
      <c r="H13" s="161">
        <f>+'Total Convetional'!H13+'Total HDD'!H13</f>
        <v>0</v>
      </c>
      <c r="I13" s="161">
        <f>+'Total Convetional'!I13+'Total HDD'!I13</f>
        <v>0</v>
      </c>
      <c r="J13" s="448">
        <f t="shared" si="9"/>
        <v>0</v>
      </c>
      <c r="K13" s="161">
        <f>+'Total Convetional'!K13+'Total HDD'!K13</f>
        <v>0</v>
      </c>
      <c r="L13" s="161">
        <f>+'Total Convetional'!L13+'Total HDD'!L13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+'Total Convetional'!Q13+'Total HDD'!Q13</f>
        <v>0</v>
      </c>
      <c r="R13" s="161">
        <f>+'Total Convetional'!R13+'Total HDD'!R13</f>
        <v>0</v>
      </c>
      <c r="S13" s="448">
        <f t="shared" si="14"/>
        <v>0</v>
      </c>
      <c r="T13" s="161">
        <f>+'Total Convetional'!T13+'Total HDD'!T13</f>
        <v>0</v>
      </c>
      <c r="U13" s="161">
        <f>+'Total Convetional'!U13+'Total HDD'!U13</f>
        <v>0</v>
      </c>
      <c r="V13" s="448">
        <f t="shared" si="15"/>
        <v>0</v>
      </c>
      <c r="W13" s="161">
        <f>+'Total Convetional'!W13+'Total HDD'!W13</f>
        <v>0</v>
      </c>
      <c r="X13" s="161">
        <f>+'Total Convetional'!X13+'Total HDD'!X13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+'Total Convetional'!AF13+'Total HDD'!AF13</f>
        <v>0</v>
      </c>
      <c r="AG13" s="161">
        <f>+'Total Convetional'!AG13+'Total HDD'!AG13</f>
        <v>0</v>
      </c>
      <c r="AH13" s="462">
        <f t="shared" si="23"/>
        <v>0</v>
      </c>
      <c r="AI13" s="161">
        <f>+'Total Convetional'!AI13+'Total HDD'!AI13</f>
        <v>0</v>
      </c>
      <c r="AJ13" s="161">
        <f>+'Total Convetional'!AJ13+'Total HDD'!AJ13</f>
        <v>0</v>
      </c>
      <c r="AK13" s="462">
        <f t="shared" si="24"/>
        <v>0</v>
      </c>
      <c r="AL13" s="161">
        <f>+'Total Convetional'!AL13+'Total HDD'!AL13</f>
        <v>0</v>
      </c>
      <c r="AM13" s="161">
        <f>+'Total Convetional'!AM13+'Total HDD'!AM13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+'Total Convetional'!AR13+'Total HDD'!AR13</f>
        <v>0</v>
      </c>
      <c r="AS13" s="161">
        <f>+'Total Convetional'!AS13+'Total HDD'!AS13</f>
        <v>0</v>
      </c>
      <c r="AT13" s="462">
        <f t="shared" si="29"/>
        <v>0</v>
      </c>
      <c r="AU13" s="161">
        <f>+'Total Convetional'!AU13+'Total HDD'!AU13</f>
        <v>0</v>
      </c>
      <c r="AV13" s="161">
        <f>+'Total Convetional'!AV13+'Total HDD'!AV13</f>
        <v>0</v>
      </c>
      <c r="AW13" s="448">
        <f t="shared" si="30"/>
        <v>0</v>
      </c>
      <c r="AX13" s="161">
        <f>+'Total Convetional'!AX13+'Total HDD'!AX13</f>
        <v>0</v>
      </c>
      <c r="AY13" s="352">
        <f>+'Total Convetional'!AY13+'Total HDD'!AY13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+'Total Convetional'!E14+'Total HDD'!E14</f>
        <v>7355610.7794854399</v>
      </c>
      <c r="F14" s="161">
        <f>+'Total Convetional'!F14+'Total HDD'!F14</f>
        <v>5394191.8500000006</v>
      </c>
      <c r="G14" s="448">
        <f t="shared" si="8"/>
        <v>1961418.9294854393</v>
      </c>
      <c r="H14" s="161">
        <f>+'Total Convetional'!H14+'Total HDD'!H14</f>
        <v>8336840.9231256833</v>
      </c>
      <c r="I14" s="161">
        <f>+'Total Convetional'!I14+'Total HDD'!I14</f>
        <v>8094677.8299999991</v>
      </c>
      <c r="J14" s="448">
        <f t="shared" si="9"/>
        <v>242163.09312568419</v>
      </c>
      <c r="K14" s="161">
        <f>+'Total Convetional'!K14+'Total HDD'!K14</f>
        <v>8390631.5452718213</v>
      </c>
      <c r="L14" s="161">
        <f>+'Total Convetional'!L14+'Total HDD'!L14</f>
        <v>8950894.3900000006</v>
      </c>
      <c r="M14" s="444">
        <f t="shared" si="10"/>
        <v>-560262.84472817928</v>
      </c>
      <c r="N14" s="404">
        <f t="shared" si="11"/>
        <v>24083083.247882944</v>
      </c>
      <c r="O14" s="161">
        <f t="shared" si="12"/>
        <v>22439764.07</v>
      </c>
      <c r="P14" s="403">
        <f t="shared" si="13"/>
        <v>1643319.1778829433</v>
      </c>
      <c r="Q14" s="168">
        <f>+'Total Convetional'!Q14+'Total HDD'!Q14</f>
        <v>12340195.965754651</v>
      </c>
      <c r="R14" s="161">
        <f>+'Total Convetional'!R14+'Total HDD'!R14</f>
        <v>5293096.82</v>
      </c>
      <c r="S14" s="448">
        <f t="shared" si="14"/>
        <v>7047099.1457546502</v>
      </c>
      <c r="T14" s="161">
        <f>+'Total Convetional'!T14+'Total HDD'!T14</f>
        <v>8359320.6449381718</v>
      </c>
      <c r="U14" s="161">
        <f>+'Total Convetional'!U14+'Total HDD'!U14</f>
        <v>0</v>
      </c>
      <c r="V14" s="448">
        <f t="shared" si="15"/>
        <v>8359320.6449381718</v>
      </c>
      <c r="W14" s="161">
        <f>+'Total Convetional'!W14+'Total HDD'!W14</f>
        <v>9160525.8386060279</v>
      </c>
      <c r="X14" s="161">
        <f>+'Total Convetional'!X14+'Total HDD'!X14</f>
        <v>0</v>
      </c>
      <c r="Y14" s="444">
        <f t="shared" si="16"/>
        <v>9160525.8386060279</v>
      </c>
      <c r="Z14" s="168">
        <f t="shared" si="17"/>
        <v>29860042.449298851</v>
      </c>
      <c r="AA14" s="161">
        <f t="shared" si="18"/>
        <v>5293096.82</v>
      </c>
      <c r="AB14" s="403">
        <f t="shared" si="19"/>
        <v>24566945.629298851</v>
      </c>
      <c r="AC14" s="404">
        <f t="shared" si="20"/>
        <v>53943125.697181791</v>
      </c>
      <c r="AD14" s="161">
        <f t="shared" si="21"/>
        <v>27732860.890000001</v>
      </c>
      <c r="AE14" s="403">
        <f t="shared" si="22"/>
        <v>26210264.80718179</v>
      </c>
      <c r="AF14" s="168">
        <f>+'Total Convetional'!AF14+'Total HDD'!AF14</f>
        <v>7571889.5258997791</v>
      </c>
      <c r="AG14" s="161">
        <f>+'Total Convetional'!AG14+'Total HDD'!AG14</f>
        <v>0</v>
      </c>
      <c r="AH14" s="462">
        <f t="shared" si="23"/>
        <v>7571889.5258997791</v>
      </c>
      <c r="AI14" s="161">
        <f>+'Total Convetional'!AI14+'Total HDD'!AI14</f>
        <v>8850967.006432334</v>
      </c>
      <c r="AJ14" s="161">
        <f>+'Total Convetional'!AJ14+'Total HDD'!AJ14</f>
        <v>0</v>
      </c>
      <c r="AK14" s="462">
        <f t="shared" si="24"/>
        <v>8850967.006432334</v>
      </c>
      <c r="AL14" s="161">
        <f>+'Total Convetional'!AL14+'Total HDD'!AL14</f>
        <v>6764453.5330722043</v>
      </c>
      <c r="AM14" s="161">
        <f>+'Total Convetional'!AM14+'Total HDD'!AM14</f>
        <v>0</v>
      </c>
      <c r="AN14" s="444">
        <f t="shared" si="25"/>
        <v>6764453.5330722043</v>
      </c>
      <c r="AO14" s="404">
        <f t="shared" si="26"/>
        <v>23187310.065404318</v>
      </c>
      <c r="AP14" s="161">
        <f t="shared" si="27"/>
        <v>0</v>
      </c>
      <c r="AQ14" s="161">
        <f t="shared" si="28"/>
        <v>23187310.065404318</v>
      </c>
      <c r="AR14" s="168">
        <f>+'Total Convetional'!AR14+'Total HDD'!AR14</f>
        <v>6111991.6064682575</v>
      </c>
      <c r="AS14" s="161">
        <f>+'Total Convetional'!AS14+'Total HDD'!AS14</f>
        <v>0</v>
      </c>
      <c r="AT14" s="462">
        <f t="shared" si="29"/>
        <v>6111991.6064682575</v>
      </c>
      <c r="AU14" s="161">
        <f>+'Total Convetional'!AU14+'Total HDD'!AU14</f>
        <v>6432827.4897244554</v>
      </c>
      <c r="AV14" s="161">
        <f>+'Total Convetional'!AV14+'Total HDD'!AV14</f>
        <v>0</v>
      </c>
      <c r="AW14" s="448">
        <f t="shared" si="30"/>
        <v>6432827.4897244554</v>
      </c>
      <c r="AX14" s="161">
        <f>+'Total Convetional'!AX14+'Total HDD'!AX14</f>
        <v>5712094.131467605</v>
      </c>
      <c r="AY14" s="352">
        <f>+'Total Convetional'!AY14+'Total HDD'!AY14</f>
        <v>0</v>
      </c>
      <c r="AZ14" s="444">
        <f t="shared" si="31"/>
        <v>5712094.131467605</v>
      </c>
      <c r="BA14" s="359">
        <f t="shared" si="32"/>
        <v>18256913.227660321</v>
      </c>
      <c r="BB14" s="364">
        <f t="shared" si="33"/>
        <v>0</v>
      </c>
      <c r="BC14" s="364">
        <f t="shared" si="34"/>
        <v>18256913.227660321</v>
      </c>
      <c r="BD14" s="371">
        <f t="shared" si="35"/>
        <v>41444223.293064632</v>
      </c>
      <c r="BE14" s="372">
        <f t="shared" si="36"/>
        <v>0</v>
      </c>
      <c r="BF14" s="372">
        <f t="shared" si="37"/>
        <v>41444223.293064632</v>
      </c>
      <c r="BG14" s="381">
        <f t="shared" si="38"/>
        <v>95387348.990246415</v>
      </c>
      <c r="BH14" s="372">
        <f t="shared" si="39"/>
        <v>27732860.890000001</v>
      </c>
      <c r="BI14" s="372">
        <f t="shared" si="40"/>
        <v>67654488.100246415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+'Total Convetional'!E15+'Total HDD'!E15</f>
        <v>6034024.5940112211</v>
      </c>
      <c r="F15" s="161">
        <f>+'Total Convetional'!F15+'Total HDD'!F15</f>
        <v>5969537.29</v>
      </c>
      <c r="G15" s="448">
        <f t="shared" si="8"/>
        <v>64487.304011221044</v>
      </c>
      <c r="H15" s="161">
        <f>+'Total Convetional'!H15+'Total HDD'!H15</f>
        <v>5900464.3269207645</v>
      </c>
      <c r="I15" s="161">
        <f>+'Total Convetional'!I15+'Total HDD'!I15</f>
        <v>6223344.4700000007</v>
      </c>
      <c r="J15" s="448">
        <f t="shared" si="9"/>
        <v>-322880.14307923615</v>
      </c>
      <c r="K15" s="161">
        <f>+'Total Convetional'!K15+'Total HDD'!K15</f>
        <v>6154150.3044808228</v>
      </c>
      <c r="L15" s="161">
        <f>+'Total Convetional'!L15+'Total HDD'!L15</f>
        <v>6761130.5600000005</v>
      </c>
      <c r="M15" s="444">
        <f t="shared" si="10"/>
        <v>-606980.25551917776</v>
      </c>
      <c r="N15" s="404">
        <f t="shared" si="11"/>
        <v>18088639.225412808</v>
      </c>
      <c r="O15" s="161">
        <f t="shared" si="12"/>
        <v>18954012.32</v>
      </c>
      <c r="P15" s="403">
        <f t="shared" si="13"/>
        <v>-865373.09458719194</v>
      </c>
      <c r="Q15" s="168">
        <f>+'Total Convetional'!Q15+'Total HDD'!Q15</f>
        <v>5793632.4517847262</v>
      </c>
      <c r="R15" s="161">
        <f>+'Total Convetional'!R15+'Total HDD'!R15</f>
        <v>4962888.68</v>
      </c>
      <c r="S15" s="448">
        <f t="shared" si="14"/>
        <v>830743.77178472653</v>
      </c>
      <c r="T15" s="161">
        <f>+'Total Convetional'!T15+'Total HDD'!T15</f>
        <v>6171320.7576163039</v>
      </c>
      <c r="U15" s="161">
        <f>+'Total Convetional'!U15+'Total HDD'!U15</f>
        <v>0</v>
      </c>
      <c r="V15" s="448">
        <f t="shared" si="15"/>
        <v>6171320.7576163039</v>
      </c>
      <c r="W15" s="161">
        <f>+'Total Convetional'!W15+'Total HDD'!W15</f>
        <v>6271270.6916847071</v>
      </c>
      <c r="X15" s="161">
        <f>+'Total Convetional'!X15+'Total HDD'!X15</f>
        <v>0</v>
      </c>
      <c r="Y15" s="444">
        <f t="shared" si="16"/>
        <v>6271270.6916847071</v>
      </c>
      <c r="Z15" s="168">
        <f t="shared" si="17"/>
        <v>18236223.901085738</v>
      </c>
      <c r="AA15" s="161">
        <f t="shared" si="18"/>
        <v>4962888.68</v>
      </c>
      <c r="AB15" s="403">
        <f t="shared" si="19"/>
        <v>13273335.221085738</v>
      </c>
      <c r="AC15" s="404">
        <f t="shared" si="20"/>
        <v>36324863.126498543</v>
      </c>
      <c r="AD15" s="161">
        <f t="shared" si="21"/>
        <v>23916901</v>
      </c>
      <c r="AE15" s="403">
        <f t="shared" si="22"/>
        <v>12407962.126498543</v>
      </c>
      <c r="AF15" s="168">
        <f>+'Total Convetional'!AF15+'Total HDD'!AF15</f>
        <v>6341139.5254658256</v>
      </c>
      <c r="AG15" s="161">
        <f>+'Total Convetional'!AG15+'Total HDD'!AG15</f>
        <v>0</v>
      </c>
      <c r="AH15" s="462">
        <f t="shared" si="23"/>
        <v>6341139.5254658256</v>
      </c>
      <c r="AI15" s="161">
        <f>+'Total Convetional'!AI15+'Total HDD'!AI15</f>
        <v>6375445.6137863677</v>
      </c>
      <c r="AJ15" s="161">
        <f>+'Total Convetional'!AJ15+'Total HDD'!AJ15</f>
        <v>0</v>
      </c>
      <c r="AK15" s="462">
        <f t="shared" si="24"/>
        <v>6375445.6137863677</v>
      </c>
      <c r="AL15" s="161">
        <f>+'Total Convetional'!AL15+'Total HDD'!AL15</f>
        <v>6483070.0519412179</v>
      </c>
      <c r="AM15" s="161">
        <f>+'Total Convetional'!AM15+'Total HDD'!AM15</f>
        <v>0</v>
      </c>
      <c r="AN15" s="444">
        <f t="shared" si="25"/>
        <v>6483070.0519412179</v>
      </c>
      <c r="AO15" s="404">
        <f t="shared" si="26"/>
        <v>19199655.191193409</v>
      </c>
      <c r="AP15" s="161">
        <f t="shared" si="27"/>
        <v>0</v>
      </c>
      <c r="AQ15" s="161">
        <f t="shared" si="28"/>
        <v>19199655.191193409</v>
      </c>
      <c r="AR15" s="168">
        <f>+'Total Convetional'!AR15+'Total HDD'!AR15</f>
        <v>6402957.4237563852</v>
      </c>
      <c r="AS15" s="161">
        <f>+'Total Convetional'!AS15+'Total HDD'!AS15</f>
        <v>0</v>
      </c>
      <c r="AT15" s="462">
        <f t="shared" si="29"/>
        <v>6402957.4237563852</v>
      </c>
      <c r="AU15" s="161">
        <f>+'Total Convetional'!AU15+'Total HDD'!AU15</f>
        <v>6460295.7183812326</v>
      </c>
      <c r="AV15" s="161">
        <f>+'Total Convetional'!AV15+'Total HDD'!AV15</f>
        <v>0</v>
      </c>
      <c r="AW15" s="448">
        <f t="shared" si="30"/>
        <v>6460295.7183812326</v>
      </c>
      <c r="AX15" s="161">
        <f>+'Total Convetional'!AX15+'Total HDD'!AX15</f>
        <v>6307198.0349140018</v>
      </c>
      <c r="AY15" s="352">
        <f>+'Total Convetional'!AY15+'Total HDD'!AY15</f>
        <v>0</v>
      </c>
      <c r="AZ15" s="444">
        <f t="shared" si="31"/>
        <v>6307198.0349140018</v>
      </c>
      <c r="BA15" s="359">
        <f t="shared" si="32"/>
        <v>19170451.177051619</v>
      </c>
      <c r="BB15" s="364">
        <f t="shared" si="33"/>
        <v>0</v>
      </c>
      <c r="BC15" s="364">
        <f t="shared" si="34"/>
        <v>19170451.177051619</v>
      </c>
      <c r="BD15" s="371">
        <f t="shared" si="35"/>
        <v>38370106.368245028</v>
      </c>
      <c r="BE15" s="372">
        <f t="shared" si="36"/>
        <v>0</v>
      </c>
      <c r="BF15" s="372">
        <f t="shared" si="37"/>
        <v>38370106.368245028</v>
      </c>
      <c r="BG15" s="381">
        <f t="shared" si="38"/>
        <v>74694969.494743571</v>
      </c>
      <c r="BH15" s="372">
        <f t="shared" si="39"/>
        <v>23916901</v>
      </c>
      <c r="BI15" s="372">
        <f t="shared" si="40"/>
        <v>50778068.494743571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+'Total Convetional'!E16+'Total HDD'!E16</f>
        <v>363906.2757454497</v>
      </c>
      <c r="F16" s="161">
        <f>+'Total Convetional'!F16+'Total HDD'!F16</f>
        <v>365011</v>
      </c>
      <c r="G16" s="448">
        <f t="shared" si="8"/>
        <v>-1104.7242545502959</v>
      </c>
      <c r="H16" s="161">
        <f>+'Total Convetional'!H16+'Total HDD'!H16</f>
        <v>354045.89387010544</v>
      </c>
      <c r="I16" s="161">
        <f>+'Total Convetional'!I16+'Total HDD'!I16</f>
        <v>371376.44</v>
      </c>
      <c r="J16" s="448">
        <f t="shared" si="9"/>
        <v>-17330.546129894559</v>
      </c>
      <c r="K16" s="161">
        <f>+'Total Convetional'!K16+'Total HDD'!K16</f>
        <v>362195.97307717521</v>
      </c>
      <c r="L16" s="161">
        <f>+'Total Convetional'!L16+'Total HDD'!L16</f>
        <v>389027.69</v>
      </c>
      <c r="M16" s="444">
        <f t="shared" si="10"/>
        <v>-26831.716922824795</v>
      </c>
      <c r="N16" s="404">
        <f t="shared" si="11"/>
        <v>1080148.1426927303</v>
      </c>
      <c r="O16" s="161">
        <f t="shared" si="12"/>
        <v>1125415.1299999999</v>
      </c>
      <c r="P16" s="403">
        <f t="shared" si="13"/>
        <v>-45266.987307269592</v>
      </c>
      <c r="Q16" s="168">
        <f>+'Total Convetional'!Q16+'Total HDD'!Q16</f>
        <v>342510.25704338547</v>
      </c>
      <c r="R16" s="161">
        <f>+'Total Convetional'!R16+'Total HDD'!R16</f>
        <v>351960.75</v>
      </c>
      <c r="S16" s="448">
        <f t="shared" si="14"/>
        <v>-9450.4929566145292</v>
      </c>
      <c r="T16" s="161">
        <f>+'Total Convetional'!T16+'Total HDD'!T16</f>
        <v>362952.47458620294</v>
      </c>
      <c r="U16" s="161">
        <f>+'Total Convetional'!U16+'Total HDD'!U16</f>
        <v>0</v>
      </c>
      <c r="V16" s="448">
        <f t="shared" si="15"/>
        <v>362952.47458620294</v>
      </c>
      <c r="W16" s="161">
        <f>+'Total Convetional'!W16+'Total HDD'!W16</f>
        <v>367760.67663795833</v>
      </c>
      <c r="X16" s="161">
        <f>+'Total Convetional'!X16+'Total HDD'!X16</f>
        <v>0</v>
      </c>
      <c r="Y16" s="444">
        <f t="shared" si="16"/>
        <v>367760.67663795833</v>
      </c>
      <c r="Z16" s="168">
        <f t="shared" si="17"/>
        <v>1073223.4082675467</v>
      </c>
      <c r="AA16" s="161">
        <f t="shared" si="18"/>
        <v>351960.75</v>
      </c>
      <c r="AB16" s="403">
        <f t="shared" si="19"/>
        <v>721262.65826754668</v>
      </c>
      <c r="AC16" s="404">
        <f t="shared" si="20"/>
        <v>2153371.5509602772</v>
      </c>
      <c r="AD16" s="161">
        <f t="shared" si="21"/>
        <v>1477375.88</v>
      </c>
      <c r="AE16" s="403">
        <f t="shared" si="22"/>
        <v>675995.67096027732</v>
      </c>
      <c r="AF16" s="168">
        <f>+'Total Convetional'!AF16+'Total HDD'!AF16</f>
        <v>385329.50298790541</v>
      </c>
      <c r="AG16" s="161">
        <f>+'Total Convetional'!AG16+'Total HDD'!AG16</f>
        <v>0</v>
      </c>
      <c r="AH16" s="462">
        <f t="shared" si="23"/>
        <v>385329.50298790541</v>
      </c>
      <c r="AI16" s="161">
        <f>+'Total Convetional'!AI16+'Total HDD'!AI16</f>
        <v>385492.41153630754</v>
      </c>
      <c r="AJ16" s="161">
        <f>+'Total Convetional'!AJ16+'Total HDD'!AJ16</f>
        <v>0</v>
      </c>
      <c r="AK16" s="462">
        <f t="shared" si="24"/>
        <v>385492.41153630754</v>
      </c>
      <c r="AL16" s="161">
        <f>+'Total Convetional'!AL16+'Total HDD'!AL16</f>
        <v>384737.44032213802</v>
      </c>
      <c r="AM16" s="161">
        <f>+'Total Convetional'!AM16+'Total HDD'!AM16</f>
        <v>0</v>
      </c>
      <c r="AN16" s="444">
        <f t="shared" si="25"/>
        <v>384737.44032213802</v>
      </c>
      <c r="AO16" s="404">
        <f t="shared" si="26"/>
        <v>1155559.3548463508</v>
      </c>
      <c r="AP16" s="161">
        <f t="shared" si="27"/>
        <v>0</v>
      </c>
      <c r="AQ16" s="161">
        <f t="shared" si="28"/>
        <v>1155559.3548463508</v>
      </c>
      <c r="AR16" s="168">
        <f>+'Total Convetional'!AR16+'Total HDD'!AR16</f>
        <v>387315.82341614814</v>
      </c>
      <c r="AS16" s="161">
        <f>+'Total Convetional'!AS16+'Total HDD'!AS16</f>
        <v>0</v>
      </c>
      <c r="AT16" s="462">
        <f t="shared" si="29"/>
        <v>387315.82341614814</v>
      </c>
      <c r="AU16" s="161">
        <f>+'Total Convetional'!AU16+'Total HDD'!AU16</f>
        <v>386373.73744920566</v>
      </c>
      <c r="AV16" s="161">
        <f>+'Total Convetional'!AV16+'Total HDD'!AV16</f>
        <v>0</v>
      </c>
      <c r="AW16" s="448">
        <f t="shared" si="30"/>
        <v>386373.73744920566</v>
      </c>
      <c r="AX16" s="161">
        <f>+'Total Convetional'!AX16+'Total HDD'!AX16</f>
        <v>376944.81720978278</v>
      </c>
      <c r="AY16" s="352">
        <f>+'Total Convetional'!AY16+'Total HDD'!AY16</f>
        <v>0</v>
      </c>
      <c r="AZ16" s="444">
        <f t="shared" si="31"/>
        <v>376944.81720978278</v>
      </c>
      <c r="BA16" s="359">
        <f t="shared" si="32"/>
        <v>1150634.3780751366</v>
      </c>
      <c r="BB16" s="364">
        <f t="shared" si="33"/>
        <v>0</v>
      </c>
      <c r="BC16" s="364">
        <f t="shared" si="34"/>
        <v>1150634.3780751366</v>
      </c>
      <c r="BD16" s="371">
        <f t="shared" si="35"/>
        <v>2306193.7329214877</v>
      </c>
      <c r="BE16" s="372">
        <f t="shared" si="36"/>
        <v>0</v>
      </c>
      <c r="BF16" s="372">
        <f t="shared" si="37"/>
        <v>2306193.7329214877</v>
      </c>
      <c r="BG16" s="381">
        <f t="shared" si="38"/>
        <v>4459565.2838817649</v>
      </c>
      <c r="BH16" s="372">
        <f t="shared" si="39"/>
        <v>1477375.88</v>
      </c>
      <c r="BI16" s="372">
        <f t="shared" si="40"/>
        <v>2982189.403881765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+'Total Convetional'!E17+'Total HDD'!E17</f>
        <v>0</v>
      </c>
      <c r="F17" s="161">
        <f>+'Total Convetional'!F17+'Total HDD'!F17</f>
        <v>0</v>
      </c>
      <c r="G17" s="448">
        <f t="shared" si="8"/>
        <v>0</v>
      </c>
      <c r="H17" s="161">
        <f>+'Total Convetional'!H17+'Total HDD'!H17</f>
        <v>0</v>
      </c>
      <c r="I17" s="161">
        <f>+'Total Convetional'!I17+'Total HDD'!I17</f>
        <v>0</v>
      </c>
      <c r="J17" s="448">
        <f t="shared" si="9"/>
        <v>0</v>
      </c>
      <c r="K17" s="161">
        <f>+'Total Convetional'!K17+'Total HDD'!K17</f>
        <v>0</v>
      </c>
      <c r="L17" s="161">
        <f>+'Total Convetional'!L17+'Total HDD'!L17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+'Total Convetional'!Q17+'Total HDD'!Q17</f>
        <v>0</v>
      </c>
      <c r="R17" s="161">
        <f>+'Total Convetional'!R17+'Total HDD'!R17</f>
        <v>0</v>
      </c>
      <c r="S17" s="448">
        <f t="shared" si="14"/>
        <v>0</v>
      </c>
      <c r="T17" s="161">
        <f>+'Total Convetional'!T17+'Total HDD'!T17</f>
        <v>0</v>
      </c>
      <c r="U17" s="161">
        <f>+'Total Convetional'!U17+'Total HDD'!U17</f>
        <v>0</v>
      </c>
      <c r="V17" s="448">
        <f t="shared" si="15"/>
        <v>0</v>
      </c>
      <c r="W17" s="161">
        <f>+'Total Convetional'!W17+'Total HDD'!W17</f>
        <v>0</v>
      </c>
      <c r="X17" s="161">
        <f>+'Total Convetional'!X17+'Total HDD'!X17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+'Total Convetional'!AF17+'Total HDD'!AF17</f>
        <v>0</v>
      </c>
      <c r="AG17" s="161">
        <f>+'Total Convetional'!AG17+'Total HDD'!AG17</f>
        <v>0</v>
      </c>
      <c r="AH17" s="462">
        <f t="shared" si="23"/>
        <v>0</v>
      </c>
      <c r="AI17" s="161">
        <f>+'Total Convetional'!AI17+'Total HDD'!AI17</f>
        <v>0</v>
      </c>
      <c r="AJ17" s="161">
        <f>+'Total Convetional'!AJ17+'Total HDD'!AJ17</f>
        <v>0</v>
      </c>
      <c r="AK17" s="462">
        <f t="shared" si="24"/>
        <v>0</v>
      </c>
      <c r="AL17" s="161">
        <f>+'Total Convetional'!AL17+'Total HDD'!AL17</f>
        <v>0</v>
      </c>
      <c r="AM17" s="161">
        <f>+'Total Convetional'!AM17+'Total HDD'!AM17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+'Total Convetional'!AR17+'Total HDD'!AR17</f>
        <v>0</v>
      </c>
      <c r="AS17" s="161">
        <f>+'Total Convetional'!AS17+'Total HDD'!AS17</f>
        <v>0</v>
      </c>
      <c r="AT17" s="462">
        <f t="shared" si="29"/>
        <v>0</v>
      </c>
      <c r="AU17" s="161">
        <f>+'Total Convetional'!AU17+'Total HDD'!AU17</f>
        <v>0</v>
      </c>
      <c r="AV17" s="161">
        <f>+'Total Convetional'!AV17+'Total HDD'!AV17</f>
        <v>0</v>
      </c>
      <c r="AW17" s="448">
        <f t="shared" si="30"/>
        <v>0</v>
      </c>
      <c r="AX17" s="161">
        <f>+'Total Convetional'!AX17+'Total HDD'!AX17</f>
        <v>0</v>
      </c>
      <c r="AY17" s="352">
        <f>+'Total Convetional'!AY17+'Total HDD'!AY17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+'Total Convetional'!E18+'Total HDD'!E18</f>
        <v>961526.46463432966</v>
      </c>
      <c r="F18" s="161">
        <f>+'Total Convetional'!F18+'Total HDD'!F18</f>
        <v>1235609.19</v>
      </c>
      <c r="G18" s="448">
        <f t="shared" si="8"/>
        <v>-274082.72536567028</v>
      </c>
      <c r="H18" s="161">
        <f>+'Total Convetional'!H18+'Total HDD'!H18</f>
        <v>958967.2293280533</v>
      </c>
      <c r="I18" s="161">
        <f>+'Total Convetional'!I18+'Total HDD'!I18</f>
        <v>1266791.3999999999</v>
      </c>
      <c r="J18" s="448">
        <f t="shared" si="9"/>
        <v>-307824.1706719466</v>
      </c>
      <c r="K18" s="161">
        <f>+'Total Convetional'!K18+'Total HDD'!K18</f>
        <v>960347.14724032371</v>
      </c>
      <c r="L18" s="161">
        <f>+'Total Convetional'!L18+'Total HDD'!L18</f>
        <v>1334357.7</v>
      </c>
      <c r="M18" s="444">
        <f t="shared" si="10"/>
        <v>-374010.55275967624</v>
      </c>
      <c r="N18" s="404">
        <f t="shared" si="11"/>
        <v>2880840.841202707</v>
      </c>
      <c r="O18" s="161">
        <f t="shared" si="12"/>
        <v>3836758.29</v>
      </c>
      <c r="P18" s="403">
        <f t="shared" si="13"/>
        <v>-955917.44879729301</v>
      </c>
      <c r="Q18" s="168">
        <f>+'Total Convetional'!Q18+'Total HDD'!Q18</f>
        <v>985105.3503834845</v>
      </c>
      <c r="R18" s="161">
        <f>+'Total Convetional'!R18+'Total HDD'!R18</f>
        <v>1654088.72</v>
      </c>
      <c r="S18" s="448">
        <f t="shared" si="14"/>
        <v>-668983.36961651547</v>
      </c>
      <c r="T18" s="161">
        <f>+'Total Convetional'!T18+'Total HDD'!T18</f>
        <v>1030748.9647182162</v>
      </c>
      <c r="U18" s="161">
        <f>+'Total Convetional'!U18+'Total HDD'!U18</f>
        <v>0</v>
      </c>
      <c r="V18" s="448">
        <f t="shared" si="15"/>
        <v>1030748.9647182162</v>
      </c>
      <c r="W18" s="161">
        <f>+'Total Convetional'!W18+'Total HDD'!W18</f>
        <v>1052927.2110485949</v>
      </c>
      <c r="X18" s="161">
        <f>+'Total Convetional'!X18+'Total HDD'!X18</f>
        <v>0</v>
      </c>
      <c r="Y18" s="444">
        <f t="shared" si="16"/>
        <v>1052927.2110485949</v>
      </c>
      <c r="Z18" s="168">
        <f t="shared" si="17"/>
        <v>3068781.5261502955</v>
      </c>
      <c r="AA18" s="161">
        <f t="shared" si="18"/>
        <v>1654088.72</v>
      </c>
      <c r="AB18" s="403">
        <f t="shared" si="19"/>
        <v>1414692.8061502955</v>
      </c>
      <c r="AC18" s="404">
        <f t="shared" si="20"/>
        <v>5949622.3673530025</v>
      </c>
      <c r="AD18" s="161">
        <f t="shared" si="21"/>
        <v>5490847.0099999998</v>
      </c>
      <c r="AE18" s="403">
        <f t="shared" si="22"/>
        <v>458775.35735300276</v>
      </c>
      <c r="AF18" s="168">
        <f>+'Total Convetional'!AF18+'Total HDD'!AF18</f>
        <v>1185619.0331570273</v>
      </c>
      <c r="AG18" s="161">
        <f>+'Total Convetional'!AG18+'Total HDD'!AG18</f>
        <v>0</v>
      </c>
      <c r="AH18" s="462">
        <f t="shared" si="23"/>
        <v>1185619.0331570273</v>
      </c>
      <c r="AI18" s="161">
        <f>+'Total Convetional'!AI18+'Total HDD'!AI18</f>
        <v>1202866.1832403978</v>
      </c>
      <c r="AJ18" s="161">
        <f>+'Total Convetional'!AJ18+'Total HDD'!AJ18</f>
        <v>0</v>
      </c>
      <c r="AK18" s="462">
        <f t="shared" si="24"/>
        <v>1202866.1832403978</v>
      </c>
      <c r="AL18" s="161">
        <f>+'Total Convetional'!AL18+'Total HDD'!AL18</f>
        <v>1221856.986839145</v>
      </c>
      <c r="AM18" s="161">
        <f>+'Total Convetional'!AM18+'Total HDD'!AM18</f>
        <v>0</v>
      </c>
      <c r="AN18" s="444">
        <f t="shared" si="25"/>
        <v>1221856.986839145</v>
      </c>
      <c r="AO18" s="404">
        <f t="shared" si="26"/>
        <v>3610342.2032365701</v>
      </c>
      <c r="AP18" s="161">
        <f t="shared" si="27"/>
        <v>0</v>
      </c>
      <c r="AQ18" s="161">
        <f t="shared" si="28"/>
        <v>3610342.2032365701</v>
      </c>
      <c r="AR18" s="168">
        <f>+'Total Convetional'!AR18+'Total HDD'!AR18</f>
        <v>1240564.7341816872</v>
      </c>
      <c r="AS18" s="161">
        <f>+'Total Convetional'!AS18+'Total HDD'!AS18</f>
        <v>0</v>
      </c>
      <c r="AT18" s="462">
        <f t="shared" si="29"/>
        <v>1240564.7341816872</v>
      </c>
      <c r="AU18" s="161">
        <f>+'Total Convetional'!AU18+'Total HDD'!AU18</f>
        <v>1244690.9561999999</v>
      </c>
      <c r="AV18" s="161">
        <f>+'Total Convetional'!AV18+'Total HDD'!AV18</f>
        <v>0</v>
      </c>
      <c r="AW18" s="448">
        <f t="shared" si="30"/>
        <v>1244690.9561999999</v>
      </c>
      <c r="AX18" s="161">
        <f>+'Total Convetional'!AX18+'Total HDD'!AX18</f>
        <v>1237479.9472484835</v>
      </c>
      <c r="AY18" s="352">
        <f>+'Total Convetional'!AY18+'Total HDD'!AY18</f>
        <v>0</v>
      </c>
      <c r="AZ18" s="444">
        <f t="shared" si="31"/>
        <v>1237479.9472484835</v>
      </c>
      <c r="BA18" s="359">
        <f t="shared" si="32"/>
        <v>3722735.6376301707</v>
      </c>
      <c r="BB18" s="364">
        <f t="shared" si="33"/>
        <v>0</v>
      </c>
      <c r="BC18" s="364">
        <f t="shared" si="34"/>
        <v>3722735.6376301707</v>
      </c>
      <c r="BD18" s="371">
        <f t="shared" si="35"/>
        <v>7333077.8408667408</v>
      </c>
      <c r="BE18" s="372">
        <f t="shared" si="36"/>
        <v>0</v>
      </c>
      <c r="BF18" s="372">
        <f t="shared" si="37"/>
        <v>7333077.8408667408</v>
      </c>
      <c r="BG18" s="381">
        <f t="shared" si="38"/>
        <v>13282700.208219744</v>
      </c>
      <c r="BH18" s="372">
        <f t="shared" si="39"/>
        <v>5490847.0099999998</v>
      </c>
      <c r="BI18" s="372">
        <f t="shared" si="40"/>
        <v>7791853.1982197445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+'Total Convetional'!E19+'Total HDD'!E19</f>
        <v>148247.12</v>
      </c>
      <c r="F19" s="161">
        <f>+'Total Convetional'!F19+'Total HDD'!F19</f>
        <v>1109360.82</v>
      </c>
      <c r="G19" s="448">
        <f t="shared" si="8"/>
        <v>-961113.70000000007</v>
      </c>
      <c r="H19" s="161">
        <f>+'Total Convetional'!H19+'Total HDD'!H19</f>
        <v>148247.12</v>
      </c>
      <c r="I19" s="161">
        <f>+'Total Convetional'!I19+'Total HDD'!I19</f>
        <v>201415.30000000002</v>
      </c>
      <c r="J19" s="448">
        <f t="shared" si="9"/>
        <v>-53168.180000000022</v>
      </c>
      <c r="K19" s="161">
        <f>+'Total Convetional'!K19+'Total HDD'!K19</f>
        <v>398247.12</v>
      </c>
      <c r="L19" s="161">
        <f>+'Total Convetional'!L19+'Total HDD'!L19</f>
        <v>142973.96</v>
      </c>
      <c r="M19" s="444">
        <f t="shared" si="10"/>
        <v>255273.16</v>
      </c>
      <c r="N19" s="404">
        <f t="shared" si="11"/>
        <v>694741.36</v>
      </c>
      <c r="O19" s="161">
        <f t="shared" si="12"/>
        <v>1453750.08</v>
      </c>
      <c r="P19" s="403">
        <f t="shared" si="13"/>
        <v>-759008.72000000009</v>
      </c>
      <c r="Q19" s="168">
        <f>+'Total Convetional'!Q19+'Total HDD'!Q19</f>
        <v>148247.12</v>
      </c>
      <c r="R19" s="161">
        <f>+'Total Convetional'!R19+'Total HDD'!R19</f>
        <v>345324.92</v>
      </c>
      <c r="S19" s="448">
        <f t="shared" si="14"/>
        <v>-197077.8</v>
      </c>
      <c r="T19" s="161">
        <f>+'Total Convetional'!T19+'Total HDD'!T19</f>
        <v>148247.12</v>
      </c>
      <c r="U19" s="161">
        <f>+'Total Convetional'!U19+'Total HDD'!U19</f>
        <v>0</v>
      </c>
      <c r="V19" s="448">
        <f t="shared" si="15"/>
        <v>148247.12</v>
      </c>
      <c r="W19" s="161">
        <f>+'Total Convetional'!W19+'Total HDD'!W19</f>
        <v>148247.12</v>
      </c>
      <c r="X19" s="161">
        <f>+'Total Convetional'!X19+'Total HDD'!X19</f>
        <v>0</v>
      </c>
      <c r="Y19" s="444">
        <f t="shared" si="16"/>
        <v>148247.12</v>
      </c>
      <c r="Z19" s="168">
        <f t="shared" si="17"/>
        <v>444741.36</v>
      </c>
      <c r="AA19" s="161">
        <f t="shared" si="18"/>
        <v>345324.92</v>
      </c>
      <c r="AB19" s="403">
        <f t="shared" si="19"/>
        <v>99416.44</v>
      </c>
      <c r="AC19" s="404">
        <f t="shared" si="20"/>
        <v>1139482.72</v>
      </c>
      <c r="AD19" s="161">
        <f t="shared" si="21"/>
        <v>1799075</v>
      </c>
      <c r="AE19" s="403">
        <f t="shared" si="22"/>
        <v>-659592.28</v>
      </c>
      <c r="AF19" s="168">
        <f>+'Total Convetional'!AF19+'Total HDD'!AF19</f>
        <v>148247.12</v>
      </c>
      <c r="AG19" s="161">
        <f>+'Total Convetional'!AG19+'Total HDD'!AG19</f>
        <v>0</v>
      </c>
      <c r="AH19" s="462">
        <f t="shared" si="23"/>
        <v>148247.12</v>
      </c>
      <c r="AI19" s="161">
        <f>+'Total Convetional'!AI19+'Total HDD'!AI19</f>
        <v>148247.12</v>
      </c>
      <c r="AJ19" s="161">
        <f>+'Total Convetional'!AJ19+'Total HDD'!AJ19</f>
        <v>0</v>
      </c>
      <c r="AK19" s="462">
        <f t="shared" si="24"/>
        <v>148247.12</v>
      </c>
      <c r="AL19" s="161">
        <f>+'Total Convetional'!AL19+'Total HDD'!AL19</f>
        <v>398247.12</v>
      </c>
      <c r="AM19" s="161">
        <f>+'Total Convetional'!AM19+'Total HDD'!AM19</f>
        <v>0</v>
      </c>
      <c r="AN19" s="444">
        <f t="shared" si="25"/>
        <v>398247.12</v>
      </c>
      <c r="AO19" s="404">
        <f t="shared" si="26"/>
        <v>694741.36</v>
      </c>
      <c r="AP19" s="161">
        <f t="shared" si="27"/>
        <v>0</v>
      </c>
      <c r="AQ19" s="161">
        <f t="shared" si="28"/>
        <v>694741.36</v>
      </c>
      <c r="AR19" s="168">
        <f>+'Total Convetional'!AR19+'Total HDD'!AR19</f>
        <v>148247.12</v>
      </c>
      <c r="AS19" s="161">
        <f>+'Total Convetional'!AS19+'Total HDD'!AS19</f>
        <v>0</v>
      </c>
      <c r="AT19" s="462">
        <f t="shared" si="29"/>
        <v>148247.12</v>
      </c>
      <c r="AU19" s="161">
        <f>+'Total Convetional'!AU19+'Total HDD'!AU19</f>
        <v>148247.12</v>
      </c>
      <c r="AV19" s="161">
        <f>+'Total Convetional'!AV19+'Total HDD'!AV19</f>
        <v>0</v>
      </c>
      <c r="AW19" s="448">
        <f t="shared" si="30"/>
        <v>148247.12</v>
      </c>
      <c r="AX19" s="161">
        <f>+'Total Convetional'!AX19+'Total HDD'!AX19</f>
        <v>148247.12</v>
      </c>
      <c r="AY19" s="352">
        <f>+'Total Convetional'!AY19+'Total HDD'!AY19</f>
        <v>0</v>
      </c>
      <c r="AZ19" s="444">
        <f t="shared" si="31"/>
        <v>148247.12</v>
      </c>
      <c r="BA19" s="359">
        <f t="shared" si="32"/>
        <v>444741.36</v>
      </c>
      <c r="BB19" s="364">
        <f t="shared" si="33"/>
        <v>0</v>
      </c>
      <c r="BC19" s="364">
        <f t="shared" si="34"/>
        <v>444741.36</v>
      </c>
      <c r="BD19" s="371">
        <f t="shared" si="35"/>
        <v>1139482.72</v>
      </c>
      <c r="BE19" s="372">
        <f t="shared" si="36"/>
        <v>0</v>
      </c>
      <c r="BF19" s="372">
        <f t="shared" si="37"/>
        <v>1139482.72</v>
      </c>
      <c r="BG19" s="381">
        <f t="shared" si="38"/>
        <v>2278965.44</v>
      </c>
      <c r="BH19" s="372">
        <f t="shared" si="39"/>
        <v>1799075</v>
      </c>
      <c r="BI19" s="372">
        <f t="shared" si="40"/>
        <v>479890.43999999994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+'Total Convetional'!E20+'Total HDD'!E20</f>
        <v>0</v>
      </c>
      <c r="F20" s="161">
        <f>+'Total Convetional'!F20+'Total HDD'!F20</f>
        <v>0</v>
      </c>
      <c r="G20" s="448">
        <f t="shared" si="8"/>
        <v>0</v>
      </c>
      <c r="H20" s="161">
        <f>+'Total Convetional'!H20+'Total HDD'!H20</f>
        <v>0</v>
      </c>
      <c r="I20" s="161">
        <f>+'Total Convetional'!I20+'Total HDD'!I20</f>
        <v>0</v>
      </c>
      <c r="J20" s="448">
        <f t="shared" si="9"/>
        <v>0</v>
      </c>
      <c r="K20" s="161">
        <f>+'Total Convetional'!K20+'Total HDD'!K20</f>
        <v>0</v>
      </c>
      <c r="L20" s="161">
        <f>+'Total Convetional'!L20+'Total HDD'!L20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+'Total Convetional'!Q20+'Total HDD'!Q20</f>
        <v>0</v>
      </c>
      <c r="R20" s="161">
        <f>+'Total Convetional'!R20+'Total HDD'!R20</f>
        <v>0</v>
      </c>
      <c r="S20" s="448">
        <f t="shared" si="14"/>
        <v>0</v>
      </c>
      <c r="T20" s="161">
        <f>+'Total Convetional'!T20+'Total HDD'!T20</f>
        <v>0</v>
      </c>
      <c r="U20" s="161">
        <f>+'Total Convetional'!U20+'Total HDD'!U20</f>
        <v>0</v>
      </c>
      <c r="V20" s="448">
        <f t="shared" si="15"/>
        <v>0</v>
      </c>
      <c r="W20" s="161">
        <f>+'Total Convetional'!W20+'Total HDD'!W20</f>
        <v>0</v>
      </c>
      <c r="X20" s="161">
        <f>+'Total Convetional'!X20+'Total HDD'!X20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+'Total Convetional'!AF20+'Total HDD'!AF20</f>
        <v>0</v>
      </c>
      <c r="AG20" s="161">
        <f>+'Total Convetional'!AG20+'Total HDD'!AG20</f>
        <v>0</v>
      </c>
      <c r="AH20" s="462">
        <f t="shared" si="23"/>
        <v>0</v>
      </c>
      <c r="AI20" s="161">
        <f>+'Total Convetional'!AI20+'Total HDD'!AI20</f>
        <v>0</v>
      </c>
      <c r="AJ20" s="161">
        <f>+'Total Convetional'!AJ20+'Total HDD'!AJ20</f>
        <v>0</v>
      </c>
      <c r="AK20" s="462">
        <f t="shared" si="24"/>
        <v>0</v>
      </c>
      <c r="AL20" s="161">
        <f>+'Total Convetional'!AL20+'Total HDD'!AL20</f>
        <v>0</v>
      </c>
      <c r="AM20" s="161">
        <f>+'Total Convetional'!AM20+'Total HDD'!AM20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+'Total Convetional'!AR20+'Total HDD'!AR20</f>
        <v>0</v>
      </c>
      <c r="AS20" s="161">
        <f>+'Total Convetional'!AS20+'Total HDD'!AS20</f>
        <v>0</v>
      </c>
      <c r="AT20" s="462">
        <f t="shared" si="29"/>
        <v>0</v>
      </c>
      <c r="AU20" s="161">
        <f>+'Total Convetional'!AU20+'Total HDD'!AU20</f>
        <v>0</v>
      </c>
      <c r="AV20" s="161">
        <f>+'Total Convetional'!AV20+'Total HDD'!AV20</f>
        <v>0</v>
      </c>
      <c r="AW20" s="448">
        <f t="shared" si="30"/>
        <v>0</v>
      </c>
      <c r="AX20" s="161">
        <f>+'Total Convetional'!AX20+'Total HDD'!AX20</f>
        <v>0</v>
      </c>
      <c r="AY20" s="352">
        <f>+'Total Convetional'!AY20+'Total HDD'!AY20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+'Total Convetional'!E21+'Total HDD'!E21</f>
        <v>-1139207.3142710435</v>
      </c>
      <c r="F21" s="161">
        <f>+'Total Convetional'!F21+'Total HDD'!F21</f>
        <v>-2008122.3199999998</v>
      </c>
      <c r="G21" s="448">
        <f t="shared" si="8"/>
        <v>868915.00572895631</v>
      </c>
      <c r="H21" s="161">
        <f>+'Total Convetional'!H21+'Total HDD'!H21</f>
        <v>-1139207.3142710435</v>
      </c>
      <c r="I21" s="161">
        <f>+'Total Convetional'!I21+'Total HDD'!I21</f>
        <v>-2037682.2999999998</v>
      </c>
      <c r="J21" s="448">
        <f t="shared" si="9"/>
        <v>898474.98572895629</v>
      </c>
      <c r="K21" s="161">
        <f>+'Total Convetional'!K21+'Total HDD'!K21</f>
        <v>-1139207.3142710435</v>
      </c>
      <c r="L21" s="161">
        <f>+'Total Convetional'!L21+'Total HDD'!L21</f>
        <v>-1922579.7999999998</v>
      </c>
      <c r="M21" s="444">
        <f t="shared" si="10"/>
        <v>783372.48572895629</v>
      </c>
      <c r="N21" s="404">
        <f t="shared" si="11"/>
        <v>-3417621.9428131306</v>
      </c>
      <c r="O21" s="161">
        <f t="shared" si="12"/>
        <v>-5968384.4199999999</v>
      </c>
      <c r="P21" s="403">
        <f t="shared" si="13"/>
        <v>2550762.4771868694</v>
      </c>
      <c r="Q21" s="168">
        <f>+'Total Convetional'!Q21+'Total HDD'!Q21</f>
        <v>-1139207.3142710435</v>
      </c>
      <c r="R21" s="161">
        <f>+'Total Convetional'!R21+'Total HDD'!R21</f>
        <v>-468630.04000000004</v>
      </c>
      <c r="S21" s="448">
        <f t="shared" si="14"/>
        <v>-670577.27427104348</v>
      </c>
      <c r="T21" s="161">
        <f>+'Total Convetional'!T21+'Total HDD'!T21</f>
        <v>-1139207.3142710435</v>
      </c>
      <c r="U21" s="161">
        <f>+'Total Convetional'!U21+'Total HDD'!U21</f>
        <v>0</v>
      </c>
      <c r="V21" s="448">
        <f t="shared" si="15"/>
        <v>-1139207.3142710435</v>
      </c>
      <c r="W21" s="161">
        <f>+'Total Convetional'!W21+'Total HDD'!W21</f>
        <v>-1139207.3142710435</v>
      </c>
      <c r="X21" s="161">
        <f>+'Total Convetional'!X21+'Total HDD'!X21</f>
        <v>0</v>
      </c>
      <c r="Y21" s="444">
        <f t="shared" si="16"/>
        <v>-1139207.3142710435</v>
      </c>
      <c r="Z21" s="168">
        <f t="shared" si="17"/>
        <v>-3417621.9428131306</v>
      </c>
      <c r="AA21" s="161">
        <f t="shared" si="18"/>
        <v>-468630.04000000004</v>
      </c>
      <c r="AB21" s="403">
        <f t="shared" si="19"/>
        <v>-2948991.9028131305</v>
      </c>
      <c r="AC21" s="404">
        <f t="shared" si="20"/>
        <v>-6835243.8856262621</v>
      </c>
      <c r="AD21" s="161">
        <f t="shared" si="21"/>
        <v>-6437014.46</v>
      </c>
      <c r="AE21" s="403">
        <f t="shared" si="22"/>
        <v>-398229.42562626209</v>
      </c>
      <c r="AF21" s="168">
        <f>+'Total Convetional'!AF21+'Total HDD'!AF21</f>
        <v>-1139207.3142710435</v>
      </c>
      <c r="AG21" s="161">
        <f>+'Total Convetional'!AG21+'Total HDD'!AG21</f>
        <v>0</v>
      </c>
      <c r="AH21" s="462">
        <f t="shared" si="23"/>
        <v>-1139207.3142710435</v>
      </c>
      <c r="AI21" s="161">
        <f>+'Total Convetional'!AI21+'Total HDD'!AI21</f>
        <v>-1139207.3142710435</v>
      </c>
      <c r="AJ21" s="161">
        <f>+'Total Convetional'!AJ21+'Total HDD'!AJ21</f>
        <v>0</v>
      </c>
      <c r="AK21" s="462">
        <f t="shared" si="24"/>
        <v>-1139207.3142710435</v>
      </c>
      <c r="AL21" s="161">
        <f>+'Total Convetional'!AL21+'Total HDD'!AL21</f>
        <v>-1139207.3142710435</v>
      </c>
      <c r="AM21" s="161">
        <f>+'Total Convetional'!AM21+'Total HDD'!AM21</f>
        <v>0</v>
      </c>
      <c r="AN21" s="444">
        <f t="shared" si="25"/>
        <v>-1139207.3142710435</v>
      </c>
      <c r="AO21" s="404">
        <f t="shared" si="26"/>
        <v>-3417621.9428131306</v>
      </c>
      <c r="AP21" s="161">
        <f t="shared" si="27"/>
        <v>0</v>
      </c>
      <c r="AQ21" s="161">
        <f t="shared" si="28"/>
        <v>-3417621.9428131306</v>
      </c>
      <c r="AR21" s="168">
        <f>+'Total Convetional'!AR21+'Total HDD'!AR21</f>
        <v>-1139207.3142710435</v>
      </c>
      <c r="AS21" s="161">
        <f>+'Total Convetional'!AS21+'Total HDD'!AS21</f>
        <v>0</v>
      </c>
      <c r="AT21" s="462">
        <f t="shared" si="29"/>
        <v>-1139207.3142710435</v>
      </c>
      <c r="AU21" s="161">
        <f>+'Total Convetional'!AU21+'Total HDD'!AU21</f>
        <v>-1139207.3142710435</v>
      </c>
      <c r="AV21" s="161">
        <f>+'Total Convetional'!AV21+'Total HDD'!AV21</f>
        <v>0</v>
      </c>
      <c r="AW21" s="448">
        <f t="shared" si="30"/>
        <v>-1139207.3142710435</v>
      </c>
      <c r="AX21" s="161">
        <f>+'Total Convetional'!AX21+'Total HDD'!AX21</f>
        <v>-1139207.3142710435</v>
      </c>
      <c r="AY21" s="352">
        <f>+'Total Convetional'!AY21+'Total HDD'!AY21</f>
        <v>0</v>
      </c>
      <c r="AZ21" s="444">
        <f t="shared" si="31"/>
        <v>-1139207.3142710435</v>
      </c>
      <c r="BA21" s="359">
        <f t="shared" si="32"/>
        <v>-3417621.9428131306</v>
      </c>
      <c r="BB21" s="364">
        <f t="shared" si="33"/>
        <v>0</v>
      </c>
      <c r="BC21" s="364">
        <f t="shared" si="34"/>
        <v>-3417621.9428131306</v>
      </c>
      <c r="BD21" s="371">
        <f t="shared" si="35"/>
        <v>-6835243.8856262621</v>
      </c>
      <c r="BE21" s="372">
        <f t="shared" si="36"/>
        <v>0</v>
      </c>
      <c r="BF21" s="372">
        <f t="shared" si="37"/>
        <v>-6835243.8856262621</v>
      </c>
      <c r="BG21" s="381">
        <f t="shared" si="38"/>
        <v>-13670487.771252524</v>
      </c>
      <c r="BH21" s="372">
        <f t="shared" si="39"/>
        <v>-6437014.46</v>
      </c>
      <c r="BI21" s="372">
        <f t="shared" si="40"/>
        <v>-7233473.3112525241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+'Total Convetional'!E22+'Total HDD'!E22</f>
        <v>0</v>
      </c>
      <c r="F22" s="161">
        <f>+'Total Convetional'!F22+'Total HDD'!F22</f>
        <v>0</v>
      </c>
      <c r="G22" s="448">
        <f t="shared" si="8"/>
        <v>0</v>
      </c>
      <c r="H22" s="161">
        <f>+'Total Convetional'!H22+'Total HDD'!H22</f>
        <v>0</v>
      </c>
      <c r="I22" s="161">
        <f>+'Total Convetional'!I22+'Total HDD'!I22</f>
        <v>0</v>
      </c>
      <c r="J22" s="448">
        <f t="shared" si="9"/>
        <v>0</v>
      </c>
      <c r="K22" s="161">
        <f>+'Total Convetional'!K22+'Total HDD'!K22</f>
        <v>0</v>
      </c>
      <c r="L22" s="161">
        <f>+'Total Convetional'!L22+'Total HDD'!L22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+'Total Convetional'!Q22+'Total HDD'!Q22</f>
        <v>0</v>
      </c>
      <c r="R22" s="161">
        <f>+'Total Convetional'!R22+'Total HDD'!R22</f>
        <v>0</v>
      </c>
      <c r="S22" s="448">
        <f t="shared" si="14"/>
        <v>0</v>
      </c>
      <c r="T22" s="161">
        <f>+'Total Convetional'!T22+'Total HDD'!T22</f>
        <v>0</v>
      </c>
      <c r="U22" s="161">
        <f>+'Total Convetional'!U22+'Total HDD'!U22</f>
        <v>0</v>
      </c>
      <c r="V22" s="448">
        <f t="shared" si="15"/>
        <v>0</v>
      </c>
      <c r="W22" s="161">
        <f>+'Total Convetional'!W22+'Total HDD'!W22</f>
        <v>0</v>
      </c>
      <c r="X22" s="161">
        <f>+'Total Convetional'!X22+'Total HDD'!X22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+'Total Convetional'!AF22+'Total HDD'!AF22</f>
        <v>0</v>
      </c>
      <c r="AG22" s="161">
        <f>+'Total Convetional'!AG22+'Total HDD'!AG22</f>
        <v>0</v>
      </c>
      <c r="AH22" s="462">
        <f t="shared" si="23"/>
        <v>0</v>
      </c>
      <c r="AI22" s="161">
        <f>+'Total Convetional'!AI22+'Total HDD'!AI22</f>
        <v>0</v>
      </c>
      <c r="AJ22" s="161">
        <f>+'Total Convetional'!AJ22+'Total HDD'!AJ22</f>
        <v>0</v>
      </c>
      <c r="AK22" s="462">
        <f t="shared" si="24"/>
        <v>0</v>
      </c>
      <c r="AL22" s="161">
        <f>+'Total Convetional'!AL22+'Total HDD'!AL22</f>
        <v>0</v>
      </c>
      <c r="AM22" s="161">
        <f>+'Total Convetional'!AM22+'Total HDD'!AM22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+'Total Convetional'!AR22+'Total HDD'!AR22</f>
        <v>0</v>
      </c>
      <c r="AS22" s="161">
        <f>+'Total Convetional'!AS22+'Total HDD'!AS22</f>
        <v>0</v>
      </c>
      <c r="AT22" s="462">
        <f t="shared" si="29"/>
        <v>0</v>
      </c>
      <c r="AU22" s="161">
        <f>+'Total Convetional'!AU22+'Total HDD'!AU22</f>
        <v>0</v>
      </c>
      <c r="AV22" s="161">
        <f>+'Total Convetional'!AV22+'Total HDD'!AV22</f>
        <v>0</v>
      </c>
      <c r="AW22" s="448">
        <f t="shared" si="30"/>
        <v>0</v>
      </c>
      <c r="AX22" s="161">
        <f>+'Total Convetional'!AX22+'Total HDD'!AX22</f>
        <v>0</v>
      </c>
      <c r="AY22" s="352">
        <f>+'Total Convetional'!AY22+'Total HDD'!AY22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+'Total Convetional'!E23+'Total HDD'!E23</f>
        <v>0</v>
      </c>
      <c r="F23" s="161">
        <f>+'Total Convetional'!F23+'Total HDD'!F23</f>
        <v>0</v>
      </c>
      <c r="G23" s="448">
        <f t="shared" si="8"/>
        <v>0</v>
      </c>
      <c r="H23" s="161">
        <f>+'Total Convetional'!H23+'Total HDD'!H23</f>
        <v>0</v>
      </c>
      <c r="I23" s="161">
        <f>+'Total Convetional'!I23+'Total HDD'!I23</f>
        <v>0</v>
      </c>
      <c r="J23" s="448">
        <f t="shared" si="9"/>
        <v>0</v>
      </c>
      <c r="K23" s="161">
        <f>+'Total Convetional'!K23+'Total HDD'!K23</f>
        <v>0</v>
      </c>
      <c r="L23" s="161">
        <f>+'Total Convetional'!L23+'Total HDD'!L23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+'Total Convetional'!Q23+'Total HDD'!Q23</f>
        <v>0</v>
      </c>
      <c r="R23" s="161">
        <f>+'Total Convetional'!R23+'Total HDD'!R23</f>
        <v>0</v>
      </c>
      <c r="S23" s="448">
        <f t="shared" si="14"/>
        <v>0</v>
      </c>
      <c r="T23" s="161">
        <f>+'Total Convetional'!T23+'Total HDD'!T23</f>
        <v>0</v>
      </c>
      <c r="U23" s="161">
        <f>+'Total Convetional'!U23+'Total HDD'!U23</f>
        <v>0</v>
      </c>
      <c r="V23" s="448">
        <f t="shared" si="15"/>
        <v>0</v>
      </c>
      <c r="W23" s="161">
        <f>+'Total Convetional'!W23+'Total HDD'!W23</f>
        <v>0</v>
      </c>
      <c r="X23" s="161">
        <f>+'Total Convetional'!X23+'Total HDD'!X23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+'Total Convetional'!AF23+'Total HDD'!AF23</f>
        <v>0</v>
      </c>
      <c r="AG23" s="161">
        <f>+'Total Convetional'!AG23+'Total HDD'!AG23</f>
        <v>0</v>
      </c>
      <c r="AH23" s="462">
        <f t="shared" si="23"/>
        <v>0</v>
      </c>
      <c r="AI23" s="161">
        <f>+'Total Convetional'!AI23+'Total HDD'!AI23</f>
        <v>0</v>
      </c>
      <c r="AJ23" s="161">
        <f>+'Total Convetional'!AJ23+'Total HDD'!AJ23</f>
        <v>0</v>
      </c>
      <c r="AK23" s="462">
        <f t="shared" si="24"/>
        <v>0</v>
      </c>
      <c r="AL23" s="161">
        <f>+'Total Convetional'!AL23+'Total HDD'!AL23</f>
        <v>0</v>
      </c>
      <c r="AM23" s="161">
        <f>+'Total Convetional'!AM23+'Total HDD'!AM23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+'Total Convetional'!AR23+'Total HDD'!AR23</f>
        <v>0</v>
      </c>
      <c r="AS23" s="161">
        <f>+'Total Convetional'!AS23+'Total HDD'!AS23</f>
        <v>0</v>
      </c>
      <c r="AT23" s="462">
        <f t="shared" si="29"/>
        <v>0</v>
      </c>
      <c r="AU23" s="161">
        <f>+'Total Convetional'!AU23+'Total HDD'!AU23</f>
        <v>0</v>
      </c>
      <c r="AV23" s="161">
        <f>+'Total Convetional'!AV23+'Total HDD'!AV23</f>
        <v>0</v>
      </c>
      <c r="AW23" s="448">
        <f t="shared" si="30"/>
        <v>0</v>
      </c>
      <c r="AX23" s="161">
        <f>+'Total Convetional'!AX23+'Total HDD'!AX23</f>
        <v>0</v>
      </c>
      <c r="AY23" s="352">
        <f>+'Total Convetional'!AY23+'Total HDD'!AY23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+'Total Convetional'!E24+'Total HDD'!E24</f>
        <v>395579.48</v>
      </c>
      <c r="F24" s="161">
        <f>+'Total Convetional'!F24+'Total HDD'!F24</f>
        <v>1406770.6199999999</v>
      </c>
      <c r="G24" s="448">
        <f t="shared" si="8"/>
        <v>-1011191.1399999999</v>
      </c>
      <c r="H24" s="161">
        <f>+'Total Convetional'!H24+'Total HDD'!H24</f>
        <v>271987.48</v>
      </c>
      <c r="I24" s="161">
        <f>+'Total Convetional'!I24+'Total HDD'!I24</f>
        <v>625021.93999999994</v>
      </c>
      <c r="J24" s="448">
        <f t="shared" si="9"/>
        <v>-353034.45999999996</v>
      </c>
      <c r="K24" s="161">
        <f>+'Total Convetional'!K24+'Total HDD'!K24</f>
        <v>275379.48</v>
      </c>
      <c r="L24" s="161">
        <f>+'Total Convetional'!L24+'Total HDD'!L24</f>
        <v>826051.64999999991</v>
      </c>
      <c r="M24" s="444">
        <f t="shared" si="10"/>
        <v>-550672.16999999993</v>
      </c>
      <c r="N24" s="404">
        <f t="shared" si="11"/>
        <v>942946.44</v>
      </c>
      <c r="O24" s="161">
        <f t="shared" si="12"/>
        <v>2857844.21</v>
      </c>
      <c r="P24" s="403">
        <f t="shared" si="13"/>
        <v>-1914897.77</v>
      </c>
      <c r="Q24" s="168">
        <f>+'Total Convetional'!Q24+'Total HDD'!Q24</f>
        <v>254387.47999999998</v>
      </c>
      <c r="R24" s="161">
        <f>+'Total Convetional'!R24+'Total HDD'!R24</f>
        <v>1277847.97</v>
      </c>
      <c r="S24" s="448">
        <f t="shared" si="14"/>
        <v>-1023460.49</v>
      </c>
      <c r="T24" s="161">
        <f>+'Total Convetional'!T24+'Total HDD'!T24</f>
        <v>252579.48</v>
      </c>
      <c r="U24" s="161">
        <f>+'Total Convetional'!U24+'Total HDD'!U24</f>
        <v>0</v>
      </c>
      <c r="V24" s="448">
        <f t="shared" si="15"/>
        <v>252579.48</v>
      </c>
      <c r="W24" s="161">
        <f>+'Total Convetional'!W24+'Total HDD'!W24</f>
        <v>254387.47999999998</v>
      </c>
      <c r="X24" s="161">
        <f>+'Total Convetional'!X24+'Total HDD'!X24</f>
        <v>0</v>
      </c>
      <c r="Y24" s="444">
        <f t="shared" si="16"/>
        <v>254387.47999999998</v>
      </c>
      <c r="Z24" s="168">
        <f t="shared" si="17"/>
        <v>761354.44</v>
      </c>
      <c r="AA24" s="161">
        <f t="shared" si="18"/>
        <v>1277847.97</v>
      </c>
      <c r="AB24" s="403">
        <f t="shared" si="19"/>
        <v>-516493.53</v>
      </c>
      <c r="AC24" s="404">
        <f t="shared" si="20"/>
        <v>1704300.88</v>
      </c>
      <c r="AD24" s="161">
        <f t="shared" si="21"/>
        <v>4135692.1799999997</v>
      </c>
      <c r="AE24" s="403">
        <f t="shared" si="22"/>
        <v>-2431391.2999999998</v>
      </c>
      <c r="AF24" s="168">
        <f>+'Total Convetional'!AF24+'Total HDD'!AF24</f>
        <v>323179.48</v>
      </c>
      <c r="AG24" s="161">
        <f>+'Total Convetional'!AG24+'Total HDD'!AG24</f>
        <v>0</v>
      </c>
      <c r="AH24" s="462">
        <f t="shared" si="23"/>
        <v>323179.48</v>
      </c>
      <c r="AI24" s="161">
        <f>+'Total Convetional'!AI24+'Total HDD'!AI24</f>
        <v>263187.48</v>
      </c>
      <c r="AJ24" s="161">
        <f>+'Total Convetional'!AJ24+'Total HDD'!AJ24</f>
        <v>0</v>
      </c>
      <c r="AK24" s="462">
        <f t="shared" si="24"/>
        <v>263187.48</v>
      </c>
      <c r="AL24" s="161">
        <f>+'Total Convetional'!AL24+'Total HDD'!AL24</f>
        <v>261579.47999999998</v>
      </c>
      <c r="AM24" s="161">
        <f>+'Total Convetional'!AM24+'Total HDD'!AM24</f>
        <v>0</v>
      </c>
      <c r="AN24" s="444">
        <f t="shared" si="25"/>
        <v>261579.47999999998</v>
      </c>
      <c r="AO24" s="404">
        <f t="shared" si="26"/>
        <v>847946.44</v>
      </c>
      <c r="AP24" s="161">
        <f t="shared" si="27"/>
        <v>0</v>
      </c>
      <c r="AQ24" s="161">
        <f t="shared" si="28"/>
        <v>847946.44</v>
      </c>
      <c r="AR24" s="168">
        <f>+'Total Convetional'!AR24+'Total HDD'!AR24</f>
        <v>251387.47999999998</v>
      </c>
      <c r="AS24" s="161">
        <f>+'Total Convetional'!AS24+'Total HDD'!AS24</f>
        <v>0</v>
      </c>
      <c r="AT24" s="462">
        <f t="shared" si="29"/>
        <v>251387.47999999998</v>
      </c>
      <c r="AU24" s="161">
        <f>+'Total Convetional'!AU24+'Total HDD'!AU24</f>
        <v>252179.47999999998</v>
      </c>
      <c r="AV24" s="161">
        <f>+'Total Convetional'!AV24+'Total HDD'!AV24</f>
        <v>0</v>
      </c>
      <c r="AW24" s="448">
        <f t="shared" si="30"/>
        <v>252179.47999999998</v>
      </c>
      <c r="AX24" s="161">
        <f>+'Total Convetional'!AX24+'Total HDD'!AX24</f>
        <v>281187.48000000004</v>
      </c>
      <c r="AY24" s="352">
        <f>+'Total Convetional'!AY24+'Total HDD'!AY24</f>
        <v>0</v>
      </c>
      <c r="AZ24" s="444">
        <f t="shared" si="31"/>
        <v>281187.48000000004</v>
      </c>
      <c r="BA24" s="359">
        <f t="shared" si="32"/>
        <v>784754.44</v>
      </c>
      <c r="BB24" s="364">
        <f t="shared" si="33"/>
        <v>0</v>
      </c>
      <c r="BC24" s="364">
        <f t="shared" si="34"/>
        <v>784754.44</v>
      </c>
      <c r="BD24" s="371">
        <f t="shared" si="35"/>
        <v>1632700.88</v>
      </c>
      <c r="BE24" s="372">
        <f t="shared" si="36"/>
        <v>0</v>
      </c>
      <c r="BF24" s="372">
        <f t="shared" si="37"/>
        <v>1632700.88</v>
      </c>
      <c r="BG24" s="381">
        <f t="shared" si="38"/>
        <v>3337001.76</v>
      </c>
      <c r="BH24" s="372">
        <f t="shared" si="39"/>
        <v>4135692.1799999997</v>
      </c>
      <c r="BI24" s="372">
        <f t="shared" si="40"/>
        <v>-798690.41999999993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+'Total Convetional'!E25+'Total HDD'!E25</f>
        <v>0</v>
      </c>
      <c r="F25" s="161">
        <f>+'Total Convetional'!F25+'Total HDD'!F25</f>
        <v>0</v>
      </c>
      <c r="G25" s="448">
        <f t="shared" si="8"/>
        <v>0</v>
      </c>
      <c r="H25" s="161">
        <f>+'Total Convetional'!H25+'Total HDD'!H25</f>
        <v>0</v>
      </c>
      <c r="I25" s="161">
        <f>+'Total Convetional'!I25+'Total HDD'!I25</f>
        <v>0</v>
      </c>
      <c r="J25" s="448">
        <f t="shared" si="9"/>
        <v>0</v>
      </c>
      <c r="K25" s="161">
        <f>+'Total Convetional'!K25+'Total HDD'!K25</f>
        <v>0</v>
      </c>
      <c r="L25" s="161">
        <f>+'Total Convetional'!L25+'Total HDD'!L25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+'Total Convetional'!Q25+'Total HDD'!Q25</f>
        <v>0</v>
      </c>
      <c r="R25" s="161">
        <f>+'Total Convetional'!R25+'Total HDD'!R25</f>
        <v>0</v>
      </c>
      <c r="S25" s="448">
        <f t="shared" si="14"/>
        <v>0</v>
      </c>
      <c r="T25" s="161">
        <f>+'Total Convetional'!T25+'Total HDD'!T25</f>
        <v>0</v>
      </c>
      <c r="U25" s="161">
        <f>+'Total Convetional'!U25+'Total HDD'!U25</f>
        <v>0</v>
      </c>
      <c r="V25" s="448">
        <f t="shared" si="15"/>
        <v>0</v>
      </c>
      <c r="W25" s="161">
        <f>+'Total Convetional'!W25+'Total HDD'!W25</f>
        <v>0</v>
      </c>
      <c r="X25" s="161">
        <f>+'Total Convetional'!X25+'Total HDD'!X25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+'Total Convetional'!AF25+'Total HDD'!AF25</f>
        <v>0</v>
      </c>
      <c r="AG25" s="161">
        <f>+'Total Convetional'!AG25+'Total HDD'!AG25</f>
        <v>0</v>
      </c>
      <c r="AH25" s="462">
        <f t="shared" si="23"/>
        <v>0</v>
      </c>
      <c r="AI25" s="161">
        <f>+'Total Convetional'!AI25+'Total HDD'!AI25</f>
        <v>0</v>
      </c>
      <c r="AJ25" s="161">
        <f>+'Total Convetional'!AJ25+'Total HDD'!AJ25</f>
        <v>0</v>
      </c>
      <c r="AK25" s="462">
        <f t="shared" si="24"/>
        <v>0</v>
      </c>
      <c r="AL25" s="161">
        <f>+'Total Convetional'!AL25+'Total HDD'!AL25</f>
        <v>0</v>
      </c>
      <c r="AM25" s="161">
        <f>+'Total Convetional'!AM25+'Total HDD'!AM25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+'Total Convetional'!AR25+'Total HDD'!AR25</f>
        <v>0</v>
      </c>
      <c r="AS25" s="161">
        <f>+'Total Convetional'!AS25+'Total HDD'!AS25</f>
        <v>0</v>
      </c>
      <c r="AT25" s="462">
        <f t="shared" si="29"/>
        <v>0</v>
      </c>
      <c r="AU25" s="161">
        <f>+'Total Convetional'!AU25+'Total HDD'!AU25</f>
        <v>0</v>
      </c>
      <c r="AV25" s="161">
        <f>+'Total Convetional'!AV25+'Total HDD'!AV25</f>
        <v>0</v>
      </c>
      <c r="AW25" s="448">
        <f t="shared" si="30"/>
        <v>0</v>
      </c>
      <c r="AX25" s="161">
        <f>+'Total Convetional'!AX25+'Total HDD'!AX25</f>
        <v>0</v>
      </c>
      <c r="AY25" s="352">
        <f>+'Total Convetional'!AY25+'Total HDD'!AY25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+'Total Convetional'!E26+'Total HDD'!E26</f>
        <v>0</v>
      </c>
      <c r="F26" s="161">
        <f>+'Total Convetional'!F26+'Total HDD'!F26</f>
        <v>0</v>
      </c>
      <c r="G26" s="448">
        <f t="shared" si="8"/>
        <v>0</v>
      </c>
      <c r="H26" s="161">
        <f>+'Total Convetional'!H26+'Total HDD'!H26</f>
        <v>0</v>
      </c>
      <c r="I26" s="161">
        <f>+'Total Convetional'!I26+'Total HDD'!I26</f>
        <v>0</v>
      </c>
      <c r="J26" s="448">
        <f t="shared" si="9"/>
        <v>0</v>
      </c>
      <c r="K26" s="161">
        <f>+'Total Convetional'!K26+'Total HDD'!K26</f>
        <v>0</v>
      </c>
      <c r="L26" s="161">
        <f>+'Total Convetional'!L26+'Total HDD'!L26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+'Total Convetional'!Q26+'Total HDD'!Q26</f>
        <v>0</v>
      </c>
      <c r="R26" s="161">
        <f>+'Total Convetional'!R26+'Total HDD'!R26</f>
        <v>0</v>
      </c>
      <c r="S26" s="448">
        <f t="shared" si="14"/>
        <v>0</v>
      </c>
      <c r="T26" s="161">
        <f>+'Total Convetional'!T26+'Total HDD'!T26</f>
        <v>0</v>
      </c>
      <c r="U26" s="161">
        <f>+'Total Convetional'!U26+'Total HDD'!U26</f>
        <v>0</v>
      </c>
      <c r="V26" s="448">
        <f t="shared" si="15"/>
        <v>0</v>
      </c>
      <c r="W26" s="161">
        <f>+'Total Convetional'!W26+'Total HDD'!W26</f>
        <v>0</v>
      </c>
      <c r="X26" s="161">
        <f>+'Total Convetional'!X26+'Total HDD'!X26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+'Total Convetional'!AF26+'Total HDD'!AF26</f>
        <v>0</v>
      </c>
      <c r="AG26" s="161">
        <f>+'Total Convetional'!AG26+'Total HDD'!AG26</f>
        <v>0</v>
      </c>
      <c r="AH26" s="462">
        <f t="shared" si="23"/>
        <v>0</v>
      </c>
      <c r="AI26" s="161">
        <f>+'Total Convetional'!AI26+'Total HDD'!AI26</f>
        <v>0</v>
      </c>
      <c r="AJ26" s="161">
        <f>+'Total Convetional'!AJ26+'Total HDD'!AJ26</f>
        <v>0</v>
      </c>
      <c r="AK26" s="462">
        <f t="shared" si="24"/>
        <v>0</v>
      </c>
      <c r="AL26" s="161">
        <f>+'Total Convetional'!AL26+'Total HDD'!AL26</f>
        <v>0</v>
      </c>
      <c r="AM26" s="161">
        <f>+'Total Convetional'!AM26+'Total HDD'!AM26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+'Total Convetional'!AR26+'Total HDD'!AR26</f>
        <v>0</v>
      </c>
      <c r="AS26" s="161">
        <f>+'Total Convetional'!AS26+'Total HDD'!AS26</f>
        <v>0</v>
      </c>
      <c r="AT26" s="462">
        <f t="shared" si="29"/>
        <v>0</v>
      </c>
      <c r="AU26" s="161">
        <f>+'Total Convetional'!AU26+'Total HDD'!AU26</f>
        <v>0</v>
      </c>
      <c r="AV26" s="161">
        <f>+'Total Convetional'!AV26+'Total HDD'!AV26</f>
        <v>0</v>
      </c>
      <c r="AW26" s="448">
        <f t="shared" si="30"/>
        <v>0</v>
      </c>
      <c r="AX26" s="161">
        <f>+'Total Convetional'!AX26+'Total HDD'!AX26</f>
        <v>0</v>
      </c>
      <c r="AY26" s="352">
        <f>+'Total Convetional'!AY26+'Total HDD'!AY26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+'Total Convetional'!E27+'Total HDD'!E27</f>
        <v>0</v>
      </c>
      <c r="F27" s="161">
        <f>+'Total Convetional'!F27+'Total HDD'!F27</f>
        <v>17000</v>
      </c>
      <c r="G27" s="448">
        <f t="shared" si="8"/>
        <v>-17000</v>
      </c>
      <c r="H27" s="161">
        <f>+'Total Convetional'!H27+'Total HDD'!H27</f>
        <v>0</v>
      </c>
      <c r="I27" s="161">
        <f>+'Total Convetional'!I27+'Total HDD'!I27</f>
        <v>-17000</v>
      </c>
      <c r="J27" s="448">
        <f t="shared" si="9"/>
        <v>17000</v>
      </c>
      <c r="K27" s="161">
        <f>+'Total Convetional'!K27+'Total HDD'!K27</f>
        <v>0</v>
      </c>
      <c r="L27" s="161">
        <f>+'Total Convetional'!L27+'Total HDD'!L27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+'Total Convetional'!Q27+'Total HDD'!Q27</f>
        <v>0</v>
      </c>
      <c r="R27" s="161">
        <f>+'Total Convetional'!R27+'Total HDD'!R27</f>
        <v>0</v>
      </c>
      <c r="S27" s="448">
        <f t="shared" si="14"/>
        <v>0</v>
      </c>
      <c r="T27" s="161">
        <f>+'Total Convetional'!T27+'Total HDD'!T27</f>
        <v>0</v>
      </c>
      <c r="U27" s="161">
        <f>+'Total Convetional'!U27+'Total HDD'!U27</f>
        <v>0</v>
      </c>
      <c r="V27" s="448">
        <f t="shared" si="15"/>
        <v>0</v>
      </c>
      <c r="W27" s="161">
        <f>+'Total Convetional'!W27+'Total HDD'!W27</f>
        <v>0</v>
      </c>
      <c r="X27" s="161">
        <f>+'Total Convetional'!X27+'Total HDD'!X27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+'Total Convetional'!AF27+'Total HDD'!AF27</f>
        <v>0</v>
      </c>
      <c r="AG27" s="161">
        <f>+'Total Convetional'!AG27+'Total HDD'!AG27</f>
        <v>0</v>
      </c>
      <c r="AH27" s="462">
        <f t="shared" si="23"/>
        <v>0</v>
      </c>
      <c r="AI27" s="161">
        <f>+'Total Convetional'!AI27+'Total HDD'!AI27</f>
        <v>0</v>
      </c>
      <c r="AJ27" s="161">
        <f>+'Total Convetional'!AJ27+'Total HDD'!AJ27</f>
        <v>0</v>
      </c>
      <c r="AK27" s="462">
        <f t="shared" si="24"/>
        <v>0</v>
      </c>
      <c r="AL27" s="161">
        <f>+'Total Convetional'!AL27+'Total HDD'!AL27</f>
        <v>0</v>
      </c>
      <c r="AM27" s="161">
        <f>+'Total Convetional'!AM27+'Total HDD'!AM27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+'Total Convetional'!AR27+'Total HDD'!AR27</f>
        <v>0</v>
      </c>
      <c r="AS27" s="161">
        <f>+'Total Convetional'!AS27+'Total HDD'!AS27</f>
        <v>0</v>
      </c>
      <c r="AT27" s="462">
        <f t="shared" si="29"/>
        <v>0</v>
      </c>
      <c r="AU27" s="161">
        <f>+'Total Convetional'!AU27+'Total HDD'!AU27</f>
        <v>0</v>
      </c>
      <c r="AV27" s="161">
        <f>+'Total Convetional'!AV27+'Total HDD'!AV27</f>
        <v>0</v>
      </c>
      <c r="AW27" s="448">
        <f t="shared" si="30"/>
        <v>0</v>
      </c>
      <c r="AX27" s="161">
        <f>+'Total Convetional'!AX27+'Total HDD'!AX27</f>
        <v>0</v>
      </c>
      <c r="AY27" s="352">
        <f>+'Total Convetional'!AY27+'Total HDD'!AY27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+'Total Convetional'!E28+'Total HDD'!E28</f>
        <v>0</v>
      </c>
      <c r="F28" s="161">
        <f>+'Total Convetional'!F28+'Total HDD'!F28</f>
        <v>0</v>
      </c>
      <c r="G28" s="448">
        <f t="shared" si="8"/>
        <v>0</v>
      </c>
      <c r="H28" s="161">
        <f>+'Total Convetional'!H28+'Total HDD'!H28</f>
        <v>0</v>
      </c>
      <c r="I28" s="161">
        <f>+'Total Convetional'!I28+'Total HDD'!I28</f>
        <v>0</v>
      </c>
      <c r="J28" s="448">
        <f t="shared" si="9"/>
        <v>0</v>
      </c>
      <c r="K28" s="161">
        <f>+'Total Convetional'!K28+'Total HDD'!K28</f>
        <v>0</v>
      </c>
      <c r="L28" s="161">
        <f>+'Total Convetional'!L28+'Total HDD'!L28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+'Total Convetional'!Q28+'Total HDD'!Q28</f>
        <v>0</v>
      </c>
      <c r="R28" s="161">
        <f>+'Total Convetional'!R28+'Total HDD'!R28</f>
        <v>0</v>
      </c>
      <c r="S28" s="448">
        <f t="shared" si="14"/>
        <v>0</v>
      </c>
      <c r="T28" s="161">
        <f>+'Total Convetional'!T28+'Total HDD'!T28</f>
        <v>0</v>
      </c>
      <c r="U28" s="161">
        <f>+'Total Convetional'!U28+'Total HDD'!U28</f>
        <v>0</v>
      </c>
      <c r="V28" s="448">
        <f t="shared" si="15"/>
        <v>0</v>
      </c>
      <c r="W28" s="161">
        <f>+'Total Convetional'!W28+'Total HDD'!W28</f>
        <v>0</v>
      </c>
      <c r="X28" s="161">
        <f>+'Total Convetional'!X28+'Total HDD'!X28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+'Total Convetional'!AF28+'Total HDD'!AF28</f>
        <v>0</v>
      </c>
      <c r="AG28" s="161">
        <f>+'Total Convetional'!AG28+'Total HDD'!AG28</f>
        <v>0</v>
      </c>
      <c r="AH28" s="462">
        <f t="shared" si="23"/>
        <v>0</v>
      </c>
      <c r="AI28" s="161">
        <f>+'Total Convetional'!AI28+'Total HDD'!AI28</f>
        <v>0</v>
      </c>
      <c r="AJ28" s="161">
        <f>+'Total Convetional'!AJ28+'Total HDD'!AJ28</f>
        <v>0</v>
      </c>
      <c r="AK28" s="462">
        <f t="shared" si="24"/>
        <v>0</v>
      </c>
      <c r="AL28" s="161">
        <f>+'Total Convetional'!AL28+'Total HDD'!AL28</f>
        <v>0</v>
      </c>
      <c r="AM28" s="161">
        <f>+'Total Convetional'!AM28+'Total HDD'!AM28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+'Total Convetional'!AR28+'Total HDD'!AR28</f>
        <v>0</v>
      </c>
      <c r="AS28" s="161">
        <f>+'Total Convetional'!AS28+'Total HDD'!AS28</f>
        <v>0</v>
      </c>
      <c r="AT28" s="462">
        <f t="shared" si="29"/>
        <v>0</v>
      </c>
      <c r="AU28" s="161">
        <f>+'Total Convetional'!AU28+'Total HDD'!AU28</f>
        <v>0</v>
      </c>
      <c r="AV28" s="161">
        <f>+'Total Convetional'!AV28+'Total HDD'!AV28</f>
        <v>0</v>
      </c>
      <c r="AW28" s="448">
        <f t="shared" si="30"/>
        <v>0</v>
      </c>
      <c r="AX28" s="161">
        <f>+'Total Convetional'!AX28+'Total HDD'!AX28</f>
        <v>0</v>
      </c>
      <c r="AY28" s="352">
        <f>+'Total Convetional'!AY28+'Total HDD'!AY28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+'Total Convetional'!E29+'Total HDD'!E29</f>
        <v>184000</v>
      </c>
      <c r="F29" s="161">
        <f>+'Total Convetional'!F29+'Total HDD'!F29</f>
        <v>137000</v>
      </c>
      <c r="G29" s="448">
        <f t="shared" si="8"/>
        <v>47000</v>
      </c>
      <c r="H29" s="161">
        <f>+'Total Convetional'!H29+'Total HDD'!H29</f>
        <v>184000</v>
      </c>
      <c r="I29" s="161">
        <f>+'Total Convetional'!I29+'Total HDD'!I29</f>
        <v>205000</v>
      </c>
      <c r="J29" s="448">
        <f t="shared" si="9"/>
        <v>-21000</v>
      </c>
      <c r="K29" s="161">
        <f>+'Total Convetional'!K29+'Total HDD'!K29</f>
        <v>184000</v>
      </c>
      <c r="L29" s="161">
        <f>+'Total Convetional'!L29+'Total HDD'!L29</f>
        <v>187000</v>
      </c>
      <c r="M29" s="444">
        <f t="shared" si="10"/>
        <v>-3000</v>
      </c>
      <c r="N29" s="404">
        <f t="shared" si="11"/>
        <v>552000</v>
      </c>
      <c r="O29" s="161">
        <f t="shared" si="12"/>
        <v>529000</v>
      </c>
      <c r="P29" s="403">
        <f t="shared" si="13"/>
        <v>23000</v>
      </c>
      <c r="Q29" s="168">
        <f>+'Total Convetional'!Q29+'Total HDD'!Q29</f>
        <v>184000.00000000003</v>
      </c>
      <c r="R29" s="161">
        <f>+'Total Convetional'!R29+'Total HDD'!R29</f>
        <v>179000</v>
      </c>
      <c r="S29" s="448">
        <f t="shared" si="14"/>
        <v>5000.0000000000291</v>
      </c>
      <c r="T29" s="161">
        <f>+'Total Convetional'!T29+'Total HDD'!T29</f>
        <v>184000.00000000003</v>
      </c>
      <c r="U29" s="161">
        <f>+'Total Convetional'!U29+'Total HDD'!U29</f>
        <v>0</v>
      </c>
      <c r="V29" s="448">
        <f t="shared" si="15"/>
        <v>184000.00000000003</v>
      </c>
      <c r="W29" s="161">
        <f>+'Total Convetional'!W29+'Total HDD'!W29</f>
        <v>184000</v>
      </c>
      <c r="X29" s="161">
        <f>+'Total Convetional'!X29+'Total HDD'!X29</f>
        <v>0</v>
      </c>
      <c r="Y29" s="444">
        <f t="shared" si="16"/>
        <v>184000</v>
      </c>
      <c r="Z29" s="168">
        <f t="shared" si="17"/>
        <v>552000</v>
      </c>
      <c r="AA29" s="161">
        <f t="shared" si="18"/>
        <v>179000</v>
      </c>
      <c r="AB29" s="403">
        <f t="shared" si="19"/>
        <v>373000</v>
      </c>
      <c r="AC29" s="404">
        <f t="shared" si="20"/>
        <v>1104000</v>
      </c>
      <c r="AD29" s="161">
        <f t="shared" si="21"/>
        <v>708000</v>
      </c>
      <c r="AE29" s="403">
        <f t="shared" si="22"/>
        <v>396000</v>
      </c>
      <c r="AF29" s="168">
        <f>+'Total Convetional'!AF29+'Total HDD'!AF29</f>
        <v>184000</v>
      </c>
      <c r="AG29" s="161">
        <f>+'Total Convetional'!AG29+'Total HDD'!AG29</f>
        <v>0</v>
      </c>
      <c r="AH29" s="462">
        <f t="shared" si="23"/>
        <v>184000</v>
      </c>
      <c r="AI29" s="161">
        <f>+'Total Convetional'!AI29+'Total HDD'!AI29</f>
        <v>184000</v>
      </c>
      <c r="AJ29" s="161">
        <f>+'Total Convetional'!AJ29+'Total HDD'!AJ29</f>
        <v>0</v>
      </c>
      <c r="AK29" s="462">
        <f t="shared" si="24"/>
        <v>184000</v>
      </c>
      <c r="AL29" s="161">
        <f>+'Total Convetional'!AL29+'Total HDD'!AL29</f>
        <v>184000</v>
      </c>
      <c r="AM29" s="161">
        <f>+'Total Convetional'!AM29+'Total HDD'!AM29</f>
        <v>0</v>
      </c>
      <c r="AN29" s="444">
        <f t="shared" si="25"/>
        <v>184000</v>
      </c>
      <c r="AO29" s="404">
        <f t="shared" si="26"/>
        <v>552000</v>
      </c>
      <c r="AP29" s="161">
        <f t="shared" si="27"/>
        <v>0</v>
      </c>
      <c r="AQ29" s="161">
        <f t="shared" si="28"/>
        <v>552000</v>
      </c>
      <c r="AR29" s="168">
        <f>+'Total Convetional'!AR29+'Total HDD'!AR29</f>
        <v>184000</v>
      </c>
      <c r="AS29" s="161">
        <f>+'Total Convetional'!AS29+'Total HDD'!AS29</f>
        <v>0</v>
      </c>
      <c r="AT29" s="462">
        <f t="shared" si="29"/>
        <v>184000</v>
      </c>
      <c r="AU29" s="161">
        <f>+'Total Convetional'!AU29+'Total HDD'!AU29</f>
        <v>184000</v>
      </c>
      <c r="AV29" s="161">
        <f>+'Total Convetional'!AV29+'Total HDD'!AV29</f>
        <v>0</v>
      </c>
      <c r="AW29" s="448">
        <f t="shared" si="30"/>
        <v>184000</v>
      </c>
      <c r="AX29" s="161">
        <f>+'Total Convetional'!AX29+'Total HDD'!AX29</f>
        <v>184000.00000000003</v>
      </c>
      <c r="AY29" s="352">
        <f>+'Total Convetional'!AY29+'Total HDD'!AY29</f>
        <v>0</v>
      </c>
      <c r="AZ29" s="444">
        <f t="shared" si="31"/>
        <v>184000.00000000003</v>
      </c>
      <c r="BA29" s="359">
        <f t="shared" si="32"/>
        <v>552000</v>
      </c>
      <c r="BB29" s="364">
        <f t="shared" si="33"/>
        <v>0</v>
      </c>
      <c r="BC29" s="364">
        <f t="shared" si="34"/>
        <v>552000</v>
      </c>
      <c r="BD29" s="371">
        <f t="shared" si="35"/>
        <v>1104000</v>
      </c>
      <c r="BE29" s="372">
        <f t="shared" si="36"/>
        <v>0</v>
      </c>
      <c r="BF29" s="372">
        <f t="shared" si="37"/>
        <v>1104000</v>
      </c>
      <c r="BG29" s="381">
        <f t="shared" si="38"/>
        <v>2208000</v>
      </c>
      <c r="BH29" s="372">
        <f t="shared" si="39"/>
        <v>708000</v>
      </c>
      <c r="BI29" s="372">
        <f t="shared" si="40"/>
        <v>1500000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+'Total Convetional'!E30+'Total HDD'!E30</f>
        <v>0</v>
      </c>
      <c r="F30" s="161">
        <f>+'Total Convetional'!F30+'Total HDD'!F30</f>
        <v>0</v>
      </c>
      <c r="G30" s="448">
        <f t="shared" si="8"/>
        <v>0</v>
      </c>
      <c r="H30" s="161">
        <f>+'Total Convetional'!H30+'Total HDD'!H30</f>
        <v>0</v>
      </c>
      <c r="I30" s="161">
        <f>+'Total Convetional'!I30+'Total HDD'!I30</f>
        <v>0</v>
      </c>
      <c r="J30" s="448">
        <f t="shared" si="9"/>
        <v>0</v>
      </c>
      <c r="K30" s="161">
        <f>+'Total Convetional'!K30+'Total HDD'!K30</f>
        <v>0</v>
      </c>
      <c r="L30" s="161">
        <f>+'Total Convetional'!L30+'Total HDD'!L30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+'Total Convetional'!Q30+'Total HDD'!Q30</f>
        <v>0</v>
      </c>
      <c r="R30" s="161">
        <f>+'Total Convetional'!R30+'Total HDD'!R30</f>
        <v>0</v>
      </c>
      <c r="S30" s="448">
        <f t="shared" si="14"/>
        <v>0</v>
      </c>
      <c r="T30" s="161">
        <f>+'Total Convetional'!T30+'Total HDD'!T30</f>
        <v>0</v>
      </c>
      <c r="U30" s="161">
        <f>+'Total Convetional'!U30+'Total HDD'!U30</f>
        <v>0</v>
      </c>
      <c r="V30" s="448">
        <f t="shared" si="15"/>
        <v>0</v>
      </c>
      <c r="W30" s="161">
        <f>+'Total Convetional'!W30+'Total HDD'!W30</f>
        <v>0</v>
      </c>
      <c r="X30" s="161">
        <f>+'Total Convetional'!X30+'Total HDD'!X30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+'Total Convetional'!AF30+'Total HDD'!AF30</f>
        <v>0</v>
      </c>
      <c r="AG30" s="161">
        <f>+'Total Convetional'!AG30+'Total HDD'!AG30</f>
        <v>0</v>
      </c>
      <c r="AH30" s="462">
        <f t="shared" si="23"/>
        <v>0</v>
      </c>
      <c r="AI30" s="161">
        <f>+'Total Convetional'!AI30+'Total HDD'!AI30</f>
        <v>0</v>
      </c>
      <c r="AJ30" s="161">
        <f>+'Total Convetional'!AJ30+'Total HDD'!AJ30</f>
        <v>0</v>
      </c>
      <c r="AK30" s="462">
        <f t="shared" si="24"/>
        <v>0</v>
      </c>
      <c r="AL30" s="161">
        <f>+'Total Convetional'!AL30+'Total HDD'!AL30</f>
        <v>0</v>
      </c>
      <c r="AM30" s="161">
        <f>+'Total Convetional'!AM30+'Total HDD'!AM30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+'Total Convetional'!AR30+'Total HDD'!AR30</f>
        <v>0</v>
      </c>
      <c r="AS30" s="161">
        <f>+'Total Convetional'!AS30+'Total HDD'!AS30</f>
        <v>0</v>
      </c>
      <c r="AT30" s="462">
        <f t="shared" si="29"/>
        <v>0</v>
      </c>
      <c r="AU30" s="161">
        <f>+'Total Convetional'!AU30+'Total HDD'!AU30</f>
        <v>0</v>
      </c>
      <c r="AV30" s="161">
        <f>+'Total Convetional'!AV30+'Total HDD'!AV30</f>
        <v>0</v>
      </c>
      <c r="AW30" s="448">
        <f t="shared" si="30"/>
        <v>0</v>
      </c>
      <c r="AX30" s="161">
        <f>+'Total Convetional'!AX30+'Total HDD'!AX30</f>
        <v>0</v>
      </c>
      <c r="AY30" s="352">
        <f>+'Total Convetional'!AY30+'Total HDD'!AY30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+'Total Convetional'!E31+'Total HDD'!E31</f>
        <v>0</v>
      </c>
      <c r="F31" s="161">
        <f>+'Total Convetional'!F31+'Total HDD'!F31</f>
        <v>0</v>
      </c>
      <c r="G31" s="448">
        <f t="shared" si="8"/>
        <v>0</v>
      </c>
      <c r="H31" s="161">
        <f>+'Total Convetional'!H31+'Total HDD'!H31</f>
        <v>0</v>
      </c>
      <c r="I31" s="161">
        <f>+'Total Convetional'!I31+'Total HDD'!I31</f>
        <v>0</v>
      </c>
      <c r="J31" s="448">
        <f t="shared" si="9"/>
        <v>0</v>
      </c>
      <c r="K31" s="161">
        <f>+'Total Convetional'!K31+'Total HDD'!K31</f>
        <v>0</v>
      </c>
      <c r="L31" s="161">
        <f>+'Total Convetional'!L31+'Total HDD'!L31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+'Total Convetional'!Q31+'Total HDD'!Q31</f>
        <v>0</v>
      </c>
      <c r="R31" s="161">
        <f>+'Total Convetional'!R31+'Total HDD'!R31</f>
        <v>0</v>
      </c>
      <c r="S31" s="448">
        <f t="shared" si="14"/>
        <v>0</v>
      </c>
      <c r="T31" s="161">
        <f>+'Total Convetional'!T31+'Total HDD'!T31</f>
        <v>0</v>
      </c>
      <c r="U31" s="161">
        <f>+'Total Convetional'!U31+'Total HDD'!U31</f>
        <v>0</v>
      </c>
      <c r="V31" s="448">
        <f t="shared" si="15"/>
        <v>0</v>
      </c>
      <c r="W31" s="161">
        <f>+'Total Convetional'!W31+'Total HDD'!W31</f>
        <v>0</v>
      </c>
      <c r="X31" s="161">
        <f>+'Total Convetional'!X31+'Total HDD'!X31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+'Total Convetional'!AF31+'Total HDD'!AF31</f>
        <v>0</v>
      </c>
      <c r="AG31" s="161">
        <f>+'Total Convetional'!AG31+'Total HDD'!AG31</f>
        <v>0</v>
      </c>
      <c r="AH31" s="462">
        <f t="shared" si="23"/>
        <v>0</v>
      </c>
      <c r="AI31" s="161">
        <f>+'Total Convetional'!AI31+'Total HDD'!AI31</f>
        <v>0</v>
      </c>
      <c r="AJ31" s="161">
        <f>+'Total Convetional'!AJ31+'Total HDD'!AJ31</f>
        <v>0</v>
      </c>
      <c r="AK31" s="462">
        <f t="shared" si="24"/>
        <v>0</v>
      </c>
      <c r="AL31" s="161">
        <f>+'Total Convetional'!AL31+'Total HDD'!AL31</f>
        <v>0</v>
      </c>
      <c r="AM31" s="161">
        <f>+'Total Convetional'!AM31+'Total HDD'!AM31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+'Total Convetional'!AR31+'Total HDD'!AR31</f>
        <v>0</v>
      </c>
      <c r="AS31" s="161">
        <f>+'Total Convetional'!AS31+'Total HDD'!AS31</f>
        <v>0</v>
      </c>
      <c r="AT31" s="462">
        <f t="shared" si="29"/>
        <v>0</v>
      </c>
      <c r="AU31" s="161">
        <f>+'Total Convetional'!AU31+'Total HDD'!AU31</f>
        <v>0</v>
      </c>
      <c r="AV31" s="161">
        <f>+'Total Convetional'!AV31+'Total HDD'!AV31</f>
        <v>0</v>
      </c>
      <c r="AW31" s="448">
        <f t="shared" si="30"/>
        <v>0</v>
      </c>
      <c r="AX31" s="161">
        <f>+'Total Convetional'!AX31+'Total HDD'!AX31</f>
        <v>0</v>
      </c>
      <c r="AY31" s="352">
        <f>+'Total Convetional'!AY31+'Total HDD'!AY31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+'Total Convetional'!E32+'Total HDD'!E32</f>
        <v>1077242.0742335122</v>
      </c>
      <c r="F32" s="161">
        <f>+'Total Convetional'!F32+'Total HDD'!F32</f>
        <v>904381.5</v>
      </c>
      <c r="G32" s="448">
        <f t="shared" si="8"/>
        <v>172860.57423351216</v>
      </c>
      <c r="H32" s="161">
        <f>+'Total Convetional'!H32+'Total HDD'!H32</f>
        <v>1060833.545084978</v>
      </c>
      <c r="I32" s="161">
        <f>+'Total Convetional'!I32+'Total HDD'!I32</f>
        <v>1428222</v>
      </c>
      <c r="J32" s="448">
        <f t="shared" si="9"/>
        <v>-367388.45491502201</v>
      </c>
      <c r="K32" s="161">
        <f>+'Total Convetional'!K32+'Total HDD'!K32</f>
        <v>1070620.6056786727</v>
      </c>
      <c r="L32" s="161">
        <f>+'Total Convetional'!L32+'Total HDD'!L32</f>
        <v>1269257</v>
      </c>
      <c r="M32" s="444">
        <f t="shared" si="10"/>
        <v>-198636.39432132733</v>
      </c>
      <c r="N32" s="404">
        <f t="shared" si="11"/>
        <v>3208696.2249971628</v>
      </c>
      <c r="O32" s="161">
        <f t="shared" si="12"/>
        <v>3601860.5</v>
      </c>
      <c r="P32" s="403">
        <f t="shared" si="13"/>
        <v>-393164.27500283718</v>
      </c>
      <c r="Q32" s="168">
        <f>+'Total Convetional'!Q32+'Total HDD'!Q32</f>
        <v>1013565.4613510268</v>
      </c>
      <c r="R32" s="161">
        <f>+'Total Convetional'!R32+'Total HDD'!R32</f>
        <v>889644</v>
      </c>
      <c r="S32" s="448">
        <f t="shared" si="14"/>
        <v>123921.46135102678</v>
      </c>
      <c r="T32" s="161">
        <f>+'Total Convetional'!T32+'Total HDD'!T32</f>
        <v>1090494.4398820389</v>
      </c>
      <c r="U32" s="161">
        <f>+'Total Convetional'!U32+'Total HDD'!U32</f>
        <v>0</v>
      </c>
      <c r="V32" s="448">
        <f t="shared" si="15"/>
        <v>1090494.4398820389</v>
      </c>
      <c r="W32" s="161">
        <f>+'Total Convetional'!W32+'Total HDD'!W32</f>
        <v>1085036.6090546027</v>
      </c>
      <c r="X32" s="161">
        <f>+'Total Convetional'!X32+'Total HDD'!X32</f>
        <v>0</v>
      </c>
      <c r="Y32" s="444">
        <f t="shared" si="16"/>
        <v>1085036.6090546027</v>
      </c>
      <c r="Z32" s="168">
        <f t="shared" si="17"/>
        <v>3189096.5102876686</v>
      </c>
      <c r="AA32" s="161">
        <f t="shared" si="18"/>
        <v>889644</v>
      </c>
      <c r="AB32" s="403">
        <f t="shared" si="19"/>
        <v>2299452.5102876686</v>
      </c>
      <c r="AC32" s="404">
        <f t="shared" si="20"/>
        <v>6397792.7352848314</v>
      </c>
      <c r="AD32" s="161">
        <f t="shared" si="21"/>
        <v>4491504.5</v>
      </c>
      <c r="AE32" s="403">
        <f t="shared" si="22"/>
        <v>1906288.2352848314</v>
      </c>
      <c r="AF32" s="168">
        <f>+'Total Convetional'!AF32+'Total HDD'!AF32</f>
        <v>1146244.4984831866</v>
      </c>
      <c r="AG32" s="161">
        <f>+'Total Convetional'!AG32+'Total HDD'!AG32</f>
        <v>0</v>
      </c>
      <c r="AH32" s="462">
        <f t="shared" si="23"/>
        <v>1146244.4984831866</v>
      </c>
      <c r="AI32" s="161">
        <f>+'Total Convetional'!AI32+'Total HDD'!AI32</f>
        <v>1117386.7917634614</v>
      </c>
      <c r="AJ32" s="161">
        <f>+'Total Convetional'!AJ32+'Total HDD'!AJ32</f>
        <v>0</v>
      </c>
      <c r="AK32" s="462">
        <f t="shared" si="24"/>
        <v>1117386.7917634614</v>
      </c>
      <c r="AL32" s="161">
        <f>+'Total Convetional'!AL32+'Total HDD'!AL32</f>
        <v>1130432.8619870285</v>
      </c>
      <c r="AM32" s="161">
        <f>+'Total Convetional'!AM32+'Total HDD'!AM32</f>
        <v>0</v>
      </c>
      <c r="AN32" s="444">
        <f t="shared" si="25"/>
        <v>1130432.8619870285</v>
      </c>
      <c r="AO32" s="404">
        <f t="shared" si="26"/>
        <v>3394064.1522336761</v>
      </c>
      <c r="AP32" s="161">
        <f t="shared" si="27"/>
        <v>0</v>
      </c>
      <c r="AQ32" s="161">
        <f t="shared" si="28"/>
        <v>3394064.1522336761</v>
      </c>
      <c r="AR32" s="168">
        <f>+'Total Convetional'!AR32+'Total HDD'!AR32</f>
        <v>1158564.6805750686</v>
      </c>
      <c r="AS32" s="161">
        <f>+'Total Convetional'!AS32+'Total HDD'!AS32</f>
        <v>0</v>
      </c>
      <c r="AT32" s="462">
        <f t="shared" si="29"/>
        <v>1158564.6805750686</v>
      </c>
      <c r="AU32" s="161">
        <f>+'Total Convetional'!AU32+'Total HDD'!AU32</f>
        <v>1186943.1516952966</v>
      </c>
      <c r="AV32" s="161">
        <f>+'Total Convetional'!AV32+'Total HDD'!AV32</f>
        <v>0</v>
      </c>
      <c r="AW32" s="448">
        <f t="shared" si="30"/>
        <v>1186943.1516952966</v>
      </c>
      <c r="AX32" s="161">
        <f>+'Total Convetional'!AX32+'Total HDD'!AX32</f>
        <v>1138729.4240565014</v>
      </c>
      <c r="AY32" s="352">
        <f>+'Total Convetional'!AY32+'Total HDD'!AY32</f>
        <v>0</v>
      </c>
      <c r="AZ32" s="444">
        <f t="shared" si="31"/>
        <v>1138729.4240565014</v>
      </c>
      <c r="BA32" s="359">
        <f t="shared" si="32"/>
        <v>3484237.2563268663</v>
      </c>
      <c r="BB32" s="364">
        <f t="shared" si="33"/>
        <v>0</v>
      </c>
      <c r="BC32" s="364">
        <f t="shared" si="34"/>
        <v>3484237.2563268663</v>
      </c>
      <c r="BD32" s="371">
        <f t="shared" si="35"/>
        <v>6878301.4085605415</v>
      </c>
      <c r="BE32" s="372">
        <f t="shared" si="36"/>
        <v>0</v>
      </c>
      <c r="BF32" s="372">
        <f t="shared" si="37"/>
        <v>6878301.4085605415</v>
      </c>
      <c r="BG32" s="381">
        <f t="shared" si="38"/>
        <v>13276094.143845372</v>
      </c>
      <c r="BH32" s="372">
        <f t="shared" si="39"/>
        <v>4491504.5</v>
      </c>
      <c r="BI32" s="372">
        <f t="shared" si="40"/>
        <v>8784589.6438453719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+'Total Convetional'!E33+'Total HDD'!E33</f>
        <v>1837900</v>
      </c>
      <c r="F33" s="161">
        <f>+'Total Convetional'!F33+'Total HDD'!F33</f>
        <v>1931755.29</v>
      </c>
      <c r="G33" s="448">
        <f t="shared" si="8"/>
        <v>-93855.290000000037</v>
      </c>
      <c r="H33" s="161">
        <f>+'Total Convetional'!H33+'Total HDD'!H33</f>
        <v>1828200</v>
      </c>
      <c r="I33" s="161">
        <f>+'Total Convetional'!I33+'Total HDD'!I33</f>
        <v>1923613.23</v>
      </c>
      <c r="J33" s="448">
        <f t="shared" si="9"/>
        <v>-95413.229999999981</v>
      </c>
      <c r="K33" s="161">
        <f>+'Total Convetional'!K33+'Total HDD'!K33</f>
        <v>1794000</v>
      </c>
      <c r="L33" s="161">
        <f>+'Total Convetional'!L33+'Total HDD'!L33</f>
        <v>2011212.21</v>
      </c>
      <c r="M33" s="444">
        <f t="shared" si="10"/>
        <v>-217212.20999999996</v>
      </c>
      <c r="N33" s="404">
        <f t="shared" si="11"/>
        <v>5460100</v>
      </c>
      <c r="O33" s="161">
        <f t="shared" si="12"/>
        <v>5866580.7300000004</v>
      </c>
      <c r="P33" s="403">
        <f t="shared" si="13"/>
        <v>-406480.73000000045</v>
      </c>
      <c r="Q33" s="168">
        <f>+'Total Convetional'!Q33+'Total HDD'!Q33</f>
        <v>1814600</v>
      </c>
      <c r="R33" s="161">
        <f>+'Total Convetional'!R33+'Total HDD'!R33</f>
        <v>1585635.28</v>
      </c>
      <c r="S33" s="448">
        <f t="shared" si="14"/>
        <v>228964.71999999997</v>
      </c>
      <c r="T33" s="161">
        <f>+'Total Convetional'!T33+'Total HDD'!T33</f>
        <v>1819400</v>
      </c>
      <c r="U33" s="161">
        <f>+'Total Convetional'!U33+'Total HDD'!U33</f>
        <v>0</v>
      </c>
      <c r="V33" s="448">
        <f t="shared" si="15"/>
        <v>1819400</v>
      </c>
      <c r="W33" s="161">
        <f>+'Total Convetional'!W33+'Total HDD'!W33</f>
        <v>1805199.9999999998</v>
      </c>
      <c r="X33" s="161">
        <f>+'Total Convetional'!X33+'Total HDD'!X33</f>
        <v>0</v>
      </c>
      <c r="Y33" s="444">
        <f t="shared" si="16"/>
        <v>1805199.9999999998</v>
      </c>
      <c r="Z33" s="168">
        <f t="shared" si="17"/>
        <v>5439200</v>
      </c>
      <c r="AA33" s="161">
        <f t="shared" si="18"/>
        <v>1585635.28</v>
      </c>
      <c r="AB33" s="403">
        <f t="shared" si="19"/>
        <v>3853564.7199999997</v>
      </c>
      <c r="AC33" s="404">
        <f t="shared" si="20"/>
        <v>10899300</v>
      </c>
      <c r="AD33" s="161">
        <f t="shared" si="21"/>
        <v>7452216.0100000007</v>
      </c>
      <c r="AE33" s="403">
        <f t="shared" si="22"/>
        <v>3447083.9899999993</v>
      </c>
      <c r="AF33" s="168">
        <f>+'Total Convetional'!AF33+'Total HDD'!AF33</f>
        <v>1769200</v>
      </c>
      <c r="AG33" s="161">
        <f>+'Total Convetional'!AG33+'Total HDD'!AG33</f>
        <v>0</v>
      </c>
      <c r="AH33" s="462">
        <f t="shared" si="23"/>
        <v>1769200</v>
      </c>
      <c r="AI33" s="161">
        <f>+'Total Convetional'!AI33+'Total HDD'!AI33</f>
        <v>1768600</v>
      </c>
      <c r="AJ33" s="161">
        <f>+'Total Convetional'!AJ33+'Total HDD'!AJ33</f>
        <v>0</v>
      </c>
      <c r="AK33" s="462">
        <f t="shared" si="24"/>
        <v>1768600</v>
      </c>
      <c r="AL33" s="161">
        <f>+'Total Convetional'!AL33+'Total HDD'!AL33</f>
        <v>1742100</v>
      </c>
      <c r="AM33" s="161">
        <f>+'Total Convetional'!AM33+'Total HDD'!AM33</f>
        <v>0</v>
      </c>
      <c r="AN33" s="444">
        <f t="shared" si="25"/>
        <v>1742100</v>
      </c>
      <c r="AO33" s="404">
        <f t="shared" si="26"/>
        <v>5279900</v>
      </c>
      <c r="AP33" s="161">
        <f t="shared" si="27"/>
        <v>0</v>
      </c>
      <c r="AQ33" s="161">
        <f t="shared" si="28"/>
        <v>5279900</v>
      </c>
      <c r="AR33" s="168">
        <f>+'Total Convetional'!AR33+'Total HDD'!AR33</f>
        <v>1753200</v>
      </c>
      <c r="AS33" s="161">
        <f>+'Total Convetional'!AS33+'Total HDD'!AS33</f>
        <v>0</v>
      </c>
      <c r="AT33" s="462">
        <f t="shared" si="29"/>
        <v>1753200</v>
      </c>
      <c r="AU33" s="161">
        <f>+'Total Convetional'!AU33+'Total HDD'!AU33</f>
        <v>1777200</v>
      </c>
      <c r="AV33" s="161">
        <f>+'Total Convetional'!AV33+'Total HDD'!AV33</f>
        <v>0</v>
      </c>
      <c r="AW33" s="448">
        <f t="shared" si="30"/>
        <v>1777200</v>
      </c>
      <c r="AX33" s="161">
        <f>+'Total Convetional'!AX33+'Total HDD'!AX33</f>
        <v>1768100</v>
      </c>
      <c r="AY33" s="352">
        <f>+'Total Convetional'!AY33+'Total HDD'!AY33</f>
        <v>0</v>
      </c>
      <c r="AZ33" s="444">
        <f t="shared" si="31"/>
        <v>1768100</v>
      </c>
      <c r="BA33" s="359">
        <f t="shared" si="32"/>
        <v>5298500</v>
      </c>
      <c r="BB33" s="364">
        <f t="shared" si="33"/>
        <v>0</v>
      </c>
      <c r="BC33" s="364">
        <f t="shared" si="34"/>
        <v>5298500</v>
      </c>
      <c r="BD33" s="371">
        <f t="shared" si="35"/>
        <v>10578400</v>
      </c>
      <c r="BE33" s="372">
        <f t="shared" si="36"/>
        <v>0</v>
      </c>
      <c r="BF33" s="372">
        <f t="shared" si="37"/>
        <v>10578400</v>
      </c>
      <c r="BG33" s="381">
        <f t="shared" si="38"/>
        <v>21477700</v>
      </c>
      <c r="BH33" s="372">
        <f t="shared" si="39"/>
        <v>7452216.0100000007</v>
      </c>
      <c r="BI33" s="372">
        <f t="shared" si="40"/>
        <v>14025483.989999998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+'Total Convetional'!E34+'Total HDD'!E34</f>
        <v>0</v>
      </c>
      <c r="F34" s="161">
        <f>+'Total Convetional'!F34+'Total HDD'!F34</f>
        <v>0</v>
      </c>
      <c r="G34" s="448">
        <f t="shared" si="8"/>
        <v>0</v>
      </c>
      <c r="H34" s="161">
        <f>+'Total Convetional'!H34+'Total HDD'!H34</f>
        <v>0</v>
      </c>
      <c r="I34" s="161">
        <f>+'Total Convetional'!I34+'Total HDD'!I34</f>
        <v>0</v>
      </c>
      <c r="J34" s="448">
        <f t="shared" si="9"/>
        <v>0</v>
      </c>
      <c r="K34" s="161">
        <f>+'Total Convetional'!K34+'Total HDD'!K34</f>
        <v>0</v>
      </c>
      <c r="L34" s="161">
        <f>+'Total Convetional'!L34+'Total HDD'!L34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+'Total Convetional'!Q34+'Total HDD'!Q34</f>
        <v>0</v>
      </c>
      <c r="R34" s="161">
        <f>+'Total Convetional'!R34+'Total HDD'!R34</f>
        <v>0</v>
      </c>
      <c r="S34" s="448">
        <f t="shared" si="14"/>
        <v>0</v>
      </c>
      <c r="T34" s="161">
        <f>+'Total Convetional'!T34+'Total HDD'!T34</f>
        <v>0</v>
      </c>
      <c r="U34" s="161">
        <f>+'Total Convetional'!U34+'Total HDD'!U34</f>
        <v>0</v>
      </c>
      <c r="V34" s="448">
        <f t="shared" si="15"/>
        <v>0</v>
      </c>
      <c r="W34" s="161">
        <f>+'Total Convetional'!W34+'Total HDD'!W34</f>
        <v>0</v>
      </c>
      <c r="X34" s="161">
        <f>+'Total Convetional'!X34+'Total HDD'!X34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+'Total Convetional'!AF34+'Total HDD'!AF34</f>
        <v>0</v>
      </c>
      <c r="AG34" s="161">
        <f>+'Total Convetional'!AG34+'Total HDD'!AG34</f>
        <v>0</v>
      </c>
      <c r="AH34" s="462">
        <f t="shared" si="23"/>
        <v>0</v>
      </c>
      <c r="AI34" s="161">
        <f>+'Total Convetional'!AI34+'Total HDD'!AI34</f>
        <v>0</v>
      </c>
      <c r="AJ34" s="161">
        <f>+'Total Convetional'!AJ34+'Total HDD'!AJ34</f>
        <v>0</v>
      </c>
      <c r="AK34" s="462">
        <f t="shared" si="24"/>
        <v>0</v>
      </c>
      <c r="AL34" s="161">
        <f>+'Total Convetional'!AL34+'Total HDD'!AL34</f>
        <v>0</v>
      </c>
      <c r="AM34" s="161">
        <f>+'Total Convetional'!AM34+'Total HDD'!AM34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+'Total Convetional'!AR34+'Total HDD'!AR34</f>
        <v>0</v>
      </c>
      <c r="AS34" s="161">
        <f>+'Total Convetional'!AS34+'Total HDD'!AS34</f>
        <v>0</v>
      </c>
      <c r="AT34" s="462">
        <f t="shared" si="29"/>
        <v>0</v>
      </c>
      <c r="AU34" s="161">
        <f>+'Total Convetional'!AU34+'Total HDD'!AU34</f>
        <v>0</v>
      </c>
      <c r="AV34" s="161">
        <f>+'Total Convetional'!AV34+'Total HDD'!AV34</f>
        <v>0</v>
      </c>
      <c r="AW34" s="448">
        <f t="shared" si="30"/>
        <v>0</v>
      </c>
      <c r="AX34" s="161">
        <f>+'Total Convetional'!AX34+'Total HDD'!AX34</f>
        <v>0</v>
      </c>
      <c r="AY34" s="352">
        <f>+'Total Convetional'!AY34+'Total HDD'!AY34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+'Total Convetional'!E35+'Total HDD'!E35</f>
        <v>0</v>
      </c>
      <c r="F35" s="161">
        <f>+'Total Convetional'!F35+'Total HDD'!F35</f>
        <v>0</v>
      </c>
      <c r="G35" s="448">
        <f t="shared" si="8"/>
        <v>0</v>
      </c>
      <c r="H35" s="161">
        <f>+'Total Convetional'!H35+'Total HDD'!H35</f>
        <v>0</v>
      </c>
      <c r="I35" s="161">
        <f>+'Total Convetional'!I35+'Total HDD'!I35</f>
        <v>0</v>
      </c>
      <c r="J35" s="448">
        <f t="shared" si="9"/>
        <v>0</v>
      </c>
      <c r="K35" s="161">
        <f>+'Total Convetional'!K35+'Total HDD'!K35</f>
        <v>0</v>
      </c>
      <c r="L35" s="161">
        <f>+'Total Convetional'!L35+'Total HDD'!L35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+'Total Convetional'!Q35+'Total HDD'!Q35</f>
        <v>0</v>
      </c>
      <c r="R35" s="161">
        <f>+'Total Convetional'!R35+'Total HDD'!R35</f>
        <v>0</v>
      </c>
      <c r="S35" s="448">
        <f t="shared" si="14"/>
        <v>0</v>
      </c>
      <c r="T35" s="161">
        <f>+'Total Convetional'!T35+'Total HDD'!T35</f>
        <v>0</v>
      </c>
      <c r="U35" s="161">
        <f>+'Total Convetional'!U35+'Total HDD'!U35</f>
        <v>0</v>
      </c>
      <c r="V35" s="448">
        <f t="shared" si="15"/>
        <v>0</v>
      </c>
      <c r="W35" s="161">
        <f>+'Total Convetional'!W35+'Total HDD'!W35</f>
        <v>0</v>
      </c>
      <c r="X35" s="161">
        <f>+'Total Convetional'!X35+'Total HDD'!X35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+'Total Convetional'!AF35+'Total HDD'!AF35</f>
        <v>0</v>
      </c>
      <c r="AG35" s="161">
        <f>+'Total Convetional'!AG35+'Total HDD'!AG35</f>
        <v>0</v>
      </c>
      <c r="AH35" s="462">
        <f t="shared" si="23"/>
        <v>0</v>
      </c>
      <c r="AI35" s="161">
        <f>+'Total Convetional'!AI35+'Total HDD'!AI35</f>
        <v>0</v>
      </c>
      <c r="AJ35" s="161">
        <f>+'Total Convetional'!AJ35+'Total HDD'!AJ35</f>
        <v>0</v>
      </c>
      <c r="AK35" s="462">
        <f t="shared" si="24"/>
        <v>0</v>
      </c>
      <c r="AL35" s="161">
        <f>+'Total Convetional'!AL35+'Total HDD'!AL35</f>
        <v>0</v>
      </c>
      <c r="AM35" s="161">
        <f>+'Total Convetional'!AM35+'Total HDD'!AM35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+'Total Convetional'!AR35+'Total HDD'!AR35</f>
        <v>0</v>
      </c>
      <c r="AS35" s="161">
        <f>+'Total Convetional'!AS35+'Total HDD'!AS35</f>
        <v>0</v>
      </c>
      <c r="AT35" s="462">
        <f t="shared" si="29"/>
        <v>0</v>
      </c>
      <c r="AU35" s="161">
        <f>+'Total Convetional'!AU35+'Total HDD'!AU35</f>
        <v>0</v>
      </c>
      <c r="AV35" s="161">
        <f>+'Total Convetional'!AV35+'Total HDD'!AV35</f>
        <v>0</v>
      </c>
      <c r="AW35" s="448">
        <f t="shared" si="30"/>
        <v>0</v>
      </c>
      <c r="AX35" s="161">
        <f>+'Total Convetional'!AX35+'Total HDD'!AX35</f>
        <v>0</v>
      </c>
      <c r="AY35" s="352">
        <f>+'Total Convetional'!AY35+'Total HDD'!AY35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+'Total Convetional'!E36+'Total HDD'!E36</f>
        <v>0</v>
      </c>
      <c r="F36" s="161">
        <f>+'Total Convetional'!F36+'Total HDD'!F36</f>
        <v>0</v>
      </c>
      <c r="G36" s="448">
        <f t="shared" si="8"/>
        <v>0</v>
      </c>
      <c r="H36" s="161">
        <f>+'Total Convetional'!H36+'Total HDD'!H36</f>
        <v>0</v>
      </c>
      <c r="I36" s="161">
        <f>+'Total Convetional'!I36+'Total HDD'!I36</f>
        <v>0</v>
      </c>
      <c r="J36" s="448">
        <f t="shared" si="9"/>
        <v>0</v>
      </c>
      <c r="K36" s="161">
        <f>+'Total Convetional'!K36+'Total HDD'!K36</f>
        <v>0</v>
      </c>
      <c r="L36" s="161">
        <f>+'Total Convetional'!L36+'Total HDD'!L36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+'Total Convetional'!Q36+'Total HDD'!Q36</f>
        <v>0</v>
      </c>
      <c r="R36" s="161">
        <f>+'Total Convetional'!R36+'Total HDD'!R36</f>
        <v>0</v>
      </c>
      <c r="S36" s="448">
        <f t="shared" si="14"/>
        <v>0</v>
      </c>
      <c r="T36" s="161">
        <f>+'Total Convetional'!T36+'Total HDD'!T36</f>
        <v>0</v>
      </c>
      <c r="U36" s="161">
        <f>+'Total Convetional'!U36+'Total HDD'!U36</f>
        <v>0</v>
      </c>
      <c r="V36" s="448">
        <f t="shared" si="15"/>
        <v>0</v>
      </c>
      <c r="W36" s="161">
        <f>+'Total Convetional'!W36+'Total HDD'!W36</f>
        <v>0</v>
      </c>
      <c r="X36" s="161">
        <f>+'Total Convetional'!X36+'Total HDD'!X36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+'Total Convetional'!AF36+'Total HDD'!AF36</f>
        <v>0</v>
      </c>
      <c r="AG36" s="161">
        <f>+'Total Convetional'!AG36+'Total HDD'!AG36</f>
        <v>0</v>
      </c>
      <c r="AH36" s="462">
        <f t="shared" si="23"/>
        <v>0</v>
      </c>
      <c r="AI36" s="161">
        <f>+'Total Convetional'!AI36+'Total HDD'!AI36</f>
        <v>0</v>
      </c>
      <c r="AJ36" s="161">
        <f>+'Total Convetional'!AJ36+'Total HDD'!AJ36</f>
        <v>0</v>
      </c>
      <c r="AK36" s="462">
        <f t="shared" si="24"/>
        <v>0</v>
      </c>
      <c r="AL36" s="161">
        <f>+'Total Convetional'!AL36+'Total HDD'!AL36</f>
        <v>0</v>
      </c>
      <c r="AM36" s="161">
        <f>+'Total Convetional'!AM36+'Total HDD'!AM36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+'Total Convetional'!AR36+'Total HDD'!AR36</f>
        <v>0</v>
      </c>
      <c r="AS36" s="161">
        <f>+'Total Convetional'!AS36+'Total HDD'!AS36</f>
        <v>0</v>
      </c>
      <c r="AT36" s="462">
        <f t="shared" si="29"/>
        <v>0</v>
      </c>
      <c r="AU36" s="161">
        <f>+'Total Convetional'!AU36+'Total HDD'!AU36</f>
        <v>0</v>
      </c>
      <c r="AV36" s="161">
        <f>+'Total Convetional'!AV36+'Total HDD'!AV36</f>
        <v>0</v>
      </c>
      <c r="AW36" s="448">
        <f t="shared" si="30"/>
        <v>0</v>
      </c>
      <c r="AX36" s="161">
        <f>+'Total Convetional'!AX36+'Total HDD'!AX36</f>
        <v>0</v>
      </c>
      <c r="AY36" s="352">
        <f>+'Total Convetional'!AY36+'Total HDD'!AY36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+'Total Convetional'!E37+'Total HDD'!E37</f>
        <v>0</v>
      </c>
      <c r="F37" s="161">
        <f>+'Total Convetional'!F37+'Total HDD'!F37</f>
        <v>0</v>
      </c>
      <c r="G37" s="448">
        <f t="shared" si="8"/>
        <v>0</v>
      </c>
      <c r="H37" s="161">
        <f>+'Total Convetional'!H37+'Total HDD'!H37</f>
        <v>0</v>
      </c>
      <c r="I37" s="161">
        <f>+'Total Convetional'!I37+'Total HDD'!I37</f>
        <v>0</v>
      </c>
      <c r="J37" s="448">
        <f t="shared" si="9"/>
        <v>0</v>
      </c>
      <c r="K37" s="161">
        <f>+'Total Convetional'!K37+'Total HDD'!K37</f>
        <v>0</v>
      </c>
      <c r="L37" s="161">
        <f>+'Total Convetional'!L37+'Total HDD'!L37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+'Total Convetional'!Q37+'Total HDD'!Q37</f>
        <v>0</v>
      </c>
      <c r="R37" s="161">
        <f>+'Total Convetional'!R37+'Total HDD'!R37</f>
        <v>0</v>
      </c>
      <c r="S37" s="448">
        <f t="shared" si="14"/>
        <v>0</v>
      </c>
      <c r="T37" s="161">
        <f>+'Total Convetional'!T37+'Total HDD'!T37</f>
        <v>0</v>
      </c>
      <c r="U37" s="161">
        <f>+'Total Convetional'!U37+'Total HDD'!U37</f>
        <v>0</v>
      </c>
      <c r="V37" s="448">
        <f t="shared" si="15"/>
        <v>0</v>
      </c>
      <c r="W37" s="161">
        <f>+'Total Convetional'!W37+'Total HDD'!W37</f>
        <v>0</v>
      </c>
      <c r="X37" s="161">
        <f>+'Total Convetional'!X37+'Total HDD'!X37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+'Total Convetional'!AF37+'Total HDD'!AF37</f>
        <v>0</v>
      </c>
      <c r="AG37" s="161">
        <f>+'Total Convetional'!AG37+'Total HDD'!AG37</f>
        <v>0</v>
      </c>
      <c r="AH37" s="462">
        <f t="shared" si="23"/>
        <v>0</v>
      </c>
      <c r="AI37" s="161">
        <f>+'Total Convetional'!AI37+'Total HDD'!AI37</f>
        <v>0</v>
      </c>
      <c r="AJ37" s="161">
        <f>+'Total Convetional'!AJ37+'Total HDD'!AJ37</f>
        <v>0</v>
      </c>
      <c r="AK37" s="462">
        <f t="shared" si="24"/>
        <v>0</v>
      </c>
      <c r="AL37" s="161">
        <f>+'Total Convetional'!AL37+'Total HDD'!AL37</f>
        <v>0</v>
      </c>
      <c r="AM37" s="161">
        <f>+'Total Convetional'!AM37+'Total HDD'!AM37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+'Total Convetional'!AR37+'Total HDD'!AR37</f>
        <v>0</v>
      </c>
      <c r="AS37" s="161">
        <f>+'Total Convetional'!AS37+'Total HDD'!AS37</f>
        <v>0</v>
      </c>
      <c r="AT37" s="462">
        <f t="shared" si="29"/>
        <v>0</v>
      </c>
      <c r="AU37" s="161">
        <f>+'Total Convetional'!AU37+'Total HDD'!AU37</f>
        <v>0</v>
      </c>
      <c r="AV37" s="161">
        <f>+'Total Convetional'!AV37+'Total HDD'!AV37</f>
        <v>0</v>
      </c>
      <c r="AW37" s="448">
        <f t="shared" si="30"/>
        <v>0</v>
      </c>
      <c r="AX37" s="161">
        <f>+'Total Convetional'!AX37+'Total HDD'!AX37</f>
        <v>0</v>
      </c>
      <c r="AY37" s="352">
        <f>+'Total Convetional'!AY37+'Total HDD'!AY37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+'Total Convetional'!E38+'Total HDD'!E38</f>
        <v>0</v>
      </c>
      <c r="F38" s="161">
        <f>+'Total Convetional'!F38+'Total HDD'!F38</f>
        <v>0</v>
      </c>
      <c r="G38" s="448">
        <f t="shared" si="8"/>
        <v>0</v>
      </c>
      <c r="H38" s="161">
        <f>+'Total Convetional'!H38+'Total HDD'!H38</f>
        <v>0</v>
      </c>
      <c r="I38" s="161">
        <f>+'Total Convetional'!I38+'Total HDD'!I38</f>
        <v>0</v>
      </c>
      <c r="J38" s="448">
        <f t="shared" si="9"/>
        <v>0</v>
      </c>
      <c r="K38" s="161">
        <f>+'Total Convetional'!K38+'Total HDD'!K38</f>
        <v>0</v>
      </c>
      <c r="L38" s="161">
        <f>+'Total Convetional'!L38+'Total HDD'!L38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+'Total Convetional'!Q38+'Total HDD'!Q38</f>
        <v>0</v>
      </c>
      <c r="R38" s="161">
        <f>+'Total Convetional'!R38+'Total HDD'!R38</f>
        <v>0</v>
      </c>
      <c r="S38" s="448">
        <f t="shared" si="14"/>
        <v>0</v>
      </c>
      <c r="T38" s="161">
        <f>+'Total Convetional'!T38+'Total HDD'!T38</f>
        <v>0</v>
      </c>
      <c r="U38" s="161">
        <f>+'Total Convetional'!U38+'Total HDD'!U38</f>
        <v>0</v>
      </c>
      <c r="V38" s="448">
        <f t="shared" si="15"/>
        <v>0</v>
      </c>
      <c r="W38" s="161">
        <f>+'Total Convetional'!W38+'Total HDD'!W38</f>
        <v>0</v>
      </c>
      <c r="X38" s="161">
        <f>+'Total Convetional'!X38+'Total HDD'!X38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+'Total Convetional'!AF38+'Total HDD'!AF38</f>
        <v>0</v>
      </c>
      <c r="AG38" s="161">
        <f>+'Total Convetional'!AG38+'Total HDD'!AG38</f>
        <v>0</v>
      </c>
      <c r="AH38" s="462">
        <f t="shared" si="23"/>
        <v>0</v>
      </c>
      <c r="AI38" s="161">
        <f>+'Total Convetional'!AI38+'Total HDD'!AI38</f>
        <v>0</v>
      </c>
      <c r="AJ38" s="161">
        <f>+'Total Convetional'!AJ38+'Total HDD'!AJ38</f>
        <v>0</v>
      </c>
      <c r="AK38" s="462">
        <f t="shared" si="24"/>
        <v>0</v>
      </c>
      <c r="AL38" s="161">
        <f>+'Total Convetional'!AL38+'Total HDD'!AL38</f>
        <v>0</v>
      </c>
      <c r="AM38" s="161">
        <f>+'Total Convetional'!AM38+'Total HDD'!AM38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+'Total Convetional'!AR38+'Total HDD'!AR38</f>
        <v>0</v>
      </c>
      <c r="AS38" s="161">
        <f>+'Total Convetional'!AS38+'Total HDD'!AS38</f>
        <v>0</v>
      </c>
      <c r="AT38" s="462">
        <f t="shared" si="29"/>
        <v>0</v>
      </c>
      <c r="AU38" s="161">
        <f>+'Total Convetional'!AU38+'Total HDD'!AU38</f>
        <v>0</v>
      </c>
      <c r="AV38" s="161">
        <f>+'Total Convetional'!AV38+'Total HDD'!AV38</f>
        <v>0</v>
      </c>
      <c r="AW38" s="448">
        <f t="shared" si="30"/>
        <v>0</v>
      </c>
      <c r="AX38" s="161">
        <f>+'Total Convetional'!AX38+'Total HDD'!AX38</f>
        <v>0</v>
      </c>
      <c r="AY38" s="352">
        <f>+'Total Convetional'!AY38+'Total HDD'!AY38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+'Total Convetional'!E39+'Total HDD'!E39</f>
        <v>0</v>
      </c>
      <c r="F39" s="161">
        <f>+'Total Convetional'!F39+'Total HDD'!F39</f>
        <v>0</v>
      </c>
      <c r="G39" s="448">
        <f t="shared" si="8"/>
        <v>0</v>
      </c>
      <c r="H39" s="161">
        <f>+'Total Convetional'!H39+'Total HDD'!H39</f>
        <v>0</v>
      </c>
      <c r="I39" s="161">
        <f>+'Total Convetional'!I39+'Total HDD'!I39</f>
        <v>-146000</v>
      </c>
      <c r="J39" s="448">
        <f t="shared" si="9"/>
        <v>146000</v>
      </c>
      <c r="K39" s="161">
        <f>+'Total Convetional'!K39+'Total HDD'!K39</f>
        <v>0</v>
      </c>
      <c r="L39" s="161">
        <f>+'Total Convetional'!L39+'Total HDD'!L39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+'Total Convetional'!Q39+'Total HDD'!Q39</f>
        <v>0</v>
      </c>
      <c r="R39" s="161">
        <f>+'Total Convetional'!R39+'Total HDD'!R39</f>
        <v>0</v>
      </c>
      <c r="S39" s="448">
        <f t="shared" si="14"/>
        <v>0</v>
      </c>
      <c r="T39" s="161">
        <f>+'Total Convetional'!T39+'Total HDD'!T39</f>
        <v>0</v>
      </c>
      <c r="U39" s="161">
        <f>+'Total Convetional'!U39+'Total HDD'!U39</f>
        <v>0</v>
      </c>
      <c r="V39" s="448">
        <f t="shared" si="15"/>
        <v>0</v>
      </c>
      <c r="W39" s="161">
        <f>+'Total Convetional'!W39+'Total HDD'!W39</f>
        <v>0</v>
      </c>
      <c r="X39" s="161">
        <f>+'Total Convetional'!X39+'Total HDD'!X39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+'Total Convetional'!AF39+'Total HDD'!AF39</f>
        <v>0</v>
      </c>
      <c r="AG39" s="161">
        <f>+'Total Convetional'!AG39+'Total HDD'!AG39</f>
        <v>0</v>
      </c>
      <c r="AH39" s="462">
        <f t="shared" si="23"/>
        <v>0</v>
      </c>
      <c r="AI39" s="161">
        <f>+'Total Convetional'!AI39+'Total HDD'!AI39</f>
        <v>0</v>
      </c>
      <c r="AJ39" s="161">
        <f>+'Total Convetional'!AJ39+'Total HDD'!AJ39</f>
        <v>0</v>
      </c>
      <c r="AK39" s="462">
        <f t="shared" si="24"/>
        <v>0</v>
      </c>
      <c r="AL39" s="161">
        <f>+'Total Convetional'!AL39+'Total HDD'!AL39</f>
        <v>0</v>
      </c>
      <c r="AM39" s="161">
        <f>+'Total Convetional'!AM39+'Total HDD'!AM39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+'Total Convetional'!AR39+'Total HDD'!AR39</f>
        <v>0</v>
      </c>
      <c r="AS39" s="161">
        <f>+'Total Convetional'!AS39+'Total HDD'!AS39</f>
        <v>0</v>
      </c>
      <c r="AT39" s="462">
        <f t="shared" si="29"/>
        <v>0</v>
      </c>
      <c r="AU39" s="161">
        <f>+'Total Convetional'!AU39+'Total HDD'!AU39</f>
        <v>0</v>
      </c>
      <c r="AV39" s="161">
        <f>+'Total Convetional'!AV39+'Total HDD'!AV39</f>
        <v>0</v>
      </c>
      <c r="AW39" s="448">
        <f t="shared" si="30"/>
        <v>0</v>
      </c>
      <c r="AX39" s="161">
        <f>+'Total Convetional'!AX39+'Total HDD'!AX39</f>
        <v>0</v>
      </c>
      <c r="AY39" s="352">
        <f>+'Total Convetional'!AY39+'Total HDD'!AY39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+'Total Convetional'!E40+'Total HDD'!E40</f>
        <v>0</v>
      </c>
      <c r="F40" s="161">
        <f>+'Total Convetional'!F40+'Total HDD'!F40</f>
        <v>33480</v>
      </c>
      <c r="G40" s="448">
        <f t="shared" si="8"/>
        <v>-33480</v>
      </c>
      <c r="H40" s="161">
        <f>+'Total Convetional'!H40+'Total HDD'!H40</f>
        <v>0</v>
      </c>
      <c r="I40" s="161">
        <f>+'Total Convetional'!I40+'Total HDD'!I40</f>
        <v>9000</v>
      </c>
      <c r="J40" s="448">
        <f t="shared" si="9"/>
        <v>-9000</v>
      </c>
      <c r="K40" s="161">
        <f>+'Total Convetional'!K40+'Total HDD'!K40</f>
        <v>58000</v>
      </c>
      <c r="L40" s="161">
        <f>+'Total Convetional'!L40+'Total HDD'!L40</f>
        <v>9000</v>
      </c>
      <c r="M40" s="444">
        <f t="shared" si="10"/>
        <v>49000</v>
      </c>
      <c r="N40" s="404">
        <f t="shared" si="11"/>
        <v>58000</v>
      </c>
      <c r="O40" s="161">
        <f t="shared" si="12"/>
        <v>51480</v>
      </c>
      <c r="P40" s="403">
        <f t="shared" si="13"/>
        <v>6520</v>
      </c>
      <c r="Q40" s="168">
        <f>+'Total Convetional'!Q40+'Total HDD'!Q40</f>
        <v>0</v>
      </c>
      <c r="R40" s="161">
        <f>+'Total Convetional'!R40+'Total HDD'!R40</f>
        <v>9000</v>
      </c>
      <c r="S40" s="448">
        <f t="shared" si="14"/>
        <v>-9000</v>
      </c>
      <c r="T40" s="161">
        <f>+'Total Convetional'!T40+'Total HDD'!T40</f>
        <v>0</v>
      </c>
      <c r="U40" s="161">
        <f>+'Total Convetional'!U40+'Total HDD'!U40</f>
        <v>0</v>
      </c>
      <c r="V40" s="448">
        <f t="shared" si="15"/>
        <v>0</v>
      </c>
      <c r="W40" s="161">
        <f>+'Total Convetional'!W40+'Total HDD'!W40</f>
        <v>0</v>
      </c>
      <c r="X40" s="161">
        <f>+'Total Convetional'!X40+'Total HDD'!X40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9000</v>
      </c>
      <c r="AB40" s="403">
        <f t="shared" si="19"/>
        <v>-9000</v>
      </c>
      <c r="AC40" s="404">
        <f t="shared" si="20"/>
        <v>58000</v>
      </c>
      <c r="AD40" s="161">
        <f t="shared" si="21"/>
        <v>60480</v>
      </c>
      <c r="AE40" s="403">
        <f t="shared" si="22"/>
        <v>-2480</v>
      </c>
      <c r="AF40" s="168">
        <f>+'Total Convetional'!AF40+'Total HDD'!AF40</f>
        <v>0</v>
      </c>
      <c r="AG40" s="161">
        <f>+'Total Convetional'!AG40+'Total HDD'!AG40</f>
        <v>0</v>
      </c>
      <c r="AH40" s="462">
        <f t="shared" si="23"/>
        <v>0</v>
      </c>
      <c r="AI40" s="161">
        <f>+'Total Convetional'!AI40+'Total HDD'!AI40</f>
        <v>0</v>
      </c>
      <c r="AJ40" s="161">
        <f>+'Total Convetional'!AJ40+'Total HDD'!AJ40</f>
        <v>0</v>
      </c>
      <c r="AK40" s="462">
        <f t="shared" si="24"/>
        <v>0</v>
      </c>
      <c r="AL40" s="161">
        <f>+'Total Convetional'!AL40+'Total HDD'!AL40</f>
        <v>0</v>
      </c>
      <c r="AM40" s="161">
        <f>+'Total Convetional'!AM40+'Total HDD'!AM40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+'Total Convetional'!AR40+'Total HDD'!AR40</f>
        <v>0</v>
      </c>
      <c r="AS40" s="161">
        <f>+'Total Convetional'!AS40+'Total HDD'!AS40</f>
        <v>0</v>
      </c>
      <c r="AT40" s="462">
        <f t="shared" si="29"/>
        <v>0</v>
      </c>
      <c r="AU40" s="161">
        <f>+'Total Convetional'!AU40+'Total HDD'!AU40</f>
        <v>0</v>
      </c>
      <c r="AV40" s="161">
        <f>+'Total Convetional'!AV40+'Total HDD'!AV40</f>
        <v>0</v>
      </c>
      <c r="AW40" s="448">
        <f t="shared" si="30"/>
        <v>0</v>
      </c>
      <c r="AX40" s="161">
        <f>+'Total Convetional'!AX40+'Total HDD'!AX40</f>
        <v>58000.000000000007</v>
      </c>
      <c r="AY40" s="352">
        <f>+'Total Convetional'!AY40+'Total HDD'!AY40</f>
        <v>0</v>
      </c>
      <c r="AZ40" s="444">
        <f t="shared" si="31"/>
        <v>58000.000000000007</v>
      </c>
      <c r="BA40" s="359">
        <f t="shared" si="32"/>
        <v>58000.000000000007</v>
      </c>
      <c r="BB40" s="364">
        <f t="shared" si="33"/>
        <v>0</v>
      </c>
      <c r="BC40" s="364">
        <f t="shared" si="34"/>
        <v>58000.000000000007</v>
      </c>
      <c r="BD40" s="371">
        <f t="shared" si="35"/>
        <v>58000.000000000007</v>
      </c>
      <c r="BE40" s="372">
        <f t="shared" si="36"/>
        <v>0</v>
      </c>
      <c r="BF40" s="372">
        <f t="shared" si="37"/>
        <v>58000.000000000007</v>
      </c>
      <c r="BG40" s="381">
        <f t="shared" si="38"/>
        <v>116000</v>
      </c>
      <c r="BH40" s="372">
        <f t="shared" si="39"/>
        <v>60480</v>
      </c>
      <c r="BI40" s="372">
        <f t="shared" si="40"/>
        <v>55520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+'Total Convetional'!E41+'Total HDD'!E41</f>
        <v>0</v>
      </c>
      <c r="F41" s="161">
        <f>+'Total Convetional'!F41+'Total HDD'!F41</f>
        <v>0</v>
      </c>
      <c r="G41" s="448">
        <f t="shared" si="8"/>
        <v>0</v>
      </c>
      <c r="H41" s="161">
        <f>+'Total Convetional'!H41+'Total HDD'!H41</f>
        <v>0</v>
      </c>
      <c r="I41" s="161">
        <f>+'Total Convetional'!I41+'Total HDD'!I41</f>
        <v>0</v>
      </c>
      <c r="J41" s="448">
        <f t="shared" si="9"/>
        <v>0</v>
      </c>
      <c r="K41" s="161">
        <f>+'Total Convetional'!K41+'Total HDD'!K41</f>
        <v>0</v>
      </c>
      <c r="L41" s="161">
        <f>+'Total Convetional'!L41+'Total HDD'!L41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+'Total Convetional'!Q41+'Total HDD'!Q41</f>
        <v>0</v>
      </c>
      <c r="R41" s="161">
        <f>+'Total Convetional'!R41+'Total HDD'!R41</f>
        <v>0</v>
      </c>
      <c r="S41" s="448">
        <f t="shared" si="14"/>
        <v>0</v>
      </c>
      <c r="T41" s="161">
        <f>+'Total Convetional'!T41+'Total HDD'!T41</f>
        <v>0</v>
      </c>
      <c r="U41" s="161">
        <f>+'Total Convetional'!U41+'Total HDD'!U41</f>
        <v>0</v>
      </c>
      <c r="V41" s="448">
        <f t="shared" si="15"/>
        <v>0</v>
      </c>
      <c r="W41" s="161">
        <f>+'Total Convetional'!W41+'Total HDD'!W41</f>
        <v>0</v>
      </c>
      <c r="X41" s="161">
        <f>+'Total Convetional'!X41+'Total HDD'!X41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+'Total Convetional'!AF41+'Total HDD'!AF41</f>
        <v>0</v>
      </c>
      <c r="AG41" s="161">
        <f>+'Total Convetional'!AG41+'Total HDD'!AG41</f>
        <v>0</v>
      </c>
      <c r="AH41" s="462">
        <f t="shared" si="23"/>
        <v>0</v>
      </c>
      <c r="AI41" s="161">
        <f>+'Total Convetional'!AI41+'Total HDD'!AI41</f>
        <v>0</v>
      </c>
      <c r="AJ41" s="161">
        <f>+'Total Convetional'!AJ41+'Total HDD'!AJ41</f>
        <v>0</v>
      </c>
      <c r="AK41" s="462">
        <f t="shared" si="24"/>
        <v>0</v>
      </c>
      <c r="AL41" s="161">
        <f>+'Total Convetional'!AL41+'Total HDD'!AL41</f>
        <v>0</v>
      </c>
      <c r="AM41" s="161">
        <f>+'Total Convetional'!AM41+'Total HDD'!AM41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+'Total Convetional'!AR41+'Total HDD'!AR41</f>
        <v>0</v>
      </c>
      <c r="AS41" s="161">
        <f>+'Total Convetional'!AS41+'Total HDD'!AS41</f>
        <v>0</v>
      </c>
      <c r="AT41" s="462">
        <f t="shared" si="29"/>
        <v>0</v>
      </c>
      <c r="AU41" s="161">
        <f>+'Total Convetional'!AU41+'Total HDD'!AU41</f>
        <v>0</v>
      </c>
      <c r="AV41" s="161">
        <f>+'Total Convetional'!AV41+'Total HDD'!AV41</f>
        <v>0</v>
      </c>
      <c r="AW41" s="448">
        <f t="shared" si="30"/>
        <v>0</v>
      </c>
      <c r="AX41" s="161">
        <f>+'Total Convetional'!AX41+'Total HDD'!AX41</f>
        <v>0</v>
      </c>
      <c r="AY41" s="352">
        <f>+'Total Convetional'!AY41+'Total HDD'!AY41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+'Total Convetional'!E42+'Total HDD'!E42</f>
        <v>0</v>
      </c>
      <c r="F42" s="161">
        <f>+'Total Convetional'!F42+'Total HDD'!F42</f>
        <v>0</v>
      </c>
      <c r="G42" s="448">
        <f t="shared" si="8"/>
        <v>0</v>
      </c>
      <c r="H42" s="161">
        <f>+'Total Convetional'!H42+'Total HDD'!H42</f>
        <v>0</v>
      </c>
      <c r="I42" s="161">
        <f>+'Total Convetional'!I42+'Total HDD'!I42</f>
        <v>0</v>
      </c>
      <c r="J42" s="448">
        <f t="shared" si="9"/>
        <v>0</v>
      </c>
      <c r="K42" s="161">
        <f>+'Total Convetional'!K42+'Total HDD'!K42</f>
        <v>0</v>
      </c>
      <c r="L42" s="161">
        <f>+'Total Convetional'!L42+'Total HDD'!L42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+'Total Convetional'!Q42+'Total HDD'!Q42</f>
        <v>0</v>
      </c>
      <c r="R42" s="161">
        <f>+'Total Convetional'!R42+'Total HDD'!R42</f>
        <v>0</v>
      </c>
      <c r="S42" s="448">
        <f t="shared" si="14"/>
        <v>0</v>
      </c>
      <c r="T42" s="161">
        <f>+'Total Convetional'!T42+'Total HDD'!T42</f>
        <v>0</v>
      </c>
      <c r="U42" s="161">
        <f>+'Total Convetional'!U42+'Total HDD'!U42</f>
        <v>0</v>
      </c>
      <c r="V42" s="448">
        <f t="shared" si="15"/>
        <v>0</v>
      </c>
      <c r="W42" s="161">
        <f>+'Total Convetional'!W42+'Total HDD'!W42</f>
        <v>0</v>
      </c>
      <c r="X42" s="161">
        <f>+'Total Convetional'!X42+'Total HDD'!X42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+'Total Convetional'!AF42+'Total HDD'!AF42</f>
        <v>0</v>
      </c>
      <c r="AG42" s="161">
        <f>+'Total Convetional'!AG42+'Total HDD'!AG42</f>
        <v>0</v>
      </c>
      <c r="AH42" s="462">
        <f t="shared" si="23"/>
        <v>0</v>
      </c>
      <c r="AI42" s="161">
        <f>+'Total Convetional'!AI42+'Total HDD'!AI42</f>
        <v>0</v>
      </c>
      <c r="AJ42" s="161">
        <f>+'Total Convetional'!AJ42+'Total HDD'!AJ42</f>
        <v>0</v>
      </c>
      <c r="AK42" s="462">
        <f t="shared" si="24"/>
        <v>0</v>
      </c>
      <c r="AL42" s="161">
        <f>+'Total Convetional'!AL42+'Total HDD'!AL42</f>
        <v>0</v>
      </c>
      <c r="AM42" s="161">
        <f>+'Total Convetional'!AM42+'Total HDD'!AM42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+'Total Convetional'!AR42+'Total HDD'!AR42</f>
        <v>0</v>
      </c>
      <c r="AS42" s="161">
        <f>+'Total Convetional'!AS42+'Total HDD'!AS42</f>
        <v>0</v>
      </c>
      <c r="AT42" s="462">
        <f t="shared" si="29"/>
        <v>0</v>
      </c>
      <c r="AU42" s="161">
        <f>+'Total Convetional'!AU42+'Total HDD'!AU42</f>
        <v>0</v>
      </c>
      <c r="AV42" s="161">
        <f>+'Total Convetional'!AV42+'Total HDD'!AV42</f>
        <v>0</v>
      </c>
      <c r="AW42" s="448">
        <f t="shared" si="30"/>
        <v>0</v>
      </c>
      <c r="AX42" s="161">
        <f>+'Total Convetional'!AX42+'Total HDD'!AX42</f>
        <v>0</v>
      </c>
      <c r="AY42" s="352">
        <f>+'Total Convetional'!AY42+'Total HDD'!AY42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+'Total Convetional'!E43+'Total HDD'!E43</f>
        <v>0</v>
      </c>
      <c r="F43" s="161">
        <f>+'Total Convetional'!F43+'Total HDD'!F43</f>
        <v>0</v>
      </c>
      <c r="G43" s="448">
        <f t="shared" si="8"/>
        <v>0</v>
      </c>
      <c r="H43" s="161">
        <f>+'Total Convetional'!H43+'Total HDD'!H43</f>
        <v>0</v>
      </c>
      <c r="I43" s="161">
        <f>+'Total Convetional'!I43+'Total HDD'!I43</f>
        <v>0</v>
      </c>
      <c r="J43" s="448">
        <f t="shared" si="9"/>
        <v>0</v>
      </c>
      <c r="K43" s="161">
        <f>+'Total Convetional'!K43+'Total HDD'!K43</f>
        <v>0</v>
      </c>
      <c r="L43" s="161">
        <f>+'Total Convetional'!L43+'Total HDD'!L43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+'Total Convetional'!Q43+'Total HDD'!Q43</f>
        <v>0</v>
      </c>
      <c r="R43" s="161">
        <f>+'Total Convetional'!R43+'Total HDD'!R43</f>
        <v>0</v>
      </c>
      <c r="S43" s="448">
        <f t="shared" si="14"/>
        <v>0</v>
      </c>
      <c r="T43" s="161">
        <f>+'Total Convetional'!T43+'Total HDD'!T43</f>
        <v>0</v>
      </c>
      <c r="U43" s="161">
        <f>+'Total Convetional'!U43+'Total HDD'!U43</f>
        <v>0</v>
      </c>
      <c r="V43" s="448">
        <f t="shared" si="15"/>
        <v>0</v>
      </c>
      <c r="W43" s="161">
        <f>+'Total Convetional'!W43+'Total HDD'!W43</f>
        <v>0</v>
      </c>
      <c r="X43" s="161">
        <f>+'Total Convetional'!X43+'Total HDD'!X43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+'Total Convetional'!AF43+'Total HDD'!AF43</f>
        <v>0</v>
      </c>
      <c r="AG43" s="161">
        <f>+'Total Convetional'!AG43+'Total HDD'!AG43</f>
        <v>0</v>
      </c>
      <c r="AH43" s="462">
        <f t="shared" si="23"/>
        <v>0</v>
      </c>
      <c r="AI43" s="161">
        <f>+'Total Convetional'!AI43+'Total HDD'!AI43</f>
        <v>0</v>
      </c>
      <c r="AJ43" s="161">
        <f>+'Total Convetional'!AJ43+'Total HDD'!AJ43</f>
        <v>0</v>
      </c>
      <c r="AK43" s="462">
        <f t="shared" si="24"/>
        <v>0</v>
      </c>
      <c r="AL43" s="161">
        <f>+'Total Convetional'!AL43+'Total HDD'!AL43</f>
        <v>0</v>
      </c>
      <c r="AM43" s="161">
        <f>+'Total Convetional'!AM43+'Total HDD'!AM43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+'Total Convetional'!AR43+'Total HDD'!AR43</f>
        <v>0</v>
      </c>
      <c r="AS43" s="161">
        <f>+'Total Convetional'!AS43+'Total HDD'!AS43</f>
        <v>0</v>
      </c>
      <c r="AT43" s="462">
        <f t="shared" si="29"/>
        <v>0</v>
      </c>
      <c r="AU43" s="161">
        <f>+'Total Convetional'!AU43+'Total HDD'!AU43</f>
        <v>0</v>
      </c>
      <c r="AV43" s="161">
        <f>+'Total Convetional'!AV43+'Total HDD'!AV43</f>
        <v>0</v>
      </c>
      <c r="AW43" s="448">
        <f t="shared" si="30"/>
        <v>0</v>
      </c>
      <c r="AX43" s="161">
        <f>+'Total Convetional'!AX43+'Total HDD'!AX43</f>
        <v>0</v>
      </c>
      <c r="AY43" s="352">
        <f>+'Total Convetional'!AY43+'Total HDD'!AY43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+'Total Convetional'!E44+'Total HDD'!E44</f>
        <v>0</v>
      </c>
      <c r="F44" s="161">
        <f>+'Total Convetional'!F44+'Total HDD'!F44</f>
        <v>0</v>
      </c>
      <c r="G44" s="448">
        <f t="shared" si="8"/>
        <v>0</v>
      </c>
      <c r="H44" s="161">
        <f>+'Total Convetional'!H44+'Total HDD'!H44</f>
        <v>0</v>
      </c>
      <c r="I44" s="161">
        <f>+'Total Convetional'!I44+'Total HDD'!I44</f>
        <v>0</v>
      </c>
      <c r="J44" s="448">
        <f t="shared" si="9"/>
        <v>0</v>
      </c>
      <c r="K44" s="161">
        <f>+'Total Convetional'!K44+'Total HDD'!K44</f>
        <v>0</v>
      </c>
      <c r="L44" s="161">
        <f>+'Total Convetional'!L44+'Total HDD'!L44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+'Total Convetional'!Q44+'Total HDD'!Q44</f>
        <v>0</v>
      </c>
      <c r="R44" s="161">
        <f>+'Total Convetional'!R44+'Total HDD'!R44</f>
        <v>0</v>
      </c>
      <c r="S44" s="448">
        <f t="shared" si="14"/>
        <v>0</v>
      </c>
      <c r="T44" s="161">
        <f>+'Total Convetional'!T44+'Total HDD'!T44</f>
        <v>0</v>
      </c>
      <c r="U44" s="161">
        <f>+'Total Convetional'!U44+'Total HDD'!U44</f>
        <v>0</v>
      </c>
      <c r="V44" s="448">
        <f t="shared" si="15"/>
        <v>0</v>
      </c>
      <c r="W44" s="161">
        <f>+'Total Convetional'!W44+'Total HDD'!W44</f>
        <v>0</v>
      </c>
      <c r="X44" s="161">
        <f>+'Total Convetional'!X44+'Total HDD'!X44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+'Total Convetional'!AF44+'Total HDD'!AF44</f>
        <v>0</v>
      </c>
      <c r="AG44" s="161">
        <f>+'Total Convetional'!AG44+'Total HDD'!AG44</f>
        <v>0</v>
      </c>
      <c r="AH44" s="462">
        <f t="shared" si="23"/>
        <v>0</v>
      </c>
      <c r="AI44" s="161">
        <f>+'Total Convetional'!AI44+'Total HDD'!AI44</f>
        <v>0</v>
      </c>
      <c r="AJ44" s="161">
        <f>+'Total Convetional'!AJ44+'Total HDD'!AJ44</f>
        <v>0</v>
      </c>
      <c r="AK44" s="462">
        <f t="shared" si="24"/>
        <v>0</v>
      </c>
      <c r="AL44" s="161">
        <f>+'Total Convetional'!AL44+'Total HDD'!AL44</f>
        <v>0</v>
      </c>
      <c r="AM44" s="161">
        <f>+'Total Convetional'!AM44+'Total HDD'!AM44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+'Total Convetional'!AR44+'Total HDD'!AR44</f>
        <v>0</v>
      </c>
      <c r="AS44" s="161">
        <f>+'Total Convetional'!AS44+'Total HDD'!AS44</f>
        <v>0</v>
      </c>
      <c r="AT44" s="462">
        <f t="shared" si="29"/>
        <v>0</v>
      </c>
      <c r="AU44" s="161">
        <f>+'Total Convetional'!AU44+'Total HDD'!AU44</f>
        <v>0</v>
      </c>
      <c r="AV44" s="161">
        <f>+'Total Convetional'!AV44+'Total HDD'!AV44</f>
        <v>0</v>
      </c>
      <c r="AW44" s="448">
        <f t="shared" si="30"/>
        <v>0</v>
      </c>
      <c r="AX44" s="161">
        <f>+'Total Convetional'!AX44+'Total HDD'!AX44</f>
        <v>0</v>
      </c>
      <c r="AY44" s="352">
        <f>+'Total Convetional'!AY44+'Total HDD'!AY44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+'Total Convetional'!E45+'Total HDD'!E45</f>
        <v>183770</v>
      </c>
      <c r="F45" s="161">
        <f>+'Total Convetional'!F45+'Total HDD'!F45</f>
        <v>163077.72</v>
      </c>
      <c r="G45" s="448">
        <f t="shared" si="8"/>
        <v>20692.28</v>
      </c>
      <c r="H45" s="161">
        <f>+'Total Convetional'!H45+'Total HDD'!H45</f>
        <v>270256</v>
      </c>
      <c r="I45" s="161">
        <f>+'Total Convetional'!I45+'Total HDD'!I45</f>
        <v>223880.14</v>
      </c>
      <c r="J45" s="448">
        <f t="shared" si="9"/>
        <v>46375.859999999986</v>
      </c>
      <c r="K45" s="161">
        <f>+'Total Convetional'!K45+'Total HDD'!K45</f>
        <v>188400</v>
      </c>
      <c r="L45" s="161">
        <f>+'Total Convetional'!L45+'Total HDD'!L45</f>
        <v>210859.02000000002</v>
      </c>
      <c r="M45" s="444">
        <f t="shared" si="10"/>
        <v>-22459.020000000019</v>
      </c>
      <c r="N45" s="404">
        <f t="shared" si="11"/>
        <v>642426</v>
      </c>
      <c r="O45" s="161">
        <f t="shared" si="12"/>
        <v>597816.88</v>
      </c>
      <c r="P45" s="403">
        <f t="shared" si="13"/>
        <v>44609.119999999995</v>
      </c>
      <c r="Q45" s="168">
        <f>+'Total Convetional'!Q45+'Total HDD'!Q45</f>
        <v>223099</v>
      </c>
      <c r="R45" s="161">
        <f>+'Total Convetional'!R45+'Total HDD'!R45</f>
        <v>161464.58000000002</v>
      </c>
      <c r="S45" s="448">
        <f t="shared" si="14"/>
        <v>61634.419999999984</v>
      </c>
      <c r="T45" s="161">
        <f>+'Total Convetional'!T45+'Total HDD'!T45</f>
        <v>240749</v>
      </c>
      <c r="U45" s="161">
        <f>+'Total Convetional'!U45+'Total HDD'!U45</f>
        <v>0</v>
      </c>
      <c r="V45" s="448">
        <f t="shared" si="15"/>
        <v>240749</v>
      </c>
      <c r="W45" s="161">
        <f>+'Total Convetional'!W45+'Total HDD'!W45</f>
        <v>219449.99999999997</v>
      </c>
      <c r="X45" s="161">
        <f>+'Total Convetional'!X45+'Total HDD'!X45</f>
        <v>0</v>
      </c>
      <c r="Y45" s="444">
        <f t="shared" si="16"/>
        <v>219449.99999999997</v>
      </c>
      <c r="Z45" s="168">
        <f t="shared" si="17"/>
        <v>683298</v>
      </c>
      <c r="AA45" s="161">
        <f t="shared" si="18"/>
        <v>161464.58000000002</v>
      </c>
      <c r="AB45" s="403">
        <f t="shared" si="19"/>
        <v>521833.42</v>
      </c>
      <c r="AC45" s="404">
        <f t="shared" si="20"/>
        <v>1325724</v>
      </c>
      <c r="AD45" s="161">
        <f t="shared" si="21"/>
        <v>759281.46</v>
      </c>
      <c r="AE45" s="403">
        <f t="shared" si="22"/>
        <v>566442.54</v>
      </c>
      <c r="AF45" s="168">
        <f>+'Total Convetional'!AF45+'Total HDD'!AF45</f>
        <v>189087</v>
      </c>
      <c r="AG45" s="161">
        <f>+'Total Convetional'!AG45+'Total HDD'!AG45</f>
        <v>0</v>
      </c>
      <c r="AH45" s="462">
        <f t="shared" si="23"/>
        <v>189087</v>
      </c>
      <c r="AI45" s="161">
        <f>+'Total Convetional'!AI45+'Total HDD'!AI45</f>
        <v>269645</v>
      </c>
      <c r="AJ45" s="161">
        <f>+'Total Convetional'!AJ45+'Total HDD'!AJ45</f>
        <v>0</v>
      </c>
      <c r="AK45" s="462">
        <f t="shared" si="24"/>
        <v>269645</v>
      </c>
      <c r="AL45" s="161">
        <f>+'Total Convetional'!AL45+'Total HDD'!AL45</f>
        <v>187889</v>
      </c>
      <c r="AM45" s="161">
        <f>+'Total Convetional'!AM45+'Total HDD'!AM45</f>
        <v>0</v>
      </c>
      <c r="AN45" s="444">
        <f t="shared" si="25"/>
        <v>187889</v>
      </c>
      <c r="AO45" s="404">
        <f t="shared" si="26"/>
        <v>646621</v>
      </c>
      <c r="AP45" s="161">
        <f t="shared" si="27"/>
        <v>0</v>
      </c>
      <c r="AQ45" s="161">
        <f t="shared" si="28"/>
        <v>646621</v>
      </c>
      <c r="AR45" s="168">
        <f>+'Total Convetional'!AR45+'Total HDD'!AR45</f>
        <v>222986</v>
      </c>
      <c r="AS45" s="161">
        <f>+'Total Convetional'!AS45+'Total HDD'!AS45</f>
        <v>0</v>
      </c>
      <c r="AT45" s="462">
        <f t="shared" si="29"/>
        <v>222986</v>
      </c>
      <c r="AU45" s="161">
        <f>+'Total Convetional'!AU45+'Total HDD'!AU45</f>
        <v>248893</v>
      </c>
      <c r="AV45" s="161">
        <f>+'Total Convetional'!AV45+'Total HDD'!AV45</f>
        <v>0</v>
      </c>
      <c r="AW45" s="448">
        <f t="shared" si="30"/>
        <v>248893</v>
      </c>
      <c r="AX45" s="161">
        <f>+'Total Convetional'!AX45+'Total HDD'!AX45</f>
        <v>214549</v>
      </c>
      <c r="AY45" s="352">
        <f>+'Total Convetional'!AY45+'Total HDD'!AY45</f>
        <v>0</v>
      </c>
      <c r="AZ45" s="444">
        <f t="shared" si="31"/>
        <v>214549</v>
      </c>
      <c r="BA45" s="359">
        <f t="shared" si="32"/>
        <v>686428</v>
      </c>
      <c r="BB45" s="364">
        <f t="shared" si="33"/>
        <v>0</v>
      </c>
      <c r="BC45" s="364">
        <f t="shared" si="34"/>
        <v>686428</v>
      </c>
      <c r="BD45" s="371">
        <f t="shared" si="35"/>
        <v>1333049</v>
      </c>
      <c r="BE45" s="372">
        <f t="shared" si="36"/>
        <v>0</v>
      </c>
      <c r="BF45" s="372">
        <f t="shared" si="37"/>
        <v>1333049</v>
      </c>
      <c r="BG45" s="381">
        <f t="shared" si="38"/>
        <v>2658773</v>
      </c>
      <c r="BH45" s="372">
        <f t="shared" si="39"/>
        <v>759281.46</v>
      </c>
      <c r="BI45" s="372">
        <f t="shared" si="40"/>
        <v>1899491.54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+'Total Convetional'!E46+'Total HDD'!E46</f>
        <v>0</v>
      </c>
      <c r="F46" s="161">
        <f>+'Total Convetional'!F46+'Total HDD'!F46</f>
        <v>0</v>
      </c>
      <c r="G46" s="448">
        <f t="shared" si="8"/>
        <v>0</v>
      </c>
      <c r="H46" s="161">
        <f>+'Total Convetional'!H46+'Total HDD'!H46</f>
        <v>0</v>
      </c>
      <c r="I46" s="161">
        <f>+'Total Convetional'!I46+'Total HDD'!I46</f>
        <v>0</v>
      </c>
      <c r="J46" s="448">
        <f t="shared" si="9"/>
        <v>0</v>
      </c>
      <c r="K46" s="161">
        <f>+'Total Convetional'!K46+'Total HDD'!K46</f>
        <v>0</v>
      </c>
      <c r="L46" s="161">
        <f>+'Total Convetional'!L46+'Total HDD'!L46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+'Total Convetional'!Q46+'Total HDD'!Q46</f>
        <v>0</v>
      </c>
      <c r="R46" s="161">
        <f>+'Total Convetional'!R46+'Total HDD'!R46</f>
        <v>0</v>
      </c>
      <c r="S46" s="448">
        <f t="shared" si="14"/>
        <v>0</v>
      </c>
      <c r="T46" s="161">
        <f>+'Total Convetional'!T46+'Total HDD'!T46</f>
        <v>0</v>
      </c>
      <c r="U46" s="161">
        <f>+'Total Convetional'!U46+'Total HDD'!U46</f>
        <v>0</v>
      </c>
      <c r="V46" s="448">
        <f t="shared" si="15"/>
        <v>0</v>
      </c>
      <c r="W46" s="161">
        <f>+'Total Convetional'!W46+'Total HDD'!W46</f>
        <v>0</v>
      </c>
      <c r="X46" s="161">
        <f>+'Total Convetional'!X46+'Total HDD'!X46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+'Total Convetional'!AF46+'Total HDD'!AF46</f>
        <v>0</v>
      </c>
      <c r="AG46" s="161">
        <f>+'Total Convetional'!AG46+'Total HDD'!AG46</f>
        <v>0</v>
      </c>
      <c r="AH46" s="462">
        <f t="shared" si="23"/>
        <v>0</v>
      </c>
      <c r="AI46" s="161">
        <f>+'Total Convetional'!AI46+'Total HDD'!AI46</f>
        <v>0</v>
      </c>
      <c r="AJ46" s="161">
        <f>+'Total Convetional'!AJ46+'Total HDD'!AJ46</f>
        <v>0</v>
      </c>
      <c r="AK46" s="462">
        <f t="shared" si="24"/>
        <v>0</v>
      </c>
      <c r="AL46" s="161">
        <f>+'Total Convetional'!AL46+'Total HDD'!AL46</f>
        <v>0</v>
      </c>
      <c r="AM46" s="161">
        <f>+'Total Convetional'!AM46+'Total HDD'!AM46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+'Total Convetional'!AR46+'Total HDD'!AR46</f>
        <v>0</v>
      </c>
      <c r="AS46" s="161">
        <f>+'Total Convetional'!AS46+'Total HDD'!AS46</f>
        <v>0</v>
      </c>
      <c r="AT46" s="462">
        <f t="shared" si="29"/>
        <v>0</v>
      </c>
      <c r="AU46" s="161">
        <f>+'Total Convetional'!AU46+'Total HDD'!AU46</f>
        <v>0</v>
      </c>
      <c r="AV46" s="161">
        <f>+'Total Convetional'!AV46+'Total HDD'!AV46</f>
        <v>0</v>
      </c>
      <c r="AW46" s="448">
        <f t="shared" si="30"/>
        <v>0</v>
      </c>
      <c r="AX46" s="161">
        <f>+'Total Convetional'!AX46+'Total HDD'!AX46</f>
        <v>0</v>
      </c>
      <c r="AY46" s="352">
        <f>+'Total Convetional'!AY46+'Total HDD'!AY46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+'Total Convetional'!E47+'Total HDD'!E47</f>
        <v>0</v>
      </c>
      <c r="F47" s="161">
        <f>+'Total Convetional'!F47+'Total HDD'!F47</f>
        <v>0</v>
      </c>
      <c r="G47" s="448">
        <f t="shared" si="8"/>
        <v>0</v>
      </c>
      <c r="H47" s="161">
        <f>+'Total Convetional'!H47+'Total HDD'!H47</f>
        <v>0</v>
      </c>
      <c r="I47" s="161">
        <f>+'Total Convetional'!I47+'Total HDD'!I47</f>
        <v>0</v>
      </c>
      <c r="J47" s="448">
        <f t="shared" si="9"/>
        <v>0</v>
      </c>
      <c r="K47" s="161">
        <f>+'Total Convetional'!K47+'Total HDD'!K47</f>
        <v>0</v>
      </c>
      <c r="L47" s="161">
        <f>+'Total Convetional'!L47+'Total HDD'!L47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+'Total Convetional'!Q47+'Total HDD'!Q47</f>
        <v>0</v>
      </c>
      <c r="R47" s="161">
        <f>+'Total Convetional'!R47+'Total HDD'!R47</f>
        <v>0</v>
      </c>
      <c r="S47" s="448">
        <f t="shared" si="14"/>
        <v>0</v>
      </c>
      <c r="T47" s="161">
        <f>+'Total Convetional'!T47+'Total HDD'!T47</f>
        <v>0</v>
      </c>
      <c r="U47" s="161">
        <f>+'Total Convetional'!U47+'Total HDD'!U47</f>
        <v>0</v>
      </c>
      <c r="V47" s="448">
        <f t="shared" si="15"/>
        <v>0</v>
      </c>
      <c r="W47" s="161">
        <f>+'Total Convetional'!W47+'Total HDD'!W47</f>
        <v>0</v>
      </c>
      <c r="X47" s="161">
        <f>+'Total Convetional'!X47+'Total HDD'!X47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+'Total Convetional'!AF47+'Total HDD'!AF47</f>
        <v>0</v>
      </c>
      <c r="AG47" s="161">
        <f>+'Total Convetional'!AG47+'Total HDD'!AG47</f>
        <v>0</v>
      </c>
      <c r="AH47" s="462">
        <f t="shared" si="23"/>
        <v>0</v>
      </c>
      <c r="AI47" s="161">
        <f>+'Total Convetional'!AI47+'Total HDD'!AI47</f>
        <v>0</v>
      </c>
      <c r="AJ47" s="161">
        <f>+'Total Convetional'!AJ47+'Total HDD'!AJ47</f>
        <v>0</v>
      </c>
      <c r="AK47" s="462">
        <f t="shared" si="24"/>
        <v>0</v>
      </c>
      <c r="AL47" s="161">
        <f>+'Total Convetional'!AL47+'Total HDD'!AL47</f>
        <v>0</v>
      </c>
      <c r="AM47" s="161">
        <f>+'Total Convetional'!AM47+'Total HDD'!AM47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+'Total Convetional'!AR47+'Total HDD'!AR47</f>
        <v>0</v>
      </c>
      <c r="AS47" s="161">
        <f>+'Total Convetional'!AS47+'Total HDD'!AS47</f>
        <v>0</v>
      </c>
      <c r="AT47" s="462">
        <f t="shared" si="29"/>
        <v>0</v>
      </c>
      <c r="AU47" s="161">
        <f>+'Total Convetional'!AU47+'Total HDD'!AU47</f>
        <v>0</v>
      </c>
      <c r="AV47" s="161">
        <f>+'Total Convetional'!AV47+'Total HDD'!AV47</f>
        <v>0</v>
      </c>
      <c r="AW47" s="448">
        <f t="shared" si="30"/>
        <v>0</v>
      </c>
      <c r="AX47" s="161">
        <f>+'Total Convetional'!AX47+'Total HDD'!AX47</f>
        <v>0</v>
      </c>
      <c r="AY47" s="352">
        <f>+'Total Convetional'!AY47+'Total HDD'!AY47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+'Total Convetional'!E48+'Total HDD'!E48</f>
        <v>0</v>
      </c>
      <c r="F48" s="161">
        <f>+'Total Convetional'!F48+'Total HDD'!F48</f>
        <v>0</v>
      </c>
      <c r="G48" s="448">
        <f t="shared" si="8"/>
        <v>0</v>
      </c>
      <c r="H48" s="161">
        <f>+'Total Convetional'!H48+'Total HDD'!H48</f>
        <v>0</v>
      </c>
      <c r="I48" s="161">
        <f>+'Total Convetional'!I48+'Total HDD'!I48</f>
        <v>0</v>
      </c>
      <c r="J48" s="448">
        <f t="shared" si="9"/>
        <v>0</v>
      </c>
      <c r="K48" s="161">
        <f>+'Total Convetional'!K48+'Total HDD'!K48</f>
        <v>0</v>
      </c>
      <c r="L48" s="161">
        <f>+'Total Convetional'!L48+'Total HDD'!L48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+'Total Convetional'!Q48+'Total HDD'!Q48</f>
        <v>0</v>
      </c>
      <c r="R48" s="161">
        <f>+'Total Convetional'!R48+'Total HDD'!R48</f>
        <v>0</v>
      </c>
      <c r="S48" s="448">
        <f t="shared" si="14"/>
        <v>0</v>
      </c>
      <c r="T48" s="161">
        <f>+'Total Convetional'!T48+'Total HDD'!T48</f>
        <v>0</v>
      </c>
      <c r="U48" s="161">
        <f>+'Total Convetional'!U48+'Total HDD'!U48</f>
        <v>0</v>
      </c>
      <c r="V48" s="448">
        <f t="shared" si="15"/>
        <v>0</v>
      </c>
      <c r="W48" s="161">
        <f>+'Total Convetional'!W48+'Total HDD'!W48</f>
        <v>0</v>
      </c>
      <c r="X48" s="161">
        <f>+'Total Convetional'!X48+'Total HDD'!X48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+'Total Convetional'!AF48+'Total HDD'!AF48</f>
        <v>0</v>
      </c>
      <c r="AG48" s="161">
        <f>+'Total Convetional'!AG48+'Total HDD'!AG48</f>
        <v>0</v>
      </c>
      <c r="AH48" s="462">
        <f t="shared" si="23"/>
        <v>0</v>
      </c>
      <c r="AI48" s="161">
        <f>+'Total Convetional'!AI48+'Total HDD'!AI48</f>
        <v>0</v>
      </c>
      <c r="AJ48" s="161">
        <f>+'Total Convetional'!AJ48+'Total HDD'!AJ48</f>
        <v>0</v>
      </c>
      <c r="AK48" s="462">
        <f t="shared" si="24"/>
        <v>0</v>
      </c>
      <c r="AL48" s="161">
        <f>+'Total Convetional'!AL48+'Total HDD'!AL48</f>
        <v>0</v>
      </c>
      <c r="AM48" s="161">
        <f>+'Total Convetional'!AM48+'Total HDD'!AM48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+'Total Convetional'!AR48+'Total HDD'!AR48</f>
        <v>0</v>
      </c>
      <c r="AS48" s="161">
        <f>+'Total Convetional'!AS48+'Total HDD'!AS48</f>
        <v>0</v>
      </c>
      <c r="AT48" s="462">
        <f t="shared" si="29"/>
        <v>0</v>
      </c>
      <c r="AU48" s="161">
        <f>+'Total Convetional'!AU48+'Total HDD'!AU48</f>
        <v>0</v>
      </c>
      <c r="AV48" s="161">
        <f>+'Total Convetional'!AV48+'Total HDD'!AV48</f>
        <v>0</v>
      </c>
      <c r="AW48" s="448">
        <f t="shared" si="30"/>
        <v>0</v>
      </c>
      <c r="AX48" s="161">
        <f>+'Total Convetional'!AX48+'Total HDD'!AX48</f>
        <v>0</v>
      </c>
      <c r="AY48" s="352">
        <f>+'Total Convetional'!AY48+'Total HDD'!AY48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+'Total Convetional'!E49+'Total HDD'!E49</f>
        <v>355500</v>
      </c>
      <c r="F49" s="161">
        <f>+'Total Convetional'!F49+'Total HDD'!F49</f>
        <v>400850</v>
      </c>
      <c r="G49" s="448">
        <f t="shared" si="8"/>
        <v>-45350</v>
      </c>
      <c r="H49" s="161">
        <f>+'Total Convetional'!H49+'Total HDD'!H49</f>
        <v>376800</v>
      </c>
      <c r="I49" s="161">
        <f>+'Total Convetional'!I49+'Total HDD'!I49</f>
        <v>648650</v>
      </c>
      <c r="J49" s="448">
        <f t="shared" si="9"/>
        <v>-271850</v>
      </c>
      <c r="K49" s="161">
        <f>+'Total Convetional'!K49+'Total HDD'!K49</f>
        <v>525910</v>
      </c>
      <c r="L49" s="161">
        <f>+'Total Convetional'!L49+'Total HDD'!L49</f>
        <v>1091065</v>
      </c>
      <c r="M49" s="444">
        <f t="shared" si="10"/>
        <v>-565155</v>
      </c>
      <c r="N49" s="404">
        <f t="shared" si="11"/>
        <v>1258210</v>
      </c>
      <c r="O49" s="161">
        <f t="shared" si="12"/>
        <v>2140565</v>
      </c>
      <c r="P49" s="403">
        <f t="shared" si="13"/>
        <v>-882355</v>
      </c>
      <c r="Q49" s="168">
        <f>+'Total Convetional'!Q49+'Total HDD'!Q49</f>
        <v>386050</v>
      </c>
      <c r="R49" s="161">
        <f>+'Total Convetional'!R49+'Total HDD'!R49</f>
        <v>559034</v>
      </c>
      <c r="S49" s="448">
        <f t="shared" si="14"/>
        <v>-172984</v>
      </c>
      <c r="T49" s="161">
        <f>+'Total Convetional'!T49+'Total HDD'!T49</f>
        <v>848500</v>
      </c>
      <c r="U49" s="161">
        <f>+'Total Convetional'!U49+'Total HDD'!U49</f>
        <v>0</v>
      </c>
      <c r="V49" s="448">
        <f t="shared" si="15"/>
        <v>848500</v>
      </c>
      <c r="W49" s="161">
        <f>+'Total Convetional'!W49+'Total HDD'!W49</f>
        <v>479100</v>
      </c>
      <c r="X49" s="161">
        <f>+'Total Convetional'!X49+'Total HDD'!X49</f>
        <v>0</v>
      </c>
      <c r="Y49" s="444">
        <f t="shared" si="16"/>
        <v>479100</v>
      </c>
      <c r="Z49" s="168">
        <f t="shared" si="17"/>
        <v>1713650</v>
      </c>
      <c r="AA49" s="161">
        <f t="shared" si="18"/>
        <v>559034</v>
      </c>
      <c r="AB49" s="403">
        <f t="shared" si="19"/>
        <v>1154616</v>
      </c>
      <c r="AC49" s="404">
        <f t="shared" si="20"/>
        <v>2971860</v>
      </c>
      <c r="AD49" s="161">
        <f t="shared" si="21"/>
        <v>2699599</v>
      </c>
      <c r="AE49" s="403">
        <f t="shared" si="22"/>
        <v>272261</v>
      </c>
      <c r="AF49" s="168">
        <f>+'Total Convetional'!AF49+'Total HDD'!AF49</f>
        <v>268990</v>
      </c>
      <c r="AG49" s="161">
        <f>+'Total Convetional'!AG49+'Total HDD'!AG49</f>
        <v>0</v>
      </c>
      <c r="AH49" s="462">
        <f t="shared" si="23"/>
        <v>268990</v>
      </c>
      <c r="AI49" s="161">
        <f>+'Total Convetional'!AI49+'Total HDD'!AI49</f>
        <v>106650</v>
      </c>
      <c r="AJ49" s="161">
        <f>+'Total Convetional'!AJ49+'Total HDD'!AJ49</f>
        <v>0</v>
      </c>
      <c r="AK49" s="462">
        <f t="shared" si="24"/>
        <v>106650</v>
      </c>
      <c r="AL49" s="161">
        <f>+'Total Convetional'!AL49+'Total HDD'!AL49</f>
        <v>306950</v>
      </c>
      <c r="AM49" s="161">
        <f>+'Total Convetional'!AM49+'Total HDD'!AM49</f>
        <v>0</v>
      </c>
      <c r="AN49" s="444">
        <f t="shared" si="25"/>
        <v>306950</v>
      </c>
      <c r="AO49" s="404">
        <f t="shared" si="26"/>
        <v>682590</v>
      </c>
      <c r="AP49" s="161">
        <f t="shared" si="27"/>
        <v>0</v>
      </c>
      <c r="AQ49" s="161">
        <f t="shared" si="28"/>
        <v>682590</v>
      </c>
      <c r="AR49" s="168">
        <f>+'Total Convetional'!AR49+'Total HDD'!AR49</f>
        <v>507800.00000000006</v>
      </c>
      <c r="AS49" s="161">
        <f>+'Total Convetional'!AS49+'Total HDD'!AS49</f>
        <v>0</v>
      </c>
      <c r="AT49" s="462">
        <f t="shared" si="29"/>
        <v>507800.00000000006</v>
      </c>
      <c r="AU49" s="161">
        <f>+'Total Convetional'!AU49+'Total HDD'!AU49</f>
        <v>514844.00000000006</v>
      </c>
      <c r="AV49" s="161">
        <f>+'Total Convetional'!AV49+'Total HDD'!AV49</f>
        <v>0</v>
      </c>
      <c r="AW49" s="448">
        <f t="shared" si="30"/>
        <v>514844.00000000006</v>
      </c>
      <c r="AX49" s="161">
        <f>+'Total Convetional'!AX49+'Total HDD'!AX49</f>
        <v>121650.00000000001</v>
      </c>
      <c r="AY49" s="352">
        <f>+'Total Convetional'!AY49+'Total HDD'!AY49</f>
        <v>0</v>
      </c>
      <c r="AZ49" s="444">
        <f t="shared" si="31"/>
        <v>121650.00000000001</v>
      </c>
      <c r="BA49" s="359">
        <f t="shared" si="32"/>
        <v>1144294.0000000002</v>
      </c>
      <c r="BB49" s="364">
        <f t="shared" si="33"/>
        <v>0</v>
      </c>
      <c r="BC49" s="364">
        <f t="shared" si="34"/>
        <v>1144294.0000000002</v>
      </c>
      <c r="BD49" s="371">
        <f t="shared" si="35"/>
        <v>1826884</v>
      </c>
      <c r="BE49" s="372">
        <f t="shared" si="36"/>
        <v>0</v>
      </c>
      <c r="BF49" s="372">
        <f t="shared" si="37"/>
        <v>1826884</v>
      </c>
      <c r="BG49" s="381">
        <f t="shared" si="38"/>
        <v>4798744</v>
      </c>
      <c r="BH49" s="372">
        <f t="shared" si="39"/>
        <v>2699599</v>
      </c>
      <c r="BI49" s="372">
        <f t="shared" si="40"/>
        <v>2099145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+'Total Convetional'!E50+'Total HDD'!E50</f>
        <v>0</v>
      </c>
      <c r="F50" s="161">
        <f>+'Total Convetional'!F50+'Total HDD'!F50</f>
        <v>0</v>
      </c>
      <c r="G50" s="448">
        <f t="shared" si="8"/>
        <v>0</v>
      </c>
      <c r="H50" s="161">
        <f>+'Total Convetional'!H50+'Total HDD'!H50</f>
        <v>0</v>
      </c>
      <c r="I50" s="161">
        <f>+'Total Convetional'!I50+'Total HDD'!I50</f>
        <v>0</v>
      </c>
      <c r="J50" s="448">
        <f t="shared" si="9"/>
        <v>0</v>
      </c>
      <c r="K50" s="161">
        <f>+'Total Convetional'!K50+'Total HDD'!K50</f>
        <v>0</v>
      </c>
      <c r="L50" s="161">
        <f>+'Total Convetional'!L50+'Total HDD'!L50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+'Total Convetional'!Q50+'Total HDD'!Q50</f>
        <v>0</v>
      </c>
      <c r="R50" s="161">
        <f>+'Total Convetional'!R50+'Total HDD'!R50</f>
        <v>0</v>
      </c>
      <c r="S50" s="448">
        <f t="shared" si="14"/>
        <v>0</v>
      </c>
      <c r="T50" s="161">
        <f>+'Total Convetional'!T50+'Total HDD'!T50</f>
        <v>0</v>
      </c>
      <c r="U50" s="161">
        <f>+'Total Convetional'!U50+'Total HDD'!U50</f>
        <v>0</v>
      </c>
      <c r="V50" s="448">
        <f t="shared" si="15"/>
        <v>0</v>
      </c>
      <c r="W50" s="161">
        <f>+'Total Convetional'!W50+'Total HDD'!W50</f>
        <v>0</v>
      </c>
      <c r="X50" s="161">
        <f>+'Total Convetional'!X50+'Total HDD'!X50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+'Total Convetional'!AF50+'Total HDD'!AF50</f>
        <v>0</v>
      </c>
      <c r="AG50" s="161">
        <f>+'Total Convetional'!AG50+'Total HDD'!AG50</f>
        <v>0</v>
      </c>
      <c r="AH50" s="462">
        <f t="shared" si="23"/>
        <v>0</v>
      </c>
      <c r="AI50" s="161">
        <f>+'Total Convetional'!AI50+'Total HDD'!AI50</f>
        <v>0</v>
      </c>
      <c r="AJ50" s="161">
        <f>+'Total Convetional'!AJ50+'Total HDD'!AJ50</f>
        <v>0</v>
      </c>
      <c r="AK50" s="462">
        <f t="shared" si="24"/>
        <v>0</v>
      </c>
      <c r="AL50" s="161">
        <f>+'Total Convetional'!AL50+'Total HDD'!AL50</f>
        <v>0</v>
      </c>
      <c r="AM50" s="161">
        <f>+'Total Convetional'!AM50+'Total HDD'!AM50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+'Total Convetional'!AR50+'Total HDD'!AR50</f>
        <v>0</v>
      </c>
      <c r="AS50" s="161">
        <f>+'Total Convetional'!AS50+'Total HDD'!AS50</f>
        <v>0</v>
      </c>
      <c r="AT50" s="462">
        <f t="shared" si="29"/>
        <v>0</v>
      </c>
      <c r="AU50" s="161">
        <f>+'Total Convetional'!AU50+'Total HDD'!AU50</f>
        <v>0</v>
      </c>
      <c r="AV50" s="161">
        <f>+'Total Convetional'!AV50+'Total HDD'!AV50</f>
        <v>0</v>
      </c>
      <c r="AW50" s="448">
        <f t="shared" si="30"/>
        <v>0</v>
      </c>
      <c r="AX50" s="161">
        <f>+'Total Convetional'!AX50+'Total HDD'!AX50</f>
        <v>0</v>
      </c>
      <c r="AY50" s="352">
        <f>+'Total Convetional'!AY50+'Total HDD'!AY50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+'Total Convetional'!E51+'Total HDD'!E51</f>
        <v>62869.8</v>
      </c>
      <c r="F51" s="161">
        <f>+'Total Convetional'!F51+'Total HDD'!F51</f>
        <v>31800</v>
      </c>
      <c r="G51" s="448">
        <f t="shared" si="8"/>
        <v>31069.800000000003</v>
      </c>
      <c r="H51" s="161">
        <f>+'Total Convetional'!H51+'Total HDD'!H51</f>
        <v>62869.8</v>
      </c>
      <c r="I51" s="161">
        <f>+'Total Convetional'!I51+'Total HDD'!I51</f>
        <v>11300</v>
      </c>
      <c r="J51" s="448">
        <f t="shared" si="9"/>
        <v>51569.8</v>
      </c>
      <c r="K51" s="161">
        <f>+'Total Convetional'!K51+'Total HDD'!K51</f>
        <v>62869.8</v>
      </c>
      <c r="L51" s="161">
        <f>+'Total Convetional'!L51+'Total HDD'!L51</f>
        <v>101220</v>
      </c>
      <c r="M51" s="444">
        <f t="shared" si="10"/>
        <v>-38350.199999999997</v>
      </c>
      <c r="N51" s="404">
        <f t="shared" si="11"/>
        <v>188609.40000000002</v>
      </c>
      <c r="O51" s="161">
        <f t="shared" si="12"/>
        <v>144320</v>
      </c>
      <c r="P51" s="403">
        <f t="shared" si="13"/>
        <v>44289.400000000023</v>
      </c>
      <c r="Q51" s="168">
        <f>+'Total Convetional'!Q51+'Total HDD'!Q51</f>
        <v>63506.1</v>
      </c>
      <c r="R51" s="161">
        <f>+'Total Convetional'!R51+'Total HDD'!R51</f>
        <v>31300</v>
      </c>
      <c r="S51" s="448">
        <f t="shared" si="14"/>
        <v>32206.1</v>
      </c>
      <c r="T51" s="161">
        <f>+'Total Convetional'!T51+'Total HDD'!T51</f>
        <v>63506.1</v>
      </c>
      <c r="U51" s="161">
        <f>+'Total Convetional'!U51+'Total HDD'!U51</f>
        <v>0</v>
      </c>
      <c r="V51" s="448">
        <f t="shared" si="15"/>
        <v>63506.1</v>
      </c>
      <c r="W51" s="161">
        <f>+'Total Convetional'!W51+'Total HDD'!W51</f>
        <v>63506.1</v>
      </c>
      <c r="X51" s="161">
        <f>+'Total Convetional'!X51+'Total HDD'!X51</f>
        <v>0</v>
      </c>
      <c r="Y51" s="444">
        <f t="shared" si="16"/>
        <v>63506.1</v>
      </c>
      <c r="Z51" s="168">
        <f t="shared" si="17"/>
        <v>190518.3</v>
      </c>
      <c r="AA51" s="161">
        <f t="shared" si="18"/>
        <v>31300</v>
      </c>
      <c r="AB51" s="403">
        <f t="shared" si="19"/>
        <v>159218.29999999999</v>
      </c>
      <c r="AC51" s="404">
        <f t="shared" si="20"/>
        <v>379127.7</v>
      </c>
      <c r="AD51" s="161">
        <f t="shared" si="21"/>
        <v>175620</v>
      </c>
      <c r="AE51" s="403">
        <f t="shared" si="22"/>
        <v>203507.7</v>
      </c>
      <c r="AF51" s="168">
        <f>+'Total Convetional'!AF51+'Total HDD'!AF51</f>
        <v>63506.1</v>
      </c>
      <c r="AG51" s="161">
        <f>+'Total Convetional'!AG51+'Total HDD'!AG51</f>
        <v>0</v>
      </c>
      <c r="AH51" s="462">
        <f t="shared" si="23"/>
        <v>63506.1</v>
      </c>
      <c r="AI51" s="161">
        <f>+'Total Convetional'!AI51+'Total HDD'!AI51</f>
        <v>63506.1</v>
      </c>
      <c r="AJ51" s="161">
        <f>+'Total Convetional'!AJ51+'Total HDD'!AJ51</f>
        <v>0</v>
      </c>
      <c r="AK51" s="462">
        <f t="shared" si="24"/>
        <v>63506.1</v>
      </c>
      <c r="AL51" s="161">
        <f>+'Total Convetional'!AL51+'Total HDD'!AL51</f>
        <v>63506.1</v>
      </c>
      <c r="AM51" s="161">
        <f>+'Total Convetional'!AM51+'Total HDD'!AM51</f>
        <v>0</v>
      </c>
      <c r="AN51" s="444">
        <f t="shared" si="25"/>
        <v>63506.1</v>
      </c>
      <c r="AO51" s="404">
        <f t="shared" si="26"/>
        <v>190518.3</v>
      </c>
      <c r="AP51" s="161">
        <f t="shared" si="27"/>
        <v>0</v>
      </c>
      <c r="AQ51" s="161">
        <f t="shared" si="28"/>
        <v>190518.3</v>
      </c>
      <c r="AR51" s="168">
        <f>+'Total Convetional'!AR51+'Total HDD'!AR51</f>
        <v>63506.1</v>
      </c>
      <c r="AS51" s="161">
        <f>+'Total Convetional'!AS51+'Total HDD'!AS51</f>
        <v>0</v>
      </c>
      <c r="AT51" s="462">
        <f t="shared" si="29"/>
        <v>63506.1</v>
      </c>
      <c r="AU51" s="161">
        <f>+'Total Convetional'!AU51+'Total HDD'!AU51</f>
        <v>63506.1</v>
      </c>
      <c r="AV51" s="161">
        <f>+'Total Convetional'!AV51+'Total HDD'!AV51</f>
        <v>0</v>
      </c>
      <c r="AW51" s="448">
        <f t="shared" si="30"/>
        <v>63506.1</v>
      </c>
      <c r="AX51" s="161">
        <f>+'Total Convetional'!AX51+'Total HDD'!AX51</f>
        <v>63506.1</v>
      </c>
      <c r="AY51" s="352">
        <f>+'Total Convetional'!AY51+'Total HDD'!AY51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381036.6</v>
      </c>
      <c r="BE51" s="372">
        <f t="shared" si="36"/>
        <v>0</v>
      </c>
      <c r="BF51" s="372">
        <f t="shared" si="37"/>
        <v>381036.6</v>
      </c>
      <c r="BG51" s="381">
        <f t="shared" si="38"/>
        <v>760164.3</v>
      </c>
      <c r="BH51" s="372">
        <f t="shared" si="39"/>
        <v>175620</v>
      </c>
      <c r="BI51" s="372">
        <f t="shared" si="40"/>
        <v>584544.30000000005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+'Total Convetional'!E52+'Total HDD'!E52</f>
        <v>0</v>
      </c>
      <c r="F52" s="161">
        <f>+'Total Convetional'!F52+'Total HDD'!F52</f>
        <v>0</v>
      </c>
      <c r="G52" s="448">
        <f t="shared" ref="G52" si="42">E52-F52</f>
        <v>0</v>
      </c>
      <c r="H52" s="161">
        <f>+'Total Convetional'!H52+'Total HDD'!H52</f>
        <v>0</v>
      </c>
      <c r="I52" s="161">
        <f>+'Total Convetional'!I52+'Total HDD'!I52</f>
        <v>0</v>
      </c>
      <c r="J52" s="448">
        <f t="shared" ref="J52" si="43">H52-I52</f>
        <v>0</v>
      </c>
      <c r="K52" s="161">
        <f>+'Total Convetional'!K52+'Total HDD'!K52</f>
        <v>0</v>
      </c>
      <c r="L52" s="161">
        <f>+'Total Convetional'!L52+'Total HDD'!L52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+'Total Convetional'!Q52+'Total HDD'!Q52</f>
        <v>0</v>
      </c>
      <c r="R52" s="161">
        <f>+'Total Convetional'!R52+'Total HDD'!R52</f>
        <v>0</v>
      </c>
      <c r="S52" s="448">
        <f t="shared" ref="S52" si="48">Q52-R52</f>
        <v>0</v>
      </c>
      <c r="T52" s="161">
        <f>+'Total Convetional'!T52+'Total HDD'!T52</f>
        <v>0</v>
      </c>
      <c r="U52" s="161">
        <f>+'Total Convetional'!U52+'Total HDD'!U52</f>
        <v>0</v>
      </c>
      <c r="V52" s="448">
        <f t="shared" ref="V52" si="49">T52-U52</f>
        <v>0</v>
      </c>
      <c r="W52" s="161">
        <f>+'Total Convetional'!W52+'Total HDD'!W52</f>
        <v>0</v>
      </c>
      <c r="X52" s="161">
        <f>+'Total Convetional'!X52+'Total HDD'!X52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+'Total Convetional'!AF52+'Total HDD'!AF52</f>
        <v>0</v>
      </c>
      <c r="AG52" s="161">
        <f>+'Total Convetional'!AG52+'Total HDD'!AG52</f>
        <v>0</v>
      </c>
      <c r="AH52" s="462">
        <f t="shared" ref="AH52" si="57">AF52-AG52</f>
        <v>0</v>
      </c>
      <c r="AI52" s="161">
        <f>+'Total Convetional'!AI52+'Total HDD'!AI52</f>
        <v>0</v>
      </c>
      <c r="AJ52" s="161">
        <f>+'Total Convetional'!AJ52+'Total HDD'!AJ52</f>
        <v>0</v>
      </c>
      <c r="AK52" s="462">
        <f t="shared" ref="AK52" si="58">AI52-AJ52</f>
        <v>0</v>
      </c>
      <c r="AL52" s="161">
        <f>+'Total Convetional'!AL52+'Total HDD'!AL52</f>
        <v>0</v>
      </c>
      <c r="AM52" s="161">
        <f>+'Total Convetional'!AM52+'Total HDD'!AM52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+'Total Convetional'!AR52+'Total HDD'!AR52</f>
        <v>0</v>
      </c>
      <c r="AS52" s="161">
        <f>+'Total Convetional'!AS52+'Total HDD'!AS52</f>
        <v>0</v>
      </c>
      <c r="AT52" s="462">
        <f t="shared" ref="AT52" si="63">AR52-AS52</f>
        <v>0</v>
      </c>
      <c r="AU52" s="161">
        <f>+'Total Convetional'!AU52+'Total HDD'!AU52</f>
        <v>0</v>
      </c>
      <c r="AV52" s="161">
        <f>+'Total Convetional'!AV52+'Total HDD'!AV52</f>
        <v>0</v>
      </c>
      <c r="AW52" s="448">
        <f t="shared" ref="AW52" si="64">AU52-AV52</f>
        <v>0</v>
      </c>
      <c r="AX52" s="161">
        <f>+'Total Convetional'!AX52+'Total HDD'!AX52</f>
        <v>0</v>
      </c>
      <c r="AY52" s="352">
        <f>+'Total Convetional'!AY52+'Total HDD'!AY52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+'Total Convetional'!E53+'Total HDD'!E53</f>
        <v>0</v>
      </c>
      <c r="F53" s="161">
        <f>+'Total Convetional'!F53+'Total HDD'!F53</f>
        <v>0</v>
      </c>
      <c r="G53" s="448">
        <f t="shared" si="8"/>
        <v>0</v>
      </c>
      <c r="H53" s="161">
        <f>+'Total Convetional'!H53+'Total HDD'!H53</f>
        <v>0</v>
      </c>
      <c r="I53" s="161">
        <f>+'Total Convetional'!I53+'Total HDD'!I53</f>
        <v>0</v>
      </c>
      <c r="J53" s="448">
        <f t="shared" si="9"/>
        <v>0</v>
      </c>
      <c r="K53" s="161">
        <f>+'Total Convetional'!K53+'Total HDD'!K53</f>
        <v>0</v>
      </c>
      <c r="L53" s="161">
        <f>+'Total Convetional'!L53+'Total HDD'!L53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+'Total Convetional'!Q53+'Total HDD'!Q53</f>
        <v>0</v>
      </c>
      <c r="R53" s="161">
        <f>+'Total Convetional'!R53+'Total HDD'!R53</f>
        <v>0</v>
      </c>
      <c r="S53" s="448">
        <f t="shared" si="14"/>
        <v>0</v>
      </c>
      <c r="T53" s="161">
        <f>+'Total Convetional'!T53+'Total HDD'!T53</f>
        <v>0</v>
      </c>
      <c r="U53" s="161">
        <f>+'Total Convetional'!U53+'Total HDD'!U53</f>
        <v>0</v>
      </c>
      <c r="V53" s="448">
        <f t="shared" si="15"/>
        <v>0</v>
      </c>
      <c r="W53" s="161">
        <f>+'Total Convetional'!W53+'Total HDD'!W53</f>
        <v>0</v>
      </c>
      <c r="X53" s="161">
        <f>+'Total Convetional'!X53+'Total HDD'!X53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+'Total Convetional'!AF53+'Total HDD'!AF53</f>
        <v>0</v>
      </c>
      <c r="AG53" s="161">
        <f>+'Total Convetional'!AG53+'Total HDD'!AG53</f>
        <v>0</v>
      </c>
      <c r="AH53" s="462">
        <f t="shared" si="23"/>
        <v>0</v>
      </c>
      <c r="AI53" s="161">
        <f>+'Total Convetional'!AI53+'Total HDD'!AI53</f>
        <v>0</v>
      </c>
      <c r="AJ53" s="161">
        <f>+'Total Convetional'!AJ53+'Total HDD'!AJ53</f>
        <v>0</v>
      </c>
      <c r="AK53" s="462">
        <f t="shared" si="24"/>
        <v>0</v>
      </c>
      <c r="AL53" s="161">
        <f>+'Total Convetional'!AL53+'Total HDD'!AL53</f>
        <v>0</v>
      </c>
      <c r="AM53" s="161">
        <f>+'Total Convetional'!AM53+'Total HDD'!AM53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+'Total Convetional'!AR53+'Total HDD'!AR53</f>
        <v>0</v>
      </c>
      <c r="AS53" s="161">
        <f>+'Total Convetional'!AS53+'Total HDD'!AS53</f>
        <v>0</v>
      </c>
      <c r="AT53" s="462">
        <f t="shared" si="29"/>
        <v>0</v>
      </c>
      <c r="AU53" s="161">
        <f>+'Total Convetional'!AU53+'Total HDD'!AU53</f>
        <v>0</v>
      </c>
      <c r="AV53" s="161">
        <f>+'Total Convetional'!AV53+'Total HDD'!AV53</f>
        <v>0</v>
      </c>
      <c r="AW53" s="448">
        <f t="shared" si="30"/>
        <v>0</v>
      </c>
      <c r="AX53" s="161">
        <f>+'Total Convetional'!AX53+'Total HDD'!AX53</f>
        <v>0</v>
      </c>
      <c r="AY53" s="352">
        <f>+'Total Convetional'!AY53+'Total HDD'!AY53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+'Total Convetional'!E54+'Total HDD'!E54</f>
        <v>0</v>
      </c>
      <c r="F54" s="163"/>
      <c r="G54" s="449">
        <f t="shared" si="8"/>
        <v>0</v>
      </c>
      <c r="H54" s="162">
        <f>+'Total Convetional'!H54+'Total HDD'!H54</f>
        <v>0</v>
      </c>
      <c r="I54" s="162"/>
      <c r="J54" s="449">
        <f t="shared" si="9"/>
        <v>0</v>
      </c>
      <c r="K54" s="162">
        <f>+'Total Convetional'!K54+'Total HDD'!K54</f>
        <v>0</v>
      </c>
      <c r="L54" s="162"/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+'Total Convetional'!Q54+'Total HDD'!Q54</f>
        <v>0</v>
      </c>
      <c r="R54" s="162"/>
      <c r="S54" s="449">
        <f t="shared" si="14"/>
        <v>0</v>
      </c>
      <c r="T54" s="162">
        <f>+'Total Convetional'!T54+'Total HDD'!T54</f>
        <v>0</v>
      </c>
      <c r="U54" s="162"/>
      <c r="V54" s="449">
        <f t="shared" si="15"/>
        <v>0</v>
      </c>
      <c r="W54" s="163">
        <f>+'Total Convetional'!W54+'Total HDD'!W54</f>
        <v>0</v>
      </c>
      <c r="X54" s="163"/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+'Total Convetional'!AF54+'Total HDD'!AF54</f>
        <v>0</v>
      </c>
      <c r="AG54" s="163"/>
      <c r="AH54" s="463">
        <f t="shared" si="23"/>
        <v>0</v>
      </c>
      <c r="AI54" s="162">
        <f>+'Total Convetional'!AI54+'Total HDD'!AI54</f>
        <v>0</v>
      </c>
      <c r="AJ54" s="163"/>
      <c r="AK54" s="463">
        <f t="shared" si="24"/>
        <v>0</v>
      </c>
      <c r="AL54" s="162">
        <f>+'Total Convetional'!AL54+'Total HDD'!AL54</f>
        <v>0</v>
      </c>
      <c r="AM54" s="163"/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+'Total Convetional'!AR54+'Total HDD'!AR54</f>
        <v>0</v>
      </c>
      <c r="AS54" s="163"/>
      <c r="AT54" s="463">
        <f t="shared" si="29"/>
        <v>0</v>
      </c>
      <c r="AU54" s="162">
        <f>+'Total Convetional'!AU54+'Total HDD'!AU54</f>
        <v>0</v>
      </c>
      <c r="AV54" s="163"/>
      <c r="AW54" s="449">
        <f t="shared" si="30"/>
        <v>0</v>
      </c>
      <c r="AX54" s="162">
        <f>+'Total Convetional'!AX54+'Total HDD'!AX54</f>
        <v>0</v>
      </c>
      <c r="AY54" s="353"/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21423732.273838911</v>
      </c>
      <c r="F55" s="156">
        <f t="shared" si="75"/>
        <v>19473681.889999997</v>
      </c>
      <c r="G55" s="451">
        <f t="shared" si="75"/>
        <v>1950050.3838389083</v>
      </c>
      <c r="H55" s="156">
        <f t="shared" si="75"/>
        <v>20843810.454058547</v>
      </c>
      <c r="I55" s="156">
        <f t="shared" si="75"/>
        <v>21462746.240000002</v>
      </c>
      <c r="J55" s="450">
        <f t="shared" si="75"/>
        <v>-618935.78594145877</v>
      </c>
      <c r="K55" s="156">
        <f t="shared" si="75"/>
        <v>22495652.661477771</v>
      </c>
      <c r="L55" s="156">
        <f t="shared" si="75"/>
        <v>24840750.149999999</v>
      </c>
      <c r="M55" s="446">
        <f t="shared" si="75"/>
        <v>-2345097.4885222288</v>
      </c>
      <c r="N55" s="410">
        <f t="shared" si="75"/>
        <v>64763195.389375217</v>
      </c>
      <c r="O55" s="411">
        <f t="shared" si="75"/>
        <v>65777178.279999994</v>
      </c>
      <c r="P55" s="412">
        <f t="shared" si="75"/>
        <v>-1013982.8906247792</v>
      </c>
      <c r="Q55" s="157">
        <f t="shared" si="75"/>
        <v>24426307.872046228</v>
      </c>
      <c r="R55" s="156">
        <f t="shared" si="75"/>
        <v>18001038.689999998</v>
      </c>
      <c r="S55" s="451">
        <f t="shared" si="75"/>
        <v>6425269.182046229</v>
      </c>
      <c r="T55" s="156">
        <f t="shared" si="75"/>
        <v>21420995.437469892</v>
      </c>
      <c r="U55" s="156">
        <f t="shared" si="75"/>
        <v>0</v>
      </c>
      <c r="V55" s="450">
        <f t="shared" si="75"/>
        <v>21420995.437469892</v>
      </c>
      <c r="W55" s="156">
        <f t="shared" si="75"/>
        <v>21984160.41276085</v>
      </c>
      <c r="X55" s="156">
        <f t="shared" si="75"/>
        <v>0</v>
      </c>
      <c r="Y55" s="446">
        <f t="shared" si="75"/>
        <v>21984160.41276085</v>
      </c>
      <c r="Z55" s="413">
        <f t="shared" si="75"/>
        <v>67831463.722276971</v>
      </c>
      <c r="AA55" s="411">
        <f t="shared" si="75"/>
        <v>18001038.689999998</v>
      </c>
      <c r="AB55" s="412">
        <f t="shared" si="75"/>
        <v>49830425.032276958</v>
      </c>
      <c r="AC55" s="414">
        <f t="shared" si="75"/>
        <v>132594659.1116522</v>
      </c>
      <c r="AD55" s="156">
        <f t="shared" si="75"/>
        <v>83778216.969999999</v>
      </c>
      <c r="AE55" s="409">
        <f t="shared" si="75"/>
        <v>48816442.141652182</v>
      </c>
      <c r="AF55" s="157">
        <f t="shared" si="75"/>
        <v>20658501.471722685</v>
      </c>
      <c r="AG55" s="354">
        <f t="shared" si="75"/>
        <v>0</v>
      </c>
      <c r="AH55" s="451">
        <f t="shared" si="75"/>
        <v>20658501.471722685</v>
      </c>
      <c r="AI55" s="156">
        <f t="shared" si="75"/>
        <v>21649193.392487828</v>
      </c>
      <c r="AJ55" s="354">
        <f t="shared" si="75"/>
        <v>0</v>
      </c>
      <c r="AK55" s="451">
        <f t="shared" ref="AK55:BI55" si="76">SUM(AK7:AK54)</f>
        <v>21649193.392487828</v>
      </c>
      <c r="AL55" s="156">
        <f t="shared" si="76"/>
        <v>19905057.299890693</v>
      </c>
      <c r="AM55" s="354">
        <f t="shared" si="76"/>
        <v>0</v>
      </c>
      <c r="AN55" s="446">
        <f t="shared" si="76"/>
        <v>19905057.299890693</v>
      </c>
      <c r="AO55" s="410">
        <f t="shared" si="76"/>
        <v>62212752.164101191</v>
      </c>
      <c r="AP55" s="411">
        <f t="shared" si="76"/>
        <v>0</v>
      </c>
      <c r="AQ55" s="411">
        <f t="shared" si="76"/>
        <v>62212752.164101191</v>
      </c>
      <c r="AR55" s="157">
        <f t="shared" si="76"/>
        <v>19164157.654126503</v>
      </c>
      <c r="AS55" s="354">
        <f t="shared" si="76"/>
        <v>0</v>
      </c>
      <c r="AT55" s="451">
        <f t="shared" si="76"/>
        <v>19164157.654126503</v>
      </c>
      <c r="AU55" s="156">
        <f t="shared" si="76"/>
        <v>19836195.799179148</v>
      </c>
      <c r="AV55" s="354">
        <f t="shared" si="76"/>
        <v>0</v>
      </c>
      <c r="AW55" s="450">
        <f t="shared" si="76"/>
        <v>19836195.799179148</v>
      </c>
      <c r="AX55" s="156">
        <f t="shared" si="76"/>
        <v>20854872.740625333</v>
      </c>
      <c r="AY55" s="354">
        <f t="shared" si="76"/>
        <v>0</v>
      </c>
      <c r="AZ55" s="446">
        <f t="shared" si="76"/>
        <v>20854872.740625333</v>
      </c>
      <c r="BA55" s="361">
        <f t="shared" si="76"/>
        <v>59855226.193930984</v>
      </c>
      <c r="BB55" s="366">
        <f t="shared" si="76"/>
        <v>0</v>
      </c>
      <c r="BC55" s="366">
        <f t="shared" si="76"/>
        <v>59855226.193930984</v>
      </c>
      <c r="BD55" s="375">
        <f t="shared" si="76"/>
        <v>122067978.35803217</v>
      </c>
      <c r="BE55" s="376">
        <f t="shared" si="76"/>
        <v>0</v>
      </c>
      <c r="BF55" s="376">
        <f t="shared" si="76"/>
        <v>122067978.35803217</v>
      </c>
      <c r="BG55" s="383">
        <f t="shared" si="76"/>
        <v>254662637.46968436</v>
      </c>
      <c r="BH55" s="376">
        <f t="shared" si="76"/>
        <v>83778216.969999999</v>
      </c>
      <c r="BI55" s="376">
        <f t="shared" si="76"/>
        <v>170884420.49968436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H14 Z56:AB163 N56:P163 Q56:Y162 AO56:AQ163 BA56:BC163 A56:M162 AR56:AZ162 BD56:IB162 AC56:AN162 BJ1:BR3 BJ5:BR65538" name="ช่วง1"/>
    <protectedRange sqref="BJ4:BQ4" name="ช่วง1_1"/>
  </protectedRanges>
  <mergeCells count="6">
    <mergeCell ref="AR4:AZ4"/>
    <mergeCell ref="A55:C55"/>
    <mergeCell ref="E4:M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K49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'Total Spring'!E7+'Total Chain Tensioner'!E7</f>
        <v>33400</v>
      </c>
      <c r="F7" s="161">
        <f>'Total Spring'!F7+'Total Chain Tensioner'!F7</f>
        <v>33400</v>
      </c>
      <c r="G7" s="448">
        <f>E7-F7</f>
        <v>0</v>
      </c>
      <c r="H7" s="161">
        <f>'Total Spring'!H7+'Total Chain Tensioner'!H7</f>
        <v>33400</v>
      </c>
      <c r="I7" s="161">
        <f>'Total Spring'!I7+'Total Chain Tensioner'!I7</f>
        <v>33400</v>
      </c>
      <c r="J7" s="448">
        <f>H7-I7</f>
        <v>0</v>
      </c>
      <c r="K7" s="161">
        <f>'Total Spring'!K7+'Total Chain Tensioner'!K7</f>
        <v>33300</v>
      </c>
      <c r="L7" s="161">
        <f>'Total Spring'!L7+'Total Chain Tensioner'!L7</f>
        <v>33300</v>
      </c>
      <c r="M7" s="444">
        <f>K7-L7</f>
        <v>0</v>
      </c>
      <c r="N7" s="404">
        <f>E7+H7+K7</f>
        <v>100100</v>
      </c>
      <c r="O7" s="161">
        <f>F7+I7+L7</f>
        <v>100100</v>
      </c>
      <c r="P7" s="403">
        <f>N7-O7</f>
        <v>0</v>
      </c>
      <c r="Q7" s="168">
        <f>'Total Spring'!Q7+'Total Chain Tensioner'!Q7</f>
        <v>33200</v>
      </c>
      <c r="R7" s="161">
        <f>'Total Spring'!R7+'Total Chain Tensioner'!R7</f>
        <v>33200</v>
      </c>
      <c r="S7" s="448">
        <f>Q7-R7</f>
        <v>0</v>
      </c>
      <c r="T7" s="161">
        <f>'Total Spring'!T7+'Total Chain Tensioner'!T7</f>
        <v>33400</v>
      </c>
      <c r="U7" s="161">
        <f>'Total Spring'!U7+'Total Chain Tensioner'!U7</f>
        <v>0</v>
      </c>
      <c r="V7" s="448">
        <f>T7-U7</f>
        <v>33400</v>
      </c>
      <c r="W7" s="161">
        <f>'Total Spring'!W7+'Total Chain Tensioner'!W7</f>
        <v>33300</v>
      </c>
      <c r="X7" s="161">
        <f>'Total Spring'!X7+'Total Chain Tensioner'!X7</f>
        <v>0</v>
      </c>
      <c r="Y7" s="444">
        <f>W7-X7</f>
        <v>33300</v>
      </c>
      <c r="Z7" s="168">
        <f>Q7+T7+W7</f>
        <v>99900</v>
      </c>
      <c r="AA7" s="161">
        <f>R7+U7+X7</f>
        <v>33200</v>
      </c>
      <c r="AB7" s="403">
        <f>Z7-AA7</f>
        <v>66700</v>
      </c>
      <c r="AC7" s="404">
        <f>E7+H7+K7+Q7+T7+W7</f>
        <v>200000</v>
      </c>
      <c r="AD7" s="161">
        <f>F7+I7+L7+R7+U7+X7</f>
        <v>133300</v>
      </c>
      <c r="AE7" s="403">
        <f>AC7-AD7</f>
        <v>66700</v>
      </c>
      <c r="AF7" s="168">
        <f>'Total Spring'!AF7+'Total Chain Tensioner'!AF7</f>
        <v>33200</v>
      </c>
      <c r="AG7" s="161">
        <f>'Total Spring'!AG7+'Total Chain Tensioner'!AG7</f>
        <v>0</v>
      </c>
      <c r="AH7" s="462">
        <f>AF7-AG7</f>
        <v>33200</v>
      </c>
      <c r="AI7" s="161">
        <f>'Total Spring'!AI7+'Total Chain Tensioner'!AI7</f>
        <v>33200</v>
      </c>
      <c r="AJ7" s="161">
        <f>'Total Spring'!AJ7+'Total Chain Tensioner'!AJ7</f>
        <v>0</v>
      </c>
      <c r="AK7" s="462">
        <f>AI7-AJ7</f>
        <v>33200</v>
      </c>
      <c r="AL7" s="161">
        <f>'Total Spring'!AL7+'Total Chain Tensioner'!AL7</f>
        <v>33200</v>
      </c>
      <c r="AM7" s="161">
        <f>'Total Spring'!AM7+'Total Chain Tensioner'!AM7</f>
        <v>0</v>
      </c>
      <c r="AN7" s="444">
        <f>AL7-AM7</f>
        <v>33200</v>
      </c>
      <c r="AO7" s="404">
        <f>AF7+AI7+AL7</f>
        <v>99600</v>
      </c>
      <c r="AP7" s="161">
        <f>AG7+AJ7+AM7</f>
        <v>0</v>
      </c>
      <c r="AQ7" s="161">
        <f>AO7-AP7</f>
        <v>99600</v>
      </c>
      <c r="AR7" s="168">
        <f>'Total Spring'!AR7+'Total Chain Tensioner'!AR7</f>
        <v>33100</v>
      </c>
      <c r="AS7" s="161">
        <f>'Total Spring'!AS7+'Total Chain Tensioner'!AS7</f>
        <v>0</v>
      </c>
      <c r="AT7" s="462">
        <f>AR7-AS7</f>
        <v>33100</v>
      </c>
      <c r="AU7" s="161">
        <f>'Total Spring'!AU7+'Total Chain Tensioner'!AU7</f>
        <v>33100</v>
      </c>
      <c r="AV7" s="161">
        <f>'Total Spring'!AV7+'Total Chain Tensioner'!AV7</f>
        <v>0</v>
      </c>
      <c r="AW7" s="448">
        <f>AU7-AV7</f>
        <v>33100</v>
      </c>
      <c r="AX7" s="161">
        <f>'Total Spring'!AX7+'Total Chain Tensioner'!AX7</f>
        <v>33000</v>
      </c>
      <c r="AY7" s="161">
        <f>'Total Spring'!AY7+'Total Chain Tensioner'!AY7</f>
        <v>0</v>
      </c>
      <c r="AZ7" s="444">
        <f>AX7-AY7</f>
        <v>33000</v>
      </c>
      <c r="BA7" s="359">
        <f>AR7+AU7+AX7</f>
        <v>99200</v>
      </c>
      <c r="BB7" s="364">
        <f>AS7+AV7+AY7</f>
        <v>0</v>
      </c>
      <c r="BC7" s="364">
        <f>BA7-BB7</f>
        <v>99200</v>
      </c>
      <c r="BD7" s="371">
        <f t="shared" ref="BD7" si="7">AF7+AI7+AL7+AR7+AU7+AX7</f>
        <v>198800</v>
      </c>
      <c r="BE7" s="372">
        <f>AG7+AJ7+AM7+AS7+AV7+AY7</f>
        <v>0</v>
      </c>
      <c r="BF7" s="372">
        <f>BD7-BE7</f>
        <v>198800</v>
      </c>
      <c r="BG7" s="381">
        <f>AC7+BD7</f>
        <v>398800</v>
      </c>
      <c r="BH7" s="372">
        <f>AD7+BE7</f>
        <v>133300</v>
      </c>
      <c r="BI7" s="372">
        <f>BG7-BH7</f>
        <v>265500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'Total Spring'!E8+'Total Chain Tensioner'!E8</f>
        <v>492249.39999999997</v>
      </c>
      <c r="F8" s="161">
        <f>'Total Spring'!F8+'Total Chain Tensioner'!F8</f>
        <v>684501.76</v>
      </c>
      <c r="G8" s="448">
        <f t="shared" ref="G8:G54" si="8">E8-F8</f>
        <v>-192252.36000000004</v>
      </c>
      <c r="H8" s="161">
        <f>'Total Spring'!H8+'Total Chain Tensioner'!H8</f>
        <v>492104</v>
      </c>
      <c r="I8" s="161">
        <f>'Total Spring'!I8+'Total Chain Tensioner'!I8</f>
        <v>966589.35</v>
      </c>
      <c r="J8" s="448">
        <f t="shared" ref="J8:J54" si="9">H8-I8</f>
        <v>-474485.35</v>
      </c>
      <c r="K8" s="161">
        <f>'Total Spring'!K8+'Total Chain Tensioner'!K8</f>
        <v>491716.24</v>
      </c>
      <c r="L8" s="161">
        <f>'Total Spring'!L8+'Total Chain Tensioner'!L8</f>
        <v>1078126.6199999999</v>
      </c>
      <c r="M8" s="444">
        <f t="shared" ref="M8:M54" si="10">K8-L8</f>
        <v>-586410.37999999989</v>
      </c>
      <c r="N8" s="404">
        <f t="shared" ref="N8:N54" si="11">E8+H8+K8</f>
        <v>1476069.64</v>
      </c>
      <c r="O8" s="161">
        <f t="shared" ref="O8:O54" si="12">F8+I8+L8</f>
        <v>2729217.7299999995</v>
      </c>
      <c r="P8" s="403">
        <f t="shared" ref="P8:P54" si="13">N8-O8</f>
        <v>-1253148.0899999996</v>
      </c>
      <c r="Q8" s="168">
        <f>'Total Spring'!Q8+'Total Chain Tensioner'!Q8</f>
        <v>502477.51999999996</v>
      </c>
      <c r="R8" s="161">
        <f>'Total Spring'!R8+'Total Chain Tensioner'!R8</f>
        <v>498282.33999999997</v>
      </c>
      <c r="S8" s="448">
        <f t="shared" ref="S8:S54" si="14">Q8-R8</f>
        <v>4195.179999999993</v>
      </c>
      <c r="T8" s="161">
        <f>'Total Spring'!T8+'Total Chain Tensioner'!T8</f>
        <v>555018</v>
      </c>
      <c r="U8" s="161">
        <f>'Total Spring'!U8+'Total Chain Tensioner'!U8</f>
        <v>0</v>
      </c>
      <c r="V8" s="448">
        <f t="shared" ref="V8:V54" si="15">T8-U8</f>
        <v>555018</v>
      </c>
      <c r="W8" s="161">
        <f>'Total Spring'!W8+'Total Chain Tensioner'!W8</f>
        <v>552517.74</v>
      </c>
      <c r="X8" s="161">
        <f>'Total Spring'!X8+'Total Chain Tensioner'!X8</f>
        <v>0</v>
      </c>
      <c r="Y8" s="444">
        <f t="shared" ref="Y8:Y54" si="16">W8-X8</f>
        <v>552517.74</v>
      </c>
      <c r="Z8" s="168">
        <f t="shared" ref="Z8:Z54" si="17">Q8+T8+W8</f>
        <v>1610013.26</v>
      </c>
      <c r="AA8" s="161">
        <f t="shared" ref="AA8:AA54" si="18">R8+U8+X8</f>
        <v>498282.33999999997</v>
      </c>
      <c r="AB8" s="403">
        <f t="shared" ref="AB8:AB54" si="19">Z8-AA8</f>
        <v>1111730.92</v>
      </c>
      <c r="AC8" s="404">
        <f t="shared" ref="AC8:AC54" si="20">E8+H8+K8+Q8+T8+W8</f>
        <v>3086082.9000000004</v>
      </c>
      <c r="AD8" s="161">
        <f t="shared" ref="AD8:AD54" si="21">F8+I8+L8+R8+U8+X8</f>
        <v>3227500.0699999994</v>
      </c>
      <c r="AE8" s="403">
        <f t="shared" ref="AE8:AE54" si="22">AC8-AD8</f>
        <v>-141417.16999999899</v>
      </c>
      <c r="AF8" s="168">
        <f>'Total Spring'!AF8+'Total Chain Tensioner'!AF8</f>
        <v>557395.19999999995</v>
      </c>
      <c r="AG8" s="161">
        <f>'Total Spring'!AG8+'Total Chain Tensioner'!AG8</f>
        <v>0</v>
      </c>
      <c r="AH8" s="462">
        <f t="shared" ref="AH8:AH54" si="23">AF8-AG8</f>
        <v>557395.19999999995</v>
      </c>
      <c r="AI8" s="161">
        <f>'Total Spring'!AI8+'Total Chain Tensioner'!AI8</f>
        <v>536972.79999999993</v>
      </c>
      <c r="AJ8" s="161">
        <f>'Total Spring'!AJ8+'Total Chain Tensioner'!AJ8</f>
        <v>0</v>
      </c>
      <c r="AK8" s="462">
        <f t="shared" ref="AK8:AK54" si="24">AI8-AJ8</f>
        <v>536972.79999999993</v>
      </c>
      <c r="AL8" s="161">
        <f>'Total Spring'!AL8+'Total Chain Tensioner'!AL8</f>
        <v>532308</v>
      </c>
      <c r="AM8" s="161">
        <f>'Total Spring'!AM8+'Total Chain Tensioner'!AM8</f>
        <v>0</v>
      </c>
      <c r="AN8" s="444">
        <f t="shared" ref="AN8:AN54" si="25">AL8-AM8</f>
        <v>532308</v>
      </c>
      <c r="AO8" s="404">
        <f t="shared" ref="AO8:AO54" si="26">AF8+AI8+AL8</f>
        <v>1626676</v>
      </c>
      <c r="AP8" s="161">
        <f t="shared" ref="AP8:AP54" si="27">AG8+AJ8+AM8</f>
        <v>0</v>
      </c>
      <c r="AQ8" s="161">
        <f t="shared" ref="AQ8:AQ54" si="28">AO8-AP8</f>
        <v>1626676</v>
      </c>
      <c r="AR8" s="168">
        <f>'Total Spring'!AR8+'Total Chain Tensioner'!AR8</f>
        <v>533976.12000000011</v>
      </c>
      <c r="AS8" s="161">
        <f>'Total Spring'!AS8+'Total Chain Tensioner'!AS8</f>
        <v>0</v>
      </c>
      <c r="AT8" s="462">
        <f t="shared" ref="AT8:AT54" si="29">AR8-AS8</f>
        <v>533976.12000000011</v>
      </c>
      <c r="AU8" s="161">
        <f>'Total Spring'!AU8+'Total Chain Tensioner'!AU8</f>
        <v>534463.43999999994</v>
      </c>
      <c r="AV8" s="161">
        <f>'Total Spring'!AV8+'Total Chain Tensioner'!AV8</f>
        <v>0</v>
      </c>
      <c r="AW8" s="448">
        <f t="shared" ref="AW8:AW54" si="30">AU8-AV8</f>
        <v>534463.43999999994</v>
      </c>
      <c r="AX8" s="161">
        <f>'Total Spring'!AX8+'Total Chain Tensioner'!AX8</f>
        <v>511261.92</v>
      </c>
      <c r="AY8" s="161">
        <f>'Total Spring'!AY8+'Total Chain Tensioner'!AY8</f>
        <v>0</v>
      </c>
      <c r="AZ8" s="444">
        <f t="shared" ref="AZ8:AZ54" si="31">AX8-AY8</f>
        <v>511261.92</v>
      </c>
      <c r="BA8" s="359">
        <f t="shared" ref="BA8:BA54" si="32">AR8+AU8+AX8</f>
        <v>1579701.48</v>
      </c>
      <c r="BB8" s="364">
        <f t="shared" ref="BB8:BB54" si="33">AS8+AV8+AY8</f>
        <v>0</v>
      </c>
      <c r="BC8" s="364">
        <f t="shared" ref="BC8:BC54" si="34">BA8-BB8</f>
        <v>1579701.48</v>
      </c>
      <c r="BD8" s="371">
        <f t="shared" ref="BD8:BD54" si="35">AF8+AI8+AL8+AR8+AU8+AX8</f>
        <v>3206377.48</v>
      </c>
      <c r="BE8" s="372">
        <f t="shared" ref="BE8:BE54" si="36">AG8+AJ8+AM8+AS8+AV8+AY8</f>
        <v>0</v>
      </c>
      <c r="BF8" s="372">
        <f t="shared" ref="BF8:BF54" si="37">BD8-BE8</f>
        <v>3206377.48</v>
      </c>
      <c r="BG8" s="381">
        <f t="shared" ref="BG8:BG54" si="38">AC8+BD8</f>
        <v>6292460.3800000008</v>
      </c>
      <c r="BH8" s="372">
        <f t="shared" ref="BH8:BH54" si="39">AD8+BE8</f>
        <v>3227500.0699999994</v>
      </c>
      <c r="BI8" s="372">
        <f t="shared" ref="BI8:BI54" si="40">BG8-BH8</f>
        <v>3064960.3100000015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'Total Spring'!E9+'Total Chain Tensioner'!E9</f>
        <v>453057.55250000011</v>
      </c>
      <c r="F9" s="161">
        <f>'Total Spring'!F9+'Total Chain Tensioner'!F9</f>
        <v>467933.19999999995</v>
      </c>
      <c r="G9" s="448">
        <f t="shared" si="8"/>
        <v>-14875.647499999846</v>
      </c>
      <c r="H9" s="161">
        <f>'Total Spring'!H9+'Total Chain Tensioner'!H9</f>
        <v>795.75999999999965</v>
      </c>
      <c r="I9" s="161">
        <f>'Total Spring'!I9+'Total Chain Tensioner'!I9</f>
        <v>24008.7</v>
      </c>
      <c r="J9" s="448">
        <f t="shared" si="9"/>
        <v>-23212.940000000002</v>
      </c>
      <c r="K9" s="161">
        <f>'Total Spring'!K9+'Total Chain Tensioner'!K9</f>
        <v>0</v>
      </c>
      <c r="L9" s="161">
        <f>'Total Spring'!L9+'Total Chain Tensioner'!L9</f>
        <v>35631.910000000003</v>
      </c>
      <c r="M9" s="444">
        <f t="shared" si="10"/>
        <v>-35631.910000000003</v>
      </c>
      <c r="N9" s="404">
        <f t="shared" si="11"/>
        <v>453853.31250000012</v>
      </c>
      <c r="O9" s="161">
        <f t="shared" si="12"/>
        <v>527573.80999999994</v>
      </c>
      <c r="P9" s="403">
        <f t="shared" si="13"/>
        <v>-73720.497499999823</v>
      </c>
      <c r="Q9" s="168">
        <f>'Total Spring'!Q9+'Total Chain Tensioner'!Q9</f>
        <v>4951.5480000000007</v>
      </c>
      <c r="R9" s="161">
        <f>'Total Spring'!R9+'Total Chain Tensioner'!R9</f>
        <v>14488.25</v>
      </c>
      <c r="S9" s="448">
        <f t="shared" si="14"/>
        <v>-9536.7019999999993</v>
      </c>
      <c r="T9" s="161">
        <f>'Total Spring'!T9+'Total Chain Tensioner'!T9</f>
        <v>1601.8100000000004</v>
      </c>
      <c r="U9" s="161">
        <f>'Total Spring'!U9+'Total Chain Tensioner'!U9</f>
        <v>0</v>
      </c>
      <c r="V9" s="448">
        <f t="shared" si="15"/>
        <v>1601.8100000000004</v>
      </c>
      <c r="W9" s="161">
        <f>'Total Spring'!W9+'Total Chain Tensioner'!W9</f>
        <v>780.15350000000001</v>
      </c>
      <c r="X9" s="161">
        <f>'Total Spring'!X9+'Total Chain Tensioner'!X9</f>
        <v>0</v>
      </c>
      <c r="Y9" s="444">
        <f t="shared" si="16"/>
        <v>780.15350000000001</v>
      </c>
      <c r="Z9" s="168">
        <f t="shared" si="17"/>
        <v>7333.5115000000014</v>
      </c>
      <c r="AA9" s="161">
        <f t="shared" si="18"/>
        <v>14488.25</v>
      </c>
      <c r="AB9" s="403">
        <f t="shared" si="19"/>
        <v>-7154.7384999999986</v>
      </c>
      <c r="AC9" s="404">
        <f t="shared" si="20"/>
        <v>461186.82400000014</v>
      </c>
      <c r="AD9" s="161">
        <f t="shared" si="21"/>
        <v>542062.05999999994</v>
      </c>
      <c r="AE9" s="403">
        <f t="shared" si="22"/>
        <v>-80875.235999999801</v>
      </c>
      <c r="AF9" s="168">
        <f>'Total Spring'!AF9+'Total Chain Tensioner'!AF9</f>
        <v>0</v>
      </c>
      <c r="AG9" s="161">
        <f>'Total Spring'!AG9+'Total Chain Tensioner'!AG9</f>
        <v>0</v>
      </c>
      <c r="AH9" s="462">
        <f t="shared" si="23"/>
        <v>0</v>
      </c>
      <c r="AI9" s="161">
        <f>'Total Spring'!AI9+'Total Chain Tensioner'!AI9</f>
        <v>2230.3574999999996</v>
      </c>
      <c r="AJ9" s="161">
        <f>'Total Spring'!AJ9+'Total Chain Tensioner'!AJ9</f>
        <v>0</v>
      </c>
      <c r="AK9" s="462">
        <f t="shared" si="24"/>
        <v>2230.3574999999996</v>
      </c>
      <c r="AL9" s="161">
        <f>'Total Spring'!AL9+'Total Chain Tensioner'!AL9</f>
        <v>0</v>
      </c>
      <c r="AM9" s="161">
        <f>'Total Spring'!AM9+'Total Chain Tensioner'!AM9</f>
        <v>0</v>
      </c>
      <c r="AN9" s="444">
        <f t="shared" si="25"/>
        <v>0</v>
      </c>
      <c r="AO9" s="404">
        <f t="shared" si="26"/>
        <v>2230.3574999999996</v>
      </c>
      <c r="AP9" s="161">
        <f t="shared" si="27"/>
        <v>0</v>
      </c>
      <c r="AQ9" s="161">
        <f t="shared" si="28"/>
        <v>2230.3574999999996</v>
      </c>
      <c r="AR9" s="168">
        <f>'Total Spring'!AR9+'Total Chain Tensioner'!AR9</f>
        <v>0</v>
      </c>
      <c r="AS9" s="161">
        <f>'Total Spring'!AS9+'Total Chain Tensioner'!AS9</f>
        <v>0</v>
      </c>
      <c r="AT9" s="462">
        <f t="shared" si="29"/>
        <v>0</v>
      </c>
      <c r="AU9" s="161">
        <f>'Total Spring'!AU9+'Total Chain Tensioner'!AU9</f>
        <v>28210.378000000001</v>
      </c>
      <c r="AV9" s="161">
        <f>'Total Spring'!AV9+'Total Chain Tensioner'!AV9</f>
        <v>0</v>
      </c>
      <c r="AW9" s="448">
        <f t="shared" si="30"/>
        <v>28210.378000000001</v>
      </c>
      <c r="AX9" s="161">
        <f>'Total Spring'!AX9+'Total Chain Tensioner'!AX9</f>
        <v>0</v>
      </c>
      <c r="AY9" s="161">
        <f>'Total Spring'!AY9+'Total Chain Tensioner'!AY9</f>
        <v>0</v>
      </c>
      <c r="AZ9" s="444">
        <f t="shared" si="31"/>
        <v>0</v>
      </c>
      <c r="BA9" s="359">
        <f t="shared" si="32"/>
        <v>28210.378000000001</v>
      </c>
      <c r="BB9" s="364">
        <f t="shared" si="33"/>
        <v>0</v>
      </c>
      <c r="BC9" s="364">
        <f t="shared" si="34"/>
        <v>28210.378000000001</v>
      </c>
      <c r="BD9" s="371">
        <f t="shared" si="35"/>
        <v>30440.735499999999</v>
      </c>
      <c r="BE9" s="372">
        <f t="shared" si="36"/>
        <v>0</v>
      </c>
      <c r="BF9" s="372">
        <f t="shared" si="37"/>
        <v>30440.735499999999</v>
      </c>
      <c r="BG9" s="381">
        <f t="shared" si="38"/>
        <v>491627.55950000015</v>
      </c>
      <c r="BH9" s="372">
        <f t="shared" si="39"/>
        <v>542062.05999999994</v>
      </c>
      <c r="BI9" s="372">
        <f t="shared" si="40"/>
        <v>-50434.500499999791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'Total Spring'!E10+'Total Chain Tensioner'!E10</f>
        <v>0</v>
      </c>
      <c r="F10" s="161">
        <f>'Total Spring'!F10+'Total Chain Tensioner'!F10</f>
        <v>4086.4999999999995</v>
      </c>
      <c r="G10" s="448">
        <f t="shared" si="8"/>
        <v>-4086.4999999999995</v>
      </c>
      <c r="H10" s="161">
        <f>'Total Spring'!H10+'Total Chain Tensioner'!H10</f>
        <v>0</v>
      </c>
      <c r="I10" s="161">
        <f>'Total Spring'!I10+'Total Chain Tensioner'!I10</f>
        <v>1970.3999999999999</v>
      </c>
      <c r="J10" s="448">
        <f t="shared" si="9"/>
        <v>-1970.3999999999999</v>
      </c>
      <c r="K10" s="161">
        <f>'Total Spring'!K10+'Total Chain Tensioner'!K10</f>
        <v>586992</v>
      </c>
      <c r="L10" s="161">
        <f>'Total Spring'!L10+'Total Chain Tensioner'!L10</f>
        <v>604011.19999999995</v>
      </c>
      <c r="M10" s="444">
        <f t="shared" si="10"/>
        <v>-17019.199999999953</v>
      </c>
      <c r="N10" s="404">
        <f t="shared" si="11"/>
        <v>586992</v>
      </c>
      <c r="O10" s="161">
        <f t="shared" si="12"/>
        <v>610068.1</v>
      </c>
      <c r="P10" s="403">
        <f t="shared" si="13"/>
        <v>-23076.099999999977</v>
      </c>
      <c r="Q10" s="168">
        <f>'Total Spring'!Q10+'Total Chain Tensioner'!Q10</f>
        <v>0</v>
      </c>
      <c r="R10" s="161">
        <f>'Total Spring'!R10+'Total Chain Tensioner'!R10</f>
        <v>199.99999999999997</v>
      </c>
      <c r="S10" s="448">
        <f t="shared" si="14"/>
        <v>-199.99999999999997</v>
      </c>
      <c r="T10" s="161">
        <f>'Total Spring'!T10+'Total Chain Tensioner'!T10</f>
        <v>0</v>
      </c>
      <c r="U10" s="161">
        <f>'Total Spring'!U10+'Total Chain Tensioner'!U10</f>
        <v>0</v>
      </c>
      <c r="V10" s="448">
        <f t="shared" si="15"/>
        <v>0</v>
      </c>
      <c r="W10" s="161">
        <f>'Total Spring'!W10+'Total Chain Tensioner'!W10</f>
        <v>0</v>
      </c>
      <c r="X10" s="161">
        <f>'Total Spring'!X10+'Total Chain Tensioner'!X10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199.99999999999997</v>
      </c>
      <c r="AB10" s="403">
        <f t="shared" si="19"/>
        <v>-199.99999999999997</v>
      </c>
      <c r="AC10" s="404">
        <f t="shared" si="20"/>
        <v>586992</v>
      </c>
      <c r="AD10" s="161">
        <f t="shared" si="21"/>
        <v>610268.1</v>
      </c>
      <c r="AE10" s="403">
        <f t="shared" si="22"/>
        <v>-23276.099999999977</v>
      </c>
      <c r="AF10" s="168">
        <f>'Total Spring'!AF10+'Total Chain Tensioner'!AF10</f>
        <v>0</v>
      </c>
      <c r="AG10" s="161">
        <f>'Total Spring'!AG10+'Total Chain Tensioner'!AG10</f>
        <v>0</v>
      </c>
      <c r="AH10" s="462">
        <f t="shared" si="23"/>
        <v>0</v>
      </c>
      <c r="AI10" s="161">
        <f>'Total Spring'!AI10+'Total Chain Tensioner'!AI10</f>
        <v>0</v>
      </c>
      <c r="AJ10" s="161">
        <f>'Total Spring'!AJ10+'Total Chain Tensioner'!AJ10</f>
        <v>0</v>
      </c>
      <c r="AK10" s="462">
        <f t="shared" si="24"/>
        <v>0</v>
      </c>
      <c r="AL10" s="161">
        <f>'Total Spring'!AL10+'Total Chain Tensioner'!AL10</f>
        <v>0</v>
      </c>
      <c r="AM10" s="161">
        <f>'Total Spring'!AM10+'Total Chain Tensioner'!AM10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'Total Spring'!AR10+'Total Chain Tensioner'!AR10</f>
        <v>0</v>
      </c>
      <c r="AS10" s="161">
        <f>'Total Spring'!AS10+'Total Chain Tensioner'!AS10</f>
        <v>0</v>
      </c>
      <c r="AT10" s="462">
        <f t="shared" si="29"/>
        <v>0</v>
      </c>
      <c r="AU10" s="161">
        <f>'Total Spring'!AU10+'Total Chain Tensioner'!AU10</f>
        <v>0</v>
      </c>
      <c r="AV10" s="161">
        <f>'Total Spring'!AV10+'Total Chain Tensioner'!AV10</f>
        <v>0</v>
      </c>
      <c r="AW10" s="448">
        <f t="shared" si="30"/>
        <v>0</v>
      </c>
      <c r="AX10" s="161">
        <f>'Total Spring'!AX10+'Total Chain Tensioner'!AX10</f>
        <v>1268120.1900000002</v>
      </c>
      <c r="AY10" s="161">
        <f>'Total Spring'!AY10+'Total Chain Tensioner'!AY10</f>
        <v>0</v>
      </c>
      <c r="AZ10" s="444">
        <f t="shared" si="31"/>
        <v>1268120.1900000002</v>
      </c>
      <c r="BA10" s="359">
        <f t="shared" si="32"/>
        <v>1268120.1900000002</v>
      </c>
      <c r="BB10" s="364">
        <f t="shared" si="33"/>
        <v>0</v>
      </c>
      <c r="BC10" s="364">
        <f t="shared" si="34"/>
        <v>1268120.1900000002</v>
      </c>
      <c r="BD10" s="371">
        <f t="shared" si="35"/>
        <v>1268120.1900000002</v>
      </c>
      <c r="BE10" s="372">
        <f t="shared" si="36"/>
        <v>0</v>
      </c>
      <c r="BF10" s="372">
        <f t="shared" si="37"/>
        <v>1268120.1900000002</v>
      </c>
      <c r="BG10" s="381">
        <f t="shared" si="38"/>
        <v>1855112.1900000002</v>
      </c>
      <c r="BH10" s="372">
        <f t="shared" si="39"/>
        <v>610268.1</v>
      </c>
      <c r="BI10" s="372">
        <f t="shared" si="40"/>
        <v>1244844.0900000003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'Total Spring'!E11+'Total Chain Tensioner'!E11</f>
        <v>270000</v>
      </c>
      <c r="F11" s="161">
        <f>'Total Spring'!F11+'Total Chain Tensioner'!F11</f>
        <v>0</v>
      </c>
      <c r="G11" s="448">
        <f t="shared" si="8"/>
        <v>270000</v>
      </c>
      <c r="H11" s="161">
        <f>'Total Spring'!H11+'Total Chain Tensioner'!H11</f>
        <v>680000</v>
      </c>
      <c r="I11" s="161">
        <f>'Total Spring'!I11+'Total Chain Tensioner'!I11</f>
        <v>55000</v>
      </c>
      <c r="J11" s="448">
        <f t="shared" si="9"/>
        <v>625000</v>
      </c>
      <c r="K11" s="161">
        <f>'Total Spring'!K11+'Total Chain Tensioner'!K11</f>
        <v>270000</v>
      </c>
      <c r="L11" s="161">
        <f>'Total Spring'!L11+'Total Chain Tensioner'!L11</f>
        <v>-55000</v>
      </c>
      <c r="M11" s="444">
        <f t="shared" si="10"/>
        <v>325000</v>
      </c>
      <c r="N11" s="404">
        <f t="shared" si="11"/>
        <v>1220000</v>
      </c>
      <c r="O11" s="161">
        <f t="shared" si="12"/>
        <v>0</v>
      </c>
      <c r="P11" s="403">
        <f t="shared" si="13"/>
        <v>1220000</v>
      </c>
      <c r="Q11" s="168">
        <f>'Total Spring'!Q11+'Total Chain Tensioner'!Q11</f>
        <v>270000</v>
      </c>
      <c r="R11" s="161">
        <f>'Total Spring'!R11+'Total Chain Tensioner'!R11</f>
        <v>0</v>
      </c>
      <c r="S11" s="448">
        <f t="shared" si="14"/>
        <v>270000</v>
      </c>
      <c r="T11" s="161">
        <f>'Total Spring'!T11+'Total Chain Tensioner'!T11</f>
        <v>320000</v>
      </c>
      <c r="U11" s="161">
        <f>'Total Spring'!U11+'Total Chain Tensioner'!U11</f>
        <v>0</v>
      </c>
      <c r="V11" s="448">
        <f t="shared" si="15"/>
        <v>320000</v>
      </c>
      <c r="W11" s="161">
        <f>'Total Spring'!W11+'Total Chain Tensioner'!W11</f>
        <v>422000</v>
      </c>
      <c r="X11" s="161">
        <f>'Total Spring'!X11+'Total Chain Tensioner'!X11</f>
        <v>0</v>
      </c>
      <c r="Y11" s="444">
        <f t="shared" si="16"/>
        <v>422000</v>
      </c>
      <c r="Z11" s="168">
        <f t="shared" si="17"/>
        <v>1012000</v>
      </c>
      <c r="AA11" s="161">
        <f t="shared" si="18"/>
        <v>0</v>
      </c>
      <c r="AB11" s="403">
        <f t="shared" si="19"/>
        <v>1012000</v>
      </c>
      <c r="AC11" s="404">
        <f t="shared" si="20"/>
        <v>2232000</v>
      </c>
      <c r="AD11" s="161">
        <f t="shared" si="21"/>
        <v>0</v>
      </c>
      <c r="AE11" s="403">
        <f t="shared" si="22"/>
        <v>2232000</v>
      </c>
      <c r="AF11" s="168">
        <f>'Total Spring'!AF11+'Total Chain Tensioner'!AF11</f>
        <v>630000</v>
      </c>
      <c r="AG11" s="161">
        <f>'Total Spring'!AG11+'Total Chain Tensioner'!AG11</f>
        <v>0</v>
      </c>
      <c r="AH11" s="462">
        <f t="shared" si="23"/>
        <v>630000</v>
      </c>
      <c r="AI11" s="161">
        <f>'Total Spring'!AI11+'Total Chain Tensioner'!AI11</f>
        <v>442000</v>
      </c>
      <c r="AJ11" s="161">
        <f>'Total Spring'!AJ11+'Total Chain Tensioner'!AJ11</f>
        <v>0</v>
      </c>
      <c r="AK11" s="462">
        <f t="shared" si="24"/>
        <v>442000</v>
      </c>
      <c r="AL11" s="161">
        <f>'Total Spring'!AL11+'Total Chain Tensioner'!AL11</f>
        <v>350000</v>
      </c>
      <c r="AM11" s="161">
        <f>'Total Spring'!AM11+'Total Chain Tensioner'!AM11</f>
        <v>0</v>
      </c>
      <c r="AN11" s="444">
        <f t="shared" si="25"/>
        <v>350000</v>
      </c>
      <c r="AO11" s="404">
        <f t="shared" si="26"/>
        <v>1422000</v>
      </c>
      <c r="AP11" s="161">
        <f t="shared" si="27"/>
        <v>0</v>
      </c>
      <c r="AQ11" s="161">
        <f t="shared" si="28"/>
        <v>1422000</v>
      </c>
      <c r="AR11" s="168">
        <f>'Total Spring'!AR11+'Total Chain Tensioner'!AR11</f>
        <v>300000</v>
      </c>
      <c r="AS11" s="161">
        <f>'Total Spring'!AS11+'Total Chain Tensioner'!AS11</f>
        <v>0</v>
      </c>
      <c r="AT11" s="462">
        <f t="shared" si="29"/>
        <v>300000</v>
      </c>
      <c r="AU11" s="161">
        <f>'Total Spring'!AU11+'Total Chain Tensioner'!AU11</f>
        <v>472000</v>
      </c>
      <c r="AV11" s="161">
        <f>'Total Spring'!AV11+'Total Chain Tensioner'!AV11</f>
        <v>0</v>
      </c>
      <c r="AW11" s="448">
        <f t="shared" si="30"/>
        <v>472000</v>
      </c>
      <c r="AX11" s="161">
        <f>'Total Spring'!AX11+'Total Chain Tensioner'!AX11</f>
        <v>250000</v>
      </c>
      <c r="AY11" s="161">
        <f>'Total Spring'!AY11+'Total Chain Tensioner'!AY11</f>
        <v>0</v>
      </c>
      <c r="AZ11" s="444">
        <f t="shared" si="31"/>
        <v>250000</v>
      </c>
      <c r="BA11" s="359">
        <f t="shared" si="32"/>
        <v>1022000</v>
      </c>
      <c r="BB11" s="364">
        <f t="shared" si="33"/>
        <v>0</v>
      </c>
      <c r="BC11" s="364">
        <f t="shared" si="34"/>
        <v>1022000</v>
      </c>
      <c r="BD11" s="371">
        <f t="shared" si="35"/>
        <v>2444000</v>
      </c>
      <c r="BE11" s="372">
        <f t="shared" si="36"/>
        <v>0</v>
      </c>
      <c r="BF11" s="372">
        <f t="shared" si="37"/>
        <v>2444000</v>
      </c>
      <c r="BG11" s="381">
        <f t="shared" si="38"/>
        <v>4676000</v>
      </c>
      <c r="BH11" s="372">
        <f t="shared" si="39"/>
        <v>0</v>
      </c>
      <c r="BI11" s="372">
        <f t="shared" si="40"/>
        <v>4676000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'Total Spring'!E12+'Total Chain Tensioner'!E12</f>
        <v>54604</v>
      </c>
      <c r="F12" s="161">
        <f>'Total Spring'!F12+'Total Chain Tensioner'!F12</f>
        <v>54604</v>
      </c>
      <c r="G12" s="448">
        <f t="shared" si="8"/>
        <v>0</v>
      </c>
      <c r="H12" s="161">
        <f>'Total Spring'!H12+'Total Chain Tensioner'!H12</f>
        <v>51079.229999999996</v>
      </c>
      <c r="I12" s="161">
        <f>'Total Spring'!I12+'Total Chain Tensioner'!I12</f>
        <v>51079.229999999996</v>
      </c>
      <c r="J12" s="448">
        <f t="shared" si="9"/>
        <v>0</v>
      </c>
      <c r="K12" s="161">
        <f>'Total Spring'!K12+'Total Chain Tensioner'!K12</f>
        <v>54604</v>
      </c>
      <c r="L12" s="161">
        <f>'Total Spring'!L12+'Total Chain Tensioner'!L12</f>
        <v>73334.12000000001</v>
      </c>
      <c r="M12" s="444">
        <f t="shared" si="10"/>
        <v>-18730.12000000001</v>
      </c>
      <c r="N12" s="404">
        <f t="shared" si="11"/>
        <v>160287.22999999998</v>
      </c>
      <c r="O12" s="161">
        <f t="shared" si="12"/>
        <v>179017.35</v>
      </c>
      <c r="P12" s="403">
        <f t="shared" si="13"/>
        <v>-18730.120000000024</v>
      </c>
      <c r="Q12" s="168">
        <f>'Total Spring'!Q12+'Total Chain Tensioner'!Q12</f>
        <v>53429</v>
      </c>
      <c r="R12" s="161">
        <f>'Total Spring'!R12+'Total Chain Tensioner'!R12</f>
        <v>53429</v>
      </c>
      <c r="S12" s="448">
        <f t="shared" si="14"/>
        <v>0</v>
      </c>
      <c r="T12" s="161">
        <f>'Total Spring'!T12+'Total Chain Tensioner'!T12</f>
        <v>55210.039999999994</v>
      </c>
      <c r="U12" s="161">
        <f>'Total Spring'!U12+'Total Chain Tensioner'!U12</f>
        <v>0</v>
      </c>
      <c r="V12" s="448">
        <f t="shared" si="15"/>
        <v>55210.039999999994</v>
      </c>
      <c r="W12" s="161">
        <f>'Total Spring'!W12+'Total Chain Tensioner'!W12</f>
        <v>53429</v>
      </c>
      <c r="X12" s="161">
        <f>'Total Spring'!X12+'Total Chain Tensioner'!X12</f>
        <v>0</v>
      </c>
      <c r="Y12" s="444">
        <f t="shared" si="16"/>
        <v>53429</v>
      </c>
      <c r="Z12" s="168">
        <f t="shared" si="17"/>
        <v>162068.03999999998</v>
      </c>
      <c r="AA12" s="161">
        <f t="shared" si="18"/>
        <v>53429</v>
      </c>
      <c r="AB12" s="403">
        <f t="shared" si="19"/>
        <v>108639.03999999998</v>
      </c>
      <c r="AC12" s="404">
        <f t="shared" si="20"/>
        <v>322355.26999999996</v>
      </c>
      <c r="AD12" s="161">
        <f t="shared" si="21"/>
        <v>232446.35</v>
      </c>
      <c r="AE12" s="403">
        <f t="shared" si="22"/>
        <v>89908.919999999955</v>
      </c>
      <c r="AF12" s="168">
        <f>'Total Spring'!AF12+'Total Chain Tensioner'!AF12</f>
        <v>55211</v>
      </c>
      <c r="AG12" s="161">
        <f>'Total Spring'!AG12+'Total Chain Tensioner'!AG12</f>
        <v>0</v>
      </c>
      <c r="AH12" s="462">
        <f t="shared" si="23"/>
        <v>55211</v>
      </c>
      <c r="AI12" s="161">
        <f>'Total Spring'!AI12+'Total Chain Tensioner'!AI12</f>
        <v>55211</v>
      </c>
      <c r="AJ12" s="161">
        <f>'Total Spring'!AJ12+'Total Chain Tensioner'!AJ12</f>
        <v>0</v>
      </c>
      <c r="AK12" s="462">
        <f t="shared" si="24"/>
        <v>55211</v>
      </c>
      <c r="AL12" s="161">
        <f>'Total Spring'!AL12+'Total Chain Tensioner'!AL12</f>
        <v>53427.28</v>
      </c>
      <c r="AM12" s="161">
        <f>'Total Spring'!AM12+'Total Chain Tensioner'!AM12</f>
        <v>0</v>
      </c>
      <c r="AN12" s="444">
        <f t="shared" si="25"/>
        <v>53427.28</v>
      </c>
      <c r="AO12" s="404">
        <f t="shared" si="26"/>
        <v>163849.28</v>
      </c>
      <c r="AP12" s="161">
        <f t="shared" si="27"/>
        <v>0</v>
      </c>
      <c r="AQ12" s="161">
        <f t="shared" si="28"/>
        <v>163849.28</v>
      </c>
      <c r="AR12" s="168">
        <f>'Total Spring'!AR12+'Total Chain Tensioner'!AR12</f>
        <v>55210</v>
      </c>
      <c r="AS12" s="161">
        <f>'Total Spring'!AS12+'Total Chain Tensioner'!AS12</f>
        <v>0</v>
      </c>
      <c r="AT12" s="462">
        <f t="shared" si="29"/>
        <v>55210</v>
      </c>
      <c r="AU12" s="161">
        <f>'Total Spring'!AU12+'Total Chain Tensioner'!AU12</f>
        <v>53426.600000000006</v>
      </c>
      <c r="AV12" s="161">
        <f>'Total Spring'!AV12+'Total Chain Tensioner'!AV12</f>
        <v>0</v>
      </c>
      <c r="AW12" s="448">
        <f t="shared" si="30"/>
        <v>53426.600000000006</v>
      </c>
      <c r="AX12" s="161">
        <f>'Total Spring'!AX12+'Total Chain Tensioner'!AX12</f>
        <v>55210</v>
      </c>
      <c r="AY12" s="161">
        <f>'Total Spring'!AY12+'Total Chain Tensioner'!AY12</f>
        <v>0</v>
      </c>
      <c r="AZ12" s="444">
        <f t="shared" si="31"/>
        <v>55210</v>
      </c>
      <c r="BA12" s="359">
        <f t="shared" si="32"/>
        <v>163846.6</v>
      </c>
      <c r="BB12" s="364">
        <f t="shared" si="33"/>
        <v>0</v>
      </c>
      <c r="BC12" s="364">
        <f t="shared" si="34"/>
        <v>163846.6</v>
      </c>
      <c r="BD12" s="371">
        <f t="shared" si="35"/>
        <v>327695.88</v>
      </c>
      <c r="BE12" s="372">
        <f t="shared" si="36"/>
        <v>0</v>
      </c>
      <c r="BF12" s="372">
        <f t="shared" si="37"/>
        <v>327695.88</v>
      </c>
      <c r="BG12" s="381">
        <f t="shared" si="38"/>
        <v>650051.14999999991</v>
      </c>
      <c r="BH12" s="372">
        <f t="shared" si="39"/>
        <v>232446.35</v>
      </c>
      <c r="BI12" s="372">
        <f t="shared" si="40"/>
        <v>417604.79999999993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'Total Spring'!E13+'Total Chain Tensioner'!E13</f>
        <v>0</v>
      </c>
      <c r="F13" s="161">
        <f>'Total Spring'!F13+'Total Chain Tensioner'!F13</f>
        <v>0</v>
      </c>
      <c r="G13" s="448">
        <f t="shared" si="8"/>
        <v>0</v>
      </c>
      <c r="H13" s="161">
        <f>'Total Spring'!H13+'Total Chain Tensioner'!H13</f>
        <v>0</v>
      </c>
      <c r="I13" s="161">
        <f>'Total Spring'!I13+'Total Chain Tensioner'!I13</f>
        <v>0</v>
      </c>
      <c r="J13" s="448">
        <f t="shared" si="9"/>
        <v>0</v>
      </c>
      <c r="K13" s="161">
        <f>'Total Spring'!K13+'Total Chain Tensioner'!K13</f>
        <v>0</v>
      </c>
      <c r="L13" s="161">
        <f>'Total Spring'!L13+'Total Chain Tensioner'!L13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'Total Spring'!Q13+'Total Chain Tensioner'!Q13</f>
        <v>0</v>
      </c>
      <c r="R13" s="161">
        <f>'Total Spring'!R13+'Total Chain Tensioner'!R13</f>
        <v>0</v>
      </c>
      <c r="S13" s="448">
        <f t="shared" si="14"/>
        <v>0</v>
      </c>
      <c r="T13" s="161">
        <f>'Total Spring'!T13+'Total Chain Tensioner'!T13</f>
        <v>0</v>
      </c>
      <c r="U13" s="161">
        <f>'Total Spring'!U13+'Total Chain Tensioner'!U13</f>
        <v>0</v>
      </c>
      <c r="V13" s="448">
        <f t="shared" si="15"/>
        <v>0</v>
      </c>
      <c r="W13" s="161">
        <f>'Total Spring'!W13+'Total Chain Tensioner'!W13</f>
        <v>0</v>
      </c>
      <c r="X13" s="161">
        <f>'Total Spring'!X13+'Total Chain Tensioner'!X13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'Total Spring'!AF13+'Total Chain Tensioner'!AF13</f>
        <v>0</v>
      </c>
      <c r="AG13" s="161">
        <f>'Total Spring'!AG13+'Total Chain Tensioner'!AG13</f>
        <v>0</v>
      </c>
      <c r="AH13" s="462">
        <f t="shared" si="23"/>
        <v>0</v>
      </c>
      <c r="AI13" s="161">
        <f>'Total Spring'!AI13+'Total Chain Tensioner'!AI13</f>
        <v>0</v>
      </c>
      <c r="AJ13" s="161">
        <f>'Total Spring'!AJ13+'Total Chain Tensioner'!AJ13</f>
        <v>0</v>
      </c>
      <c r="AK13" s="462">
        <f t="shared" si="24"/>
        <v>0</v>
      </c>
      <c r="AL13" s="161">
        <f>'Total Spring'!AL13+'Total Chain Tensioner'!AL13</f>
        <v>0</v>
      </c>
      <c r="AM13" s="161">
        <f>'Total Spring'!AM13+'Total Chain Tensioner'!AM13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'Total Spring'!AR13+'Total Chain Tensioner'!AR13</f>
        <v>0</v>
      </c>
      <c r="AS13" s="161">
        <f>'Total Spring'!AS13+'Total Chain Tensioner'!AS13</f>
        <v>0</v>
      </c>
      <c r="AT13" s="462">
        <f t="shared" si="29"/>
        <v>0</v>
      </c>
      <c r="AU13" s="161">
        <f>'Total Spring'!AU13+'Total Chain Tensioner'!AU13</f>
        <v>0</v>
      </c>
      <c r="AV13" s="161">
        <f>'Total Spring'!AV13+'Total Chain Tensioner'!AV13</f>
        <v>0</v>
      </c>
      <c r="AW13" s="448">
        <f t="shared" si="30"/>
        <v>0</v>
      </c>
      <c r="AX13" s="161">
        <f>'Total Spring'!AX13+'Total Chain Tensioner'!AX13</f>
        <v>0</v>
      </c>
      <c r="AY13" s="161">
        <f>'Total Spring'!AY13+'Total Chain Tensioner'!AY13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'Total Spring'!E14+'Total Chain Tensioner'!E14</f>
        <v>3912060.5048376801</v>
      </c>
      <c r="F14" s="161">
        <f>'Total Spring'!F14+'Total Chain Tensioner'!F14</f>
        <v>2417878.5300000003</v>
      </c>
      <c r="G14" s="448">
        <f t="shared" si="8"/>
        <v>1494181.9748376799</v>
      </c>
      <c r="H14" s="161">
        <f>'Total Spring'!H14+'Total Chain Tensioner'!H14</f>
        <v>3973564.8984779241</v>
      </c>
      <c r="I14" s="161">
        <f>'Total Spring'!I14+'Total Chain Tensioner'!I14</f>
        <v>4589011.3999999994</v>
      </c>
      <c r="J14" s="448">
        <f t="shared" si="9"/>
        <v>-615446.50152207538</v>
      </c>
      <c r="K14" s="161">
        <f>'Total Spring'!K14+'Total Chain Tensioner'!K14</f>
        <v>4615182.1206240617</v>
      </c>
      <c r="L14" s="161">
        <f>'Total Spring'!L14+'Total Chain Tensioner'!L14</f>
        <v>5299757.5599999996</v>
      </c>
      <c r="M14" s="444">
        <f t="shared" si="10"/>
        <v>-684575.43937593792</v>
      </c>
      <c r="N14" s="404">
        <f t="shared" si="11"/>
        <v>12500807.523939665</v>
      </c>
      <c r="O14" s="161">
        <f t="shared" si="12"/>
        <v>12306647.489999998</v>
      </c>
      <c r="P14" s="403">
        <f t="shared" si="13"/>
        <v>194160.03393966705</v>
      </c>
      <c r="Q14" s="168">
        <f>'Total Spring'!Q14+'Total Chain Tensioner'!Q14</f>
        <v>6405351.3579959217</v>
      </c>
      <c r="R14" s="161">
        <f>'Total Spring'!R14+'Total Chain Tensioner'!R14</f>
        <v>3023801.1500000004</v>
      </c>
      <c r="S14" s="448">
        <f t="shared" si="14"/>
        <v>3381550.2079959214</v>
      </c>
      <c r="T14" s="161">
        <f>'Total Spring'!T14+'Total Chain Tensioner'!T14</f>
        <v>4789745.3371794447</v>
      </c>
      <c r="U14" s="161">
        <f>'Total Spring'!U14+'Total Chain Tensioner'!U14</f>
        <v>0</v>
      </c>
      <c r="V14" s="448">
        <f t="shared" si="15"/>
        <v>4789745.3371794447</v>
      </c>
      <c r="W14" s="161">
        <f>'Total Spring'!W14+'Total Chain Tensioner'!W14</f>
        <v>5676082.6308473004</v>
      </c>
      <c r="X14" s="161">
        <f>'Total Spring'!X14+'Total Chain Tensioner'!X14</f>
        <v>0</v>
      </c>
      <c r="Y14" s="444">
        <f t="shared" si="16"/>
        <v>5676082.6308473004</v>
      </c>
      <c r="Z14" s="168">
        <f t="shared" si="17"/>
        <v>16871179.326022666</v>
      </c>
      <c r="AA14" s="161">
        <f t="shared" si="18"/>
        <v>3023801.1500000004</v>
      </c>
      <c r="AB14" s="403">
        <f t="shared" si="19"/>
        <v>13847378.176022666</v>
      </c>
      <c r="AC14" s="404">
        <f t="shared" si="20"/>
        <v>29371986.849962335</v>
      </c>
      <c r="AD14" s="161">
        <f t="shared" si="21"/>
        <v>15330448.639999999</v>
      </c>
      <c r="AE14" s="403">
        <f t="shared" si="22"/>
        <v>14041538.209962336</v>
      </c>
      <c r="AF14" s="168">
        <f>'Total Spring'!AF14+'Total Chain Tensioner'!AF14</f>
        <v>4125098.8767750231</v>
      </c>
      <c r="AG14" s="161">
        <f>'Total Spring'!AG14+'Total Chain Tensioner'!AG14</f>
        <v>0</v>
      </c>
      <c r="AH14" s="462">
        <f t="shared" si="23"/>
        <v>4125098.8767750231</v>
      </c>
      <c r="AI14" s="161">
        <f>'Total Spring'!AI14+'Total Chain Tensioner'!AI14</f>
        <v>5106195.6073075775</v>
      </c>
      <c r="AJ14" s="161">
        <f>'Total Spring'!AJ14+'Total Chain Tensioner'!AJ14</f>
        <v>0</v>
      </c>
      <c r="AK14" s="462">
        <f t="shared" si="24"/>
        <v>5106195.6073075775</v>
      </c>
      <c r="AL14" s="161">
        <f>'Total Spring'!AL14+'Total Chain Tensioner'!AL14</f>
        <v>3733295.6783474479</v>
      </c>
      <c r="AM14" s="161">
        <f>'Total Spring'!AM14+'Total Chain Tensioner'!AM14</f>
        <v>0</v>
      </c>
      <c r="AN14" s="444">
        <f t="shared" si="25"/>
        <v>3733295.6783474479</v>
      </c>
      <c r="AO14" s="404">
        <f t="shared" si="26"/>
        <v>12964590.162430048</v>
      </c>
      <c r="AP14" s="161">
        <f t="shared" si="27"/>
        <v>0</v>
      </c>
      <c r="AQ14" s="161">
        <f t="shared" si="28"/>
        <v>12964590.162430048</v>
      </c>
      <c r="AR14" s="168">
        <f>'Total Spring'!AR14+'Total Chain Tensioner'!AR14</f>
        <v>3442286.1086776871</v>
      </c>
      <c r="AS14" s="161">
        <f>'Total Spring'!AS14+'Total Chain Tensioner'!AS14</f>
        <v>0</v>
      </c>
      <c r="AT14" s="462">
        <f t="shared" si="29"/>
        <v>3442286.1086776871</v>
      </c>
      <c r="AU14" s="161">
        <f>'Total Spring'!AU14+'Total Chain Tensioner'!AU14</f>
        <v>3609267.741933885</v>
      </c>
      <c r="AV14" s="161">
        <f>'Total Spring'!AV14+'Total Chain Tensioner'!AV14</f>
        <v>0</v>
      </c>
      <c r="AW14" s="448">
        <f t="shared" si="30"/>
        <v>3609267.741933885</v>
      </c>
      <c r="AX14" s="161">
        <f>'Total Spring'!AX14+'Total Chain Tensioner'!AX14</f>
        <v>2948406.9836770347</v>
      </c>
      <c r="AY14" s="161">
        <f>'Total Spring'!AY14+'Total Chain Tensioner'!AY14</f>
        <v>0</v>
      </c>
      <c r="AZ14" s="444">
        <f t="shared" si="31"/>
        <v>2948406.9836770347</v>
      </c>
      <c r="BA14" s="359">
        <f t="shared" si="32"/>
        <v>9999960.8342886064</v>
      </c>
      <c r="BB14" s="364">
        <f t="shared" si="33"/>
        <v>0</v>
      </c>
      <c r="BC14" s="364">
        <f t="shared" si="34"/>
        <v>9999960.8342886064</v>
      </c>
      <c r="BD14" s="371">
        <f t="shared" si="35"/>
        <v>22964550.996718653</v>
      </c>
      <c r="BE14" s="372">
        <f t="shared" si="36"/>
        <v>0</v>
      </c>
      <c r="BF14" s="372">
        <f t="shared" si="37"/>
        <v>22964550.996718653</v>
      </c>
      <c r="BG14" s="381">
        <f t="shared" si="38"/>
        <v>52336537.846680984</v>
      </c>
      <c r="BH14" s="372">
        <f t="shared" si="39"/>
        <v>15330448.639999999</v>
      </c>
      <c r="BI14" s="372">
        <f t="shared" si="40"/>
        <v>37006089.206680983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'Total Spring'!E15+'Total Chain Tensioner'!E15</f>
        <v>2284891.8281248319</v>
      </c>
      <c r="F15" s="161">
        <f>'Total Spring'!F15+'Total Chain Tensioner'!F15</f>
        <v>2177405.71</v>
      </c>
      <c r="G15" s="448">
        <f t="shared" si="8"/>
        <v>107486.11812483193</v>
      </c>
      <c r="H15" s="161">
        <f>'Total Spring'!H15+'Total Chain Tensioner'!H15</f>
        <v>2151331.5610343753</v>
      </c>
      <c r="I15" s="161">
        <f>'Total Spring'!I15+'Total Chain Tensioner'!I15</f>
        <v>2260989.4300000002</v>
      </c>
      <c r="J15" s="448">
        <f t="shared" si="9"/>
        <v>-109657.86896562483</v>
      </c>
      <c r="K15" s="161">
        <f>'Total Spring'!K15+'Total Chain Tensioner'!K15</f>
        <v>2256517.5385944336</v>
      </c>
      <c r="L15" s="161">
        <f>'Total Spring'!L15+'Total Chain Tensioner'!L15</f>
        <v>2459538.8300000005</v>
      </c>
      <c r="M15" s="444">
        <f t="shared" si="10"/>
        <v>-203021.29140556697</v>
      </c>
      <c r="N15" s="404">
        <f t="shared" si="11"/>
        <v>6692740.9277536403</v>
      </c>
      <c r="O15" s="161">
        <f t="shared" si="12"/>
        <v>6897933.9700000007</v>
      </c>
      <c r="P15" s="403">
        <f t="shared" si="13"/>
        <v>-205193.04224636033</v>
      </c>
      <c r="Q15" s="168">
        <f>'Total Spring'!Q15+'Total Chain Tensioner'!Q15</f>
        <v>1988983.19847121</v>
      </c>
      <c r="R15" s="161">
        <f>'Total Spring'!R15+'Total Chain Tensioner'!R15</f>
        <v>1417082.06</v>
      </c>
      <c r="S15" s="448">
        <f t="shared" si="14"/>
        <v>571901.13847120991</v>
      </c>
      <c r="T15" s="161">
        <f>'Total Spring'!T15+'Total Chain Tensioner'!T15</f>
        <v>2260252.1211276581</v>
      </c>
      <c r="U15" s="161">
        <f>'Total Spring'!U15+'Total Chain Tensioner'!U15</f>
        <v>0</v>
      </c>
      <c r="V15" s="448">
        <f t="shared" si="15"/>
        <v>2260252.1211276581</v>
      </c>
      <c r="W15" s="161">
        <f>'Total Spring'!W15+'Total Chain Tensioner'!W15</f>
        <v>2239712.645461652</v>
      </c>
      <c r="X15" s="161">
        <f>'Total Spring'!X15+'Total Chain Tensioner'!X15</f>
        <v>0</v>
      </c>
      <c r="Y15" s="444">
        <f t="shared" si="16"/>
        <v>2239712.645461652</v>
      </c>
      <c r="Z15" s="168">
        <f t="shared" si="17"/>
        <v>6488947.9650605209</v>
      </c>
      <c r="AA15" s="161">
        <f t="shared" si="18"/>
        <v>1417082.06</v>
      </c>
      <c r="AB15" s="403">
        <f t="shared" si="19"/>
        <v>5071865.9050605204</v>
      </c>
      <c r="AC15" s="404">
        <f t="shared" si="20"/>
        <v>13181688.892814159</v>
      </c>
      <c r="AD15" s="161">
        <f t="shared" si="21"/>
        <v>8315016.0300000012</v>
      </c>
      <c r="AE15" s="403">
        <f t="shared" si="22"/>
        <v>4866672.8628141582</v>
      </c>
      <c r="AF15" s="168">
        <f>'Total Spring'!AF15+'Total Chain Tensioner'!AF15</f>
        <v>2294503.9656355004</v>
      </c>
      <c r="AG15" s="161">
        <f>'Total Spring'!AG15+'Total Chain Tensioner'!AG15</f>
        <v>0</v>
      </c>
      <c r="AH15" s="462">
        <f t="shared" si="23"/>
        <v>2294503.9656355004</v>
      </c>
      <c r="AI15" s="161">
        <f>'Total Spring'!AI15+'Total Chain Tensioner'!AI15</f>
        <v>2296575.9393544225</v>
      </c>
      <c r="AJ15" s="161">
        <f>'Total Spring'!AJ15+'Total Chain Tensioner'!AJ15</f>
        <v>0</v>
      </c>
      <c r="AK15" s="462">
        <f t="shared" si="24"/>
        <v>2296575.9393544225</v>
      </c>
      <c r="AL15" s="161">
        <f>'Total Spring'!AL15+'Total Chain Tensioner'!AL15</f>
        <v>2312966.5267896825</v>
      </c>
      <c r="AM15" s="161">
        <f>'Total Spring'!AM15+'Total Chain Tensioner'!AM15</f>
        <v>0</v>
      </c>
      <c r="AN15" s="444">
        <f t="shared" si="25"/>
        <v>2312966.5267896825</v>
      </c>
      <c r="AO15" s="404">
        <f t="shared" si="26"/>
        <v>6904046.4317796044</v>
      </c>
      <c r="AP15" s="161">
        <f t="shared" si="27"/>
        <v>0</v>
      </c>
      <c r="AQ15" s="161">
        <f t="shared" si="28"/>
        <v>6904046.4317796044</v>
      </c>
      <c r="AR15" s="168">
        <f>'Total Spring'!AR15+'Total Chain Tensioner'!AR15</f>
        <v>2368530.8172336691</v>
      </c>
      <c r="AS15" s="161">
        <f>'Total Spring'!AS15+'Total Chain Tensioner'!AS15</f>
        <v>0</v>
      </c>
      <c r="AT15" s="462">
        <f t="shared" si="29"/>
        <v>2368530.8172336691</v>
      </c>
      <c r="AU15" s="161">
        <f>'Total Spring'!AU15+'Total Chain Tensioner'!AU15</f>
        <v>2425869.1118585169</v>
      </c>
      <c r="AV15" s="161">
        <f>'Total Spring'!AV15+'Total Chain Tensioner'!AV15</f>
        <v>0</v>
      </c>
      <c r="AW15" s="448">
        <f t="shared" si="30"/>
        <v>2425869.1118585169</v>
      </c>
      <c r="AX15" s="161">
        <f>'Total Spring'!AX15+'Total Chain Tensioner'!AX15</f>
        <v>2281780.4283912862</v>
      </c>
      <c r="AY15" s="161">
        <f>'Total Spring'!AY15+'Total Chain Tensioner'!AY15</f>
        <v>0</v>
      </c>
      <c r="AZ15" s="444">
        <f t="shared" si="31"/>
        <v>2281780.4283912862</v>
      </c>
      <c r="BA15" s="359">
        <f t="shared" si="32"/>
        <v>7076180.3574834717</v>
      </c>
      <c r="BB15" s="364">
        <f t="shared" si="33"/>
        <v>0</v>
      </c>
      <c r="BC15" s="364">
        <f t="shared" si="34"/>
        <v>7076180.3574834717</v>
      </c>
      <c r="BD15" s="371">
        <f t="shared" si="35"/>
        <v>13980226.789263077</v>
      </c>
      <c r="BE15" s="372">
        <f t="shared" si="36"/>
        <v>0</v>
      </c>
      <c r="BF15" s="372">
        <f t="shared" si="37"/>
        <v>13980226.789263077</v>
      </c>
      <c r="BG15" s="381">
        <f t="shared" si="38"/>
        <v>27161915.682077236</v>
      </c>
      <c r="BH15" s="372">
        <f t="shared" si="39"/>
        <v>8315016.0300000012</v>
      </c>
      <c r="BI15" s="372">
        <f t="shared" si="40"/>
        <v>18846899.652077235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'Total Spring'!E16+'Total Chain Tensioner'!E16</f>
        <v>179928.27574544968</v>
      </c>
      <c r="F16" s="161">
        <f>'Total Spring'!F16+'Total Chain Tensioner'!F16</f>
        <v>134477.74</v>
      </c>
      <c r="G16" s="448">
        <f t="shared" si="8"/>
        <v>45450.535745449684</v>
      </c>
      <c r="H16" s="161">
        <f>'Total Spring'!H16+'Total Chain Tensioner'!H16</f>
        <v>170067.89387010544</v>
      </c>
      <c r="I16" s="161">
        <f>'Total Spring'!I16+'Total Chain Tensioner'!I16</f>
        <v>136822.9</v>
      </c>
      <c r="J16" s="448">
        <f t="shared" si="9"/>
        <v>33244.993870105449</v>
      </c>
      <c r="K16" s="161">
        <f>'Total Spring'!K16+'Total Chain Tensioner'!K16</f>
        <v>178217.97307717524</v>
      </c>
      <c r="L16" s="161">
        <f>'Total Spring'!L16+'Total Chain Tensioner'!L16</f>
        <v>143325.99</v>
      </c>
      <c r="M16" s="444">
        <f t="shared" si="10"/>
        <v>34891.983077175246</v>
      </c>
      <c r="N16" s="404">
        <f t="shared" si="11"/>
        <v>528214.1426927303</v>
      </c>
      <c r="O16" s="161">
        <f t="shared" si="12"/>
        <v>414626.63</v>
      </c>
      <c r="P16" s="403">
        <f t="shared" si="13"/>
        <v>113587.51269273029</v>
      </c>
      <c r="Q16" s="168">
        <f>'Total Spring'!Q16+'Total Chain Tensioner'!Q16</f>
        <v>157177.25704338547</v>
      </c>
      <c r="R16" s="161">
        <f>'Total Spring'!R16+'Total Chain Tensioner'!R16</f>
        <v>129669.74999999999</v>
      </c>
      <c r="S16" s="448">
        <f t="shared" si="14"/>
        <v>27507.507043385485</v>
      </c>
      <c r="T16" s="161">
        <f>'Total Spring'!T16+'Total Chain Tensioner'!T16</f>
        <v>175685.47458620294</v>
      </c>
      <c r="U16" s="161">
        <f>'Total Spring'!U16+'Total Chain Tensioner'!U16</f>
        <v>0</v>
      </c>
      <c r="V16" s="448">
        <f t="shared" si="15"/>
        <v>175685.47458620294</v>
      </c>
      <c r="W16" s="161">
        <f>'Total Spring'!W16+'Total Chain Tensioner'!W16</f>
        <v>179230.67663795833</v>
      </c>
      <c r="X16" s="161">
        <f>'Total Spring'!X16+'Total Chain Tensioner'!X16</f>
        <v>0</v>
      </c>
      <c r="Y16" s="444">
        <f t="shared" si="16"/>
        <v>179230.67663795833</v>
      </c>
      <c r="Z16" s="168">
        <f t="shared" si="17"/>
        <v>512093.40826754674</v>
      </c>
      <c r="AA16" s="161">
        <f t="shared" si="18"/>
        <v>129669.74999999999</v>
      </c>
      <c r="AB16" s="403">
        <f t="shared" si="19"/>
        <v>382423.65826754674</v>
      </c>
      <c r="AC16" s="404">
        <f t="shared" si="20"/>
        <v>1040307.550960277</v>
      </c>
      <c r="AD16" s="161">
        <f t="shared" si="21"/>
        <v>544296.38</v>
      </c>
      <c r="AE16" s="403">
        <f t="shared" si="22"/>
        <v>496011.17096027697</v>
      </c>
      <c r="AF16" s="168">
        <f>'Total Spring'!AF16+'Total Chain Tensioner'!AF16</f>
        <v>181917.50298790538</v>
      </c>
      <c r="AG16" s="161">
        <f>'Total Spring'!AG16+'Total Chain Tensioner'!AG16</f>
        <v>0</v>
      </c>
      <c r="AH16" s="462">
        <f t="shared" si="23"/>
        <v>181917.50298790538</v>
      </c>
      <c r="AI16" s="161">
        <f>'Total Spring'!AI16+'Total Chain Tensioner'!AI16</f>
        <v>180185.41153630751</v>
      </c>
      <c r="AJ16" s="161">
        <f>'Total Spring'!AJ16+'Total Chain Tensioner'!AJ16</f>
        <v>0</v>
      </c>
      <c r="AK16" s="462">
        <f t="shared" si="24"/>
        <v>180185.41153630751</v>
      </c>
      <c r="AL16" s="161">
        <f>'Total Spring'!AL16+'Total Chain Tensioner'!AL16</f>
        <v>177999.44032213802</v>
      </c>
      <c r="AM16" s="161">
        <f>'Total Spring'!AM16+'Total Chain Tensioner'!AM16</f>
        <v>0</v>
      </c>
      <c r="AN16" s="444">
        <f t="shared" si="25"/>
        <v>177999.44032213802</v>
      </c>
      <c r="AO16" s="404">
        <f t="shared" si="26"/>
        <v>540102.35484635085</v>
      </c>
      <c r="AP16" s="161">
        <f t="shared" si="27"/>
        <v>0</v>
      </c>
      <c r="AQ16" s="161">
        <f t="shared" si="28"/>
        <v>540102.35484635085</v>
      </c>
      <c r="AR16" s="168">
        <f>'Total Spring'!AR16+'Total Chain Tensioner'!AR16</f>
        <v>185644.82341614814</v>
      </c>
      <c r="AS16" s="161">
        <f>'Total Spring'!AS16+'Total Chain Tensioner'!AS16</f>
        <v>0</v>
      </c>
      <c r="AT16" s="462">
        <f t="shared" si="29"/>
        <v>185644.82341614814</v>
      </c>
      <c r="AU16" s="161">
        <f>'Total Spring'!AU16+'Total Chain Tensioner'!AU16</f>
        <v>184702.73744920566</v>
      </c>
      <c r="AV16" s="161">
        <f>'Total Spring'!AV16+'Total Chain Tensioner'!AV16</f>
        <v>0</v>
      </c>
      <c r="AW16" s="448">
        <f t="shared" si="30"/>
        <v>184702.73744920566</v>
      </c>
      <c r="AX16" s="161">
        <f>'Total Spring'!AX16+'Total Chain Tensioner'!AX16</f>
        <v>175273.81720978278</v>
      </c>
      <c r="AY16" s="161">
        <f>'Total Spring'!AY16+'Total Chain Tensioner'!AY16</f>
        <v>0</v>
      </c>
      <c r="AZ16" s="444">
        <f t="shared" si="31"/>
        <v>175273.81720978278</v>
      </c>
      <c r="BA16" s="359">
        <f t="shared" si="32"/>
        <v>545621.37807513657</v>
      </c>
      <c r="BB16" s="364">
        <f t="shared" si="33"/>
        <v>0</v>
      </c>
      <c r="BC16" s="364">
        <f t="shared" si="34"/>
        <v>545621.37807513657</v>
      </c>
      <c r="BD16" s="371">
        <f t="shared" si="35"/>
        <v>1085723.7329214874</v>
      </c>
      <c r="BE16" s="372">
        <f t="shared" si="36"/>
        <v>0</v>
      </c>
      <c r="BF16" s="372">
        <f t="shared" si="37"/>
        <v>1085723.7329214874</v>
      </c>
      <c r="BG16" s="381">
        <f t="shared" si="38"/>
        <v>2126031.2838817644</v>
      </c>
      <c r="BH16" s="372">
        <f t="shared" si="39"/>
        <v>544296.38</v>
      </c>
      <c r="BI16" s="372">
        <f t="shared" si="40"/>
        <v>1581734.9038817645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'Total Spring'!E17+'Total Chain Tensioner'!E17</f>
        <v>0</v>
      </c>
      <c r="F17" s="161">
        <f>'Total Spring'!F17+'Total Chain Tensioner'!F17</f>
        <v>0</v>
      </c>
      <c r="G17" s="448">
        <f t="shared" si="8"/>
        <v>0</v>
      </c>
      <c r="H17" s="161">
        <f>'Total Spring'!H17+'Total Chain Tensioner'!H17</f>
        <v>0</v>
      </c>
      <c r="I17" s="161">
        <f>'Total Spring'!I17+'Total Chain Tensioner'!I17</f>
        <v>0</v>
      </c>
      <c r="J17" s="448">
        <f t="shared" si="9"/>
        <v>0</v>
      </c>
      <c r="K17" s="161">
        <f>'Total Spring'!K17+'Total Chain Tensioner'!K17</f>
        <v>0</v>
      </c>
      <c r="L17" s="161">
        <f>'Total Spring'!L17+'Total Chain Tensioner'!L17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'Total Spring'!Q17+'Total Chain Tensioner'!Q17</f>
        <v>0</v>
      </c>
      <c r="R17" s="161">
        <f>'Total Spring'!R17+'Total Chain Tensioner'!R17</f>
        <v>0</v>
      </c>
      <c r="S17" s="448">
        <f t="shared" si="14"/>
        <v>0</v>
      </c>
      <c r="T17" s="161">
        <f>'Total Spring'!T17+'Total Chain Tensioner'!T17</f>
        <v>0</v>
      </c>
      <c r="U17" s="161">
        <f>'Total Spring'!U17+'Total Chain Tensioner'!U17</f>
        <v>0</v>
      </c>
      <c r="V17" s="448">
        <f t="shared" si="15"/>
        <v>0</v>
      </c>
      <c r="W17" s="161">
        <f>'Total Spring'!W17+'Total Chain Tensioner'!W17</f>
        <v>0</v>
      </c>
      <c r="X17" s="161">
        <f>'Total Spring'!X17+'Total Chain Tensioner'!X17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'Total Spring'!AF17+'Total Chain Tensioner'!AF17</f>
        <v>0</v>
      </c>
      <c r="AG17" s="161">
        <f>'Total Spring'!AG17+'Total Chain Tensioner'!AG17</f>
        <v>0</v>
      </c>
      <c r="AH17" s="462">
        <f t="shared" si="23"/>
        <v>0</v>
      </c>
      <c r="AI17" s="161">
        <f>'Total Spring'!AI17+'Total Chain Tensioner'!AI17</f>
        <v>0</v>
      </c>
      <c r="AJ17" s="161">
        <f>'Total Spring'!AJ17+'Total Chain Tensioner'!AJ17</f>
        <v>0</v>
      </c>
      <c r="AK17" s="462">
        <f t="shared" si="24"/>
        <v>0</v>
      </c>
      <c r="AL17" s="161">
        <f>'Total Spring'!AL17+'Total Chain Tensioner'!AL17</f>
        <v>0</v>
      </c>
      <c r="AM17" s="161">
        <f>'Total Spring'!AM17+'Total Chain Tensioner'!AM17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'Total Spring'!AR17+'Total Chain Tensioner'!AR17</f>
        <v>0</v>
      </c>
      <c r="AS17" s="161">
        <f>'Total Spring'!AS17+'Total Chain Tensioner'!AS17</f>
        <v>0</v>
      </c>
      <c r="AT17" s="462">
        <f t="shared" si="29"/>
        <v>0</v>
      </c>
      <c r="AU17" s="161">
        <f>'Total Spring'!AU17+'Total Chain Tensioner'!AU17</f>
        <v>0</v>
      </c>
      <c r="AV17" s="161">
        <f>'Total Spring'!AV17+'Total Chain Tensioner'!AV17</f>
        <v>0</v>
      </c>
      <c r="AW17" s="448">
        <f t="shared" si="30"/>
        <v>0</v>
      </c>
      <c r="AX17" s="161">
        <f>'Total Spring'!AX17+'Total Chain Tensioner'!AX17</f>
        <v>0</v>
      </c>
      <c r="AY17" s="161">
        <f>'Total Spring'!AY17+'Total Chain Tensioner'!AY17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'Total Spring'!E18+'Total Chain Tensioner'!E18</f>
        <v>117086.46463432962</v>
      </c>
      <c r="F18" s="161">
        <f>'Total Spring'!F18+'Total Chain Tensioner'!F18</f>
        <v>141737.18</v>
      </c>
      <c r="G18" s="448">
        <f t="shared" si="8"/>
        <v>-24650.715365670374</v>
      </c>
      <c r="H18" s="161">
        <f>'Total Spring'!H18+'Total Chain Tensioner'!H18</f>
        <v>114527.2293280533</v>
      </c>
      <c r="I18" s="161">
        <f>'Total Spring'!I18+'Total Chain Tensioner'!I18</f>
        <v>99323.859999999986</v>
      </c>
      <c r="J18" s="448">
        <f t="shared" si="9"/>
        <v>15203.369328053319</v>
      </c>
      <c r="K18" s="161">
        <f>'Total Spring'!K18+'Total Chain Tensioner'!K18</f>
        <v>115907.14724032377</v>
      </c>
      <c r="L18" s="161">
        <f>'Total Spring'!L18+'Total Chain Tensioner'!L18</f>
        <v>97132.75</v>
      </c>
      <c r="M18" s="444">
        <f t="shared" si="10"/>
        <v>18774.397240323771</v>
      </c>
      <c r="N18" s="404">
        <f t="shared" si="11"/>
        <v>347520.84120270668</v>
      </c>
      <c r="O18" s="161">
        <f t="shared" si="12"/>
        <v>338193.79</v>
      </c>
      <c r="P18" s="403">
        <f t="shared" si="13"/>
        <v>9327.0512027067016</v>
      </c>
      <c r="Q18" s="168">
        <f>'Total Spring'!Q18+'Total Chain Tensioner'!Q18</f>
        <v>106855.35038348445</v>
      </c>
      <c r="R18" s="161">
        <f>'Total Spring'!R18+'Total Chain Tensioner'!R18</f>
        <v>107518.92</v>
      </c>
      <c r="S18" s="448">
        <f t="shared" si="14"/>
        <v>-663.56961651555321</v>
      </c>
      <c r="T18" s="161">
        <f>'Total Spring'!T18+'Total Chain Tensioner'!T18</f>
        <v>115748.9647182162</v>
      </c>
      <c r="U18" s="161">
        <f>'Total Spring'!U18+'Total Chain Tensioner'!U18</f>
        <v>0</v>
      </c>
      <c r="V18" s="448">
        <f t="shared" si="15"/>
        <v>115748.9647182162</v>
      </c>
      <c r="W18" s="161">
        <f>'Total Spring'!W18+'Total Chain Tensioner'!W18</f>
        <v>113672.21104859501</v>
      </c>
      <c r="X18" s="161">
        <f>'Total Spring'!X18+'Total Chain Tensioner'!X18</f>
        <v>0</v>
      </c>
      <c r="Y18" s="444">
        <f t="shared" si="16"/>
        <v>113672.21104859501</v>
      </c>
      <c r="Z18" s="168">
        <f t="shared" si="17"/>
        <v>336276.52615029569</v>
      </c>
      <c r="AA18" s="161">
        <f t="shared" si="18"/>
        <v>107518.92</v>
      </c>
      <c r="AB18" s="403">
        <f t="shared" si="19"/>
        <v>228757.6061502957</v>
      </c>
      <c r="AC18" s="404">
        <f t="shared" si="20"/>
        <v>683797.36735300231</v>
      </c>
      <c r="AD18" s="161">
        <f t="shared" si="21"/>
        <v>445712.70999999996</v>
      </c>
      <c r="AE18" s="403">
        <f t="shared" si="22"/>
        <v>238084.65735300235</v>
      </c>
      <c r="AF18" s="168">
        <f>'Total Spring'!AF18+'Total Chain Tensioner'!AF18</f>
        <v>117004.03315702737</v>
      </c>
      <c r="AG18" s="161">
        <f>'Total Spring'!AG18+'Total Chain Tensioner'!AG18</f>
        <v>0</v>
      </c>
      <c r="AH18" s="462">
        <f t="shared" si="23"/>
        <v>117004.03315702737</v>
      </c>
      <c r="AI18" s="161">
        <f>'Total Spring'!AI18+'Total Chain Tensioner'!AI18</f>
        <v>110731.18324039794</v>
      </c>
      <c r="AJ18" s="161">
        <f>'Total Spring'!AJ18+'Total Chain Tensioner'!AJ18</f>
        <v>0</v>
      </c>
      <c r="AK18" s="462">
        <f t="shared" si="24"/>
        <v>110731.18324039794</v>
      </c>
      <c r="AL18" s="161">
        <f>'Total Spring'!AL18+'Total Chain Tensioner'!AL18</f>
        <v>111346.98683914484</v>
      </c>
      <c r="AM18" s="161">
        <f>'Total Spring'!AM18+'Total Chain Tensioner'!AM18</f>
        <v>0</v>
      </c>
      <c r="AN18" s="444">
        <f t="shared" si="25"/>
        <v>111346.98683914484</v>
      </c>
      <c r="AO18" s="404">
        <f t="shared" si="26"/>
        <v>339082.20323657012</v>
      </c>
      <c r="AP18" s="161">
        <f t="shared" si="27"/>
        <v>0</v>
      </c>
      <c r="AQ18" s="161">
        <f t="shared" si="28"/>
        <v>339082.20323657012</v>
      </c>
      <c r="AR18" s="168">
        <f>'Total Spring'!AR18+'Total Chain Tensioner'!AR18</f>
        <v>113884.73418168724</v>
      </c>
      <c r="AS18" s="161">
        <f>'Total Spring'!AS18+'Total Chain Tensioner'!AS18</f>
        <v>0</v>
      </c>
      <c r="AT18" s="462">
        <f t="shared" si="29"/>
        <v>113884.73418168724</v>
      </c>
      <c r="AU18" s="161">
        <f>'Total Spring'!AU18+'Total Chain Tensioner'!AU18</f>
        <v>118010.95619999999</v>
      </c>
      <c r="AV18" s="161">
        <f>'Total Spring'!AV18+'Total Chain Tensioner'!AV18</f>
        <v>0</v>
      </c>
      <c r="AW18" s="448">
        <f t="shared" si="30"/>
        <v>118010.95619999999</v>
      </c>
      <c r="AX18" s="161">
        <f>'Total Spring'!AX18+'Total Chain Tensioner'!AX18</f>
        <v>110799.9472484836</v>
      </c>
      <c r="AY18" s="161">
        <f>'Total Spring'!AY18+'Total Chain Tensioner'!AY18</f>
        <v>0</v>
      </c>
      <c r="AZ18" s="444">
        <f t="shared" si="31"/>
        <v>110799.9472484836</v>
      </c>
      <c r="BA18" s="359">
        <f t="shared" si="32"/>
        <v>342695.63763017079</v>
      </c>
      <c r="BB18" s="364">
        <f t="shared" si="33"/>
        <v>0</v>
      </c>
      <c r="BC18" s="364">
        <f t="shared" si="34"/>
        <v>342695.63763017079</v>
      </c>
      <c r="BD18" s="371">
        <f t="shared" si="35"/>
        <v>681777.84086674103</v>
      </c>
      <c r="BE18" s="372">
        <f t="shared" si="36"/>
        <v>0</v>
      </c>
      <c r="BF18" s="372">
        <f t="shared" si="37"/>
        <v>681777.84086674103</v>
      </c>
      <c r="BG18" s="381">
        <f t="shared" si="38"/>
        <v>1365575.2082197433</v>
      </c>
      <c r="BH18" s="372">
        <f t="shared" si="39"/>
        <v>445712.70999999996</v>
      </c>
      <c r="BI18" s="372">
        <f t="shared" si="40"/>
        <v>919862.49821974337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'Total Spring'!E19+'Total Chain Tensioner'!E19</f>
        <v>39215.4</v>
      </c>
      <c r="F19" s="161">
        <f>'Total Spring'!F19+'Total Chain Tensioner'!F19</f>
        <v>960598.98</v>
      </c>
      <c r="G19" s="448">
        <f t="shared" si="8"/>
        <v>-921383.58</v>
      </c>
      <c r="H19" s="161">
        <f>'Total Spring'!H19+'Total Chain Tensioner'!H19</f>
        <v>39215.4</v>
      </c>
      <c r="I19" s="161">
        <f>'Total Spring'!I19+'Total Chain Tensioner'!I19</f>
        <v>128433.48000000001</v>
      </c>
      <c r="J19" s="448">
        <f t="shared" si="9"/>
        <v>-89218.080000000016</v>
      </c>
      <c r="K19" s="161">
        <f>'Total Spring'!K19+'Total Chain Tensioner'!K19</f>
        <v>289215.39999999997</v>
      </c>
      <c r="L19" s="161">
        <f>'Total Spring'!L19+'Total Chain Tensioner'!L19</f>
        <v>142973.96</v>
      </c>
      <c r="M19" s="444">
        <f t="shared" si="10"/>
        <v>146241.43999999997</v>
      </c>
      <c r="N19" s="404">
        <f t="shared" si="11"/>
        <v>367646.19999999995</v>
      </c>
      <c r="O19" s="161">
        <f t="shared" si="12"/>
        <v>1232006.42</v>
      </c>
      <c r="P19" s="403">
        <f t="shared" si="13"/>
        <v>-864360.22</v>
      </c>
      <c r="Q19" s="168">
        <f>'Total Spring'!Q19+'Total Chain Tensioner'!Q19</f>
        <v>39215.4</v>
      </c>
      <c r="R19" s="161">
        <f>'Total Spring'!R19+'Total Chain Tensioner'!R19</f>
        <v>345324.92</v>
      </c>
      <c r="S19" s="448">
        <f t="shared" si="14"/>
        <v>-306109.51999999996</v>
      </c>
      <c r="T19" s="161">
        <f>'Total Spring'!T19+'Total Chain Tensioner'!T19</f>
        <v>39215.4</v>
      </c>
      <c r="U19" s="161">
        <f>'Total Spring'!U19+'Total Chain Tensioner'!U19</f>
        <v>0</v>
      </c>
      <c r="V19" s="448">
        <f t="shared" si="15"/>
        <v>39215.4</v>
      </c>
      <c r="W19" s="161">
        <f>'Total Spring'!W19+'Total Chain Tensioner'!W19</f>
        <v>39215.4</v>
      </c>
      <c r="X19" s="161">
        <f>'Total Spring'!X19+'Total Chain Tensioner'!X19</f>
        <v>0</v>
      </c>
      <c r="Y19" s="444">
        <f t="shared" si="16"/>
        <v>39215.4</v>
      </c>
      <c r="Z19" s="168">
        <f t="shared" si="17"/>
        <v>117646.20000000001</v>
      </c>
      <c r="AA19" s="161">
        <f t="shared" si="18"/>
        <v>345324.92</v>
      </c>
      <c r="AB19" s="403">
        <f t="shared" si="19"/>
        <v>-227678.71999999997</v>
      </c>
      <c r="AC19" s="404">
        <f t="shared" si="20"/>
        <v>485292.4</v>
      </c>
      <c r="AD19" s="161">
        <f t="shared" si="21"/>
        <v>1577331.3399999999</v>
      </c>
      <c r="AE19" s="403">
        <f t="shared" si="22"/>
        <v>-1092038.94</v>
      </c>
      <c r="AF19" s="168">
        <f>'Total Spring'!AF19+'Total Chain Tensioner'!AF19</f>
        <v>39215.4</v>
      </c>
      <c r="AG19" s="161">
        <f>'Total Spring'!AG19+'Total Chain Tensioner'!AG19</f>
        <v>0</v>
      </c>
      <c r="AH19" s="462">
        <f t="shared" si="23"/>
        <v>39215.4</v>
      </c>
      <c r="AI19" s="161">
        <f>'Total Spring'!AI19+'Total Chain Tensioner'!AI19</f>
        <v>39215.4</v>
      </c>
      <c r="AJ19" s="161">
        <f>'Total Spring'!AJ19+'Total Chain Tensioner'!AJ19</f>
        <v>0</v>
      </c>
      <c r="AK19" s="462">
        <f t="shared" si="24"/>
        <v>39215.4</v>
      </c>
      <c r="AL19" s="161">
        <f>'Total Spring'!AL19+'Total Chain Tensioner'!AL19</f>
        <v>289215.39999999997</v>
      </c>
      <c r="AM19" s="161">
        <f>'Total Spring'!AM19+'Total Chain Tensioner'!AM19</f>
        <v>0</v>
      </c>
      <c r="AN19" s="444">
        <f t="shared" si="25"/>
        <v>289215.39999999997</v>
      </c>
      <c r="AO19" s="404">
        <f t="shared" si="26"/>
        <v>367646.19999999995</v>
      </c>
      <c r="AP19" s="161">
        <f t="shared" si="27"/>
        <v>0</v>
      </c>
      <c r="AQ19" s="161">
        <f t="shared" si="28"/>
        <v>367646.19999999995</v>
      </c>
      <c r="AR19" s="168">
        <f>'Total Spring'!AR19+'Total Chain Tensioner'!AR19</f>
        <v>39215.4</v>
      </c>
      <c r="AS19" s="161">
        <f>'Total Spring'!AS19+'Total Chain Tensioner'!AS19</f>
        <v>0</v>
      </c>
      <c r="AT19" s="462">
        <f t="shared" si="29"/>
        <v>39215.4</v>
      </c>
      <c r="AU19" s="161">
        <f>'Total Spring'!AU19+'Total Chain Tensioner'!AU19</f>
        <v>39215.4</v>
      </c>
      <c r="AV19" s="161">
        <f>'Total Spring'!AV19+'Total Chain Tensioner'!AV19</f>
        <v>0</v>
      </c>
      <c r="AW19" s="448">
        <f t="shared" si="30"/>
        <v>39215.4</v>
      </c>
      <c r="AX19" s="161">
        <f>'Total Spring'!AX19+'Total Chain Tensioner'!AX19</f>
        <v>39215.4</v>
      </c>
      <c r="AY19" s="161">
        <f>'Total Spring'!AY19+'Total Chain Tensioner'!AY19</f>
        <v>0</v>
      </c>
      <c r="AZ19" s="444">
        <f t="shared" si="31"/>
        <v>39215.4</v>
      </c>
      <c r="BA19" s="359">
        <f t="shared" si="32"/>
        <v>117646.20000000001</v>
      </c>
      <c r="BB19" s="364">
        <f t="shared" si="33"/>
        <v>0</v>
      </c>
      <c r="BC19" s="364">
        <f t="shared" si="34"/>
        <v>117646.20000000001</v>
      </c>
      <c r="BD19" s="371">
        <f t="shared" si="35"/>
        <v>485292.4</v>
      </c>
      <c r="BE19" s="372">
        <f t="shared" si="36"/>
        <v>0</v>
      </c>
      <c r="BF19" s="372">
        <f t="shared" si="37"/>
        <v>485292.4</v>
      </c>
      <c r="BG19" s="381">
        <f t="shared" si="38"/>
        <v>970584.8</v>
      </c>
      <c r="BH19" s="372">
        <f t="shared" si="39"/>
        <v>1577331.3399999999</v>
      </c>
      <c r="BI19" s="372">
        <f t="shared" si="40"/>
        <v>-606746.5399999998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'Total Spring'!E20+'Total Chain Tensioner'!E20</f>
        <v>0</v>
      </c>
      <c r="F20" s="161">
        <f>'Total Spring'!F20+'Total Chain Tensioner'!F20</f>
        <v>0</v>
      </c>
      <c r="G20" s="448">
        <f t="shared" si="8"/>
        <v>0</v>
      </c>
      <c r="H20" s="161">
        <f>'Total Spring'!H20+'Total Chain Tensioner'!H20</f>
        <v>0</v>
      </c>
      <c r="I20" s="161">
        <f>'Total Spring'!I20+'Total Chain Tensioner'!I20</f>
        <v>0</v>
      </c>
      <c r="J20" s="448">
        <f t="shared" si="9"/>
        <v>0</v>
      </c>
      <c r="K20" s="161">
        <f>'Total Spring'!K20+'Total Chain Tensioner'!K20</f>
        <v>0</v>
      </c>
      <c r="L20" s="161">
        <f>'Total Spring'!L20+'Total Chain Tensioner'!L20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'Total Spring'!Q20+'Total Chain Tensioner'!Q20</f>
        <v>0</v>
      </c>
      <c r="R20" s="161">
        <f>'Total Spring'!R20+'Total Chain Tensioner'!R20</f>
        <v>0</v>
      </c>
      <c r="S20" s="448">
        <f t="shared" si="14"/>
        <v>0</v>
      </c>
      <c r="T20" s="161">
        <f>'Total Spring'!T20+'Total Chain Tensioner'!T20</f>
        <v>0</v>
      </c>
      <c r="U20" s="161">
        <f>'Total Spring'!U20+'Total Chain Tensioner'!U20</f>
        <v>0</v>
      </c>
      <c r="V20" s="448">
        <f t="shared" si="15"/>
        <v>0</v>
      </c>
      <c r="W20" s="161">
        <f>'Total Spring'!W20+'Total Chain Tensioner'!W20</f>
        <v>0</v>
      </c>
      <c r="X20" s="161">
        <f>'Total Spring'!X20+'Total Chain Tensioner'!X20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'Total Spring'!AF20+'Total Chain Tensioner'!AF20</f>
        <v>0</v>
      </c>
      <c r="AG20" s="161">
        <f>'Total Spring'!AG20+'Total Chain Tensioner'!AG20</f>
        <v>0</v>
      </c>
      <c r="AH20" s="462">
        <f t="shared" si="23"/>
        <v>0</v>
      </c>
      <c r="AI20" s="161">
        <f>'Total Spring'!AI20+'Total Chain Tensioner'!AI20</f>
        <v>0</v>
      </c>
      <c r="AJ20" s="161">
        <f>'Total Spring'!AJ20+'Total Chain Tensioner'!AJ20</f>
        <v>0</v>
      </c>
      <c r="AK20" s="462">
        <f t="shared" si="24"/>
        <v>0</v>
      </c>
      <c r="AL20" s="161">
        <f>'Total Spring'!AL20+'Total Chain Tensioner'!AL20</f>
        <v>0</v>
      </c>
      <c r="AM20" s="161">
        <f>'Total Spring'!AM20+'Total Chain Tensioner'!AM20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'Total Spring'!AR20+'Total Chain Tensioner'!AR20</f>
        <v>0</v>
      </c>
      <c r="AS20" s="161">
        <f>'Total Spring'!AS20+'Total Chain Tensioner'!AS20</f>
        <v>0</v>
      </c>
      <c r="AT20" s="462">
        <f t="shared" si="29"/>
        <v>0</v>
      </c>
      <c r="AU20" s="161">
        <f>'Total Spring'!AU20+'Total Chain Tensioner'!AU20</f>
        <v>0</v>
      </c>
      <c r="AV20" s="161">
        <f>'Total Spring'!AV20+'Total Chain Tensioner'!AV20</f>
        <v>0</v>
      </c>
      <c r="AW20" s="448">
        <f t="shared" si="30"/>
        <v>0</v>
      </c>
      <c r="AX20" s="161">
        <f>'Total Spring'!AX20+'Total Chain Tensioner'!AX20</f>
        <v>0</v>
      </c>
      <c r="AY20" s="161">
        <f>'Total Spring'!AY20+'Total Chain Tensioner'!AY20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'Total Spring'!E21+'Total Chain Tensioner'!E21</f>
        <v>-263025.79515993223</v>
      </c>
      <c r="F21" s="161">
        <f>'Total Spring'!F21+'Total Chain Tensioner'!F21</f>
        <v>-912747.88</v>
      </c>
      <c r="G21" s="448">
        <f t="shared" si="8"/>
        <v>649722.08484006778</v>
      </c>
      <c r="H21" s="161">
        <f>'Total Spring'!H21+'Total Chain Tensioner'!H21</f>
        <v>-263025.79515993223</v>
      </c>
      <c r="I21" s="161">
        <f>'Total Spring'!I21+'Total Chain Tensioner'!I21</f>
        <v>-1037476.94</v>
      </c>
      <c r="J21" s="448">
        <f t="shared" si="9"/>
        <v>774451.14484006772</v>
      </c>
      <c r="K21" s="161">
        <f>'Total Spring'!K21+'Total Chain Tensioner'!K21</f>
        <v>-263025.79515993223</v>
      </c>
      <c r="L21" s="161">
        <f>'Total Spring'!L21+'Total Chain Tensioner'!L21</f>
        <v>-762917.94</v>
      </c>
      <c r="M21" s="444">
        <f t="shared" si="10"/>
        <v>499892.14484006772</v>
      </c>
      <c r="N21" s="404">
        <f t="shared" si="11"/>
        <v>-789077.38547979668</v>
      </c>
      <c r="O21" s="161">
        <f t="shared" si="12"/>
        <v>-2713142.76</v>
      </c>
      <c r="P21" s="403">
        <f t="shared" si="13"/>
        <v>1924065.3745202031</v>
      </c>
      <c r="Q21" s="168">
        <f>'Total Spring'!Q21+'Total Chain Tensioner'!Q21</f>
        <v>-263025.79515993223</v>
      </c>
      <c r="R21" s="161">
        <f>'Total Spring'!R21+'Total Chain Tensioner'!R21</f>
        <v>-346375.08</v>
      </c>
      <c r="S21" s="448">
        <f t="shared" si="14"/>
        <v>83349.28484006779</v>
      </c>
      <c r="T21" s="161">
        <f>'Total Spring'!T21+'Total Chain Tensioner'!T21</f>
        <v>-263025.79515993223</v>
      </c>
      <c r="U21" s="161">
        <f>'Total Spring'!U21+'Total Chain Tensioner'!U21</f>
        <v>0</v>
      </c>
      <c r="V21" s="448">
        <f t="shared" si="15"/>
        <v>-263025.79515993223</v>
      </c>
      <c r="W21" s="161">
        <f>'Total Spring'!W21+'Total Chain Tensioner'!W21</f>
        <v>-263025.79515993223</v>
      </c>
      <c r="X21" s="161">
        <f>'Total Spring'!X21+'Total Chain Tensioner'!X21</f>
        <v>0</v>
      </c>
      <c r="Y21" s="444">
        <f t="shared" si="16"/>
        <v>-263025.79515993223</v>
      </c>
      <c r="Z21" s="168">
        <f t="shared" si="17"/>
        <v>-789077.38547979668</v>
      </c>
      <c r="AA21" s="161">
        <f t="shared" si="18"/>
        <v>-346375.08</v>
      </c>
      <c r="AB21" s="403">
        <f t="shared" si="19"/>
        <v>-442702.30547979666</v>
      </c>
      <c r="AC21" s="404">
        <f t="shared" si="20"/>
        <v>-1578154.7709595934</v>
      </c>
      <c r="AD21" s="161">
        <f t="shared" si="21"/>
        <v>-3059517.84</v>
      </c>
      <c r="AE21" s="403">
        <f t="shared" si="22"/>
        <v>1481363.0690404065</v>
      </c>
      <c r="AF21" s="168">
        <f>'Total Spring'!AF21+'Total Chain Tensioner'!AF21</f>
        <v>-263025.79515993223</v>
      </c>
      <c r="AG21" s="161">
        <f>'Total Spring'!AG21+'Total Chain Tensioner'!AG21</f>
        <v>0</v>
      </c>
      <c r="AH21" s="462">
        <f t="shared" si="23"/>
        <v>-263025.79515993223</v>
      </c>
      <c r="AI21" s="161">
        <f>'Total Spring'!AI21+'Total Chain Tensioner'!AI21</f>
        <v>-263025.79515993223</v>
      </c>
      <c r="AJ21" s="161">
        <f>'Total Spring'!AJ21+'Total Chain Tensioner'!AJ21</f>
        <v>0</v>
      </c>
      <c r="AK21" s="462">
        <f t="shared" si="24"/>
        <v>-263025.79515993223</v>
      </c>
      <c r="AL21" s="161">
        <f>'Total Spring'!AL21+'Total Chain Tensioner'!AL21</f>
        <v>-263025.79515993223</v>
      </c>
      <c r="AM21" s="161">
        <f>'Total Spring'!AM21+'Total Chain Tensioner'!AM21</f>
        <v>0</v>
      </c>
      <c r="AN21" s="444">
        <f t="shared" si="25"/>
        <v>-263025.79515993223</v>
      </c>
      <c r="AO21" s="404">
        <f t="shared" si="26"/>
        <v>-789077.38547979668</v>
      </c>
      <c r="AP21" s="161">
        <f t="shared" si="27"/>
        <v>0</v>
      </c>
      <c r="AQ21" s="161">
        <f t="shared" si="28"/>
        <v>-789077.38547979668</v>
      </c>
      <c r="AR21" s="168">
        <f>'Total Spring'!AR21+'Total Chain Tensioner'!AR21</f>
        <v>-263025.79515993223</v>
      </c>
      <c r="AS21" s="161">
        <f>'Total Spring'!AS21+'Total Chain Tensioner'!AS21</f>
        <v>0</v>
      </c>
      <c r="AT21" s="462">
        <f t="shared" si="29"/>
        <v>-263025.79515993223</v>
      </c>
      <c r="AU21" s="161">
        <f>'Total Spring'!AU21+'Total Chain Tensioner'!AU21</f>
        <v>-263025.79515993223</v>
      </c>
      <c r="AV21" s="161">
        <f>'Total Spring'!AV21+'Total Chain Tensioner'!AV21</f>
        <v>0</v>
      </c>
      <c r="AW21" s="448">
        <f t="shared" si="30"/>
        <v>-263025.79515993223</v>
      </c>
      <c r="AX21" s="161">
        <f>'Total Spring'!AX21+'Total Chain Tensioner'!AX21</f>
        <v>-263025.79515993223</v>
      </c>
      <c r="AY21" s="161">
        <f>'Total Spring'!AY21+'Total Chain Tensioner'!AY21</f>
        <v>0</v>
      </c>
      <c r="AZ21" s="444">
        <f t="shared" si="31"/>
        <v>-263025.79515993223</v>
      </c>
      <c r="BA21" s="359">
        <f t="shared" si="32"/>
        <v>-789077.38547979668</v>
      </c>
      <c r="BB21" s="364">
        <f t="shared" si="33"/>
        <v>0</v>
      </c>
      <c r="BC21" s="364">
        <f t="shared" si="34"/>
        <v>-789077.38547979668</v>
      </c>
      <c r="BD21" s="371">
        <f t="shared" si="35"/>
        <v>-1578154.7709595934</v>
      </c>
      <c r="BE21" s="372">
        <f t="shared" si="36"/>
        <v>0</v>
      </c>
      <c r="BF21" s="372">
        <f t="shared" si="37"/>
        <v>-1578154.7709595934</v>
      </c>
      <c r="BG21" s="381">
        <f t="shared" si="38"/>
        <v>-3156309.5419191867</v>
      </c>
      <c r="BH21" s="372">
        <f t="shared" si="39"/>
        <v>-3059517.84</v>
      </c>
      <c r="BI21" s="372">
        <f t="shared" si="40"/>
        <v>-96791.70191918686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'Total Spring'!E22+'Total Chain Tensioner'!E22</f>
        <v>0</v>
      </c>
      <c r="F22" s="161">
        <f>'Total Spring'!F22+'Total Chain Tensioner'!F22</f>
        <v>0</v>
      </c>
      <c r="G22" s="448">
        <f t="shared" si="8"/>
        <v>0</v>
      </c>
      <c r="H22" s="161">
        <f>'Total Spring'!H22+'Total Chain Tensioner'!H22</f>
        <v>0</v>
      </c>
      <c r="I22" s="161">
        <f>'Total Spring'!I22+'Total Chain Tensioner'!I22</f>
        <v>0</v>
      </c>
      <c r="J22" s="448">
        <f t="shared" si="9"/>
        <v>0</v>
      </c>
      <c r="K22" s="161">
        <f>'Total Spring'!K22+'Total Chain Tensioner'!K22</f>
        <v>0</v>
      </c>
      <c r="L22" s="161">
        <f>'Total Spring'!L22+'Total Chain Tensioner'!L22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'Total Spring'!Q22+'Total Chain Tensioner'!Q22</f>
        <v>0</v>
      </c>
      <c r="R22" s="161">
        <f>'Total Spring'!R22+'Total Chain Tensioner'!R22</f>
        <v>0</v>
      </c>
      <c r="S22" s="448">
        <f t="shared" si="14"/>
        <v>0</v>
      </c>
      <c r="T22" s="161">
        <f>'Total Spring'!T22+'Total Chain Tensioner'!T22</f>
        <v>0</v>
      </c>
      <c r="U22" s="161">
        <f>'Total Spring'!U22+'Total Chain Tensioner'!U22</f>
        <v>0</v>
      </c>
      <c r="V22" s="448">
        <f t="shared" si="15"/>
        <v>0</v>
      </c>
      <c r="W22" s="161">
        <f>'Total Spring'!W22+'Total Chain Tensioner'!W22</f>
        <v>0</v>
      </c>
      <c r="X22" s="161">
        <f>'Total Spring'!X22+'Total Chain Tensioner'!X22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'Total Spring'!AF22+'Total Chain Tensioner'!AF22</f>
        <v>0</v>
      </c>
      <c r="AG22" s="161">
        <f>'Total Spring'!AG22+'Total Chain Tensioner'!AG22</f>
        <v>0</v>
      </c>
      <c r="AH22" s="462">
        <f t="shared" si="23"/>
        <v>0</v>
      </c>
      <c r="AI22" s="161">
        <f>'Total Spring'!AI22+'Total Chain Tensioner'!AI22</f>
        <v>0</v>
      </c>
      <c r="AJ22" s="161">
        <f>'Total Spring'!AJ22+'Total Chain Tensioner'!AJ22</f>
        <v>0</v>
      </c>
      <c r="AK22" s="462">
        <f t="shared" si="24"/>
        <v>0</v>
      </c>
      <c r="AL22" s="161">
        <f>'Total Spring'!AL22+'Total Chain Tensioner'!AL22</f>
        <v>0</v>
      </c>
      <c r="AM22" s="161">
        <f>'Total Spring'!AM22+'Total Chain Tensioner'!AM22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'Total Spring'!AR22+'Total Chain Tensioner'!AR22</f>
        <v>0</v>
      </c>
      <c r="AS22" s="161">
        <f>'Total Spring'!AS22+'Total Chain Tensioner'!AS22</f>
        <v>0</v>
      </c>
      <c r="AT22" s="462">
        <f t="shared" si="29"/>
        <v>0</v>
      </c>
      <c r="AU22" s="161">
        <f>'Total Spring'!AU22+'Total Chain Tensioner'!AU22</f>
        <v>0</v>
      </c>
      <c r="AV22" s="161">
        <f>'Total Spring'!AV22+'Total Chain Tensioner'!AV22</f>
        <v>0</v>
      </c>
      <c r="AW22" s="448">
        <f t="shared" si="30"/>
        <v>0</v>
      </c>
      <c r="AX22" s="161">
        <f>'Total Spring'!AX22+'Total Chain Tensioner'!AX22</f>
        <v>0</v>
      </c>
      <c r="AY22" s="161">
        <f>'Total Spring'!AY22+'Total Chain Tensioner'!AY22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'Total Spring'!E23+'Total Chain Tensioner'!E23</f>
        <v>0</v>
      </c>
      <c r="F23" s="161">
        <f>'Total Spring'!F23+'Total Chain Tensioner'!F23</f>
        <v>0</v>
      </c>
      <c r="G23" s="448">
        <f t="shared" si="8"/>
        <v>0</v>
      </c>
      <c r="H23" s="161">
        <f>'Total Spring'!H23+'Total Chain Tensioner'!H23</f>
        <v>0</v>
      </c>
      <c r="I23" s="161">
        <f>'Total Spring'!I23+'Total Chain Tensioner'!I23</f>
        <v>0</v>
      </c>
      <c r="J23" s="448">
        <f t="shared" si="9"/>
        <v>0</v>
      </c>
      <c r="K23" s="161">
        <f>'Total Spring'!K23+'Total Chain Tensioner'!K23</f>
        <v>0</v>
      </c>
      <c r="L23" s="161">
        <f>'Total Spring'!L23+'Total Chain Tensioner'!L23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'Total Spring'!Q23+'Total Chain Tensioner'!Q23</f>
        <v>0</v>
      </c>
      <c r="R23" s="161">
        <f>'Total Spring'!R23+'Total Chain Tensioner'!R23</f>
        <v>0</v>
      </c>
      <c r="S23" s="448">
        <f t="shared" si="14"/>
        <v>0</v>
      </c>
      <c r="T23" s="161">
        <f>'Total Spring'!T23+'Total Chain Tensioner'!T23</f>
        <v>0</v>
      </c>
      <c r="U23" s="161">
        <f>'Total Spring'!U23+'Total Chain Tensioner'!U23</f>
        <v>0</v>
      </c>
      <c r="V23" s="448">
        <f t="shared" si="15"/>
        <v>0</v>
      </c>
      <c r="W23" s="161">
        <f>'Total Spring'!W23+'Total Chain Tensioner'!W23</f>
        <v>0</v>
      </c>
      <c r="X23" s="161">
        <f>'Total Spring'!X23+'Total Chain Tensioner'!X23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'Total Spring'!AF23+'Total Chain Tensioner'!AF23</f>
        <v>0</v>
      </c>
      <c r="AG23" s="161">
        <f>'Total Spring'!AG23+'Total Chain Tensioner'!AG23</f>
        <v>0</v>
      </c>
      <c r="AH23" s="462">
        <f t="shared" si="23"/>
        <v>0</v>
      </c>
      <c r="AI23" s="161">
        <f>'Total Spring'!AI23+'Total Chain Tensioner'!AI23</f>
        <v>0</v>
      </c>
      <c r="AJ23" s="161">
        <f>'Total Spring'!AJ23+'Total Chain Tensioner'!AJ23</f>
        <v>0</v>
      </c>
      <c r="AK23" s="462">
        <f t="shared" si="24"/>
        <v>0</v>
      </c>
      <c r="AL23" s="161">
        <f>'Total Spring'!AL23+'Total Chain Tensioner'!AL23</f>
        <v>0</v>
      </c>
      <c r="AM23" s="161">
        <f>'Total Spring'!AM23+'Total Chain Tensioner'!AM23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'Total Spring'!AR23+'Total Chain Tensioner'!AR23</f>
        <v>0</v>
      </c>
      <c r="AS23" s="161">
        <f>'Total Spring'!AS23+'Total Chain Tensioner'!AS23</f>
        <v>0</v>
      </c>
      <c r="AT23" s="462">
        <f t="shared" si="29"/>
        <v>0</v>
      </c>
      <c r="AU23" s="161">
        <f>'Total Spring'!AU23+'Total Chain Tensioner'!AU23</f>
        <v>0</v>
      </c>
      <c r="AV23" s="161">
        <f>'Total Spring'!AV23+'Total Chain Tensioner'!AV23</f>
        <v>0</v>
      </c>
      <c r="AW23" s="448">
        <f t="shared" si="30"/>
        <v>0</v>
      </c>
      <c r="AX23" s="161">
        <f>'Total Spring'!AX23+'Total Chain Tensioner'!AX23</f>
        <v>0</v>
      </c>
      <c r="AY23" s="161">
        <f>'Total Spring'!AY23+'Total Chain Tensioner'!AY23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'Total Spring'!E24+'Total Chain Tensioner'!E24</f>
        <v>194990.15171999999</v>
      </c>
      <c r="F24" s="161">
        <f>'Total Spring'!F24+'Total Chain Tensioner'!F24</f>
        <v>861406.66999999993</v>
      </c>
      <c r="G24" s="448">
        <f t="shared" si="8"/>
        <v>-666416.51827999996</v>
      </c>
      <c r="H24" s="161">
        <f>'Total Spring'!H24+'Total Chain Tensioner'!H24</f>
        <v>93847.870719999992</v>
      </c>
      <c r="I24" s="161">
        <f>'Total Spring'!I24+'Total Chain Tensioner'!I24</f>
        <v>212875.43</v>
      </c>
      <c r="J24" s="448">
        <f t="shared" si="9"/>
        <v>-119027.55928</v>
      </c>
      <c r="K24" s="161">
        <f>'Total Spring'!K24+'Total Chain Tensioner'!K24</f>
        <v>97609.376112000013</v>
      </c>
      <c r="L24" s="161">
        <f>'Total Spring'!L24+'Total Chain Tensioner'!L24</f>
        <v>240523.94999999995</v>
      </c>
      <c r="M24" s="444">
        <f t="shared" si="10"/>
        <v>-142914.57388799993</v>
      </c>
      <c r="N24" s="404">
        <f t="shared" si="11"/>
        <v>386447.398552</v>
      </c>
      <c r="O24" s="161">
        <f t="shared" si="12"/>
        <v>1314806.0499999998</v>
      </c>
      <c r="P24" s="403">
        <f t="shared" si="13"/>
        <v>-928358.65144799976</v>
      </c>
      <c r="Q24" s="168">
        <f>'Total Spring'!Q24+'Total Chain Tensioner'!Q24</f>
        <v>74126.628128000011</v>
      </c>
      <c r="R24" s="161">
        <f>'Total Spring'!R24+'Total Chain Tensioner'!R24</f>
        <v>569074.02</v>
      </c>
      <c r="S24" s="448">
        <f t="shared" si="14"/>
        <v>-494947.39187200001</v>
      </c>
      <c r="T24" s="161">
        <f>'Total Spring'!T24+'Total Chain Tensioner'!T24</f>
        <v>74559.818160000024</v>
      </c>
      <c r="U24" s="161">
        <f>'Total Spring'!U24+'Total Chain Tensioner'!U24</f>
        <v>0</v>
      </c>
      <c r="V24" s="448">
        <f t="shared" si="15"/>
        <v>74559.818160000024</v>
      </c>
      <c r="W24" s="161">
        <f>'Total Spring'!W24+'Total Chain Tensioner'!W24</f>
        <v>75301.630151999983</v>
      </c>
      <c r="X24" s="161">
        <f>'Total Spring'!X24+'Total Chain Tensioner'!X24</f>
        <v>0</v>
      </c>
      <c r="Y24" s="444">
        <f t="shared" si="16"/>
        <v>75301.630151999983</v>
      </c>
      <c r="Z24" s="168">
        <f t="shared" si="17"/>
        <v>223988.07644000003</v>
      </c>
      <c r="AA24" s="161">
        <f t="shared" si="18"/>
        <v>569074.02</v>
      </c>
      <c r="AB24" s="403">
        <f t="shared" si="19"/>
        <v>-345085.94355999999</v>
      </c>
      <c r="AC24" s="404">
        <f t="shared" si="20"/>
        <v>610435.47499200003</v>
      </c>
      <c r="AD24" s="161">
        <f t="shared" si="21"/>
        <v>1883880.0699999998</v>
      </c>
      <c r="AE24" s="403">
        <f t="shared" si="22"/>
        <v>-1273444.5950079998</v>
      </c>
      <c r="AF24" s="168">
        <f>'Total Spring'!AF24+'Total Chain Tensioner'!AF24</f>
        <v>143548.08971999999</v>
      </c>
      <c r="AG24" s="161">
        <f>'Total Spring'!AG24+'Total Chain Tensioner'!AG24</f>
        <v>0</v>
      </c>
      <c r="AH24" s="462">
        <f t="shared" si="23"/>
        <v>143548.08971999999</v>
      </c>
      <c r="AI24" s="161">
        <f>'Total Spring'!AI24+'Total Chain Tensioner'!AI24</f>
        <v>81876.405079999997</v>
      </c>
      <c r="AJ24" s="161">
        <f>'Total Spring'!AJ24+'Total Chain Tensioner'!AJ24</f>
        <v>0</v>
      </c>
      <c r="AK24" s="462">
        <f t="shared" si="24"/>
        <v>81876.405079999997</v>
      </c>
      <c r="AL24" s="161">
        <f>'Total Spring'!AL24+'Total Chain Tensioner'!AL24</f>
        <v>79504.501439999993</v>
      </c>
      <c r="AM24" s="161">
        <f>'Total Spring'!AM24+'Total Chain Tensioner'!AM24</f>
        <v>0</v>
      </c>
      <c r="AN24" s="444">
        <f t="shared" si="25"/>
        <v>79504.501439999993</v>
      </c>
      <c r="AO24" s="404">
        <f t="shared" si="26"/>
        <v>304928.99624000001</v>
      </c>
      <c r="AP24" s="161">
        <f t="shared" si="27"/>
        <v>0</v>
      </c>
      <c r="AQ24" s="161">
        <f t="shared" si="28"/>
        <v>304928.99624000001</v>
      </c>
      <c r="AR24" s="168">
        <f>'Total Spring'!AR24+'Total Chain Tensioner'!AR24</f>
        <v>70721.096455999999</v>
      </c>
      <c r="AS24" s="161">
        <f>'Total Spring'!AS24+'Total Chain Tensioner'!AS24</f>
        <v>0</v>
      </c>
      <c r="AT24" s="462">
        <f t="shared" si="29"/>
        <v>70721.096455999999</v>
      </c>
      <c r="AU24" s="161">
        <f>'Total Spring'!AU24+'Total Chain Tensioner'!AU24</f>
        <v>72308.930015999998</v>
      </c>
      <c r="AV24" s="161">
        <f>'Total Spring'!AV24+'Total Chain Tensioner'!AV24</f>
        <v>0</v>
      </c>
      <c r="AW24" s="448">
        <f t="shared" si="30"/>
        <v>72308.930015999998</v>
      </c>
      <c r="AX24" s="161">
        <f>'Total Spring'!AX24+'Total Chain Tensioner'!AX24</f>
        <v>99595.652384000001</v>
      </c>
      <c r="AY24" s="161">
        <f>'Total Spring'!AY24+'Total Chain Tensioner'!AY24</f>
        <v>0</v>
      </c>
      <c r="AZ24" s="444">
        <f t="shared" si="31"/>
        <v>99595.652384000001</v>
      </c>
      <c r="BA24" s="359">
        <f t="shared" si="32"/>
        <v>242625.67885600001</v>
      </c>
      <c r="BB24" s="364">
        <f t="shared" si="33"/>
        <v>0</v>
      </c>
      <c r="BC24" s="364">
        <f t="shared" si="34"/>
        <v>242625.67885600001</v>
      </c>
      <c r="BD24" s="371">
        <f t="shared" si="35"/>
        <v>547554.67509599996</v>
      </c>
      <c r="BE24" s="372">
        <f t="shared" si="36"/>
        <v>0</v>
      </c>
      <c r="BF24" s="372">
        <f t="shared" si="37"/>
        <v>547554.67509599996</v>
      </c>
      <c r="BG24" s="381">
        <f t="shared" si="38"/>
        <v>1157990.1500880001</v>
      </c>
      <c r="BH24" s="372">
        <f t="shared" si="39"/>
        <v>1883880.0699999998</v>
      </c>
      <c r="BI24" s="372">
        <f t="shared" si="40"/>
        <v>-725889.91991199972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'Total Spring'!E25+'Total Chain Tensioner'!E25</f>
        <v>0</v>
      </c>
      <c r="F25" s="161">
        <f>'Total Spring'!F25+'Total Chain Tensioner'!F25</f>
        <v>0</v>
      </c>
      <c r="G25" s="448">
        <f t="shared" si="8"/>
        <v>0</v>
      </c>
      <c r="H25" s="161">
        <f>'Total Spring'!H25+'Total Chain Tensioner'!H25</f>
        <v>0</v>
      </c>
      <c r="I25" s="161">
        <f>'Total Spring'!I25+'Total Chain Tensioner'!I25</f>
        <v>0</v>
      </c>
      <c r="J25" s="448">
        <f t="shared" si="9"/>
        <v>0</v>
      </c>
      <c r="K25" s="161">
        <f>'Total Spring'!K25+'Total Chain Tensioner'!K25</f>
        <v>0</v>
      </c>
      <c r="L25" s="161">
        <f>'Total Spring'!L25+'Total Chain Tensioner'!L25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'Total Spring'!Q25+'Total Chain Tensioner'!Q25</f>
        <v>0</v>
      </c>
      <c r="R25" s="161">
        <f>'Total Spring'!R25+'Total Chain Tensioner'!R25</f>
        <v>0</v>
      </c>
      <c r="S25" s="448">
        <f t="shared" si="14"/>
        <v>0</v>
      </c>
      <c r="T25" s="161">
        <f>'Total Spring'!T25+'Total Chain Tensioner'!T25</f>
        <v>0</v>
      </c>
      <c r="U25" s="161">
        <f>'Total Spring'!U25+'Total Chain Tensioner'!U25</f>
        <v>0</v>
      </c>
      <c r="V25" s="448">
        <f t="shared" si="15"/>
        <v>0</v>
      </c>
      <c r="W25" s="161">
        <f>'Total Spring'!W25+'Total Chain Tensioner'!W25</f>
        <v>0</v>
      </c>
      <c r="X25" s="161">
        <f>'Total Spring'!X25+'Total Chain Tensioner'!X25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'Total Spring'!AF25+'Total Chain Tensioner'!AF25</f>
        <v>0</v>
      </c>
      <c r="AG25" s="161">
        <f>'Total Spring'!AG25+'Total Chain Tensioner'!AG25</f>
        <v>0</v>
      </c>
      <c r="AH25" s="462">
        <f t="shared" si="23"/>
        <v>0</v>
      </c>
      <c r="AI25" s="161">
        <f>'Total Spring'!AI25+'Total Chain Tensioner'!AI25</f>
        <v>0</v>
      </c>
      <c r="AJ25" s="161">
        <f>'Total Spring'!AJ25+'Total Chain Tensioner'!AJ25</f>
        <v>0</v>
      </c>
      <c r="AK25" s="462">
        <f t="shared" si="24"/>
        <v>0</v>
      </c>
      <c r="AL25" s="161">
        <f>'Total Spring'!AL25+'Total Chain Tensioner'!AL25</f>
        <v>0</v>
      </c>
      <c r="AM25" s="161">
        <f>'Total Spring'!AM25+'Total Chain Tensioner'!AM25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'Total Spring'!AR25+'Total Chain Tensioner'!AR25</f>
        <v>0</v>
      </c>
      <c r="AS25" s="161">
        <f>'Total Spring'!AS25+'Total Chain Tensioner'!AS25</f>
        <v>0</v>
      </c>
      <c r="AT25" s="462">
        <f t="shared" si="29"/>
        <v>0</v>
      </c>
      <c r="AU25" s="161">
        <f>'Total Spring'!AU25+'Total Chain Tensioner'!AU25</f>
        <v>0</v>
      </c>
      <c r="AV25" s="161">
        <f>'Total Spring'!AV25+'Total Chain Tensioner'!AV25</f>
        <v>0</v>
      </c>
      <c r="AW25" s="448">
        <f t="shared" si="30"/>
        <v>0</v>
      </c>
      <c r="AX25" s="161">
        <f>'Total Spring'!AX25+'Total Chain Tensioner'!AX25</f>
        <v>0</v>
      </c>
      <c r="AY25" s="161">
        <f>'Total Spring'!AY25+'Total Chain Tensioner'!AY25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'Total Spring'!E26+'Total Chain Tensioner'!E26</f>
        <v>0</v>
      </c>
      <c r="F26" s="161">
        <f>'Total Spring'!F26+'Total Chain Tensioner'!F26</f>
        <v>0</v>
      </c>
      <c r="G26" s="448">
        <f t="shared" si="8"/>
        <v>0</v>
      </c>
      <c r="H26" s="161">
        <f>'Total Spring'!H26+'Total Chain Tensioner'!H26</f>
        <v>0</v>
      </c>
      <c r="I26" s="161">
        <f>'Total Spring'!I26+'Total Chain Tensioner'!I26</f>
        <v>0</v>
      </c>
      <c r="J26" s="448">
        <f t="shared" si="9"/>
        <v>0</v>
      </c>
      <c r="K26" s="161">
        <f>'Total Spring'!K26+'Total Chain Tensioner'!K26</f>
        <v>0</v>
      </c>
      <c r="L26" s="161">
        <f>'Total Spring'!L26+'Total Chain Tensioner'!L26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'Total Spring'!Q26+'Total Chain Tensioner'!Q26</f>
        <v>0</v>
      </c>
      <c r="R26" s="161">
        <f>'Total Spring'!R26+'Total Chain Tensioner'!R26</f>
        <v>0</v>
      </c>
      <c r="S26" s="448">
        <f t="shared" si="14"/>
        <v>0</v>
      </c>
      <c r="T26" s="161">
        <f>'Total Spring'!T26+'Total Chain Tensioner'!T26</f>
        <v>0</v>
      </c>
      <c r="U26" s="161">
        <f>'Total Spring'!U26+'Total Chain Tensioner'!U26</f>
        <v>0</v>
      </c>
      <c r="V26" s="448">
        <f t="shared" si="15"/>
        <v>0</v>
      </c>
      <c r="W26" s="161">
        <f>'Total Spring'!W26+'Total Chain Tensioner'!W26</f>
        <v>0</v>
      </c>
      <c r="X26" s="161">
        <f>'Total Spring'!X26+'Total Chain Tensioner'!X26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'Total Spring'!AF26+'Total Chain Tensioner'!AF26</f>
        <v>0</v>
      </c>
      <c r="AG26" s="161">
        <f>'Total Spring'!AG26+'Total Chain Tensioner'!AG26</f>
        <v>0</v>
      </c>
      <c r="AH26" s="462">
        <f t="shared" si="23"/>
        <v>0</v>
      </c>
      <c r="AI26" s="161">
        <f>'Total Spring'!AI26+'Total Chain Tensioner'!AI26</f>
        <v>0</v>
      </c>
      <c r="AJ26" s="161">
        <f>'Total Spring'!AJ26+'Total Chain Tensioner'!AJ26</f>
        <v>0</v>
      </c>
      <c r="AK26" s="462">
        <f t="shared" si="24"/>
        <v>0</v>
      </c>
      <c r="AL26" s="161">
        <f>'Total Spring'!AL26+'Total Chain Tensioner'!AL26</f>
        <v>0</v>
      </c>
      <c r="AM26" s="161">
        <f>'Total Spring'!AM26+'Total Chain Tensioner'!AM26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'Total Spring'!AR26+'Total Chain Tensioner'!AR26</f>
        <v>0</v>
      </c>
      <c r="AS26" s="161">
        <f>'Total Spring'!AS26+'Total Chain Tensioner'!AS26</f>
        <v>0</v>
      </c>
      <c r="AT26" s="462">
        <f t="shared" si="29"/>
        <v>0</v>
      </c>
      <c r="AU26" s="161">
        <f>'Total Spring'!AU26+'Total Chain Tensioner'!AU26</f>
        <v>0</v>
      </c>
      <c r="AV26" s="161">
        <f>'Total Spring'!AV26+'Total Chain Tensioner'!AV26</f>
        <v>0</v>
      </c>
      <c r="AW26" s="448">
        <f t="shared" si="30"/>
        <v>0</v>
      </c>
      <c r="AX26" s="161">
        <f>'Total Spring'!AX26+'Total Chain Tensioner'!AX26</f>
        <v>0</v>
      </c>
      <c r="AY26" s="161">
        <f>'Total Spring'!AY26+'Total Chain Tensioner'!AY26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'Total Spring'!E27+'Total Chain Tensioner'!E27</f>
        <v>0</v>
      </c>
      <c r="F27" s="161">
        <f>'Total Spring'!F27+'Total Chain Tensioner'!F27</f>
        <v>0</v>
      </c>
      <c r="G27" s="448">
        <f t="shared" si="8"/>
        <v>0</v>
      </c>
      <c r="H27" s="161">
        <f>'Total Spring'!H27+'Total Chain Tensioner'!H27</f>
        <v>0</v>
      </c>
      <c r="I27" s="161">
        <f>'Total Spring'!I27+'Total Chain Tensioner'!I27</f>
        <v>0</v>
      </c>
      <c r="J27" s="448">
        <f t="shared" si="9"/>
        <v>0</v>
      </c>
      <c r="K27" s="161">
        <f>'Total Spring'!K27+'Total Chain Tensioner'!K27</f>
        <v>0</v>
      </c>
      <c r="L27" s="161">
        <f>'Total Spring'!L27+'Total Chain Tensioner'!L27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'Total Spring'!Q27+'Total Chain Tensioner'!Q27</f>
        <v>0</v>
      </c>
      <c r="R27" s="161">
        <f>'Total Spring'!R27+'Total Chain Tensioner'!R27</f>
        <v>0</v>
      </c>
      <c r="S27" s="448">
        <f t="shared" si="14"/>
        <v>0</v>
      </c>
      <c r="T27" s="161">
        <f>'Total Spring'!T27+'Total Chain Tensioner'!T27</f>
        <v>0</v>
      </c>
      <c r="U27" s="161">
        <f>'Total Spring'!U27+'Total Chain Tensioner'!U27</f>
        <v>0</v>
      </c>
      <c r="V27" s="448">
        <f t="shared" si="15"/>
        <v>0</v>
      </c>
      <c r="W27" s="161">
        <f>'Total Spring'!W27+'Total Chain Tensioner'!W27</f>
        <v>0</v>
      </c>
      <c r="X27" s="161">
        <f>'Total Spring'!X27+'Total Chain Tensioner'!X27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'Total Spring'!AF27+'Total Chain Tensioner'!AF27</f>
        <v>0</v>
      </c>
      <c r="AG27" s="161">
        <f>'Total Spring'!AG27+'Total Chain Tensioner'!AG27</f>
        <v>0</v>
      </c>
      <c r="AH27" s="462">
        <f t="shared" si="23"/>
        <v>0</v>
      </c>
      <c r="AI27" s="161">
        <f>'Total Spring'!AI27+'Total Chain Tensioner'!AI27</f>
        <v>0</v>
      </c>
      <c r="AJ27" s="161">
        <f>'Total Spring'!AJ27+'Total Chain Tensioner'!AJ27</f>
        <v>0</v>
      </c>
      <c r="AK27" s="462">
        <f t="shared" si="24"/>
        <v>0</v>
      </c>
      <c r="AL27" s="161">
        <f>'Total Spring'!AL27+'Total Chain Tensioner'!AL27</f>
        <v>0</v>
      </c>
      <c r="AM27" s="161">
        <f>'Total Spring'!AM27+'Total Chain Tensioner'!AM27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'Total Spring'!AR27+'Total Chain Tensioner'!AR27</f>
        <v>0</v>
      </c>
      <c r="AS27" s="161">
        <f>'Total Spring'!AS27+'Total Chain Tensioner'!AS27</f>
        <v>0</v>
      </c>
      <c r="AT27" s="462">
        <f t="shared" si="29"/>
        <v>0</v>
      </c>
      <c r="AU27" s="161">
        <f>'Total Spring'!AU27+'Total Chain Tensioner'!AU27</f>
        <v>0</v>
      </c>
      <c r="AV27" s="161">
        <f>'Total Spring'!AV27+'Total Chain Tensioner'!AV27</f>
        <v>0</v>
      </c>
      <c r="AW27" s="448">
        <f t="shared" si="30"/>
        <v>0</v>
      </c>
      <c r="AX27" s="161">
        <f>'Total Spring'!AX27+'Total Chain Tensioner'!AX27</f>
        <v>0</v>
      </c>
      <c r="AY27" s="161">
        <f>'Total Spring'!AY27+'Total Chain Tensioner'!AY27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'Total Spring'!E28+'Total Chain Tensioner'!E28</f>
        <v>0</v>
      </c>
      <c r="F28" s="161">
        <f>'Total Spring'!F28+'Total Chain Tensioner'!F28</f>
        <v>0</v>
      </c>
      <c r="G28" s="448">
        <f t="shared" si="8"/>
        <v>0</v>
      </c>
      <c r="H28" s="161">
        <f>'Total Spring'!H28+'Total Chain Tensioner'!H28</f>
        <v>0</v>
      </c>
      <c r="I28" s="161">
        <f>'Total Spring'!I28+'Total Chain Tensioner'!I28</f>
        <v>0</v>
      </c>
      <c r="J28" s="448">
        <f t="shared" si="9"/>
        <v>0</v>
      </c>
      <c r="K28" s="161">
        <f>'Total Spring'!K28+'Total Chain Tensioner'!K28</f>
        <v>0</v>
      </c>
      <c r="L28" s="161">
        <f>'Total Spring'!L28+'Total Chain Tensioner'!L28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'Total Spring'!Q28+'Total Chain Tensioner'!Q28</f>
        <v>0</v>
      </c>
      <c r="R28" s="161">
        <f>'Total Spring'!R28+'Total Chain Tensioner'!R28</f>
        <v>0</v>
      </c>
      <c r="S28" s="448">
        <f t="shared" si="14"/>
        <v>0</v>
      </c>
      <c r="T28" s="161">
        <f>'Total Spring'!T28+'Total Chain Tensioner'!T28</f>
        <v>0</v>
      </c>
      <c r="U28" s="161">
        <f>'Total Spring'!U28+'Total Chain Tensioner'!U28</f>
        <v>0</v>
      </c>
      <c r="V28" s="448">
        <f t="shared" si="15"/>
        <v>0</v>
      </c>
      <c r="W28" s="161">
        <f>'Total Spring'!W28+'Total Chain Tensioner'!W28</f>
        <v>0</v>
      </c>
      <c r="X28" s="161">
        <f>'Total Spring'!X28+'Total Chain Tensioner'!X28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'Total Spring'!AF28+'Total Chain Tensioner'!AF28</f>
        <v>0</v>
      </c>
      <c r="AG28" s="161">
        <f>'Total Spring'!AG28+'Total Chain Tensioner'!AG28</f>
        <v>0</v>
      </c>
      <c r="AH28" s="462">
        <f t="shared" si="23"/>
        <v>0</v>
      </c>
      <c r="AI28" s="161">
        <f>'Total Spring'!AI28+'Total Chain Tensioner'!AI28</f>
        <v>0</v>
      </c>
      <c r="AJ28" s="161">
        <f>'Total Spring'!AJ28+'Total Chain Tensioner'!AJ28</f>
        <v>0</v>
      </c>
      <c r="AK28" s="462">
        <f t="shared" si="24"/>
        <v>0</v>
      </c>
      <c r="AL28" s="161">
        <f>'Total Spring'!AL28+'Total Chain Tensioner'!AL28</f>
        <v>0</v>
      </c>
      <c r="AM28" s="161">
        <f>'Total Spring'!AM28+'Total Chain Tensioner'!AM28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'Total Spring'!AR28+'Total Chain Tensioner'!AR28</f>
        <v>0</v>
      </c>
      <c r="AS28" s="161">
        <f>'Total Spring'!AS28+'Total Chain Tensioner'!AS28</f>
        <v>0</v>
      </c>
      <c r="AT28" s="462">
        <f t="shared" si="29"/>
        <v>0</v>
      </c>
      <c r="AU28" s="161">
        <f>'Total Spring'!AU28+'Total Chain Tensioner'!AU28</f>
        <v>0</v>
      </c>
      <c r="AV28" s="161">
        <f>'Total Spring'!AV28+'Total Chain Tensioner'!AV28</f>
        <v>0</v>
      </c>
      <c r="AW28" s="448">
        <f t="shared" si="30"/>
        <v>0</v>
      </c>
      <c r="AX28" s="161">
        <f>'Total Spring'!AX28+'Total Chain Tensioner'!AX28</f>
        <v>0</v>
      </c>
      <c r="AY28" s="161">
        <f>'Total Spring'!AY28+'Total Chain Tensioner'!AY28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'Total Spring'!E29+'Total Chain Tensioner'!E29</f>
        <v>93247.25</v>
      </c>
      <c r="F29" s="161">
        <f>'Total Spring'!F29+'Total Chain Tensioner'!F29</f>
        <v>65938.75</v>
      </c>
      <c r="G29" s="448">
        <f t="shared" si="8"/>
        <v>27308.5</v>
      </c>
      <c r="H29" s="161">
        <f>'Total Spring'!H29+'Total Chain Tensioner'!H29</f>
        <v>91915.999999999985</v>
      </c>
      <c r="I29" s="161">
        <f>'Total Spring'!I29+'Total Chain Tensioner'!I29</f>
        <v>105558.1</v>
      </c>
      <c r="J29" s="448">
        <f t="shared" si="9"/>
        <v>-13642.10000000002</v>
      </c>
      <c r="K29" s="161">
        <f>'Total Spring'!K29+'Total Chain Tensioner'!K29</f>
        <v>92491.10000000002</v>
      </c>
      <c r="L29" s="161">
        <f>'Total Spring'!L29+'Total Chain Tensioner'!L29</f>
        <v>94841</v>
      </c>
      <c r="M29" s="444">
        <f t="shared" si="10"/>
        <v>-2349.8999999999796</v>
      </c>
      <c r="N29" s="404">
        <f t="shared" si="11"/>
        <v>277654.35000000003</v>
      </c>
      <c r="O29" s="161">
        <f t="shared" si="12"/>
        <v>266337.84999999998</v>
      </c>
      <c r="P29" s="403">
        <f t="shared" si="13"/>
        <v>11316.500000000058</v>
      </c>
      <c r="Q29" s="168">
        <f>'Total Spring'!Q29+'Total Chain Tensioner'!Q29</f>
        <v>89743.400000000023</v>
      </c>
      <c r="R29" s="161">
        <f>'Total Spring'!R29+'Total Chain Tensioner'!R29</f>
        <v>98509.65</v>
      </c>
      <c r="S29" s="448">
        <f t="shared" si="14"/>
        <v>-8766.2499999999709</v>
      </c>
      <c r="T29" s="161">
        <f>'Total Spring'!T29+'Total Chain Tensioner'!T29</f>
        <v>92235.500000000029</v>
      </c>
      <c r="U29" s="161">
        <f>'Total Spring'!U29+'Total Chain Tensioner'!U29</f>
        <v>0</v>
      </c>
      <c r="V29" s="448">
        <f t="shared" si="15"/>
        <v>92235.500000000029</v>
      </c>
      <c r="W29" s="161">
        <f>'Total Spring'!W29+'Total Chain Tensioner'!W29</f>
        <v>90946.849999999991</v>
      </c>
      <c r="X29" s="161">
        <f>'Total Spring'!X29+'Total Chain Tensioner'!X29</f>
        <v>0</v>
      </c>
      <c r="Y29" s="444">
        <f t="shared" si="16"/>
        <v>90946.849999999991</v>
      </c>
      <c r="Z29" s="168">
        <f t="shared" si="17"/>
        <v>272925.75000000006</v>
      </c>
      <c r="AA29" s="161">
        <f t="shared" si="18"/>
        <v>98509.65</v>
      </c>
      <c r="AB29" s="403">
        <f t="shared" si="19"/>
        <v>174416.10000000006</v>
      </c>
      <c r="AC29" s="404">
        <f t="shared" si="20"/>
        <v>550580.10000000009</v>
      </c>
      <c r="AD29" s="161">
        <f t="shared" si="21"/>
        <v>364847.5</v>
      </c>
      <c r="AE29" s="403">
        <f t="shared" si="22"/>
        <v>185732.60000000009</v>
      </c>
      <c r="AF29" s="168">
        <f>'Total Spring'!AF29+'Total Chain Tensioner'!AF29</f>
        <v>90584.75</v>
      </c>
      <c r="AG29" s="161">
        <f>'Total Spring'!AG29+'Total Chain Tensioner'!AG29</f>
        <v>0</v>
      </c>
      <c r="AH29" s="462">
        <f t="shared" si="23"/>
        <v>90584.75</v>
      </c>
      <c r="AI29" s="161">
        <f>'Total Spring'!AI29+'Total Chain Tensioner'!AI29</f>
        <v>88667.749999999985</v>
      </c>
      <c r="AJ29" s="161">
        <f>'Total Spring'!AJ29+'Total Chain Tensioner'!AJ29</f>
        <v>0</v>
      </c>
      <c r="AK29" s="462">
        <f t="shared" si="24"/>
        <v>88667.749999999985</v>
      </c>
      <c r="AL29" s="161">
        <f>'Total Spring'!AL29+'Total Chain Tensioner'!AL29</f>
        <v>88082</v>
      </c>
      <c r="AM29" s="161">
        <f>'Total Spring'!AM29+'Total Chain Tensioner'!AM29</f>
        <v>0</v>
      </c>
      <c r="AN29" s="444">
        <f t="shared" si="25"/>
        <v>88082</v>
      </c>
      <c r="AO29" s="404">
        <f t="shared" si="26"/>
        <v>267334.5</v>
      </c>
      <c r="AP29" s="161">
        <f t="shared" si="27"/>
        <v>0</v>
      </c>
      <c r="AQ29" s="161">
        <f t="shared" si="28"/>
        <v>267334.5</v>
      </c>
      <c r="AR29" s="168">
        <f>'Total Spring'!AR29+'Total Chain Tensioner'!AR29</f>
        <v>89328.049999999988</v>
      </c>
      <c r="AS29" s="161">
        <f>'Total Spring'!AS29+'Total Chain Tensioner'!AS29</f>
        <v>0</v>
      </c>
      <c r="AT29" s="462">
        <f t="shared" si="29"/>
        <v>89328.049999999988</v>
      </c>
      <c r="AU29" s="161">
        <f>'Total Spring'!AU29+'Total Chain Tensioner'!AU29</f>
        <v>90339.8</v>
      </c>
      <c r="AV29" s="161">
        <f>'Total Spring'!AV29+'Total Chain Tensioner'!AV29</f>
        <v>0</v>
      </c>
      <c r="AW29" s="448">
        <f t="shared" si="30"/>
        <v>90339.8</v>
      </c>
      <c r="AX29" s="161">
        <f>'Total Spring'!AX29+'Total Chain Tensioner'!AX29</f>
        <v>88380.200000000012</v>
      </c>
      <c r="AY29" s="161">
        <f>'Total Spring'!AY29+'Total Chain Tensioner'!AY29</f>
        <v>0</v>
      </c>
      <c r="AZ29" s="444">
        <f t="shared" si="31"/>
        <v>88380.200000000012</v>
      </c>
      <c r="BA29" s="359">
        <f t="shared" si="32"/>
        <v>268048.05</v>
      </c>
      <c r="BB29" s="364">
        <f t="shared" si="33"/>
        <v>0</v>
      </c>
      <c r="BC29" s="364">
        <f t="shared" si="34"/>
        <v>268048.05</v>
      </c>
      <c r="BD29" s="371">
        <f t="shared" si="35"/>
        <v>535382.55000000005</v>
      </c>
      <c r="BE29" s="372">
        <f t="shared" si="36"/>
        <v>0</v>
      </c>
      <c r="BF29" s="372">
        <f t="shared" si="37"/>
        <v>535382.55000000005</v>
      </c>
      <c r="BG29" s="381">
        <f t="shared" si="38"/>
        <v>1085962.6500000001</v>
      </c>
      <c r="BH29" s="372">
        <f t="shared" si="39"/>
        <v>364847.5</v>
      </c>
      <c r="BI29" s="372">
        <f t="shared" si="40"/>
        <v>721115.15000000014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'Total Spring'!E30+'Total Chain Tensioner'!E30</f>
        <v>0</v>
      </c>
      <c r="F30" s="161">
        <f>'Total Spring'!F30+'Total Chain Tensioner'!F30</f>
        <v>0</v>
      </c>
      <c r="G30" s="448">
        <f t="shared" si="8"/>
        <v>0</v>
      </c>
      <c r="H30" s="161">
        <f>'Total Spring'!H30+'Total Chain Tensioner'!H30</f>
        <v>0</v>
      </c>
      <c r="I30" s="161">
        <f>'Total Spring'!I30+'Total Chain Tensioner'!I30</f>
        <v>0</v>
      </c>
      <c r="J30" s="448">
        <f t="shared" si="9"/>
        <v>0</v>
      </c>
      <c r="K30" s="161">
        <f>'Total Spring'!K30+'Total Chain Tensioner'!K30</f>
        <v>0</v>
      </c>
      <c r="L30" s="161">
        <f>'Total Spring'!L30+'Total Chain Tensioner'!L30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'Total Spring'!Q30+'Total Chain Tensioner'!Q30</f>
        <v>0</v>
      </c>
      <c r="R30" s="161">
        <f>'Total Spring'!R30+'Total Chain Tensioner'!R30</f>
        <v>0</v>
      </c>
      <c r="S30" s="448">
        <f t="shared" si="14"/>
        <v>0</v>
      </c>
      <c r="T30" s="161">
        <f>'Total Spring'!T30+'Total Chain Tensioner'!T30</f>
        <v>0</v>
      </c>
      <c r="U30" s="161">
        <f>'Total Spring'!U30+'Total Chain Tensioner'!U30</f>
        <v>0</v>
      </c>
      <c r="V30" s="448">
        <f t="shared" si="15"/>
        <v>0</v>
      </c>
      <c r="W30" s="161">
        <f>'Total Spring'!W30+'Total Chain Tensioner'!W30</f>
        <v>0</v>
      </c>
      <c r="X30" s="161">
        <f>'Total Spring'!X30+'Total Chain Tensioner'!X30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'Total Spring'!AF30+'Total Chain Tensioner'!AF30</f>
        <v>0</v>
      </c>
      <c r="AG30" s="161">
        <f>'Total Spring'!AG30+'Total Chain Tensioner'!AG30</f>
        <v>0</v>
      </c>
      <c r="AH30" s="462">
        <f t="shared" si="23"/>
        <v>0</v>
      </c>
      <c r="AI30" s="161">
        <f>'Total Spring'!AI30+'Total Chain Tensioner'!AI30</f>
        <v>0</v>
      </c>
      <c r="AJ30" s="161">
        <f>'Total Spring'!AJ30+'Total Chain Tensioner'!AJ30</f>
        <v>0</v>
      </c>
      <c r="AK30" s="462">
        <f t="shared" si="24"/>
        <v>0</v>
      </c>
      <c r="AL30" s="161">
        <f>'Total Spring'!AL30+'Total Chain Tensioner'!AL30</f>
        <v>0</v>
      </c>
      <c r="AM30" s="161">
        <f>'Total Spring'!AM30+'Total Chain Tensioner'!AM30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'Total Spring'!AR30+'Total Chain Tensioner'!AR30</f>
        <v>0</v>
      </c>
      <c r="AS30" s="161">
        <f>'Total Spring'!AS30+'Total Chain Tensioner'!AS30</f>
        <v>0</v>
      </c>
      <c r="AT30" s="462">
        <f t="shared" si="29"/>
        <v>0</v>
      </c>
      <c r="AU30" s="161">
        <f>'Total Spring'!AU30+'Total Chain Tensioner'!AU30</f>
        <v>0</v>
      </c>
      <c r="AV30" s="161">
        <f>'Total Spring'!AV30+'Total Chain Tensioner'!AV30</f>
        <v>0</v>
      </c>
      <c r="AW30" s="448">
        <f t="shared" si="30"/>
        <v>0</v>
      </c>
      <c r="AX30" s="161">
        <f>'Total Spring'!AX30+'Total Chain Tensioner'!AX30</f>
        <v>0</v>
      </c>
      <c r="AY30" s="161">
        <f>'Total Spring'!AY30+'Total Chain Tensioner'!AY30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'Total Spring'!E31+'Total Chain Tensioner'!E31</f>
        <v>0</v>
      </c>
      <c r="F31" s="161">
        <f>'Total Spring'!F31+'Total Chain Tensioner'!F31</f>
        <v>0</v>
      </c>
      <c r="G31" s="448">
        <f t="shared" si="8"/>
        <v>0</v>
      </c>
      <c r="H31" s="161">
        <f>'Total Spring'!H31+'Total Chain Tensioner'!H31</f>
        <v>0</v>
      </c>
      <c r="I31" s="161">
        <f>'Total Spring'!I31+'Total Chain Tensioner'!I31</f>
        <v>0</v>
      </c>
      <c r="J31" s="448">
        <f t="shared" si="9"/>
        <v>0</v>
      </c>
      <c r="K31" s="161">
        <f>'Total Spring'!K31+'Total Chain Tensioner'!K31</f>
        <v>0</v>
      </c>
      <c r="L31" s="161">
        <f>'Total Spring'!L31+'Total Chain Tensioner'!L31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'Total Spring'!Q31+'Total Chain Tensioner'!Q31</f>
        <v>0</v>
      </c>
      <c r="R31" s="161">
        <f>'Total Spring'!R31+'Total Chain Tensioner'!R31</f>
        <v>0</v>
      </c>
      <c r="S31" s="448">
        <f t="shared" si="14"/>
        <v>0</v>
      </c>
      <c r="T31" s="161">
        <f>'Total Spring'!T31+'Total Chain Tensioner'!T31</f>
        <v>0</v>
      </c>
      <c r="U31" s="161">
        <f>'Total Spring'!U31+'Total Chain Tensioner'!U31</f>
        <v>0</v>
      </c>
      <c r="V31" s="448">
        <f t="shared" si="15"/>
        <v>0</v>
      </c>
      <c r="W31" s="161">
        <f>'Total Spring'!W31+'Total Chain Tensioner'!W31</f>
        <v>0</v>
      </c>
      <c r="X31" s="161">
        <f>'Total Spring'!X31+'Total Chain Tensioner'!X31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'Total Spring'!AF31+'Total Chain Tensioner'!AF31</f>
        <v>0</v>
      </c>
      <c r="AG31" s="161">
        <f>'Total Spring'!AG31+'Total Chain Tensioner'!AG31</f>
        <v>0</v>
      </c>
      <c r="AH31" s="462">
        <f t="shared" si="23"/>
        <v>0</v>
      </c>
      <c r="AI31" s="161">
        <f>'Total Spring'!AI31+'Total Chain Tensioner'!AI31</f>
        <v>0</v>
      </c>
      <c r="AJ31" s="161">
        <f>'Total Spring'!AJ31+'Total Chain Tensioner'!AJ31</f>
        <v>0</v>
      </c>
      <c r="AK31" s="462">
        <f t="shared" si="24"/>
        <v>0</v>
      </c>
      <c r="AL31" s="161">
        <f>'Total Spring'!AL31+'Total Chain Tensioner'!AL31</f>
        <v>0</v>
      </c>
      <c r="AM31" s="161">
        <f>'Total Spring'!AM31+'Total Chain Tensioner'!AM31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'Total Spring'!AR31+'Total Chain Tensioner'!AR31</f>
        <v>0</v>
      </c>
      <c r="AS31" s="161">
        <f>'Total Spring'!AS31+'Total Chain Tensioner'!AS31</f>
        <v>0</v>
      </c>
      <c r="AT31" s="462">
        <f t="shared" si="29"/>
        <v>0</v>
      </c>
      <c r="AU31" s="161">
        <f>'Total Spring'!AU31+'Total Chain Tensioner'!AU31</f>
        <v>0</v>
      </c>
      <c r="AV31" s="161">
        <f>'Total Spring'!AV31+'Total Chain Tensioner'!AV31</f>
        <v>0</v>
      </c>
      <c r="AW31" s="448">
        <f t="shared" si="30"/>
        <v>0</v>
      </c>
      <c r="AX31" s="161">
        <f>'Total Spring'!AX31+'Total Chain Tensioner'!AX31</f>
        <v>0</v>
      </c>
      <c r="AY31" s="161">
        <f>'Total Spring'!AY31+'Total Chain Tensioner'!AY31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'Total Spring'!E32+'Total Chain Tensioner'!E32</f>
        <v>557450.78157052724</v>
      </c>
      <c r="F32" s="161">
        <f>'Total Spring'!F32+'Total Chain Tensioner'!F32</f>
        <v>453133</v>
      </c>
      <c r="G32" s="448">
        <f t="shared" si="8"/>
        <v>104317.78157052724</v>
      </c>
      <c r="H32" s="161">
        <f>'Total Spring'!H32+'Total Chain Tensioner'!H32</f>
        <v>541042.25242199318</v>
      </c>
      <c r="I32" s="161">
        <f>'Total Spring'!I32+'Total Chain Tensioner'!I32</f>
        <v>689565</v>
      </c>
      <c r="J32" s="448">
        <f t="shared" si="9"/>
        <v>-148522.74757800682</v>
      </c>
      <c r="K32" s="161">
        <f>'Total Spring'!K32+'Total Chain Tensioner'!K32</f>
        <v>550829.31301568775</v>
      </c>
      <c r="L32" s="161">
        <f>'Total Spring'!L32+'Total Chain Tensioner'!L32</f>
        <v>604169</v>
      </c>
      <c r="M32" s="444">
        <f t="shared" si="10"/>
        <v>-53339.686984312255</v>
      </c>
      <c r="N32" s="404">
        <f t="shared" si="11"/>
        <v>1649322.3470082083</v>
      </c>
      <c r="O32" s="161">
        <f t="shared" si="12"/>
        <v>1746867</v>
      </c>
      <c r="P32" s="403">
        <f t="shared" si="13"/>
        <v>-97544.652991791721</v>
      </c>
      <c r="Q32" s="168">
        <f>'Total Spring'!Q32+'Total Chain Tensioner'!Q32</f>
        <v>488147.75646106084</v>
      </c>
      <c r="R32" s="161">
        <f>'Total Spring'!R32+'Total Chain Tensioner'!R32</f>
        <v>457726.00000000006</v>
      </c>
      <c r="S32" s="448">
        <f t="shared" si="14"/>
        <v>30421.756461060781</v>
      </c>
      <c r="T32" s="161">
        <f>'Total Spring'!T32+'Total Chain Tensioner'!T32</f>
        <v>551092.790745073</v>
      </c>
      <c r="U32" s="161">
        <f>'Total Spring'!U32+'Total Chain Tensioner'!U32</f>
        <v>0</v>
      </c>
      <c r="V32" s="448">
        <f t="shared" si="15"/>
        <v>551092.790745073</v>
      </c>
      <c r="W32" s="161">
        <f>'Total Spring'!W32+'Total Chain Tensioner'!W32</f>
        <v>536498.78300959675</v>
      </c>
      <c r="X32" s="161">
        <f>'Total Spring'!X32+'Total Chain Tensioner'!X32</f>
        <v>0</v>
      </c>
      <c r="Y32" s="444">
        <f t="shared" si="16"/>
        <v>536498.78300959675</v>
      </c>
      <c r="Z32" s="168">
        <f t="shared" si="17"/>
        <v>1575739.3302157307</v>
      </c>
      <c r="AA32" s="161">
        <f t="shared" si="18"/>
        <v>457726.00000000006</v>
      </c>
      <c r="AB32" s="403">
        <f t="shared" si="19"/>
        <v>1118013.3302157307</v>
      </c>
      <c r="AC32" s="404">
        <f t="shared" si="20"/>
        <v>3225061.677223939</v>
      </c>
      <c r="AD32" s="161">
        <f t="shared" si="21"/>
        <v>2204593</v>
      </c>
      <c r="AE32" s="403">
        <f t="shared" si="22"/>
        <v>1020468.677223939</v>
      </c>
      <c r="AF32" s="168">
        <f>'Total Spring'!AF32+'Total Chain Tensioner'!AF32</f>
        <v>559250.00860564969</v>
      </c>
      <c r="AG32" s="161">
        <f>'Total Spring'!AG32+'Total Chain Tensioner'!AG32</f>
        <v>0</v>
      </c>
      <c r="AH32" s="462">
        <f t="shared" si="23"/>
        <v>559250.00860564969</v>
      </c>
      <c r="AI32" s="161">
        <f>'Total Spring'!AI32+'Total Chain Tensioner'!AI32</f>
        <v>519186.81889183441</v>
      </c>
      <c r="AJ32" s="161">
        <f>'Total Spring'!AJ32+'Total Chain Tensioner'!AJ32</f>
        <v>0</v>
      </c>
      <c r="AK32" s="462">
        <f t="shared" si="24"/>
        <v>519186.81889183441</v>
      </c>
      <c r="AL32" s="161">
        <f>'Total Spring'!AL32+'Total Chain Tensioner'!AL32</f>
        <v>523771.60603823164</v>
      </c>
      <c r="AM32" s="161">
        <f>'Total Spring'!AM32+'Total Chain Tensioner'!AM32</f>
        <v>0</v>
      </c>
      <c r="AN32" s="444">
        <f t="shared" si="25"/>
        <v>523771.60603823164</v>
      </c>
      <c r="AO32" s="404">
        <f t="shared" si="26"/>
        <v>1602208.4335357158</v>
      </c>
      <c r="AP32" s="161">
        <f t="shared" si="27"/>
        <v>0</v>
      </c>
      <c r="AQ32" s="161">
        <f t="shared" si="28"/>
        <v>1602208.4335357158</v>
      </c>
      <c r="AR32" s="168">
        <f>'Total Spring'!AR32+'Total Chain Tensioner'!AR32</f>
        <v>540971.76712116075</v>
      </c>
      <c r="AS32" s="161">
        <f>'Total Spring'!AS32+'Total Chain Tensioner'!AS32</f>
        <v>0</v>
      </c>
      <c r="AT32" s="462">
        <f t="shared" si="29"/>
        <v>540971.76712116075</v>
      </c>
      <c r="AU32" s="161">
        <f>'Total Spring'!AU32+'Total Chain Tensioner'!AU32</f>
        <v>569350.23824138858</v>
      </c>
      <c r="AV32" s="161">
        <f>'Total Spring'!AV32+'Total Chain Tensioner'!AV32</f>
        <v>0</v>
      </c>
      <c r="AW32" s="448">
        <f t="shared" si="30"/>
        <v>569350.23824138858</v>
      </c>
      <c r="AX32" s="161">
        <f>'Total Spring'!AX32+'Total Chain Tensioner'!AX32</f>
        <v>521136.51060259348</v>
      </c>
      <c r="AY32" s="161">
        <f>'Total Spring'!AY32+'Total Chain Tensioner'!AY32</f>
        <v>0</v>
      </c>
      <c r="AZ32" s="444">
        <f t="shared" si="31"/>
        <v>521136.51060259348</v>
      </c>
      <c r="BA32" s="359">
        <f t="shared" si="32"/>
        <v>1631458.5159651428</v>
      </c>
      <c r="BB32" s="364">
        <f t="shared" si="33"/>
        <v>0</v>
      </c>
      <c r="BC32" s="364">
        <f t="shared" si="34"/>
        <v>1631458.5159651428</v>
      </c>
      <c r="BD32" s="371">
        <f t="shared" si="35"/>
        <v>3233666.9495008583</v>
      </c>
      <c r="BE32" s="372">
        <f t="shared" si="36"/>
        <v>0</v>
      </c>
      <c r="BF32" s="372">
        <f t="shared" si="37"/>
        <v>3233666.9495008583</v>
      </c>
      <c r="BG32" s="381">
        <f t="shared" si="38"/>
        <v>6458728.6267247973</v>
      </c>
      <c r="BH32" s="372">
        <f t="shared" si="39"/>
        <v>2204593</v>
      </c>
      <c r="BI32" s="372">
        <f t="shared" si="40"/>
        <v>4254135.6267247973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'Total Spring'!E33+'Total Chain Tensioner'!E33</f>
        <v>756541.99999999988</v>
      </c>
      <c r="F33" s="161">
        <f>'Total Spring'!F33+'Total Chain Tensioner'!F33</f>
        <v>783623.05</v>
      </c>
      <c r="G33" s="448">
        <f t="shared" si="8"/>
        <v>-27081.050000000163</v>
      </c>
      <c r="H33" s="161">
        <f>'Total Spring'!H33+'Total Chain Tensioner'!H33</f>
        <v>749992</v>
      </c>
      <c r="I33" s="161">
        <f>'Total Spring'!I33+'Total Chain Tensioner'!I33</f>
        <v>795815.42</v>
      </c>
      <c r="J33" s="448">
        <f t="shared" si="9"/>
        <v>-45823.420000000042</v>
      </c>
      <c r="K33" s="161">
        <f>'Total Spring'!K33+'Total Chain Tensioner'!K33</f>
        <v>725023.2</v>
      </c>
      <c r="L33" s="161">
        <f>'Total Spring'!L33+'Total Chain Tensioner'!L33</f>
        <v>831572.97</v>
      </c>
      <c r="M33" s="444">
        <f t="shared" si="10"/>
        <v>-106549.77000000002</v>
      </c>
      <c r="N33" s="404">
        <f t="shared" si="11"/>
        <v>2231557.2000000002</v>
      </c>
      <c r="O33" s="161">
        <f t="shared" si="12"/>
        <v>2411011.4400000004</v>
      </c>
      <c r="P33" s="403">
        <f t="shared" si="13"/>
        <v>-179454.24000000022</v>
      </c>
      <c r="Q33" s="168">
        <f>'Total Spring'!Q33+'Total Chain Tensioner'!Q33</f>
        <v>715740.8</v>
      </c>
      <c r="R33" s="161">
        <f>'Total Spring'!R33+'Total Chain Tensioner'!R33</f>
        <v>665612.88</v>
      </c>
      <c r="S33" s="448">
        <f t="shared" si="14"/>
        <v>50127.920000000042</v>
      </c>
      <c r="T33" s="161">
        <f>'Total Spring'!T33+'Total Chain Tensioner'!T33</f>
        <v>723876</v>
      </c>
      <c r="U33" s="161">
        <f>'Total Spring'!U33+'Total Chain Tensioner'!U33</f>
        <v>0</v>
      </c>
      <c r="V33" s="448">
        <f t="shared" si="15"/>
        <v>723876</v>
      </c>
      <c r="W33" s="161">
        <f>'Total Spring'!W33+'Total Chain Tensioner'!W33</f>
        <v>712917.2</v>
      </c>
      <c r="X33" s="161">
        <f>'Total Spring'!X33+'Total Chain Tensioner'!X33</f>
        <v>0</v>
      </c>
      <c r="Y33" s="444">
        <f t="shared" si="16"/>
        <v>712917.2</v>
      </c>
      <c r="Z33" s="168">
        <f t="shared" si="17"/>
        <v>2152534</v>
      </c>
      <c r="AA33" s="161">
        <f t="shared" si="18"/>
        <v>665612.88</v>
      </c>
      <c r="AB33" s="403">
        <f t="shared" si="19"/>
        <v>1486921.12</v>
      </c>
      <c r="AC33" s="404">
        <f t="shared" si="20"/>
        <v>4384091.2</v>
      </c>
      <c r="AD33" s="161">
        <f t="shared" si="21"/>
        <v>3076624.3200000003</v>
      </c>
      <c r="AE33" s="403">
        <f t="shared" si="22"/>
        <v>1307466.8799999999</v>
      </c>
      <c r="AF33" s="168">
        <f>'Total Spring'!AF33+'Total Chain Tensioner'!AF33</f>
        <v>712142</v>
      </c>
      <c r="AG33" s="161">
        <f>'Total Spring'!AG33+'Total Chain Tensioner'!AG33</f>
        <v>0</v>
      </c>
      <c r="AH33" s="462">
        <f t="shared" si="23"/>
        <v>712142</v>
      </c>
      <c r="AI33" s="161">
        <f>'Total Spring'!AI33+'Total Chain Tensioner'!AI33</f>
        <v>703438</v>
      </c>
      <c r="AJ33" s="161">
        <f>'Total Spring'!AJ33+'Total Chain Tensioner'!AJ33</f>
        <v>0</v>
      </c>
      <c r="AK33" s="462">
        <f t="shared" si="24"/>
        <v>703438</v>
      </c>
      <c r="AL33" s="161">
        <f>'Total Spring'!AL33+'Total Chain Tensioner'!AL33</f>
        <v>689684.00000000012</v>
      </c>
      <c r="AM33" s="161">
        <f>'Total Spring'!AM33+'Total Chain Tensioner'!AM33</f>
        <v>0</v>
      </c>
      <c r="AN33" s="444">
        <f t="shared" si="25"/>
        <v>689684.00000000012</v>
      </c>
      <c r="AO33" s="404">
        <f t="shared" si="26"/>
        <v>2105264</v>
      </c>
      <c r="AP33" s="161">
        <f t="shared" si="27"/>
        <v>0</v>
      </c>
      <c r="AQ33" s="161">
        <f t="shared" si="28"/>
        <v>2105264</v>
      </c>
      <c r="AR33" s="168">
        <f>'Total Spring'!AR33+'Total Chain Tensioner'!AR33</f>
        <v>695451.6</v>
      </c>
      <c r="AS33" s="161">
        <f>'Total Spring'!AS33+'Total Chain Tensioner'!AS33</f>
        <v>0</v>
      </c>
      <c r="AT33" s="462">
        <f t="shared" si="29"/>
        <v>695451.6</v>
      </c>
      <c r="AU33" s="161">
        <f>'Total Spring'!AU33+'Total Chain Tensioner'!AU33</f>
        <v>699617.60000000021</v>
      </c>
      <c r="AV33" s="161">
        <f>'Total Spring'!AV33+'Total Chain Tensioner'!AV33</f>
        <v>0</v>
      </c>
      <c r="AW33" s="448">
        <f t="shared" si="30"/>
        <v>699617.60000000021</v>
      </c>
      <c r="AX33" s="161">
        <f>'Total Spring'!AX33+'Total Chain Tensioner'!AX33</f>
        <v>690322.4</v>
      </c>
      <c r="AY33" s="161">
        <f>'Total Spring'!AY33+'Total Chain Tensioner'!AY33</f>
        <v>0</v>
      </c>
      <c r="AZ33" s="444">
        <f t="shared" si="31"/>
        <v>690322.4</v>
      </c>
      <c r="BA33" s="359">
        <f t="shared" si="32"/>
        <v>2085391.6</v>
      </c>
      <c r="BB33" s="364">
        <f t="shared" si="33"/>
        <v>0</v>
      </c>
      <c r="BC33" s="364">
        <f t="shared" si="34"/>
        <v>2085391.6</v>
      </c>
      <c r="BD33" s="371">
        <f t="shared" si="35"/>
        <v>4190655.6</v>
      </c>
      <c r="BE33" s="372">
        <f t="shared" si="36"/>
        <v>0</v>
      </c>
      <c r="BF33" s="372">
        <f t="shared" si="37"/>
        <v>4190655.6</v>
      </c>
      <c r="BG33" s="381">
        <f t="shared" si="38"/>
        <v>8574746.8000000007</v>
      </c>
      <c r="BH33" s="372">
        <f t="shared" si="39"/>
        <v>3076624.3200000003</v>
      </c>
      <c r="BI33" s="372">
        <f t="shared" si="40"/>
        <v>5498122.4800000004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'Total Spring'!E34+'Total Chain Tensioner'!E34</f>
        <v>0</v>
      </c>
      <c r="F34" s="161">
        <f>'Total Spring'!F34+'Total Chain Tensioner'!F34</f>
        <v>0</v>
      </c>
      <c r="G34" s="448">
        <f t="shared" si="8"/>
        <v>0</v>
      </c>
      <c r="H34" s="161">
        <f>'Total Spring'!H34+'Total Chain Tensioner'!H34</f>
        <v>0</v>
      </c>
      <c r="I34" s="161">
        <f>'Total Spring'!I34+'Total Chain Tensioner'!I34</f>
        <v>0</v>
      </c>
      <c r="J34" s="448">
        <f t="shared" si="9"/>
        <v>0</v>
      </c>
      <c r="K34" s="161">
        <f>'Total Spring'!K34+'Total Chain Tensioner'!K34</f>
        <v>0</v>
      </c>
      <c r="L34" s="161">
        <f>'Total Spring'!L34+'Total Chain Tensioner'!L34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'Total Spring'!Q34+'Total Chain Tensioner'!Q34</f>
        <v>0</v>
      </c>
      <c r="R34" s="161">
        <f>'Total Spring'!R34+'Total Chain Tensioner'!R34</f>
        <v>0</v>
      </c>
      <c r="S34" s="448">
        <f t="shared" si="14"/>
        <v>0</v>
      </c>
      <c r="T34" s="161">
        <f>'Total Spring'!T34+'Total Chain Tensioner'!T34</f>
        <v>0</v>
      </c>
      <c r="U34" s="161">
        <f>'Total Spring'!U34+'Total Chain Tensioner'!U34</f>
        <v>0</v>
      </c>
      <c r="V34" s="448">
        <f t="shared" si="15"/>
        <v>0</v>
      </c>
      <c r="W34" s="161">
        <f>'Total Spring'!W34+'Total Chain Tensioner'!W34</f>
        <v>0</v>
      </c>
      <c r="X34" s="161">
        <f>'Total Spring'!X34+'Total Chain Tensioner'!X34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'Total Spring'!AF34+'Total Chain Tensioner'!AF34</f>
        <v>0</v>
      </c>
      <c r="AG34" s="161">
        <f>'Total Spring'!AG34+'Total Chain Tensioner'!AG34</f>
        <v>0</v>
      </c>
      <c r="AH34" s="462">
        <f t="shared" si="23"/>
        <v>0</v>
      </c>
      <c r="AI34" s="161">
        <f>'Total Spring'!AI34+'Total Chain Tensioner'!AI34</f>
        <v>0</v>
      </c>
      <c r="AJ34" s="161">
        <f>'Total Spring'!AJ34+'Total Chain Tensioner'!AJ34</f>
        <v>0</v>
      </c>
      <c r="AK34" s="462">
        <f t="shared" si="24"/>
        <v>0</v>
      </c>
      <c r="AL34" s="161">
        <f>'Total Spring'!AL34+'Total Chain Tensioner'!AL34</f>
        <v>0</v>
      </c>
      <c r="AM34" s="161">
        <f>'Total Spring'!AM34+'Total Chain Tensioner'!AM34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'Total Spring'!AR34+'Total Chain Tensioner'!AR34</f>
        <v>0</v>
      </c>
      <c r="AS34" s="161">
        <f>'Total Spring'!AS34+'Total Chain Tensioner'!AS34</f>
        <v>0</v>
      </c>
      <c r="AT34" s="462">
        <f t="shared" si="29"/>
        <v>0</v>
      </c>
      <c r="AU34" s="161">
        <f>'Total Spring'!AU34+'Total Chain Tensioner'!AU34</f>
        <v>0</v>
      </c>
      <c r="AV34" s="161">
        <f>'Total Spring'!AV34+'Total Chain Tensioner'!AV34</f>
        <v>0</v>
      </c>
      <c r="AW34" s="448">
        <f t="shared" si="30"/>
        <v>0</v>
      </c>
      <c r="AX34" s="161">
        <f>'Total Spring'!AX34+'Total Chain Tensioner'!AX34</f>
        <v>0</v>
      </c>
      <c r="AY34" s="161">
        <f>'Total Spring'!AY34+'Total Chain Tensioner'!AY34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'Total Spring'!E35+'Total Chain Tensioner'!E35</f>
        <v>0</v>
      </c>
      <c r="F35" s="161">
        <f>'Total Spring'!F35+'Total Chain Tensioner'!F35</f>
        <v>0</v>
      </c>
      <c r="G35" s="448">
        <f t="shared" si="8"/>
        <v>0</v>
      </c>
      <c r="H35" s="161">
        <f>'Total Spring'!H35+'Total Chain Tensioner'!H35</f>
        <v>0</v>
      </c>
      <c r="I35" s="161">
        <f>'Total Spring'!I35+'Total Chain Tensioner'!I35</f>
        <v>0</v>
      </c>
      <c r="J35" s="448">
        <f t="shared" si="9"/>
        <v>0</v>
      </c>
      <c r="K35" s="161">
        <f>'Total Spring'!K35+'Total Chain Tensioner'!K35</f>
        <v>0</v>
      </c>
      <c r="L35" s="161">
        <f>'Total Spring'!L35+'Total Chain Tensioner'!L35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'Total Spring'!Q35+'Total Chain Tensioner'!Q35</f>
        <v>0</v>
      </c>
      <c r="R35" s="161">
        <f>'Total Spring'!R35+'Total Chain Tensioner'!R35</f>
        <v>0</v>
      </c>
      <c r="S35" s="448">
        <f t="shared" si="14"/>
        <v>0</v>
      </c>
      <c r="T35" s="161">
        <f>'Total Spring'!T35+'Total Chain Tensioner'!T35</f>
        <v>0</v>
      </c>
      <c r="U35" s="161">
        <f>'Total Spring'!U35+'Total Chain Tensioner'!U35</f>
        <v>0</v>
      </c>
      <c r="V35" s="448">
        <f t="shared" si="15"/>
        <v>0</v>
      </c>
      <c r="W35" s="161">
        <f>'Total Spring'!W35+'Total Chain Tensioner'!W35</f>
        <v>0</v>
      </c>
      <c r="X35" s="161">
        <f>'Total Spring'!X35+'Total Chain Tensioner'!X35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'Total Spring'!AF35+'Total Chain Tensioner'!AF35</f>
        <v>0</v>
      </c>
      <c r="AG35" s="161">
        <f>'Total Spring'!AG35+'Total Chain Tensioner'!AG35</f>
        <v>0</v>
      </c>
      <c r="AH35" s="462">
        <f t="shared" si="23"/>
        <v>0</v>
      </c>
      <c r="AI35" s="161">
        <f>'Total Spring'!AI35+'Total Chain Tensioner'!AI35</f>
        <v>0</v>
      </c>
      <c r="AJ35" s="161">
        <f>'Total Spring'!AJ35+'Total Chain Tensioner'!AJ35</f>
        <v>0</v>
      </c>
      <c r="AK35" s="462">
        <f t="shared" si="24"/>
        <v>0</v>
      </c>
      <c r="AL35" s="161">
        <f>'Total Spring'!AL35+'Total Chain Tensioner'!AL35</f>
        <v>0</v>
      </c>
      <c r="AM35" s="161">
        <f>'Total Spring'!AM35+'Total Chain Tensioner'!AM35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'Total Spring'!AR35+'Total Chain Tensioner'!AR35</f>
        <v>0</v>
      </c>
      <c r="AS35" s="161">
        <f>'Total Spring'!AS35+'Total Chain Tensioner'!AS35</f>
        <v>0</v>
      </c>
      <c r="AT35" s="462">
        <f t="shared" si="29"/>
        <v>0</v>
      </c>
      <c r="AU35" s="161">
        <f>'Total Spring'!AU35+'Total Chain Tensioner'!AU35</f>
        <v>0</v>
      </c>
      <c r="AV35" s="161">
        <f>'Total Spring'!AV35+'Total Chain Tensioner'!AV35</f>
        <v>0</v>
      </c>
      <c r="AW35" s="448">
        <f t="shared" si="30"/>
        <v>0</v>
      </c>
      <c r="AX35" s="161">
        <f>'Total Spring'!AX35+'Total Chain Tensioner'!AX35</f>
        <v>0</v>
      </c>
      <c r="AY35" s="161">
        <f>'Total Spring'!AY35+'Total Chain Tensioner'!AY35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'Total Spring'!E36+'Total Chain Tensioner'!E36</f>
        <v>0</v>
      </c>
      <c r="F36" s="161">
        <f>'Total Spring'!F36+'Total Chain Tensioner'!F36</f>
        <v>0</v>
      </c>
      <c r="G36" s="448">
        <f t="shared" si="8"/>
        <v>0</v>
      </c>
      <c r="H36" s="161">
        <f>'Total Spring'!H36+'Total Chain Tensioner'!H36</f>
        <v>0</v>
      </c>
      <c r="I36" s="161">
        <f>'Total Spring'!I36+'Total Chain Tensioner'!I36</f>
        <v>0</v>
      </c>
      <c r="J36" s="448">
        <f t="shared" si="9"/>
        <v>0</v>
      </c>
      <c r="K36" s="161">
        <f>'Total Spring'!K36+'Total Chain Tensioner'!K36</f>
        <v>0</v>
      </c>
      <c r="L36" s="161">
        <f>'Total Spring'!L36+'Total Chain Tensioner'!L36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'Total Spring'!Q36+'Total Chain Tensioner'!Q36</f>
        <v>0</v>
      </c>
      <c r="R36" s="161">
        <f>'Total Spring'!R36+'Total Chain Tensioner'!R36</f>
        <v>0</v>
      </c>
      <c r="S36" s="448">
        <f t="shared" si="14"/>
        <v>0</v>
      </c>
      <c r="T36" s="161">
        <f>'Total Spring'!T36+'Total Chain Tensioner'!T36</f>
        <v>0</v>
      </c>
      <c r="U36" s="161">
        <f>'Total Spring'!U36+'Total Chain Tensioner'!U36</f>
        <v>0</v>
      </c>
      <c r="V36" s="448">
        <f t="shared" si="15"/>
        <v>0</v>
      </c>
      <c r="W36" s="161">
        <f>'Total Spring'!W36+'Total Chain Tensioner'!W36</f>
        <v>0</v>
      </c>
      <c r="X36" s="161">
        <f>'Total Spring'!X36+'Total Chain Tensioner'!X36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'Total Spring'!AF36+'Total Chain Tensioner'!AF36</f>
        <v>0</v>
      </c>
      <c r="AG36" s="161">
        <f>'Total Spring'!AG36+'Total Chain Tensioner'!AG36</f>
        <v>0</v>
      </c>
      <c r="AH36" s="462">
        <f t="shared" si="23"/>
        <v>0</v>
      </c>
      <c r="AI36" s="161">
        <f>'Total Spring'!AI36+'Total Chain Tensioner'!AI36</f>
        <v>0</v>
      </c>
      <c r="AJ36" s="161">
        <f>'Total Spring'!AJ36+'Total Chain Tensioner'!AJ36</f>
        <v>0</v>
      </c>
      <c r="AK36" s="462">
        <f t="shared" si="24"/>
        <v>0</v>
      </c>
      <c r="AL36" s="161">
        <f>'Total Spring'!AL36+'Total Chain Tensioner'!AL36</f>
        <v>0</v>
      </c>
      <c r="AM36" s="161">
        <f>'Total Spring'!AM36+'Total Chain Tensioner'!AM36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'Total Spring'!AR36+'Total Chain Tensioner'!AR36</f>
        <v>0</v>
      </c>
      <c r="AS36" s="161">
        <f>'Total Spring'!AS36+'Total Chain Tensioner'!AS36</f>
        <v>0</v>
      </c>
      <c r="AT36" s="462">
        <f t="shared" si="29"/>
        <v>0</v>
      </c>
      <c r="AU36" s="161">
        <f>'Total Spring'!AU36+'Total Chain Tensioner'!AU36</f>
        <v>0</v>
      </c>
      <c r="AV36" s="161">
        <f>'Total Spring'!AV36+'Total Chain Tensioner'!AV36</f>
        <v>0</v>
      </c>
      <c r="AW36" s="448">
        <f t="shared" si="30"/>
        <v>0</v>
      </c>
      <c r="AX36" s="161">
        <f>'Total Spring'!AX36+'Total Chain Tensioner'!AX36</f>
        <v>0</v>
      </c>
      <c r="AY36" s="161">
        <f>'Total Spring'!AY36+'Total Chain Tensioner'!AY36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'Total Spring'!E37+'Total Chain Tensioner'!E37</f>
        <v>0</v>
      </c>
      <c r="F37" s="161">
        <f>'Total Spring'!F37+'Total Chain Tensioner'!F37</f>
        <v>0</v>
      </c>
      <c r="G37" s="448">
        <f t="shared" si="8"/>
        <v>0</v>
      </c>
      <c r="H37" s="161">
        <f>'Total Spring'!H37+'Total Chain Tensioner'!H37</f>
        <v>0</v>
      </c>
      <c r="I37" s="161">
        <f>'Total Spring'!I37+'Total Chain Tensioner'!I37</f>
        <v>0</v>
      </c>
      <c r="J37" s="448">
        <f t="shared" si="9"/>
        <v>0</v>
      </c>
      <c r="K37" s="161">
        <f>'Total Spring'!K37+'Total Chain Tensioner'!K37</f>
        <v>0</v>
      </c>
      <c r="L37" s="161">
        <f>'Total Spring'!L37+'Total Chain Tensioner'!L37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'Total Spring'!Q37+'Total Chain Tensioner'!Q37</f>
        <v>0</v>
      </c>
      <c r="R37" s="161">
        <f>'Total Spring'!R37+'Total Chain Tensioner'!R37</f>
        <v>0</v>
      </c>
      <c r="S37" s="448">
        <f t="shared" si="14"/>
        <v>0</v>
      </c>
      <c r="T37" s="161">
        <f>'Total Spring'!T37+'Total Chain Tensioner'!T37</f>
        <v>0</v>
      </c>
      <c r="U37" s="161">
        <f>'Total Spring'!U37+'Total Chain Tensioner'!U37</f>
        <v>0</v>
      </c>
      <c r="V37" s="448">
        <f t="shared" si="15"/>
        <v>0</v>
      </c>
      <c r="W37" s="161">
        <f>'Total Spring'!W37+'Total Chain Tensioner'!W37</f>
        <v>0</v>
      </c>
      <c r="X37" s="161">
        <f>'Total Spring'!X37+'Total Chain Tensioner'!X37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'Total Spring'!AF37+'Total Chain Tensioner'!AF37</f>
        <v>0</v>
      </c>
      <c r="AG37" s="161">
        <f>'Total Spring'!AG37+'Total Chain Tensioner'!AG37</f>
        <v>0</v>
      </c>
      <c r="AH37" s="462">
        <f t="shared" si="23"/>
        <v>0</v>
      </c>
      <c r="AI37" s="161">
        <f>'Total Spring'!AI37+'Total Chain Tensioner'!AI37</f>
        <v>0</v>
      </c>
      <c r="AJ37" s="161">
        <f>'Total Spring'!AJ37+'Total Chain Tensioner'!AJ37</f>
        <v>0</v>
      </c>
      <c r="AK37" s="462">
        <f t="shared" si="24"/>
        <v>0</v>
      </c>
      <c r="AL37" s="161">
        <f>'Total Spring'!AL37+'Total Chain Tensioner'!AL37</f>
        <v>0</v>
      </c>
      <c r="AM37" s="161">
        <f>'Total Spring'!AM37+'Total Chain Tensioner'!AM37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'Total Spring'!AR37+'Total Chain Tensioner'!AR37</f>
        <v>0</v>
      </c>
      <c r="AS37" s="161">
        <f>'Total Spring'!AS37+'Total Chain Tensioner'!AS37</f>
        <v>0</v>
      </c>
      <c r="AT37" s="462">
        <f t="shared" si="29"/>
        <v>0</v>
      </c>
      <c r="AU37" s="161">
        <f>'Total Spring'!AU37+'Total Chain Tensioner'!AU37</f>
        <v>0</v>
      </c>
      <c r="AV37" s="161">
        <f>'Total Spring'!AV37+'Total Chain Tensioner'!AV37</f>
        <v>0</v>
      </c>
      <c r="AW37" s="448">
        <f t="shared" si="30"/>
        <v>0</v>
      </c>
      <c r="AX37" s="161">
        <f>'Total Spring'!AX37+'Total Chain Tensioner'!AX37</f>
        <v>0</v>
      </c>
      <c r="AY37" s="161">
        <f>'Total Spring'!AY37+'Total Chain Tensioner'!AY37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'Total Spring'!E38+'Total Chain Tensioner'!E38</f>
        <v>0</v>
      </c>
      <c r="F38" s="161">
        <f>'Total Spring'!F38+'Total Chain Tensioner'!F38</f>
        <v>0</v>
      </c>
      <c r="G38" s="448">
        <f t="shared" si="8"/>
        <v>0</v>
      </c>
      <c r="H38" s="161">
        <f>'Total Spring'!H38+'Total Chain Tensioner'!H38</f>
        <v>0</v>
      </c>
      <c r="I38" s="161">
        <f>'Total Spring'!I38+'Total Chain Tensioner'!I38</f>
        <v>0</v>
      </c>
      <c r="J38" s="448">
        <f t="shared" si="9"/>
        <v>0</v>
      </c>
      <c r="K38" s="161">
        <f>'Total Spring'!K38+'Total Chain Tensioner'!K38</f>
        <v>0</v>
      </c>
      <c r="L38" s="161">
        <f>'Total Spring'!L38+'Total Chain Tensioner'!L38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'Total Spring'!Q38+'Total Chain Tensioner'!Q38</f>
        <v>0</v>
      </c>
      <c r="R38" s="161">
        <f>'Total Spring'!R38+'Total Chain Tensioner'!R38</f>
        <v>0</v>
      </c>
      <c r="S38" s="448">
        <f t="shared" si="14"/>
        <v>0</v>
      </c>
      <c r="T38" s="161">
        <f>'Total Spring'!T38+'Total Chain Tensioner'!T38</f>
        <v>0</v>
      </c>
      <c r="U38" s="161">
        <f>'Total Spring'!U38+'Total Chain Tensioner'!U38</f>
        <v>0</v>
      </c>
      <c r="V38" s="448">
        <f t="shared" si="15"/>
        <v>0</v>
      </c>
      <c r="W38" s="161">
        <f>'Total Spring'!W38+'Total Chain Tensioner'!W38</f>
        <v>0</v>
      </c>
      <c r="X38" s="161">
        <f>'Total Spring'!X38+'Total Chain Tensioner'!X38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'Total Spring'!AF38+'Total Chain Tensioner'!AF38</f>
        <v>0</v>
      </c>
      <c r="AG38" s="161">
        <f>'Total Spring'!AG38+'Total Chain Tensioner'!AG38</f>
        <v>0</v>
      </c>
      <c r="AH38" s="462">
        <f t="shared" si="23"/>
        <v>0</v>
      </c>
      <c r="AI38" s="161">
        <f>'Total Spring'!AI38+'Total Chain Tensioner'!AI38</f>
        <v>0</v>
      </c>
      <c r="AJ38" s="161">
        <f>'Total Spring'!AJ38+'Total Chain Tensioner'!AJ38</f>
        <v>0</v>
      </c>
      <c r="AK38" s="462">
        <f t="shared" si="24"/>
        <v>0</v>
      </c>
      <c r="AL38" s="161">
        <f>'Total Spring'!AL38+'Total Chain Tensioner'!AL38</f>
        <v>0</v>
      </c>
      <c r="AM38" s="161">
        <f>'Total Spring'!AM38+'Total Chain Tensioner'!AM38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'Total Spring'!AR38+'Total Chain Tensioner'!AR38</f>
        <v>0</v>
      </c>
      <c r="AS38" s="161">
        <f>'Total Spring'!AS38+'Total Chain Tensioner'!AS38</f>
        <v>0</v>
      </c>
      <c r="AT38" s="462">
        <f t="shared" si="29"/>
        <v>0</v>
      </c>
      <c r="AU38" s="161">
        <f>'Total Spring'!AU38+'Total Chain Tensioner'!AU38</f>
        <v>0</v>
      </c>
      <c r="AV38" s="161">
        <f>'Total Spring'!AV38+'Total Chain Tensioner'!AV38</f>
        <v>0</v>
      </c>
      <c r="AW38" s="448">
        <f t="shared" si="30"/>
        <v>0</v>
      </c>
      <c r="AX38" s="161">
        <f>'Total Spring'!AX38+'Total Chain Tensioner'!AX38</f>
        <v>0</v>
      </c>
      <c r="AY38" s="161">
        <f>'Total Spring'!AY38+'Total Chain Tensioner'!AY38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'Total Spring'!E39+'Total Chain Tensioner'!E39</f>
        <v>0</v>
      </c>
      <c r="F39" s="161">
        <f>'Total Spring'!F39+'Total Chain Tensioner'!F39</f>
        <v>0</v>
      </c>
      <c r="G39" s="448">
        <f t="shared" si="8"/>
        <v>0</v>
      </c>
      <c r="H39" s="161">
        <f>'Total Spring'!H39+'Total Chain Tensioner'!H39</f>
        <v>0</v>
      </c>
      <c r="I39" s="161">
        <f>'Total Spring'!I39+'Total Chain Tensioner'!I39</f>
        <v>-146000</v>
      </c>
      <c r="J39" s="448">
        <f t="shared" si="9"/>
        <v>146000</v>
      </c>
      <c r="K39" s="161">
        <f>'Total Spring'!K39+'Total Chain Tensioner'!K39</f>
        <v>0</v>
      </c>
      <c r="L39" s="161">
        <f>'Total Spring'!L39+'Total Chain Tensioner'!L39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'Total Spring'!Q39+'Total Chain Tensioner'!Q39</f>
        <v>0</v>
      </c>
      <c r="R39" s="161">
        <f>'Total Spring'!R39+'Total Chain Tensioner'!R39</f>
        <v>0</v>
      </c>
      <c r="S39" s="448">
        <f t="shared" si="14"/>
        <v>0</v>
      </c>
      <c r="T39" s="161">
        <f>'Total Spring'!T39+'Total Chain Tensioner'!T39</f>
        <v>0</v>
      </c>
      <c r="U39" s="161">
        <f>'Total Spring'!U39+'Total Chain Tensioner'!U39</f>
        <v>0</v>
      </c>
      <c r="V39" s="448">
        <f t="shared" si="15"/>
        <v>0</v>
      </c>
      <c r="W39" s="161">
        <f>'Total Spring'!W39+'Total Chain Tensioner'!W39</f>
        <v>0</v>
      </c>
      <c r="X39" s="161">
        <f>'Total Spring'!X39+'Total Chain Tensioner'!X39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'Total Spring'!AF39+'Total Chain Tensioner'!AF39</f>
        <v>0</v>
      </c>
      <c r="AG39" s="161">
        <f>'Total Spring'!AG39+'Total Chain Tensioner'!AG39</f>
        <v>0</v>
      </c>
      <c r="AH39" s="462">
        <f t="shared" si="23"/>
        <v>0</v>
      </c>
      <c r="AI39" s="161">
        <f>'Total Spring'!AI39+'Total Chain Tensioner'!AI39</f>
        <v>0</v>
      </c>
      <c r="AJ39" s="161">
        <f>'Total Spring'!AJ39+'Total Chain Tensioner'!AJ39</f>
        <v>0</v>
      </c>
      <c r="AK39" s="462">
        <f t="shared" si="24"/>
        <v>0</v>
      </c>
      <c r="AL39" s="161">
        <f>'Total Spring'!AL39+'Total Chain Tensioner'!AL39</f>
        <v>0</v>
      </c>
      <c r="AM39" s="161">
        <f>'Total Spring'!AM39+'Total Chain Tensioner'!AM39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'Total Spring'!AR39+'Total Chain Tensioner'!AR39</f>
        <v>0</v>
      </c>
      <c r="AS39" s="161">
        <f>'Total Spring'!AS39+'Total Chain Tensioner'!AS39</f>
        <v>0</v>
      </c>
      <c r="AT39" s="462">
        <f t="shared" si="29"/>
        <v>0</v>
      </c>
      <c r="AU39" s="161">
        <f>'Total Spring'!AU39+'Total Chain Tensioner'!AU39</f>
        <v>0</v>
      </c>
      <c r="AV39" s="161">
        <f>'Total Spring'!AV39+'Total Chain Tensioner'!AV39</f>
        <v>0</v>
      </c>
      <c r="AW39" s="448">
        <f t="shared" si="30"/>
        <v>0</v>
      </c>
      <c r="AX39" s="161">
        <f>'Total Spring'!AX39+'Total Chain Tensioner'!AX39</f>
        <v>0</v>
      </c>
      <c r="AY39" s="161">
        <f>'Total Spring'!AY39+'Total Chain Tensioner'!AY39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'Total Spring'!E40+'Total Chain Tensioner'!E40</f>
        <v>0</v>
      </c>
      <c r="F40" s="161">
        <f>'Total Spring'!F40+'Total Chain Tensioner'!F40</f>
        <v>28980</v>
      </c>
      <c r="G40" s="448">
        <f t="shared" si="8"/>
        <v>-28980</v>
      </c>
      <c r="H40" s="161">
        <f>'Total Spring'!H40+'Total Chain Tensioner'!H40</f>
        <v>0</v>
      </c>
      <c r="I40" s="161">
        <f>'Total Spring'!I40+'Total Chain Tensioner'!I40</f>
        <v>4500</v>
      </c>
      <c r="J40" s="448">
        <f t="shared" si="9"/>
        <v>-4500</v>
      </c>
      <c r="K40" s="161">
        <f>'Total Spring'!K40+'Total Chain Tensioner'!K40</f>
        <v>0</v>
      </c>
      <c r="L40" s="161">
        <f>'Total Spring'!L40+'Total Chain Tensioner'!L40</f>
        <v>4500</v>
      </c>
      <c r="M40" s="444">
        <f t="shared" si="10"/>
        <v>-4500</v>
      </c>
      <c r="N40" s="404">
        <f t="shared" si="11"/>
        <v>0</v>
      </c>
      <c r="O40" s="161">
        <f t="shared" si="12"/>
        <v>37980</v>
      </c>
      <c r="P40" s="403">
        <f t="shared" si="13"/>
        <v>-37980</v>
      </c>
      <c r="Q40" s="168">
        <f>'Total Spring'!Q40+'Total Chain Tensioner'!Q40</f>
        <v>0</v>
      </c>
      <c r="R40" s="161">
        <f>'Total Spring'!R40+'Total Chain Tensioner'!R40</f>
        <v>4500</v>
      </c>
      <c r="S40" s="448">
        <f t="shared" si="14"/>
        <v>-4500</v>
      </c>
      <c r="T40" s="161">
        <f>'Total Spring'!T40+'Total Chain Tensioner'!T40</f>
        <v>0</v>
      </c>
      <c r="U40" s="161">
        <f>'Total Spring'!U40+'Total Chain Tensioner'!U40</f>
        <v>0</v>
      </c>
      <c r="V40" s="448">
        <f t="shared" si="15"/>
        <v>0</v>
      </c>
      <c r="W40" s="161">
        <f>'Total Spring'!W40+'Total Chain Tensioner'!W40</f>
        <v>0</v>
      </c>
      <c r="X40" s="161">
        <f>'Total Spring'!X40+'Total Chain Tensioner'!X40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4500</v>
      </c>
      <c r="AB40" s="403">
        <f t="shared" si="19"/>
        <v>-4500</v>
      </c>
      <c r="AC40" s="404">
        <f t="shared" si="20"/>
        <v>0</v>
      </c>
      <c r="AD40" s="161">
        <f t="shared" si="21"/>
        <v>42480</v>
      </c>
      <c r="AE40" s="403">
        <f t="shared" si="22"/>
        <v>-42480</v>
      </c>
      <c r="AF40" s="168">
        <f>'Total Spring'!AF40+'Total Chain Tensioner'!AF40</f>
        <v>0</v>
      </c>
      <c r="AG40" s="161">
        <f>'Total Spring'!AG40+'Total Chain Tensioner'!AG40</f>
        <v>0</v>
      </c>
      <c r="AH40" s="462">
        <f t="shared" si="23"/>
        <v>0</v>
      </c>
      <c r="AI40" s="161">
        <f>'Total Spring'!AI40+'Total Chain Tensioner'!AI40</f>
        <v>0</v>
      </c>
      <c r="AJ40" s="161">
        <f>'Total Spring'!AJ40+'Total Chain Tensioner'!AJ40</f>
        <v>0</v>
      </c>
      <c r="AK40" s="462">
        <f t="shared" si="24"/>
        <v>0</v>
      </c>
      <c r="AL40" s="161">
        <f>'Total Spring'!AL40+'Total Chain Tensioner'!AL40</f>
        <v>0</v>
      </c>
      <c r="AM40" s="161">
        <f>'Total Spring'!AM40+'Total Chain Tensioner'!AM40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'Total Spring'!AR40+'Total Chain Tensioner'!AR40</f>
        <v>0</v>
      </c>
      <c r="AS40" s="161">
        <f>'Total Spring'!AS40+'Total Chain Tensioner'!AS40</f>
        <v>0</v>
      </c>
      <c r="AT40" s="462">
        <f t="shared" si="29"/>
        <v>0</v>
      </c>
      <c r="AU40" s="161">
        <f>'Total Spring'!AU40+'Total Chain Tensioner'!AU40</f>
        <v>0</v>
      </c>
      <c r="AV40" s="161">
        <f>'Total Spring'!AV40+'Total Chain Tensioner'!AV40</f>
        <v>0</v>
      </c>
      <c r="AW40" s="448">
        <f t="shared" si="30"/>
        <v>0</v>
      </c>
      <c r="AX40" s="161">
        <f>'Total Spring'!AX40+'Total Chain Tensioner'!AX40</f>
        <v>0</v>
      </c>
      <c r="AY40" s="161">
        <f>'Total Spring'!AY40+'Total Chain Tensioner'!AY40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42480</v>
      </c>
      <c r="BI40" s="372">
        <f t="shared" si="40"/>
        <v>-42480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'Total Spring'!E41+'Total Chain Tensioner'!E41</f>
        <v>0</v>
      </c>
      <c r="F41" s="161">
        <f>'Total Spring'!F41+'Total Chain Tensioner'!F41</f>
        <v>0</v>
      </c>
      <c r="G41" s="448">
        <f t="shared" si="8"/>
        <v>0</v>
      </c>
      <c r="H41" s="161">
        <f>'Total Spring'!H41+'Total Chain Tensioner'!H41</f>
        <v>0</v>
      </c>
      <c r="I41" s="161">
        <f>'Total Spring'!I41+'Total Chain Tensioner'!I41</f>
        <v>0</v>
      </c>
      <c r="J41" s="448">
        <f t="shared" si="9"/>
        <v>0</v>
      </c>
      <c r="K41" s="161">
        <f>'Total Spring'!K41+'Total Chain Tensioner'!K41</f>
        <v>0</v>
      </c>
      <c r="L41" s="161">
        <f>'Total Spring'!L41+'Total Chain Tensioner'!L41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'Total Spring'!Q41+'Total Chain Tensioner'!Q41</f>
        <v>0</v>
      </c>
      <c r="R41" s="161">
        <f>'Total Spring'!R41+'Total Chain Tensioner'!R41</f>
        <v>0</v>
      </c>
      <c r="S41" s="448">
        <f t="shared" si="14"/>
        <v>0</v>
      </c>
      <c r="T41" s="161">
        <f>'Total Spring'!T41+'Total Chain Tensioner'!T41</f>
        <v>0</v>
      </c>
      <c r="U41" s="161">
        <f>'Total Spring'!U41+'Total Chain Tensioner'!U41</f>
        <v>0</v>
      </c>
      <c r="V41" s="448">
        <f t="shared" si="15"/>
        <v>0</v>
      </c>
      <c r="W41" s="161">
        <f>'Total Spring'!W41+'Total Chain Tensioner'!W41</f>
        <v>0</v>
      </c>
      <c r="X41" s="161">
        <f>'Total Spring'!X41+'Total Chain Tensioner'!X41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'Total Spring'!AF41+'Total Chain Tensioner'!AF41</f>
        <v>0</v>
      </c>
      <c r="AG41" s="161">
        <f>'Total Spring'!AG41+'Total Chain Tensioner'!AG41</f>
        <v>0</v>
      </c>
      <c r="AH41" s="462">
        <f t="shared" si="23"/>
        <v>0</v>
      </c>
      <c r="AI41" s="161">
        <f>'Total Spring'!AI41+'Total Chain Tensioner'!AI41</f>
        <v>0</v>
      </c>
      <c r="AJ41" s="161">
        <f>'Total Spring'!AJ41+'Total Chain Tensioner'!AJ41</f>
        <v>0</v>
      </c>
      <c r="AK41" s="462">
        <f t="shared" si="24"/>
        <v>0</v>
      </c>
      <c r="AL41" s="161">
        <f>'Total Spring'!AL41+'Total Chain Tensioner'!AL41</f>
        <v>0</v>
      </c>
      <c r="AM41" s="161">
        <f>'Total Spring'!AM41+'Total Chain Tensioner'!AM41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'Total Spring'!AR41+'Total Chain Tensioner'!AR41</f>
        <v>0</v>
      </c>
      <c r="AS41" s="161">
        <f>'Total Spring'!AS41+'Total Chain Tensioner'!AS41</f>
        <v>0</v>
      </c>
      <c r="AT41" s="462">
        <f t="shared" si="29"/>
        <v>0</v>
      </c>
      <c r="AU41" s="161">
        <f>'Total Spring'!AU41+'Total Chain Tensioner'!AU41</f>
        <v>0</v>
      </c>
      <c r="AV41" s="161">
        <f>'Total Spring'!AV41+'Total Chain Tensioner'!AV41</f>
        <v>0</v>
      </c>
      <c r="AW41" s="448">
        <f t="shared" si="30"/>
        <v>0</v>
      </c>
      <c r="AX41" s="161">
        <f>'Total Spring'!AX41+'Total Chain Tensioner'!AX41</f>
        <v>0</v>
      </c>
      <c r="AY41" s="161">
        <f>'Total Spring'!AY41+'Total Chain Tensioner'!AY41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'Total Spring'!E42+'Total Chain Tensioner'!E42</f>
        <v>0</v>
      </c>
      <c r="F42" s="161">
        <f>'Total Spring'!F42+'Total Chain Tensioner'!F42</f>
        <v>0</v>
      </c>
      <c r="G42" s="448">
        <f t="shared" si="8"/>
        <v>0</v>
      </c>
      <c r="H42" s="161">
        <f>'Total Spring'!H42+'Total Chain Tensioner'!H42</f>
        <v>0</v>
      </c>
      <c r="I42" s="161">
        <f>'Total Spring'!I42+'Total Chain Tensioner'!I42</f>
        <v>0</v>
      </c>
      <c r="J42" s="448">
        <f t="shared" si="9"/>
        <v>0</v>
      </c>
      <c r="K42" s="161">
        <f>'Total Spring'!K42+'Total Chain Tensioner'!K42</f>
        <v>0</v>
      </c>
      <c r="L42" s="161">
        <f>'Total Spring'!L42+'Total Chain Tensioner'!L42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'Total Spring'!Q42+'Total Chain Tensioner'!Q42</f>
        <v>0</v>
      </c>
      <c r="R42" s="161">
        <f>'Total Spring'!R42+'Total Chain Tensioner'!R42</f>
        <v>0</v>
      </c>
      <c r="S42" s="448">
        <f t="shared" si="14"/>
        <v>0</v>
      </c>
      <c r="T42" s="161">
        <f>'Total Spring'!T42+'Total Chain Tensioner'!T42</f>
        <v>0</v>
      </c>
      <c r="U42" s="161">
        <f>'Total Spring'!U42+'Total Chain Tensioner'!U42</f>
        <v>0</v>
      </c>
      <c r="V42" s="448">
        <f t="shared" si="15"/>
        <v>0</v>
      </c>
      <c r="W42" s="161">
        <f>'Total Spring'!W42+'Total Chain Tensioner'!W42</f>
        <v>0</v>
      </c>
      <c r="X42" s="161">
        <f>'Total Spring'!X42+'Total Chain Tensioner'!X42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'Total Spring'!AF42+'Total Chain Tensioner'!AF42</f>
        <v>0</v>
      </c>
      <c r="AG42" s="161">
        <f>'Total Spring'!AG42+'Total Chain Tensioner'!AG42</f>
        <v>0</v>
      </c>
      <c r="AH42" s="462">
        <f t="shared" si="23"/>
        <v>0</v>
      </c>
      <c r="AI42" s="161">
        <f>'Total Spring'!AI42+'Total Chain Tensioner'!AI42</f>
        <v>0</v>
      </c>
      <c r="AJ42" s="161">
        <f>'Total Spring'!AJ42+'Total Chain Tensioner'!AJ42</f>
        <v>0</v>
      </c>
      <c r="AK42" s="462">
        <f t="shared" si="24"/>
        <v>0</v>
      </c>
      <c r="AL42" s="161">
        <f>'Total Spring'!AL42+'Total Chain Tensioner'!AL42</f>
        <v>0</v>
      </c>
      <c r="AM42" s="161">
        <f>'Total Spring'!AM42+'Total Chain Tensioner'!AM42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'Total Spring'!AR42+'Total Chain Tensioner'!AR42</f>
        <v>0</v>
      </c>
      <c r="AS42" s="161">
        <f>'Total Spring'!AS42+'Total Chain Tensioner'!AS42</f>
        <v>0</v>
      </c>
      <c r="AT42" s="462">
        <f t="shared" si="29"/>
        <v>0</v>
      </c>
      <c r="AU42" s="161">
        <f>'Total Spring'!AU42+'Total Chain Tensioner'!AU42</f>
        <v>0</v>
      </c>
      <c r="AV42" s="161">
        <f>'Total Spring'!AV42+'Total Chain Tensioner'!AV42</f>
        <v>0</v>
      </c>
      <c r="AW42" s="448">
        <f t="shared" si="30"/>
        <v>0</v>
      </c>
      <c r="AX42" s="161">
        <f>'Total Spring'!AX42+'Total Chain Tensioner'!AX42</f>
        <v>0</v>
      </c>
      <c r="AY42" s="161">
        <f>'Total Spring'!AY42+'Total Chain Tensioner'!AY42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'Total Spring'!E43+'Total Chain Tensioner'!E43</f>
        <v>0</v>
      </c>
      <c r="F43" s="161">
        <f>'Total Spring'!F43+'Total Chain Tensioner'!F43</f>
        <v>0</v>
      </c>
      <c r="G43" s="448">
        <f t="shared" si="8"/>
        <v>0</v>
      </c>
      <c r="H43" s="161">
        <f>'Total Spring'!H43+'Total Chain Tensioner'!H43</f>
        <v>0</v>
      </c>
      <c r="I43" s="161">
        <f>'Total Spring'!I43+'Total Chain Tensioner'!I43</f>
        <v>0</v>
      </c>
      <c r="J43" s="448">
        <f t="shared" si="9"/>
        <v>0</v>
      </c>
      <c r="K43" s="161">
        <f>'Total Spring'!K43+'Total Chain Tensioner'!K43</f>
        <v>0</v>
      </c>
      <c r="L43" s="161">
        <f>'Total Spring'!L43+'Total Chain Tensioner'!L43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'Total Spring'!Q43+'Total Chain Tensioner'!Q43</f>
        <v>0</v>
      </c>
      <c r="R43" s="161">
        <f>'Total Spring'!R43+'Total Chain Tensioner'!R43</f>
        <v>0</v>
      </c>
      <c r="S43" s="448">
        <f t="shared" si="14"/>
        <v>0</v>
      </c>
      <c r="T43" s="161">
        <f>'Total Spring'!T43+'Total Chain Tensioner'!T43</f>
        <v>0</v>
      </c>
      <c r="U43" s="161">
        <f>'Total Spring'!U43+'Total Chain Tensioner'!U43</f>
        <v>0</v>
      </c>
      <c r="V43" s="448">
        <f t="shared" si="15"/>
        <v>0</v>
      </c>
      <c r="W43" s="161">
        <f>'Total Spring'!W43+'Total Chain Tensioner'!W43</f>
        <v>0</v>
      </c>
      <c r="X43" s="161">
        <f>'Total Spring'!X43+'Total Chain Tensioner'!X43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'Total Spring'!AF43+'Total Chain Tensioner'!AF43</f>
        <v>0</v>
      </c>
      <c r="AG43" s="161">
        <f>'Total Spring'!AG43+'Total Chain Tensioner'!AG43</f>
        <v>0</v>
      </c>
      <c r="AH43" s="462">
        <f t="shared" si="23"/>
        <v>0</v>
      </c>
      <c r="AI43" s="161">
        <f>'Total Spring'!AI43+'Total Chain Tensioner'!AI43</f>
        <v>0</v>
      </c>
      <c r="AJ43" s="161">
        <f>'Total Spring'!AJ43+'Total Chain Tensioner'!AJ43</f>
        <v>0</v>
      </c>
      <c r="AK43" s="462">
        <f t="shared" si="24"/>
        <v>0</v>
      </c>
      <c r="AL43" s="161">
        <f>'Total Spring'!AL43+'Total Chain Tensioner'!AL43</f>
        <v>0</v>
      </c>
      <c r="AM43" s="161">
        <f>'Total Spring'!AM43+'Total Chain Tensioner'!AM43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'Total Spring'!AR43+'Total Chain Tensioner'!AR43</f>
        <v>0</v>
      </c>
      <c r="AS43" s="161">
        <f>'Total Spring'!AS43+'Total Chain Tensioner'!AS43</f>
        <v>0</v>
      </c>
      <c r="AT43" s="462">
        <f t="shared" si="29"/>
        <v>0</v>
      </c>
      <c r="AU43" s="161">
        <f>'Total Spring'!AU43+'Total Chain Tensioner'!AU43</f>
        <v>0</v>
      </c>
      <c r="AV43" s="161">
        <f>'Total Spring'!AV43+'Total Chain Tensioner'!AV43</f>
        <v>0</v>
      </c>
      <c r="AW43" s="448">
        <f t="shared" si="30"/>
        <v>0</v>
      </c>
      <c r="AX43" s="161">
        <f>'Total Spring'!AX43+'Total Chain Tensioner'!AX43</f>
        <v>0</v>
      </c>
      <c r="AY43" s="161">
        <f>'Total Spring'!AY43+'Total Chain Tensioner'!AY43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'Total Spring'!E44+'Total Chain Tensioner'!E44</f>
        <v>0</v>
      </c>
      <c r="F44" s="161">
        <f>'Total Spring'!F44+'Total Chain Tensioner'!F44</f>
        <v>0</v>
      </c>
      <c r="G44" s="448">
        <f t="shared" si="8"/>
        <v>0</v>
      </c>
      <c r="H44" s="161">
        <f>'Total Spring'!H44+'Total Chain Tensioner'!H44</f>
        <v>0</v>
      </c>
      <c r="I44" s="161">
        <f>'Total Spring'!I44+'Total Chain Tensioner'!I44</f>
        <v>0</v>
      </c>
      <c r="J44" s="448">
        <f t="shared" si="9"/>
        <v>0</v>
      </c>
      <c r="K44" s="161">
        <f>'Total Spring'!K44+'Total Chain Tensioner'!K44</f>
        <v>0</v>
      </c>
      <c r="L44" s="161">
        <f>'Total Spring'!L44+'Total Chain Tensioner'!L44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'Total Spring'!Q44+'Total Chain Tensioner'!Q44</f>
        <v>0</v>
      </c>
      <c r="R44" s="161">
        <f>'Total Spring'!R44+'Total Chain Tensioner'!R44</f>
        <v>0</v>
      </c>
      <c r="S44" s="448">
        <f t="shared" si="14"/>
        <v>0</v>
      </c>
      <c r="T44" s="161">
        <f>'Total Spring'!T44+'Total Chain Tensioner'!T44</f>
        <v>0</v>
      </c>
      <c r="U44" s="161">
        <f>'Total Spring'!U44+'Total Chain Tensioner'!U44</f>
        <v>0</v>
      </c>
      <c r="V44" s="448">
        <f t="shared" si="15"/>
        <v>0</v>
      </c>
      <c r="W44" s="161">
        <f>'Total Spring'!W44+'Total Chain Tensioner'!W44</f>
        <v>0</v>
      </c>
      <c r="X44" s="161">
        <f>'Total Spring'!X44+'Total Chain Tensioner'!X44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'Total Spring'!AF44+'Total Chain Tensioner'!AF44</f>
        <v>0</v>
      </c>
      <c r="AG44" s="161">
        <f>'Total Spring'!AG44+'Total Chain Tensioner'!AG44</f>
        <v>0</v>
      </c>
      <c r="AH44" s="462">
        <f t="shared" si="23"/>
        <v>0</v>
      </c>
      <c r="AI44" s="161">
        <f>'Total Spring'!AI44+'Total Chain Tensioner'!AI44</f>
        <v>0</v>
      </c>
      <c r="AJ44" s="161">
        <f>'Total Spring'!AJ44+'Total Chain Tensioner'!AJ44</f>
        <v>0</v>
      </c>
      <c r="AK44" s="462">
        <f t="shared" si="24"/>
        <v>0</v>
      </c>
      <c r="AL44" s="161">
        <f>'Total Spring'!AL44+'Total Chain Tensioner'!AL44</f>
        <v>0</v>
      </c>
      <c r="AM44" s="161">
        <f>'Total Spring'!AM44+'Total Chain Tensioner'!AM44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'Total Spring'!AR44+'Total Chain Tensioner'!AR44</f>
        <v>0</v>
      </c>
      <c r="AS44" s="161">
        <f>'Total Spring'!AS44+'Total Chain Tensioner'!AS44</f>
        <v>0</v>
      </c>
      <c r="AT44" s="462">
        <f t="shared" si="29"/>
        <v>0</v>
      </c>
      <c r="AU44" s="161">
        <f>'Total Spring'!AU44+'Total Chain Tensioner'!AU44</f>
        <v>0</v>
      </c>
      <c r="AV44" s="161">
        <f>'Total Spring'!AV44+'Total Chain Tensioner'!AV44</f>
        <v>0</v>
      </c>
      <c r="AW44" s="448">
        <f t="shared" si="30"/>
        <v>0</v>
      </c>
      <c r="AX44" s="161">
        <f>'Total Spring'!AX44+'Total Chain Tensioner'!AX44</f>
        <v>0</v>
      </c>
      <c r="AY44" s="161">
        <f>'Total Spring'!AY44+'Total Chain Tensioner'!AY44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'Total Spring'!E45+'Total Chain Tensioner'!E45</f>
        <v>128218.96999999999</v>
      </c>
      <c r="F45" s="161">
        <f>'Total Spring'!F45+'Total Chain Tensioner'!F45</f>
        <v>47171.74</v>
      </c>
      <c r="G45" s="448">
        <f t="shared" si="8"/>
        <v>81047.229999999981</v>
      </c>
      <c r="H45" s="161">
        <f>'Total Spring'!H45+'Total Chain Tensioner'!H45</f>
        <v>133563.32</v>
      </c>
      <c r="I45" s="161">
        <f>'Total Spring'!I45+'Total Chain Tensioner'!I45</f>
        <v>125179.54000000001</v>
      </c>
      <c r="J45" s="448">
        <f t="shared" si="9"/>
        <v>8383.7799999999988</v>
      </c>
      <c r="K45" s="161">
        <f>'Total Spring'!K45+'Total Chain Tensioner'!K45</f>
        <v>128919.872</v>
      </c>
      <c r="L45" s="161">
        <f>'Total Spring'!L45+'Total Chain Tensioner'!L45</f>
        <v>86380.97</v>
      </c>
      <c r="M45" s="444">
        <f t="shared" si="10"/>
        <v>42538.902000000002</v>
      </c>
      <c r="N45" s="404">
        <f t="shared" si="11"/>
        <v>390702.16200000001</v>
      </c>
      <c r="O45" s="161">
        <f t="shared" si="12"/>
        <v>258732.25</v>
      </c>
      <c r="P45" s="403">
        <f t="shared" si="13"/>
        <v>131969.91200000001</v>
      </c>
      <c r="Q45" s="168">
        <f>'Total Spring'!Q45+'Total Chain Tensioner'!Q45</f>
        <v>133068.408</v>
      </c>
      <c r="R45" s="161">
        <f>'Total Spring'!R45+'Total Chain Tensioner'!R45</f>
        <v>94061.75</v>
      </c>
      <c r="S45" s="448">
        <f t="shared" si="14"/>
        <v>39006.657999999996</v>
      </c>
      <c r="T45" s="161">
        <f>'Total Spring'!T45+'Total Chain Tensioner'!T45</f>
        <v>129717.26</v>
      </c>
      <c r="U45" s="161">
        <f>'Total Spring'!U45+'Total Chain Tensioner'!U45</f>
        <v>0</v>
      </c>
      <c r="V45" s="448">
        <f t="shared" si="15"/>
        <v>129717.26</v>
      </c>
      <c r="W45" s="161">
        <f>'Total Spring'!W45+'Total Chain Tensioner'!W45</f>
        <v>133594.92199999996</v>
      </c>
      <c r="X45" s="161">
        <f>'Total Spring'!X45+'Total Chain Tensioner'!X45</f>
        <v>0</v>
      </c>
      <c r="Y45" s="444">
        <f t="shared" si="16"/>
        <v>133594.92199999996</v>
      </c>
      <c r="Z45" s="168">
        <f t="shared" si="17"/>
        <v>396380.58999999997</v>
      </c>
      <c r="AA45" s="161">
        <f t="shared" si="18"/>
        <v>94061.75</v>
      </c>
      <c r="AB45" s="403">
        <f t="shared" si="19"/>
        <v>302318.83999999997</v>
      </c>
      <c r="AC45" s="404">
        <f t="shared" si="20"/>
        <v>787082.75199999986</v>
      </c>
      <c r="AD45" s="161">
        <f t="shared" si="21"/>
        <v>352794</v>
      </c>
      <c r="AE45" s="403">
        <f t="shared" si="22"/>
        <v>434288.75199999986</v>
      </c>
      <c r="AF45" s="168">
        <f>'Total Spring'!AF45+'Total Chain Tensioner'!AF45</f>
        <v>128570.82</v>
      </c>
      <c r="AG45" s="161">
        <f>'Total Spring'!AG45+'Total Chain Tensioner'!AG45</f>
        <v>0</v>
      </c>
      <c r="AH45" s="462">
        <f t="shared" si="23"/>
        <v>128570.82</v>
      </c>
      <c r="AI45" s="161">
        <f>'Total Spring'!AI45+'Total Chain Tensioner'!AI45</f>
        <v>131186.98000000001</v>
      </c>
      <c r="AJ45" s="161">
        <f>'Total Spring'!AJ45+'Total Chain Tensioner'!AJ45</f>
        <v>0</v>
      </c>
      <c r="AK45" s="462">
        <f t="shared" si="24"/>
        <v>131186.98000000001</v>
      </c>
      <c r="AL45" s="161">
        <f>'Total Spring'!AL45+'Total Chain Tensioner'!AL45</f>
        <v>126925.84000000001</v>
      </c>
      <c r="AM45" s="161">
        <f>'Total Spring'!AM45+'Total Chain Tensioner'!AM45</f>
        <v>0</v>
      </c>
      <c r="AN45" s="444">
        <f t="shared" si="25"/>
        <v>126925.84000000001</v>
      </c>
      <c r="AO45" s="404">
        <f t="shared" si="26"/>
        <v>386683.64</v>
      </c>
      <c r="AP45" s="161">
        <f t="shared" si="27"/>
        <v>0</v>
      </c>
      <c r="AQ45" s="161">
        <f t="shared" si="28"/>
        <v>386683.64</v>
      </c>
      <c r="AR45" s="168">
        <f>'Total Spring'!AR45+'Total Chain Tensioner'!AR45</f>
        <v>132722.266</v>
      </c>
      <c r="AS45" s="161">
        <f>'Total Spring'!AS45+'Total Chain Tensioner'!AS45</f>
        <v>0</v>
      </c>
      <c r="AT45" s="462">
        <f t="shared" si="29"/>
        <v>132722.266</v>
      </c>
      <c r="AU45" s="161">
        <f>'Total Spring'!AU45+'Total Chain Tensioner'!AU45</f>
        <v>134797.17599999998</v>
      </c>
      <c r="AV45" s="161">
        <f>'Total Spring'!AV45+'Total Chain Tensioner'!AV45</f>
        <v>0</v>
      </c>
      <c r="AW45" s="448">
        <f t="shared" si="30"/>
        <v>134797.17599999998</v>
      </c>
      <c r="AX45" s="161">
        <f>'Total Spring'!AX45+'Total Chain Tensioner'!AX45</f>
        <v>129985.38400000001</v>
      </c>
      <c r="AY45" s="161">
        <f>'Total Spring'!AY45+'Total Chain Tensioner'!AY45</f>
        <v>0</v>
      </c>
      <c r="AZ45" s="444">
        <f t="shared" si="31"/>
        <v>129985.38400000001</v>
      </c>
      <c r="BA45" s="359">
        <f t="shared" si="32"/>
        <v>397504.826</v>
      </c>
      <c r="BB45" s="364">
        <f t="shared" si="33"/>
        <v>0</v>
      </c>
      <c r="BC45" s="364">
        <f t="shared" si="34"/>
        <v>397504.826</v>
      </c>
      <c r="BD45" s="371">
        <f t="shared" si="35"/>
        <v>784188.4659999999</v>
      </c>
      <c r="BE45" s="372">
        <f t="shared" si="36"/>
        <v>0</v>
      </c>
      <c r="BF45" s="372">
        <f t="shared" si="37"/>
        <v>784188.4659999999</v>
      </c>
      <c r="BG45" s="381">
        <f t="shared" si="38"/>
        <v>1571271.2179999999</v>
      </c>
      <c r="BH45" s="372">
        <f t="shared" si="39"/>
        <v>352794</v>
      </c>
      <c r="BI45" s="372">
        <f t="shared" si="40"/>
        <v>1218477.2179999999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'Total Spring'!E46+'Total Chain Tensioner'!E46</f>
        <v>0</v>
      </c>
      <c r="F46" s="161">
        <f>'Total Spring'!F46+'Total Chain Tensioner'!F46</f>
        <v>0</v>
      </c>
      <c r="G46" s="448">
        <f t="shared" si="8"/>
        <v>0</v>
      </c>
      <c r="H46" s="161">
        <f>'Total Spring'!H46+'Total Chain Tensioner'!H46</f>
        <v>0</v>
      </c>
      <c r="I46" s="161">
        <f>'Total Spring'!I46+'Total Chain Tensioner'!I46</f>
        <v>0</v>
      </c>
      <c r="J46" s="448">
        <f t="shared" si="9"/>
        <v>0</v>
      </c>
      <c r="K46" s="161">
        <f>'Total Spring'!K46+'Total Chain Tensioner'!K46</f>
        <v>0</v>
      </c>
      <c r="L46" s="161">
        <f>'Total Spring'!L46+'Total Chain Tensioner'!L46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'Total Spring'!Q46+'Total Chain Tensioner'!Q46</f>
        <v>0</v>
      </c>
      <c r="R46" s="161">
        <f>'Total Spring'!R46+'Total Chain Tensioner'!R46</f>
        <v>0</v>
      </c>
      <c r="S46" s="448">
        <f t="shared" si="14"/>
        <v>0</v>
      </c>
      <c r="T46" s="161">
        <f>'Total Spring'!T46+'Total Chain Tensioner'!T46</f>
        <v>0</v>
      </c>
      <c r="U46" s="161">
        <f>'Total Spring'!U46+'Total Chain Tensioner'!U46</f>
        <v>0</v>
      </c>
      <c r="V46" s="448">
        <f t="shared" si="15"/>
        <v>0</v>
      </c>
      <c r="W46" s="161">
        <f>'Total Spring'!W46+'Total Chain Tensioner'!W46</f>
        <v>0</v>
      </c>
      <c r="X46" s="161">
        <f>'Total Spring'!X46+'Total Chain Tensioner'!X46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'Total Spring'!AF46+'Total Chain Tensioner'!AF46</f>
        <v>0</v>
      </c>
      <c r="AG46" s="161">
        <f>'Total Spring'!AG46+'Total Chain Tensioner'!AG46</f>
        <v>0</v>
      </c>
      <c r="AH46" s="462">
        <f t="shared" si="23"/>
        <v>0</v>
      </c>
      <c r="AI46" s="161">
        <f>'Total Spring'!AI46+'Total Chain Tensioner'!AI46</f>
        <v>0</v>
      </c>
      <c r="AJ46" s="161">
        <f>'Total Spring'!AJ46+'Total Chain Tensioner'!AJ46</f>
        <v>0</v>
      </c>
      <c r="AK46" s="462">
        <f t="shared" si="24"/>
        <v>0</v>
      </c>
      <c r="AL46" s="161">
        <f>'Total Spring'!AL46+'Total Chain Tensioner'!AL46</f>
        <v>0</v>
      </c>
      <c r="AM46" s="161">
        <f>'Total Spring'!AM46+'Total Chain Tensioner'!AM46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'Total Spring'!AR46+'Total Chain Tensioner'!AR46</f>
        <v>0</v>
      </c>
      <c r="AS46" s="161">
        <f>'Total Spring'!AS46+'Total Chain Tensioner'!AS46</f>
        <v>0</v>
      </c>
      <c r="AT46" s="462">
        <f t="shared" si="29"/>
        <v>0</v>
      </c>
      <c r="AU46" s="161">
        <f>'Total Spring'!AU46+'Total Chain Tensioner'!AU46</f>
        <v>0</v>
      </c>
      <c r="AV46" s="161">
        <f>'Total Spring'!AV46+'Total Chain Tensioner'!AV46</f>
        <v>0</v>
      </c>
      <c r="AW46" s="448">
        <f t="shared" si="30"/>
        <v>0</v>
      </c>
      <c r="AX46" s="161">
        <f>'Total Spring'!AX46+'Total Chain Tensioner'!AX46</f>
        <v>0</v>
      </c>
      <c r="AY46" s="161">
        <f>'Total Spring'!AY46+'Total Chain Tensioner'!AY46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'Total Spring'!E47+'Total Chain Tensioner'!E47</f>
        <v>0</v>
      </c>
      <c r="F47" s="161">
        <f>'Total Spring'!F47+'Total Chain Tensioner'!F47</f>
        <v>0</v>
      </c>
      <c r="G47" s="448">
        <f t="shared" si="8"/>
        <v>0</v>
      </c>
      <c r="H47" s="161">
        <f>'Total Spring'!H47+'Total Chain Tensioner'!H47</f>
        <v>0</v>
      </c>
      <c r="I47" s="161">
        <f>'Total Spring'!I47+'Total Chain Tensioner'!I47</f>
        <v>0</v>
      </c>
      <c r="J47" s="448">
        <f t="shared" si="9"/>
        <v>0</v>
      </c>
      <c r="K47" s="161">
        <f>'Total Spring'!K47+'Total Chain Tensioner'!K47</f>
        <v>0</v>
      </c>
      <c r="L47" s="161">
        <f>'Total Spring'!L47+'Total Chain Tensioner'!L47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'Total Spring'!Q47+'Total Chain Tensioner'!Q47</f>
        <v>0</v>
      </c>
      <c r="R47" s="161">
        <f>'Total Spring'!R47+'Total Chain Tensioner'!R47</f>
        <v>0</v>
      </c>
      <c r="S47" s="448">
        <f t="shared" si="14"/>
        <v>0</v>
      </c>
      <c r="T47" s="161">
        <f>'Total Spring'!T47+'Total Chain Tensioner'!T47</f>
        <v>0</v>
      </c>
      <c r="U47" s="161">
        <f>'Total Spring'!U47+'Total Chain Tensioner'!U47</f>
        <v>0</v>
      </c>
      <c r="V47" s="448">
        <f t="shared" si="15"/>
        <v>0</v>
      </c>
      <c r="W47" s="161">
        <f>'Total Spring'!W47+'Total Chain Tensioner'!W47</f>
        <v>0</v>
      </c>
      <c r="X47" s="161">
        <f>'Total Spring'!X47+'Total Chain Tensioner'!X47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'Total Spring'!AF47+'Total Chain Tensioner'!AF47</f>
        <v>0</v>
      </c>
      <c r="AG47" s="161">
        <f>'Total Spring'!AG47+'Total Chain Tensioner'!AG47</f>
        <v>0</v>
      </c>
      <c r="AH47" s="462">
        <f t="shared" si="23"/>
        <v>0</v>
      </c>
      <c r="AI47" s="161">
        <f>'Total Spring'!AI47+'Total Chain Tensioner'!AI47</f>
        <v>0</v>
      </c>
      <c r="AJ47" s="161">
        <f>'Total Spring'!AJ47+'Total Chain Tensioner'!AJ47</f>
        <v>0</v>
      </c>
      <c r="AK47" s="462">
        <f t="shared" si="24"/>
        <v>0</v>
      </c>
      <c r="AL47" s="161">
        <f>'Total Spring'!AL47+'Total Chain Tensioner'!AL47</f>
        <v>0</v>
      </c>
      <c r="AM47" s="161">
        <f>'Total Spring'!AM47+'Total Chain Tensioner'!AM47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'Total Spring'!AR47+'Total Chain Tensioner'!AR47</f>
        <v>0</v>
      </c>
      <c r="AS47" s="161">
        <f>'Total Spring'!AS47+'Total Chain Tensioner'!AS47</f>
        <v>0</v>
      </c>
      <c r="AT47" s="462">
        <f t="shared" si="29"/>
        <v>0</v>
      </c>
      <c r="AU47" s="161">
        <f>'Total Spring'!AU47+'Total Chain Tensioner'!AU47</f>
        <v>0</v>
      </c>
      <c r="AV47" s="161">
        <f>'Total Spring'!AV47+'Total Chain Tensioner'!AV47</f>
        <v>0</v>
      </c>
      <c r="AW47" s="448">
        <f t="shared" si="30"/>
        <v>0</v>
      </c>
      <c r="AX47" s="161">
        <f>'Total Spring'!AX47+'Total Chain Tensioner'!AX47</f>
        <v>0</v>
      </c>
      <c r="AY47" s="161">
        <f>'Total Spring'!AY47+'Total Chain Tensioner'!AY47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'Total Spring'!E48+'Total Chain Tensioner'!E48</f>
        <v>0</v>
      </c>
      <c r="F48" s="161">
        <f>'Total Spring'!F48+'Total Chain Tensioner'!F48</f>
        <v>0</v>
      </c>
      <c r="G48" s="448">
        <f t="shared" si="8"/>
        <v>0</v>
      </c>
      <c r="H48" s="161">
        <f>'Total Spring'!H48+'Total Chain Tensioner'!H48</f>
        <v>0</v>
      </c>
      <c r="I48" s="161">
        <f>'Total Spring'!I48+'Total Chain Tensioner'!I48</f>
        <v>0</v>
      </c>
      <c r="J48" s="448">
        <f t="shared" si="9"/>
        <v>0</v>
      </c>
      <c r="K48" s="161">
        <f>'Total Spring'!K48+'Total Chain Tensioner'!K48</f>
        <v>0</v>
      </c>
      <c r="L48" s="161">
        <f>'Total Spring'!L48+'Total Chain Tensioner'!L48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'Total Spring'!Q48+'Total Chain Tensioner'!Q48</f>
        <v>0</v>
      </c>
      <c r="R48" s="161">
        <f>'Total Spring'!R48+'Total Chain Tensioner'!R48</f>
        <v>0</v>
      </c>
      <c r="S48" s="448">
        <f t="shared" si="14"/>
        <v>0</v>
      </c>
      <c r="T48" s="161">
        <f>'Total Spring'!T48+'Total Chain Tensioner'!T48</f>
        <v>0</v>
      </c>
      <c r="U48" s="161">
        <f>'Total Spring'!U48+'Total Chain Tensioner'!U48</f>
        <v>0</v>
      </c>
      <c r="V48" s="448">
        <f t="shared" si="15"/>
        <v>0</v>
      </c>
      <c r="W48" s="161">
        <f>'Total Spring'!W48+'Total Chain Tensioner'!W48</f>
        <v>0</v>
      </c>
      <c r="X48" s="161">
        <f>'Total Spring'!X48+'Total Chain Tensioner'!X48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'Total Spring'!AF48+'Total Chain Tensioner'!AF48</f>
        <v>0</v>
      </c>
      <c r="AG48" s="161">
        <f>'Total Spring'!AG48+'Total Chain Tensioner'!AG48</f>
        <v>0</v>
      </c>
      <c r="AH48" s="462">
        <f t="shared" si="23"/>
        <v>0</v>
      </c>
      <c r="AI48" s="161">
        <f>'Total Spring'!AI48+'Total Chain Tensioner'!AI48</f>
        <v>0</v>
      </c>
      <c r="AJ48" s="161">
        <f>'Total Spring'!AJ48+'Total Chain Tensioner'!AJ48</f>
        <v>0</v>
      </c>
      <c r="AK48" s="462">
        <f t="shared" si="24"/>
        <v>0</v>
      </c>
      <c r="AL48" s="161">
        <f>'Total Spring'!AL48+'Total Chain Tensioner'!AL48</f>
        <v>0</v>
      </c>
      <c r="AM48" s="161">
        <f>'Total Spring'!AM48+'Total Chain Tensioner'!AM48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'Total Spring'!AR48+'Total Chain Tensioner'!AR48</f>
        <v>0</v>
      </c>
      <c r="AS48" s="161">
        <f>'Total Spring'!AS48+'Total Chain Tensioner'!AS48</f>
        <v>0</v>
      </c>
      <c r="AT48" s="462">
        <f t="shared" si="29"/>
        <v>0</v>
      </c>
      <c r="AU48" s="161">
        <f>'Total Spring'!AU48+'Total Chain Tensioner'!AU48</f>
        <v>0</v>
      </c>
      <c r="AV48" s="161">
        <f>'Total Spring'!AV48+'Total Chain Tensioner'!AV48</f>
        <v>0</v>
      </c>
      <c r="AW48" s="448">
        <f t="shared" si="30"/>
        <v>0</v>
      </c>
      <c r="AX48" s="161">
        <f>'Total Spring'!AX48+'Total Chain Tensioner'!AX48</f>
        <v>0</v>
      </c>
      <c r="AY48" s="161">
        <f>'Total Spring'!AY48+'Total Chain Tensioner'!AY48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'Total Spring'!E49+'Total Chain Tensioner'!E49</f>
        <v>46567.749999999993</v>
      </c>
      <c r="F49" s="161">
        <f>'Total Spring'!F49+'Total Chain Tensioner'!F49</f>
        <v>15319.160000000002</v>
      </c>
      <c r="G49" s="448">
        <f t="shared" si="8"/>
        <v>31248.589999999989</v>
      </c>
      <c r="H49" s="161">
        <f>'Total Spring'!H49+'Total Chain Tensioner'!H49</f>
        <v>55674</v>
      </c>
      <c r="I49" s="161">
        <f>'Total Spring'!I49+'Total Chain Tensioner'!I49</f>
        <v>350090</v>
      </c>
      <c r="J49" s="448">
        <f t="shared" si="9"/>
        <v>-294416</v>
      </c>
      <c r="K49" s="161">
        <f>'Total Spring'!K49+'Total Chain Tensioner'!K49</f>
        <v>77842.900000000009</v>
      </c>
      <c r="L49" s="161">
        <f>'Total Spring'!L49+'Total Chain Tensioner'!L49</f>
        <v>73295</v>
      </c>
      <c r="M49" s="444">
        <f t="shared" si="10"/>
        <v>4547.9000000000087</v>
      </c>
      <c r="N49" s="404">
        <f t="shared" si="11"/>
        <v>180084.65000000002</v>
      </c>
      <c r="O49" s="161">
        <f t="shared" si="12"/>
        <v>438704.16</v>
      </c>
      <c r="P49" s="403">
        <f t="shared" si="13"/>
        <v>-258619.50999999995</v>
      </c>
      <c r="Q49" s="168">
        <f>'Total Spring'!Q49+'Total Chain Tensioner'!Q49</f>
        <v>38452.600000000006</v>
      </c>
      <c r="R49" s="161">
        <f>'Total Spring'!R49+'Total Chain Tensioner'!R49</f>
        <v>80960</v>
      </c>
      <c r="S49" s="448">
        <f t="shared" si="14"/>
        <v>-42507.399999999994</v>
      </c>
      <c r="T49" s="161">
        <f>'Total Spring'!T49+'Total Chain Tensioner'!T49</f>
        <v>62134.5</v>
      </c>
      <c r="U49" s="161">
        <f>'Total Spring'!U49+'Total Chain Tensioner'!U49</f>
        <v>0</v>
      </c>
      <c r="V49" s="448">
        <f t="shared" si="15"/>
        <v>62134.5</v>
      </c>
      <c r="W49" s="161">
        <f>'Total Spring'!W49+'Total Chain Tensioner'!W49</f>
        <v>131892.15</v>
      </c>
      <c r="X49" s="161">
        <f>'Total Spring'!X49+'Total Chain Tensioner'!X49</f>
        <v>0</v>
      </c>
      <c r="Y49" s="444">
        <f t="shared" si="16"/>
        <v>131892.15</v>
      </c>
      <c r="Z49" s="168">
        <f t="shared" si="17"/>
        <v>232479.25</v>
      </c>
      <c r="AA49" s="161">
        <f t="shared" si="18"/>
        <v>80960</v>
      </c>
      <c r="AB49" s="403">
        <f t="shared" si="19"/>
        <v>151519.25</v>
      </c>
      <c r="AC49" s="404">
        <f t="shared" si="20"/>
        <v>412563.9</v>
      </c>
      <c r="AD49" s="161">
        <f t="shared" si="21"/>
        <v>519664.16</v>
      </c>
      <c r="AE49" s="403">
        <f t="shared" si="22"/>
        <v>-107100.25999999995</v>
      </c>
      <c r="AF49" s="168">
        <f>'Total Spring'!AF49+'Total Chain Tensioner'!AF49</f>
        <v>84830.25</v>
      </c>
      <c r="AG49" s="161">
        <f>'Total Spring'!AG49+'Total Chain Tensioner'!AG49</f>
        <v>0</v>
      </c>
      <c r="AH49" s="462">
        <f t="shared" si="23"/>
        <v>84830.25</v>
      </c>
      <c r="AI49" s="161">
        <f>'Total Spring'!AI49+'Total Chain Tensioner'!AI49</f>
        <v>34617.25</v>
      </c>
      <c r="AJ49" s="161">
        <f>'Total Spring'!AJ49+'Total Chain Tensioner'!AJ49</f>
        <v>0</v>
      </c>
      <c r="AK49" s="462">
        <f t="shared" si="24"/>
        <v>34617.25</v>
      </c>
      <c r="AL49" s="161">
        <f>'Total Spring'!AL49+'Total Chain Tensioner'!AL49</f>
        <v>41698</v>
      </c>
      <c r="AM49" s="161">
        <f>'Total Spring'!AM49+'Total Chain Tensioner'!AM49</f>
        <v>0</v>
      </c>
      <c r="AN49" s="444">
        <f t="shared" si="25"/>
        <v>41698</v>
      </c>
      <c r="AO49" s="404">
        <f t="shared" si="26"/>
        <v>161145.5</v>
      </c>
      <c r="AP49" s="161">
        <f t="shared" si="27"/>
        <v>0</v>
      </c>
      <c r="AQ49" s="161">
        <f t="shared" si="28"/>
        <v>161145.5</v>
      </c>
      <c r="AR49" s="168">
        <f>'Total Spring'!AR49+'Total Chain Tensioner'!AR49</f>
        <v>76138.950000000012</v>
      </c>
      <c r="AS49" s="161">
        <f>'Total Spring'!AS49+'Total Chain Tensioner'!AS49</f>
        <v>0</v>
      </c>
      <c r="AT49" s="462">
        <f t="shared" si="29"/>
        <v>76138.950000000012</v>
      </c>
      <c r="AU49" s="161">
        <f>'Total Spring'!AU49+'Total Chain Tensioner'!AU49</f>
        <v>71472.200000000012</v>
      </c>
      <c r="AV49" s="161">
        <f>'Total Spring'!AV49+'Total Chain Tensioner'!AV49</f>
        <v>0</v>
      </c>
      <c r="AW49" s="448">
        <f t="shared" si="30"/>
        <v>71472.200000000012</v>
      </c>
      <c r="AX49" s="161">
        <f>'Total Spring'!AX49+'Total Chain Tensioner'!AX49</f>
        <v>27507.800000000003</v>
      </c>
      <c r="AY49" s="161">
        <f>'Total Spring'!AY49+'Total Chain Tensioner'!AY49</f>
        <v>0</v>
      </c>
      <c r="AZ49" s="444">
        <f t="shared" si="31"/>
        <v>27507.800000000003</v>
      </c>
      <c r="BA49" s="359">
        <f t="shared" si="32"/>
        <v>175118.95</v>
      </c>
      <c r="BB49" s="364">
        <f t="shared" si="33"/>
        <v>0</v>
      </c>
      <c r="BC49" s="364">
        <f t="shared" si="34"/>
        <v>175118.95</v>
      </c>
      <c r="BD49" s="371">
        <f t="shared" si="35"/>
        <v>336264.45</v>
      </c>
      <c r="BE49" s="372">
        <f t="shared" si="36"/>
        <v>0</v>
      </c>
      <c r="BF49" s="372">
        <f t="shared" si="37"/>
        <v>336264.45</v>
      </c>
      <c r="BG49" s="381">
        <f t="shared" si="38"/>
        <v>748828.35000000009</v>
      </c>
      <c r="BH49" s="372">
        <f t="shared" si="39"/>
        <v>519664.16</v>
      </c>
      <c r="BI49" s="372">
        <f t="shared" si="40"/>
        <v>229164.19000000012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'Total Spring'!E50+'Total Chain Tensioner'!E50</f>
        <v>0</v>
      </c>
      <c r="F50" s="161">
        <f>'Total Spring'!F50+'Total Chain Tensioner'!F50</f>
        <v>0</v>
      </c>
      <c r="G50" s="448">
        <f t="shared" si="8"/>
        <v>0</v>
      </c>
      <c r="H50" s="161">
        <f>'Total Spring'!H50+'Total Chain Tensioner'!H50</f>
        <v>0</v>
      </c>
      <c r="I50" s="161">
        <f>'Total Spring'!I50+'Total Chain Tensioner'!I50</f>
        <v>0</v>
      </c>
      <c r="J50" s="448">
        <f t="shared" si="9"/>
        <v>0</v>
      </c>
      <c r="K50" s="161">
        <f>'Total Spring'!K50+'Total Chain Tensioner'!K50</f>
        <v>0</v>
      </c>
      <c r="L50" s="161">
        <f>'Total Spring'!L50+'Total Chain Tensioner'!L50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'Total Spring'!Q50+'Total Chain Tensioner'!Q50</f>
        <v>0</v>
      </c>
      <c r="R50" s="161">
        <f>'Total Spring'!R50+'Total Chain Tensioner'!R50</f>
        <v>0</v>
      </c>
      <c r="S50" s="448">
        <f t="shared" si="14"/>
        <v>0</v>
      </c>
      <c r="T50" s="161">
        <f>'Total Spring'!T50+'Total Chain Tensioner'!T50</f>
        <v>0</v>
      </c>
      <c r="U50" s="161">
        <f>'Total Spring'!U50+'Total Chain Tensioner'!U50</f>
        <v>0</v>
      </c>
      <c r="V50" s="448">
        <f t="shared" si="15"/>
        <v>0</v>
      </c>
      <c r="W50" s="161">
        <f>'Total Spring'!W50+'Total Chain Tensioner'!W50</f>
        <v>0</v>
      </c>
      <c r="X50" s="161">
        <f>'Total Spring'!X50+'Total Chain Tensioner'!X50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'Total Spring'!AF50+'Total Chain Tensioner'!AF50</f>
        <v>0</v>
      </c>
      <c r="AG50" s="161">
        <f>'Total Spring'!AG50+'Total Chain Tensioner'!AG50</f>
        <v>0</v>
      </c>
      <c r="AH50" s="462">
        <f t="shared" si="23"/>
        <v>0</v>
      </c>
      <c r="AI50" s="161">
        <f>'Total Spring'!AI50+'Total Chain Tensioner'!AI50</f>
        <v>0</v>
      </c>
      <c r="AJ50" s="161">
        <f>'Total Spring'!AJ50+'Total Chain Tensioner'!AJ50</f>
        <v>0</v>
      </c>
      <c r="AK50" s="462">
        <f t="shared" si="24"/>
        <v>0</v>
      </c>
      <c r="AL50" s="161">
        <f>'Total Spring'!AL50+'Total Chain Tensioner'!AL50</f>
        <v>0</v>
      </c>
      <c r="AM50" s="161">
        <f>'Total Spring'!AM50+'Total Chain Tensioner'!AM50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'Total Spring'!AR50+'Total Chain Tensioner'!AR50</f>
        <v>0</v>
      </c>
      <c r="AS50" s="161">
        <f>'Total Spring'!AS50+'Total Chain Tensioner'!AS50</f>
        <v>0</v>
      </c>
      <c r="AT50" s="462">
        <f t="shared" si="29"/>
        <v>0</v>
      </c>
      <c r="AU50" s="161">
        <f>'Total Spring'!AU50+'Total Chain Tensioner'!AU50</f>
        <v>0</v>
      </c>
      <c r="AV50" s="161">
        <f>'Total Spring'!AV50+'Total Chain Tensioner'!AV50</f>
        <v>0</v>
      </c>
      <c r="AW50" s="448">
        <f t="shared" si="30"/>
        <v>0</v>
      </c>
      <c r="AX50" s="161">
        <f>'Total Spring'!AX50+'Total Chain Tensioner'!AX50</f>
        <v>0</v>
      </c>
      <c r="AY50" s="161">
        <f>'Total Spring'!AY50+'Total Chain Tensioner'!AY50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'Total Spring'!E51+'Total Chain Tensioner'!E51</f>
        <v>0</v>
      </c>
      <c r="F51" s="161">
        <f>'Total Spring'!F51+'Total Chain Tensioner'!F51</f>
        <v>0</v>
      </c>
      <c r="G51" s="448">
        <f t="shared" si="8"/>
        <v>0</v>
      </c>
      <c r="H51" s="161">
        <f>'Total Spring'!H51+'Total Chain Tensioner'!H51</f>
        <v>0</v>
      </c>
      <c r="I51" s="161">
        <f>'Total Spring'!I51+'Total Chain Tensioner'!I51</f>
        <v>0</v>
      </c>
      <c r="J51" s="448">
        <f t="shared" si="9"/>
        <v>0</v>
      </c>
      <c r="K51" s="161">
        <f>'Total Spring'!K51+'Total Chain Tensioner'!K51</f>
        <v>0</v>
      </c>
      <c r="L51" s="161">
        <f>'Total Spring'!L51+'Total Chain Tensioner'!L51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'Total Spring'!Q51+'Total Chain Tensioner'!Q51</f>
        <v>0</v>
      </c>
      <c r="R51" s="161">
        <f>'Total Spring'!R51+'Total Chain Tensioner'!R51</f>
        <v>0</v>
      </c>
      <c r="S51" s="448">
        <f t="shared" si="14"/>
        <v>0</v>
      </c>
      <c r="T51" s="161">
        <f>'Total Spring'!T51+'Total Chain Tensioner'!T51</f>
        <v>0</v>
      </c>
      <c r="U51" s="161">
        <f>'Total Spring'!U51+'Total Chain Tensioner'!U51</f>
        <v>0</v>
      </c>
      <c r="V51" s="448">
        <f t="shared" si="15"/>
        <v>0</v>
      </c>
      <c r="W51" s="161">
        <f>'Total Spring'!W51+'Total Chain Tensioner'!W51</f>
        <v>0</v>
      </c>
      <c r="X51" s="161">
        <f>'Total Spring'!X51+'Total Chain Tensioner'!X51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'Total Spring'!AF51+'Total Chain Tensioner'!AF51</f>
        <v>0</v>
      </c>
      <c r="AG51" s="161">
        <f>'Total Spring'!AG51+'Total Chain Tensioner'!AG51</f>
        <v>0</v>
      </c>
      <c r="AH51" s="462">
        <f t="shared" si="23"/>
        <v>0</v>
      </c>
      <c r="AI51" s="161">
        <f>'Total Spring'!AI51+'Total Chain Tensioner'!AI51</f>
        <v>0</v>
      </c>
      <c r="AJ51" s="161">
        <f>'Total Spring'!AJ51+'Total Chain Tensioner'!AJ51</f>
        <v>0</v>
      </c>
      <c r="AK51" s="462">
        <f t="shared" si="24"/>
        <v>0</v>
      </c>
      <c r="AL51" s="161">
        <f>'Total Spring'!AL51+'Total Chain Tensioner'!AL51</f>
        <v>0</v>
      </c>
      <c r="AM51" s="161">
        <f>'Total Spring'!AM51+'Total Chain Tensioner'!AM51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'Total Spring'!AR51+'Total Chain Tensioner'!AR51</f>
        <v>0</v>
      </c>
      <c r="AS51" s="161">
        <f>'Total Spring'!AS51+'Total Chain Tensioner'!AS51</f>
        <v>0</v>
      </c>
      <c r="AT51" s="462">
        <f t="shared" si="29"/>
        <v>0</v>
      </c>
      <c r="AU51" s="161">
        <f>'Total Spring'!AU51+'Total Chain Tensioner'!AU51</f>
        <v>0</v>
      </c>
      <c r="AV51" s="161">
        <f>'Total Spring'!AV51+'Total Chain Tensioner'!AV51</f>
        <v>0</v>
      </c>
      <c r="AW51" s="448">
        <f t="shared" si="30"/>
        <v>0</v>
      </c>
      <c r="AX51" s="161">
        <f>'Total Spring'!AX51+'Total Chain Tensioner'!AX51</f>
        <v>0</v>
      </c>
      <c r="AY51" s="161">
        <f>'Total Spring'!AY51+'Total Chain Tensioner'!AY51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'Total Spring'!E52+'Total Chain Tensioner'!E52</f>
        <v>0</v>
      </c>
      <c r="F52" s="161">
        <f>'Total Spring'!F52+'Total Chain Tensioner'!F52</f>
        <v>0</v>
      </c>
      <c r="G52" s="448">
        <f t="shared" ref="G52" si="42">E52-F52</f>
        <v>0</v>
      </c>
      <c r="H52" s="161">
        <f>'Total Spring'!H52+'Total Chain Tensioner'!H52</f>
        <v>0</v>
      </c>
      <c r="I52" s="161">
        <f>'Total Spring'!I52+'Total Chain Tensioner'!I52</f>
        <v>0</v>
      </c>
      <c r="J52" s="448">
        <f t="shared" ref="J52" si="43">H52-I52</f>
        <v>0</v>
      </c>
      <c r="K52" s="161">
        <f>'Total Spring'!K52+'Total Chain Tensioner'!K52</f>
        <v>0</v>
      </c>
      <c r="L52" s="161">
        <f>'Total Spring'!L52+'Total Chain Tensioner'!L52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'Total Spring'!Q52+'Total Chain Tensioner'!Q52</f>
        <v>0</v>
      </c>
      <c r="R52" s="161">
        <f>'Total Spring'!R52+'Total Chain Tensioner'!R52</f>
        <v>0</v>
      </c>
      <c r="S52" s="448">
        <f t="shared" ref="S52" si="48">Q52-R52</f>
        <v>0</v>
      </c>
      <c r="T52" s="161">
        <f>'Total Spring'!T52+'Total Chain Tensioner'!T52</f>
        <v>0</v>
      </c>
      <c r="U52" s="161">
        <f>'Total Spring'!U52+'Total Chain Tensioner'!U52</f>
        <v>0</v>
      </c>
      <c r="V52" s="448">
        <f t="shared" ref="V52" si="49">T52-U52</f>
        <v>0</v>
      </c>
      <c r="W52" s="161">
        <f>'Total Spring'!W52+'Total Chain Tensioner'!W52</f>
        <v>0</v>
      </c>
      <c r="X52" s="161">
        <f>'Total Spring'!X52+'Total Chain Tensioner'!X52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'Total Spring'!AF52+'Total Chain Tensioner'!AF52</f>
        <v>0</v>
      </c>
      <c r="AG52" s="161">
        <f>'Total Spring'!AG52+'Total Chain Tensioner'!AG52</f>
        <v>0</v>
      </c>
      <c r="AH52" s="462">
        <f t="shared" ref="AH52" si="57">AF52-AG52</f>
        <v>0</v>
      </c>
      <c r="AI52" s="161">
        <f>'Total Spring'!AI52+'Total Chain Tensioner'!AI52</f>
        <v>0</v>
      </c>
      <c r="AJ52" s="161">
        <f>'Total Spring'!AJ52+'Total Chain Tensioner'!AJ52</f>
        <v>0</v>
      </c>
      <c r="AK52" s="462">
        <f t="shared" ref="AK52" si="58">AI52-AJ52</f>
        <v>0</v>
      </c>
      <c r="AL52" s="161">
        <f>'Total Spring'!AL52+'Total Chain Tensioner'!AL52</f>
        <v>0</v>
      </c>
      <c r="AM52" s="161">
        <f>'Total Spring'!AM52+'Total Chain Tensioner'!AM52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'Total Spring'!AR52+'Total Chain Tensioner'!AR52</f>
        <v>0</v>
      </c>
      <c r="AS52" s="161">
        <f>'Total Spring'!AS52+'Total Chain Tensioner'!AS52</f>
        <v>0</v>
      </c>
      <c r="AT52" s="462">
        <f t="shared" ref="AT52" si="63">AR52-AS52</f>
        <v>0</v>
      </c>
      <c r="AU52" s="161">
        <f>'Total Spring'!AU52+'Total Chain Tensioner'!AU52</f>
        <v>0</v>
      </c>
      <c r="AV52" s="161">
        <f>'Total Spring'!AV52+'Total Chain Tensioner'!AV52</f>
        <v>0</v>
      </c>
      <c r="AW52" s="448">
        <f t="shared" ref="AW52" si="64">AU52-AV52</f>
        <v>0</v>
      </c>
      <c r="AX52" s="161">
        <f>'Total Spring'!AX52+'Total Chain Tensioner'!AX52</f>
        <v>0</v>
      </c>
      <c r="AY52" s="161">
        <f>'Total Spring'!AY52+'Total Chain Tensioner'!AY52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'Total Spring'!E53+'Total Chain Tensioner'!E53</f>
        <v>0</v>
      </c>
      <c r="F53" s="161">
        <f>'Total Spring'!F53+'Total Chain Tensioner'!F53</f>
        <v>0</v>
      </c>
      <c r="G53" s="448">
        <f t="shared" si="8"/>
        <v>0</v>
      </c>
      <c r="H53" s="161">
        <f>'Total Spring'!H53+'Total Chain Tensioner'!H53</f>
        <v>0</v>
      </c>
      <c r="I53" s="161">
        <f>'Total Spring'!I53+'Total Chain Tensioner'!I53</f>
        <v>0</v>
      </c>
      <c r="J53" s="448">
        <f t="shared" si="9"/>
        <v>0</v>
      </c>
      <c r="K53" s="161">
        <f>'Total Spring'!K53+'Total Chain Tensioner'!K53</f>
        <v>0</v>
      </c>
      <c r="L53" s="161">
        <f>'Total Spring'!L53+'Total Chain Tensioner'!L53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'Total Spring'!Q53+'Total Chain Tensioner'!Q53</f>
        <v>0</v>
      </c>
      <c r="R53" s="161">
        <f>'Total Spring'!R53+'Total Chain Tensioner'!R53</f>
        <v>0</v>
      </c>
      <c r="S53" s="448">
        <f t="shared" si="14"/>
        <v>0</v>
      </c>
      <c r="T53" s="161">
        <f>'Total Spring'!T53+'Total Chain Tensioner'!T53</f>
        <v>0</v>
      </c>
      <c r="U53" s="161">
        <f>'Total Spring'!U53+'Total Chain Tensioner'!U53</f>
        <v>0</v>
      </c>
      <c r="V53" s="448">
        <f t="shared" si="15"/>
        <v>0</v>
      </c>
      <c r="W53" s="161">
        <f>'Total Spring'!W53+'Total Chain Tensioner'!W53</f>
        <v>0</v>
      </c>
      <c r="X53" s="161">
        <f>'Total Spring'!X53+'Total Chain Tensioner'!X53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'Total Spring'!AF53+'Total Chain Tensioner'!AF53</f>
        <v>0</v>
      </c>
      <c r="AG53" s="161">
        <f>'Total Spring'!AG53+'Total Chain Tensioner'!AG53</f>
        <v>0</v>
      </c>
      <c r="AH53" s="462">
        <f t="shared" si="23"/>
        <v>0</v>
      </c>
      <c r="AI53" s="161">
        <f>'Total Spring'!AI53+'Total Chain Tensioner'!AI53</f>
        <v>0</v>
      </c>
      <c r="AJ53" s="161">
        <f>'Total Spring'!AJ53+'Total Chain Tensioner'!AJ53</f>
        <v>0</v>
      </c>
      <c r="AK53" s="462">
        <f t="shared" si="24"/>
        <v>0</v>
      </c>
      <c r="AL53" s="161">
        <f>'Total Spring'!AL53+'Total Chain Tensioner'!AL53</f>
        <v>0</v>
      </c>
      <c r="AM53" s="161">
        <f>'Total Spring'!AM53+'Total Chain Tensioner'!AM53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'Total Spring'!AR53+'Total Chain Tensioner'!AR53</f>
        <v>0</v>
      </c>
      <c r="AS53" s="161">
        <f>'Total Spring'!AS53+'Total Chain Tensioner'!AS53</f>
        <v>0</v>
      </c>
      <c r="AT53" s="462">
        <f t="shared" si="29"/>
        <v>0</v>
      </c>
      <c r="AU53" s="161">
        <f>'Total Spring'!AU53+'Total Chain Tensioner'!AU53</f>
        <v>0</v>
      </c>
      <c r="AV53" s="161">
        <f>'Total Spring'!AV53+'Total Chain Tensioner'!AV53</f>
        <v>0</v>
      </c>
      <c r="AW53" s="448">
        <f t="shared" si="30"/>
        <v>0</v>
      </c>
      <c r="AX53" s="161">
        <f>'Total Spring'!AX53+'Total Chain Tensioner'!AX53</f>
        <v>0</v>
      </c>
      <c r="AY53" s="161">
        <f>'Total Spring'!AY53+'Total Chain Tensioner'!AY53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'Total Spring'!E54+'Total Chain Tensioner'!E54</f>
        <v>0</v>
      </c>
      <c r="F54" s="163">
        <f>'Total Spring'!F54+'Total Chain Tensioner'!F54</f>
        <v>0</v>
      </c>
      <c r="G54" s="449">
        <f t="shared" si="8"/>
        <v>0</v>
      </c>
      <c r="H54" s="162">
        <f>'Total Spring'!H54+'Total Chain Tensioner'!H54</f>
        <v>0</v>
      </c>
      <c r="I54" s="162">
        <f>'Total Spring'!I54+'Total Chain Tensioner'!I54</f>
        <v>0</v>
      </c>
      <c r="J54" s="449">
        <f t="shared" si="9"/>
        <v>0</v>
      </c>
      <c r="K54" s="162">
        <f>'Total Spring'!K54+'Total Chain Tensioner'!K54</f>
        <v>0</v>
      </c>
      <c r="L54" s="162">
        <f>'Total Spring'!L54+'Total Chain Tensioner'!L54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'Total Spring'!Q54+'Total Chain Tensioner'!Q54</f>
        <v>0</v>
      </c>
      <c r="R54" s="162">
        <f>'Total Spring'!R54+'Total Chain Tensioner'!R54</f>
        <v>0</v>
      </c>
      <c r="S54" s="449">
        <f t="shared" si="14"/>
        <v>0</v>
      </c>
      <c r="T54" s="162">
        <f>'Total Spring'!T54+'Total Chain Tensioner'!T54</f>
        <v>0</v>
      </c>
      <c r="U54" s="162">
        <f>'Total Spring'!U54+'Total Chain Tensioner'!U54</f>
        <v>0</v>
      </c>
      <c r="V54" s="449">
        <f t="shared" si="15"/>
        <v>0</v>
      </c>
      <c r="W54" s="163">
        <f>'Total Spring'!W54+'Total Chain Tensioner'!W54</f>
        <v>0</v>
      </c>
      <c r="X54" s="163">
        <f>'Total Spring'!X54+'Total Chain Tensioner'!X54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'Total Spring'!AF54+'Total Chain Tensioner'!AF54</f>
        <v>0</v>
      </c>
      <c r="AG54" s="163">
        <f>'Total Spring'!AG54+'Total Chain Tensioner'!AG54</f>
        <v>0</v>
      </c>
      <c r="AH54" s="463">
        <f t="shared" si="23"/>
        <v>0</v>
      </c>
      <c r="AI54" s="162">
        <f>'Total Spring'!AI54+'Total Chain Tensioner'!AI54</f>
        <v>0</v>
      </c>
      <c r="AJ54" s="163">
        <f>'Total Spring'!AJ54+'Total Chain Tensioner'!AJ54</f>
        <v>0</v>
      </c>
      <c r="AK54" s="463">
        <f t="shared" si="24"/>
        <v>0</v>
      </c>
      <c r="AL54" s="162">
        <f>'Total Spring'!AL54+'Total Chain Tensioner'!AL54</f>
        <v>0</v>
      </c>
      <c r="AM54" s="163">
        <f>'Total Spring'!AM54+'Total Chain Tensioner'!AM54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'Total Spring'!AR54+'Total Chain Tensioner'!AR54</f>
        <v>0</v>
      </c>
      <c r="AS54" s="163">
        <f>'Total Spring'!AS54+'Total Chain Tensioner'!AS54</f>
        <v>0</v>
      </c>
      <c r="AT54" s="463">
        <f t="shared" si="29"/>
        <v>0</v>
      </c>
      <c r="AU54" s="162">
        <f>'Total Spring'!AU54+'Total Chain Tensioner'!AU54</f>
        <v>0</v>
      </c>
      <c r="AV54" s="163">
        <f>'Total Spring'!AV54+'Total Chain Tensioner'!AV54</f>
        <v>0</v>
      </c>
      <c r="AW54" s="449">
        <f t="shared" si="30"/>
        <v>0</v>
      </c>
      <c r="AX54" s="162">
        <f>'Total Spring'!AX54+'Total Chain Tensioner'!AX54</f>
        <v>0</v>
      </c>
      <c r="AY54" s="353">
        <f>'Total Spring'!AY54+'Total Chain Tensioner'!AY54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9350484.5339728873</v>
      </c>
      <c r="F55" s="156">
        <f t="shared" si="75"/>
        <v>8419448.0899999999</v>
      </c>
      <c r="G55" s="451">
        <f t="shared" si="75"/>
        <v>931036.44397288607</v>
      </c>
      <c r="H55" s="156">
        <f t="shared" si="75"/>
        <v>9109095.6206925176</v>
      </c>
      <c r="I55" s="156">
        <f t="shared" si="75"/>
        <v>9446735.2999999989</v>
      </c>
      <c r="J55" s="450">
        <f t="shared" si="75"/>
        <v>-337639.67930748058</v>
      </c>
      <c r="K55" s="156">
        <f t="shared" si="75"/>
        <v>10301342.38550375</v>
      </c>
      <c r="L55" s="156">
        <f t="shared" si="75"/>
        <v>11084497.890000002</v>
      </c>
      <c r="M55" s="446">
        <f t="shared" si="75"/>
        <v>-783155.5044962503</v>
      </c>
      <c r="N55" s="410">
        <f t="shared" si="75"/>
        <v>28760922.540169157</v>
      </c>
      <c r="O55" s="411">
        <f t="shared" si="75"/>
        <v>28950681.280000005</v>
      </c>
      <c r="P55" s="412">
        <f t="shared" si="75"/>
        <v>-189758.73983084434</v>
      </c>
      <c r="Q55" s="157">
        <f t="shared" si="75"/>
        <v>10837894.429323131</v>
      </c>
      <c r="R55" s="156">
        <f t="shared" si="75"/>
        <v>7247065.6100000003</v>
      </c>
      <c r="S55" s="451">
        <f t="shared" si="75"/>
        <v>3590828.8193231309</v>
      </c>
      <c r="T55" s="156">
        <f t="shared" si="75"/>
        <v>9716467.221356662</v>
      </c>
      <c r="U55" s="156">
        <f t="shared" si="75"/>
        <v>0</v>
      </c>
      <c r="V55" s="450">
        <f t="shared" si="75"/>
        <v>9716467.221356662</v>
      </c>
      <c r="W55" s="156">
        <f t="shared" si="75"/>
        <v>10728066.19749717</v>
      </c>
      <c r="X55" s="156">
        <f t="shared" si="75"/>
        <v>0</v>
      </c>
      <c r="Y55" s="446">
        <f t="shared" si="75"/>
        <v>10728066.19749717</v>
      </c>
      <c r="Z55" s="413">
        <f t="shared" si="75"/>
        <v>31282427.848176964</v>
      </c>
      <c r="AA55" s="411">
        <f t="shared" si="75"/>
        <v>7247065.6100000003</v>
      </c>
      <c r="AB55" s="412">
        <f t="shared" si="75"/>
        <v>24035362.238176964</v>
      </c>
      <c r="AC55" s="414">
        <f t="shared" si="75"/>
        <v>60043350.388346113</v>
      </c>
      <c r="AD55" s="156">
        <f t="shared" si="75"/>
        <v>36197746.890000001</v>
      </c>
      <c r="AE55" s="409">
        <f t="shared" si="75"/>
        <v>23845603.498346116</v>
      </c>
      <c r="AF55" s="157">
        <f t="shared" si="75"/>
        <v>9489446.1017211732</v>
      </c>
      <c r="AG55" s="354">
        <f t="shared" si="75"/>
        <v>0</v>
      </c>
      <c r="AH55" s="451">
        <f t="shared" si="75"/>
        <v>9489446.1017211732</v>
      </c>
      <c r="AI55" s="156">
        <f t="shared" si="75"/>
        <v>10098465.10775061</v>
      </c>
      <c r="AJ55" s="354">
        <f t="shared" si="75"/>
        <v>0</v>
      </c>
      <c r="AK55" s="451">
        <f t="shared" ref="AK55:BI55" si="76">SUM(AK7:AK54)</f>
        <v>10098465.10775061</v>
      </c>
      <c r="AL55" s="156">
        <f t="shared" si="76"/>
        <v>8880399.464616714</v>
      </c>
      <c r="AM55" s="354">
        <f t="shared" si="76"/>
        <v>0</v>
      </c>
      <c r="AN55" s="446">
        <f t="shared" si="76"/>
        <v>8880399.464616714</v>
      </c>
      <c r="AO55" s="410">
        <f t="shared" si="76"/>
        <v>28468310.674088493</v>
      </c>
      <c r="AP55" s="411">
        <f t="shared" si="76"/>
        <v>0</v>
      </c>
      <c r="AQ55" s="411">
        <f t="shared" si="76"/>
        <v>28468310.674088493</v>
      </c>
      <c r="AR55" s="157">
        <f t="shared" si="76"/>
        <v>8414155.9379264191</v>
      </c>
      <c r="AS55" s="354">
        <f t="shared" si="76"/>
        <v>0</v>
      </c>
      <c r="AT55" s="451">
        <f t="shared" si="76"/>
        <v>8414155.9379264191</v>
      </c>
      <c r="AU55" s="156">
        <f t="shared" si="76"/>
        <v>8873126.514539063</v>
      </c>
      <c r="AV55" s="354">
        <f t="shared" si="76"/>
        <v>0</v>
      </c>
      <c r="AW55" s="450">
        <f t="shared" si="76"/>
        <v>8873126.514539063</v>
      </c>
      <c r="AX55" s="156">
        <f t="shared" si="76"/>
        <v>8966970.8383532502</v>
      </c>
      <c r="AY55" s="354">
        <f t="shared" si="76"/>
        <v>0</v>
      </c>
      <c r="AZ55" s="446">
        <f t="shared" si="76"/>
        <v>8966970.8383532502</v>
      </c>
      <c r="BA55" s="361">
        <f t="shared" si="76"/>
        <v>26254253.290818736</v>
      </c>
      <c r="BB55" s="366">
        <f t="shared" si="76"/>
        <v>0</v>
      </c>
      <c r="BC55" s="366">
        <f t="shared" si="76"/>
        <v>26254253.290818736</v>
      </c>
      <c r="BD55" s="375">
        <f t="shared" si="76"/>
        <v>54722563.964907229</v>
      </c>
      <c r="BE55" s="376">
        <f t="shared" si="76"/>
        <v>0</v>
      </c>
      <c r="BF55" s="376">
        <f t="shared" si="76"/>
        <v>54722563.964907229</v>
      </c>
      <c r="BG55" s="383">
        <f t="shared" si="76"/>
        <v>114765914.35325332</v>
      </c>
      <c r="BH55" s="376">
        <f t="shared" si="76"/>
        <v>36197746.890000001</v>
      </c>
      <c r="BI55" s="376">
        <f t="shared" si="76"/>
        <v>78568167.463253319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AR4:AZ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6"/>
  <sheetViews>
    <sheetView showGridLines="0" zoomScale="70" zoomScaleNormal="70" workbookViewId="0">
      <pane xSplit="4" ySplit="6" topLeftCell="E46" activePane="bottomRight" state="frozen"/>
      <selection activeCell="F9" sqref="F9"/>
      <selection pane="topRight" activeCell="F9" sqref="F9"/>
      <selection pane="bottomLeft" activeCell="F9" sqref="F9"/>
      <selection pane="bottomRight" activeCell="E52" sqref="E5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315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304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485"/>
      <c r="B4" s="178" t="s">
        <v>40</v>
      </c>
      <c r="C4" s="194" t="s">
        <v>42</v>
      </c>
      <c r="D4" s="170" t="s">
        <v>42</v>
      </c>
      <c r="E4" s="574">
        <v>2017</v>
      </c>
      <c r="F4" s="575"/>
      <c r="G4" s="575"/>
      <c r="H4" s="575"/>
      <c r="I4" s="575"/>
      <c r="J4" s="575"/>
      <c r="K4" s="575"/>
      <c r="L4" s="575"/>
      <c r="M4" s="576"/>
      <c r="N4" s="392">
        <v>2017</v>
      </c>
      <c r="O4" s="393"/>
      <c r="P4" s="394"/>
      <c r="Q4" s="574">
        <v>2017</v>
      </c>
      <c r="R4" s="575"/>
      <c r="S4" s="575"/>
      <c r="T4" s="575"/>
      <c r="U4" s="575"/>
      <c r="V4" s="575"/>
      <c r="W4" s="575"/>
      <c r="X4" s="575"/>
      <c r="Y4" s="576"/>
      <c r="Z4" s="392">
        <v>2017</v>
      </c>
      <c r="AA4" s="392"/>
      <c r="AB4" s="392"/>
      <c r="AC4" s="392">
        <v>2017</v>
      </c>
      <c r="AD4" s="393"/>
      <c r="AE4" s="394"/>
      <c r="AF4" s="574">
        <v>2017</v>
      </c>
      <c r="AG4" s="575"/>
      <c r="AH4" s="575"/>
      <c r="AI4" s="575"/>
      <c r="AJ4" s="575"/>
      <c r="AK4" s="575"/>
      <c r="AL4" s="575"/>
      <c r="AM4" s="575"/>
      <c r="AN4" s="576"/>
      <c r="AO4" s="392">
        <v>2017</v>
      </c>
      <c r="AP4" s="393"/>
      <c r="AQ4" s="393"/>
      <c r="AR4" s="574">
        <v>2017</v>
      </c>
      <c r="AS4" s="575"/>
      <c r="AT4" s="575"/>
      <c r="AU4" s="575"/>
      <c r="AV4" s="575"/>
      <c r="AW4" s="575"/>
      <c r="AX4" s="575"/>
      <c r="AY4" s="575"/>
      <c r="AZ4" s="575"/>
      <c r="BA4" s="340">
        <v>2017</v>
      </c>
      <c r="BB4" s="340"/>
      <c r="BC4" s="340"/>
      <c r="BD4" s="349" t="s">
        <v>98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ht="30" customHeight="1">
      <c r="A7" s="40"/>
      <c r="B7" s="148"/>
      <c r="C7" s="196"/>
      <c r="D7" s="39"/>
      <c r="E7" s="167"/>
      <c r="F7" s="37"/>
      <c r="G7" s="454"/>
      <c r="H7" s="37"/>
      <c r="I7" s="37"/>
      <c r="J7" s="454"/>
      <c r="K7" s="37"/>
      <c r="L7" s="37"/>
      <c r="M7" s="452"/>
      <c r="N7" s="402"/>
      <c r="O7" s="37"/>
      <c r="P7" s="401"/>
      <c r="Q7" s="167"/>
      <c r="R7" s="37"/>
      <c r="S7" s="454"/>
      <c r="T7" s="37"/>
      <c r="U7" s="37"/>
      <c r="V7" s="454"/>
      <c r="W7" s="37"/>
      <c r="X7" s="37"/>
      <c r="Y7" s="452"/>
      <c r="Z7" s="167"/>
      <c r="AA7" s="37"/>
      <c r="AB7" s="401"/>
      <c r="AC7" s="402"/>
      <c r="AD7" s="37"/>
      <c r="AE7" s="401"/>
      <c r="AF7" s="167"/>
      <c r="AG7" s="351"/>
      <c r="AH7" s="464"/>
      <c r="AI7" s="37"/>
      <c r="AJ7" s="351"/>
      <c r="AK7" s="464"/>
      <c r="AL7" s="37"/>
      <c r="AM7" s="351"/>
      <c r="AN7" s="452"/>
      <c r="AO7" s="402"/>
      <c r="AP7" s="37"/>
      <c r="AQ7" s="37"/>
      <c r="AR7" s="167"/>
      <c r="AS7" s="351"/>
      <c r="AT7" s="464"/>
      <c r="AU7" s="37"/>
      <c r="AV7" s="351"/>
      <c r="AW7" s="454"/>
      <c r="AX7" s="37"/>
      <c r="AY7" s="351"/>
      <c r="AZ7" s="452"/>
      <c r="BA7" s="358"/>
      <c r="BB7" s="363"/>
      <c r="BC7" s="363"/>
      <c r="BD7" s="369"/>
      <c r="BE7" s="370"/>
      <c r="BF7" s="370"/>
      <c r="BG7" s="380"/>
      <c r="BH7" s="370"/>
      <c r="BI7" s="370"/>
      <c r="BJ7" s="435"/>
    </row>
    <row r="8" spans="1:62" s="149" customFormat="1" ht="30" customHeight="1">
      <c r="A8" s="199">
        <v>1</v>
      </c>
      <c r="B8" s="197">
        <v>51201</v>
      </c>
      <c r="C8" s="198" t="s">
        <v>0</v>
      </c>
      <c r="D8" s="150" t="s">
        <v>83</v>
      </c>
      <c r="E8" s="168">
        <f>+'42 61'!E7+'42 63'!E7+'42 64'!E7+'42 65'!E7+'42 66'!E7+'42 67'!E7</f>
        <v>29900</v>
      </c>
      <c r="F8" s="161">
        <f>+'42 61'!F7+'42 63'!F7+'42 64'!F7+'42 65'!F7+'42 66'!F7+'42 67'!F7</f>
        <v>29900</v>
      </c>
      <c r="G8" s="448">
        <f t="shared" ref="G8:G55" si="0">+E8-F8</f>
        <v>0</v>
      </c>
      <c r="H8" s="161">
        <f>+'42 61'!H7+'42 63'!H7+'42 64'!H7+'42 65'!H7+'42 66'!H7+'42 67'!H7</f>
        <v>29900</v>
      </c>
      <c r="I8" s="161">
        <f>+'42 61'!I7+'42 63'!I7+'42 64'!I7+'42 65'!I7+'42 66'!I7+'42 67'!I7</f>
        <v>29900</v>
      </c>
      <c r="J8" s="448">
        <f t="shared" ref="J8:J55" si="1">+H8-I8</f>
        <v>0</v>
      </c>
      <c r="K8" s="161">
        <f>+'42 61'!K7+'42 63'!K7+'42 64'!K7+'42 65'!K7+'42 66'!K7+'42 67'!K7</f>
        <v>29800</v>
      </c>
      <c r="L8" s="161">
        <f>+'42 61'!L7+'42 63'!L7+'42 64'!L7+'42 65'!L7+'42 66'!L7+'42 67'!L7</f>
        <v>29800</v>
      </c>
      <c r="M8" s="444">
        <f t="shared" ref="M8:M55" si="2">+K8-L8</f>
        <v>0</v>
      </c>
      <c r="N8" s="404">
        <f>+E8+H8+K8</f>
        <v>89600</v>
      </c>
      <c r="O8" s="161">
        <f>+F8+I8+L8</f>
        <v>89600</v>
      </c>
      <c r="P8" s="403">
        <f t="shared" ref="P8:P55" si="3">+N8-O8</f>
        <v>0</v>
      </c>
      <c r="Q8" s="168">
        <f>+'42 61'!Q7+'42 63'!Q7+'42 64'!Q7+'42 65'!Q7+'42 66'!Q7+'42 67'!Q7</f>
        <v>29800</v>
      </c>
      <c r="R8" s="161">
        <f>+'42 61'!R7+'42 63'!R7+'42 64'!R7+'42 65'!R7+'42 66'!R7+'42 67'!R7</f>
        <v>29800</v>
      </c>
      <c r="S8" s="448">
        <f t="shared" ref="S8:S55" si="4">+Q8-R8</f>
        <v>0</v>
      </c>
      <c r="T8" s="161">
        <f>+'42 61'!T7+'42 63'!T7+'42 64'!T7+'42 65'!T7+'42 66'!T7+'42 67'!T7</f>
        <v>29900</v>
      </c>
      <c r="U8" s="161">
        <f>+'42 61'!U7+'42 63'!U7+'42 64'!U7+'42 65'!U7+'42 66'!U7+'42 67'!U7</f>
        <v>0</v>
      </c>
      <c r="V8" s="448">
        <f t="shared" ref="V8:V55" si="5">+T8-U8</f>
        <v>29900</v>
      </c>
      <c r="W8" s="161">
        <f>+'42 61'!W7+'42 63'!W7+'42 64'!W7+'42 65'!W7+'42 66'!W7+'42 67'!W7</f>
        <v>29800</v>
      </c>
      <c r="X8" s="161">
        <f>+'42 61'!X7+'42 63'!X7+'42 64'!X7+'42 65'!X7+'42 66'!X7+'42 67'!X7</f>
        <v>0</v>
      </c>
      <c r="Y8" s="444">
        <f t="shared" ref="Y8:Y55" si="6">+W8-X8</f>
        <v>29800</v>
      </c>
      <c r="Z8" s="168">
        <f>+Q8+T8+W8</f>
        <v>89500</v>
      </c>
      <c r="AA8" s="161">
        <f>+R8+U8+X8</f>
        <v>29800</v>
      </c>
      <c r="AB8" s="403">
        <f t="shared" ref="AB8:AB55" si="7">+Z8-AA8</f>
        <v>59700</v>
      </c>
      <c r="AC8" s="404">
        <f>+E8+H8+K8+Q8+T8+W8</f>
        <v>179100</v>
      </c>
      <c r="AD8" s="161">
        <f>+F8+I8+L8+R8+U8+X8</f>
        <v>119400</v>
      </c>
      <c r="AE8" s="403">
        <f t="shared" ref="AE8:AE55" si="8">+AC8-AD8</f>
        <v>59700</v>
      </c>
      <c r="AF8" s="168">
        <f>+'42 61'!AF7+'42 63'!AF7+'42 64'!AF7+'42 65'!AF7+'42 66'!AF7+'42 67'!AF7</f>
        <v>29800</v>
      </c>
      <c r="AG8" s="161">
        <f>+'42 61'!AG7+'42 63'!AG7+'42 64'!AG7+'42 65'!AG7+'42 66'!AG7+'42 67'!AG7</f>
        <v>0</v>
      </c>
      <c r="AH8" s="462">
        <f t="shared" ref="AH8:AH55" si="9">+AF8-AG8</f>
        <v>29800</v>
      </c>
      <c r="AI8" s="161">
        <f>+'42 61'!AI7+'42 63'!AI7+'42 64'!AI7+'42 65'!AI7+'42 66'!AI7+'42 67'!AI7</f>
        <v>29800</v>
      </c>
      <c r="AJ8" s="161">
        <f>+'42 61'!AJ7+'42 63'!AJ7+'42 64'!AJ7+'42 65'!AJ7+'42 66'!AJ7+'42 67'!AJ7</f>
        <v>0</v>
      </c>
      <c r="AK8" s="462">
        <f t="shared" ref="AK8:AK55" si="10">+AI8-AJ8</f>
        <v>29800</v>
      </c>
      <c r="AL8" s="161">
        <f>+'42 61'!AL7+'42 63'!AL7+'42 64'!AL7+'42 65'!AL7+'42 66'!AL7+'42 67'!AL7</f>
        <v>29800</v>
      </c>
      <c r="AM8" s="161">
        <f>+'42 61'!AM7+'42 63'!AM7+'42 64'!AM7+'42 65'!AM7+'42 66'!AM7+'42 67'!AM7</f>
        <v>0</v>
      </c>
      <c r="AN8" s="444">
        <f t="shared" ref="AN8:AN55" si="11">+AL8-AM8</f>
        <v>29800</v>
      </c>
      <c r="AO8" s="404">
        <f t="shared" ref="AO8:AP55" si="12">+AF8+AI8+AL8</f>
        <v>89400</v>
      </c>
      <c r="AP8" s="161">
        <f t="shared" si="12"/>
        <v>0</v>
      </c>
      <c r="AQ8" s="161">
        <f t="shared" ref="AQ8:AQ55" si="13">+AO8-AP8</f>
        <v>89400</v>
      </c>
      <c r="AR8" s="168">
        <f>+'42 61'!AR7+'42 63'!AR7+'42 64'!AR7+'42 65'!AR7+'42 66'!AR7+'42 67'!AR7</f>
        <v>29700</v>
      </c>
      <c r="AS8" s="161">
        <f>+'42 61'!AS7+'42 63'!AS7+'42 64'!AS7+'42 65'!AS7+'42 66'!AS7+'42 67'!AS7</f>
        <v>0</v>
      </c>
      <c r="AT8" s="462">
        <f t="shared" ref="AT8:AT55" si="14">+AR8-AS8</f>
        <v>29700</v>
      </c>
      <c r="AU8" s="161">
        <f>+'42 61'!AU7+'42 63'!AU7+'42 64'!AU7+'42 65'!AU7+'42 66'!AU7+'42 67'!AU7</f>
        <v>29700</v>
      </c>
      <c r="AV8" s="161">
        <f>+'42 61'!AV7+'42 63'!AV7+'42 64'!AV7+'42 65'!AV7+'42 66'!AV7+'42 67'!AV7</f>
        <v>0</v>
      </c>
      <c r="AW8" s="448">
        <f t="shared" ref="AW8:AW55" si="15">+AU8-AV8</f>
        <v>29700</v>
      </c>
      <c r="AX8" s="161">
        <f>+'42 61'!AX7+'42 63'!AX7+'42 64'!AX7+'42 65'!AX7+'42 66'!AX7+'42 67'!AX7</f>
        <v>29600</v>
      </c>
      <c r="AY8" s="161">
        <f>+'42 61'!AY7+'42 63'!AY7+'42 64'!AY7+'42 65'!AY7+'42 66'!AY7+'42 67'!AY7</f>
        <v>0</v>
      </c>
      <c r="AZ8" s="444">
        <f t="shared" ref="AZ8:AZ55" si="16">+AX8-AY8</f>
        <v>29600</v>
      </c>
      <c r="BA8" s="359">
        <f t="shared" ref="BA8:BB55" si="17">+AR8+AU8+AX8</f>
        <v>89000</v>
      </c>
      <c r="BB8" s="364">
        <f t="shared" si="17"/>
        <v>0</v>
      </c>
      <c r="BC8" s="364">
        <f t="shared" ref="BC8:BC55" si="18">+BA8-BB8</f>
        <v>89000</v>
      </c>
      <c r="BD8" s="371">
        <f t="shared" ref="BD8:BD55" si="19">AF8+AI8+AL8+AR8+AU8+AX8</f>
        <v>178400</v>
      </c>
      <c r="BE8" s="372">
        <f t="shared" ref="BE8:BE55" si="20">+AG8+AJ8+AM8+AS8+AV8+AY8</f>
        <v>0</v>
      </c>
      <c r="BF8" s="372">
        <f t="shared" ref="BF8:BF55" si="21">+BD8-BE8</f>
        <v>178400</v>
      </c>
      <c r="BG8" s="381">
        <f t="shared" ref="BG8:BH55" si="22">+AC8+BD8</f>
        <v>357500</v>
      </c>
      <c r="BH8" s="372">
        <f t="shared" si="22"/>
        <v>119400</v>
      </c>
      <c r="BI8" s="372">
        <f t="shared" ref="BI8:BI55" si="23">+BG8-BH8</f>
        <v>238100</v>
      </c>
      <c r="BJ8" s="436"/>
    </row>
    <row r="9" spans="1:62" s="149" customFormat="1" ht="30" customHeight="1">
      <c r="A9" s="40">
        <f>A8+1</f>
        <v>2</v>
      </c>
      <c r="B9" s="197">
        <v>51202</v>
      </c>
      <c r="C9" s="198" t="s">
        <v>1</v>
      </c>
      <c r="D9" s="150" t="s">
        <v>43</v>
      </c>
      <c r="E9" s="168">
        <f>+'42 61'!E8+'42 63'!E8+'42 64'!E8+'42 65'!E8+'42 66'!E8+'42 67'!E8</f>
        <v>352698.51999999996</v>
      </c>
      <c r="F9" s="161">
        <f>+'42 61'!F8+'42 63'!F8+'42 64'!F8+'42 65'!F8+'42 66'!F8+'42 67'!F8</f>
        <v>551480.55000000005</v>
      </c>
      <c r="G9" s="448">
        <f t="shared" si="0"/>
        <v>-198782.03000000009</v>
      </c>
      <c r="H9" s="161">
        <f>+'42 61'!H8+'42 63'!H8+'42 64'!H8+'42 65'!H8+'42 66'!H8+'42 67'!H8</f>
        <v>352230.04000000004</v>
      </c>
      <c r="I9" s="161">
        <f>+'42 61'!I8+'42 63'!I8+'42 64'!I8+'42 65'!I8+'42 66'!I8+'42 67'!I8</f>
        <v>720333.33</v>
      </c>
      <c r="J9" s="448">
        <f t="shared" si="1"/>
        <v>-368103.28999999992</v>
      </c>
      <c r="K9" s="161">
        <f>+'42 61'!K8+'42 63'!K8+'42 64'!K8+'42 65'!K8+'42 66'!K8+'42 67'!K8</f>
        <v>359230.88</v>
      </c>
      <c r="L9" s="161">
        <f>+'42 61'!L8+'42 63'!L8+'42 64'!L8+'42 65'!L8+'42 66'!L8+'42 67'!L8</f>
        <v>864179.03999999992</v>
      </c>
      <c r="M9" s="444">
        <f t="shared" si="2"/>
        <v>-504948.15999999992</v>
      </c>
      <c r="N9" s="404">
        <f t="shared" ref="N9:O55" si="24">+E9+H9+K9</f>
        <v>1064159.44</v>
      </c>
      <c r="O9" s="161">
        <f t="shared" si="24"/>
        <v>2135992.92</v>
      </c>
      <c r="P9" s="403">
        <f t="shared" si="3"/>
        <v>-1071833.48</v>
      </c>
      <c r="Q9" s="168">
        <f>+'42 61'!Q8+'42 63'!Q8+'42 64'!Q8+'42 65'!Q8+'42 66'!Q8+'42 67'!Q8</f>
        <v>350271.99999999994</v>
      </c>
      <c r="R9" s="161">
        <f>+'42 61'!R8+'42 63'!R8+'42 64'!R8+'42 65'!R8+'42 66'!R8+'42 67'!R8</f>
        <v>387555.83999999997</v>
      </c>
      <c r="S9" s="448">
        <f t="shared" si="4"/>
        <v>-37283.840000000026</v>
      </c>
      <c r="T9" s="161">
        <f>+'42 61'!T8+'42 63'!T8+'42 64'!T8+'42 65'!T8+'42 66'!T8+'42 67'!T8</f>
        <v>389813.44</v>
      </c>
      <c r="U9" s="161">
        <f>+'42 61'!U8+'42 63'!U8+'42 64'!U8+'42 65'!U8+'42 66'!U8+'42 67'!U8</f>
        <v>0</v>
      </c>
      <c r="V9" s="448">
        <f t="shared" si="5"/>
        <v>389813.44</v>
      </c>
      <c r="W9" s="161">
        <f>+'42 61'!W8+'42 63'!W8+'42 64'!W8+'42 65'!W8+'42 66'!W8+'42 67'!W8</f>
        <v>389323.88000000006</v>
      </c>
      <c r="X9" s="161">
        <f>+'42 61'!X8+'42 63'!X8+'42 64'!X8+'42 65'!X8+'42 66'!X8+'42 67'!X8</f>
        <v>0</v>
      </c>
      <c r="Y9" s="444">
        <f t="shared" si="6"/>
        <v>389323.88000000006</v>
      </c>
      <c r="Z9" s="168">
        <f t="shared" ref="Z9:AA55" si="25">+Q9+T9+W9</f>
        <v>1129409.32</v>
      </c>
      <c r="AA9" s="161">
        <f t="shared" si="25"/>
        <v>387555.83999999997</v>
      </c>
      <c r="AB9" s="403">
        <f t="shared" si="7"/>
        <v>741853.4800000001</v>
      </c>
      <c r="AC9" s="404">
        <f t="shared" ref="AC9:AD55" si="26">+E9+H9+K9+Q9+T9+W9</f>
        <v>2193568.7599999998</v>
      </c>
      <c r="AD9" s="161">
        <f t="shared" si="26"/>
        <v>2523548.7599999998</v>
      </c>
      <c r="AE9" s="403">
        <f t="shared" si="8"/>
        <v>-329980</v>
      </c>
      <c r="AF9" s="168">
        <f>+'42 61'!AF8+'42 63'!AF8+'42 64'!AF8+'42 65'!AF8+'42 66'!AF8+'42 67'!AF8</f>
        <v>385587.83999999997</v>
      </c>
      <c r="AG9" s="161">
        <f>+'42 61'!AG8+'42 63'!AG8+'42 64'!AG8+'42 65'!AG8+'42 66'!AG8+'42 67'!AG8</f>
        <v>0</v>
      </c>
      <c r="AH9" s="462">
        <f t="shared" si="9"/>
        <v>385587.83999999997</v>
      </c>
      <c r="AI9" s="161">
        <f>+'42 61'!AI8+'42 63'!AI8+'42 64'!AI8+'42 65'!AI8+'42 66'!AI8+'42 67'!AI8</f>
        <v>388559.35999999999</v>
      </c>
      <c r="AJ9" s="161">
        <f>+'42 61'!AJ8+'42 63'!AJ8+'42 64'!AJ8+'42 65'!AJ8+'42 66'!AJ8+'42 67'!AJ8</f>
        <v>0</v>
      </c>
      <c r="AK9" s="462">
        <f t="shared" si="10"/>
        <v>388559.35999999999</v>
      </c>
      <c r="AL9" s="161">
        <f>+'42 61'!AL8+'42 63'!AL8+'42 64'!AL8+'42 65'!AL8+'42 66'!AL8+'42 67'!AL8</f>
        <v>384337.81999999995</v>
      </c>
      <c r="AM9" s="161">
        <f>+'42 61'!AM8+'42 63'!AM8+'42 64'!AM8+'42 65'!AM8+'42 66'!AM8+'42 67'!AM8</f>
        <v>0</v>
      </c>
      <c r="AN9" s="444">
        <f t="shared" si="11"/>
        <v>384337.81999999995</v>
      </c>
      <c r="AO9" s="404">
        <f t="shared" si="12"/>
        <v>1158485.02</v>
      </c>
      <c r="AP9" s="161">
        <f t="shared" si="12"/>
        <v>0</v>
      </c>
      <c r="AQ9" s="161">
        <f t="shared" si="13"/>
        <v>1158485.02</v>
      </c>
      <c r="AR9" s="168">
        <f>+'42 61'!AR8+'42 63'!AR8+'42 64'!AR8+'42 65'!AR8+'42 66'!AR8+'42 67'!AR8</f>
        <v>384307.60000000009</v>
      </c>
      <c r="AS9" s="161">
        <f>+'42 61'!AS8+'42 63'!AS8+'42 64'!AS8+'42 65'!AS8+'42 66'!AS8+'42 67'!AS8</f>
        <v>0</v>
      </c>
      <c r="AT9" s="462">
        <f t="shared" si="14"/>
        <v>384307.60000000009</v>
      </c>
      <c r="AU9" s="161">
        <f>+'42 61'!AU8+'42 63'!AU8+'42 64'!AU8+'42 65'!AU8+'42 66'!AU8+'42 67'!AU8</f>
        <v>382078.22</v>
      </c>
      <c r="AV9" s="161">
        <f>+'42 61'!AV8+'42 63'!AV8+'42 64'!AV8+'42 65'!AV8+'42 66'!AV8+'42 67'!AV8</f>
        <v>0</v>
      </c>
      <c r="AW9" s="448">
        <f t="shared" si="15"/>
        <v>382078.22</v>
      </c>
      <c r="AX9" s="161">
        <f>+'42 61'!AX8+'42 63'!AX8+'42 64'!AX8+'42 65'!AX8+'42 66'!AX8+'42 67'!AX8</f>
        <v>369250.36</v>
      </c>
      <c r="AY9" s="161">
        <f>+'42 61'!AY8+'42 63'!AY8+'42 64'!AY8+'42 65'!AY8+'42 66'!AY8+'42 67'!AY8</f>
        <v>0</v>
      </c>
      <c r="AZ9" s="444">
        <f t="shared" si="16"/>
        <v>369250.36</v>
      </c>
      <c r="BA9" s="359">
        <f t="shared" si="17"/>
        <v>1135636.1800000002</v>
      </c>
      <c r="BB9" s="364">
        <f t="shared" si="17"/>
        <v>0</v>
      </c>
      <c r="BC9" s="364">
        <f t="shared" si="18"/>
        <v>1135636.1800000002</v>
      </c>
      <c r="BD9" s="371">
        <f t="shared" si="19"/>
        <v>2294121.2000000002</v>
      </c>
      <c r="BE9" s="372">
        <f t="shared" si="20"/>
        <v>0</v>
      </c>
      <c r="BF9" s="372">
        <f t="shared" si="21"/>
        <v>2294121.2000000002</v>
      </c>
      <c r="BG9" s="381">
        <f t="shared" si="22"/>
        <v>4487689.96</v>
      </c>
      <c r="BH9" s="372">
        <f t="shared" si="22"/>
        <v>2523548.7599999998</v>
      </c>
      <c r="BI9" s="372">
        <f t="shared" si="23"/>
        <v>1964141.2000000002</v>
      </c>
      <c r="BJ9" s="436"/>
    </row>
    <row r="10" spans="1:62" s="149" customFormat="1" ht="30" customHeight="1">
      <c r="A10" s="40">
        <f t="shared" ref="A10:A54" si="27">A9+1</f>
        <v>3</v>
      </c>
      <c r="B10" s="197">
        <v>51203</v>
      </c>
      <c r="C10" s="198" t="s">
        <v>2</v>
      </c>
      <c r="D10" s="150" t="s">
        <v>44</v>
      </c>
      <c r="E10" s="168">
        <f>+'42 61'!E9+'42 63'!E9+'42 64'!E9+'42 65'!E9+'42 66'!E9+'42 67'!E9</f>
        <v>381025.49450000009</v>
      </c>
      <c r="F10" s="161">
        <f>+'42 61'!F9+'42 63'!F9+'42 64'!F9+'42 65'!F9+'42 66'!F9+'42 67'!F9</f>
        <v>370910.31999999995</v>
      </c>
      <c r="G10" s="448">
        <f t="shared" si="0"/>
        <v>10115.174500000139</v>
      </c>
      <c r="H10" s="161">
        <f>+'42 61'!H9+'42 63'!H9+'42 64'!H9+'42 65'!H9+'42 66'!H9+'42 67'!H9</f>
        <v>605.05199999999991</v>
      </c>
      <c r="I10" s="161">
        <f>+'42 61'!I9+'42 63'!I9+'42 64'!I9+'42 65'!I9+'42 66'!I9+'42 67'!I9</f>
        <v>20694.77</v>
      </c>
      <c r="J10" s="448">
        <f t="shared" si="1"/>
        <v>-20089.718000000001</v>
      </c>
      <c r="K10" s="161">
        <f>+'42 61'!K9+'42 63'!K9+'42 64'!K9+'42 65'!K9+'42 66'!K9+'42 67'!K9</f>
        <v>0</v>
      </c>
      <c r="L10" s="161">
        <f>+'42 61'!L9+'42 63'!L9+'42 64'!L9+'42 65'!L9+'42 66'!L9+'42 67'!L9</f>
        <v>34269.9</v>
      </c>
      <c r="M10" s="444">
        <f t="shared" si="2"/>
        <v>-34269.9</v>
      </c>
      <c r="N10" s="404">
        <f t="shared" si="24"/>
        <v>381630.54650000011</v>
      </c>
      <c r="O10" s="161">
        <f t="shared" si="24"/>
        <v>425874.99</v>
      </c>
      <c r="P10" s="403">
        <f t="shared" si="3"/>
        <v>-44244.443499999878</v>
      </c>
      <c r="Q10" s="168">
        <f>+'42 61'!Q9+'42 63'!Q9+'42 64'!Q9+'42 65'!Q9+'42 66'!Q9+'42 67'!Q9</f>
        <v>4143.2685000000001</v>
      </c>
      <c r="R10" s="161">
        <f>+'42 61'!R9+'42 63'!R9+'42 64'!R9+'42 65'!R9+'42 66'!R9+'42 67'!R9</f>
        <v>10072.369999999999</v>
      </c>
      <c r="S10" s="448">
        <f t="shared" si="4"/>
        <v>-5929.1014999999989</v>
      </c>
      <c r="T10" s="161">
        <f>+'42 61'!T9+'42 63'!T9+'42 64'!T9+'42 65'!T9+'42 66'!T9+'42 67'!T9</f>
        <v>1229.3119999999999</v>
      </c>
      <c r="U10" s="161">
        <f>+'42 61'!U9+'42 63'!U9+'42 64'!U9+'42 65'!U9+'42 66'!U9+'42 67'!U9</f>
        <v>0</v>
      </c>
      <c r="V10" s="448">
        <f t="shared" si="5"/>
        <v>1229.3119999999999</v>
      </c>
      <c r="W10" s="161">
        <f>+'42 61'!W9+'42 63'!W9+'42 64'!W9+'42 65'!W9+'42 66'!W9+'42 67'!W9</f>
        <v>606.08100000000013</v>
      </c>
      <c r="X10" s="161">
        <f>+'42 61'!X9+'42 63'!X9+'42 64'!X9+'42 65'!X9+'42 66'!X9+'42 67'!X9</f>
        <v>0</v>
      </c>
      <c r="Y10" s="444">
        <f t="shared" si="6"/>
        <v>606.08100000000013</v>
      </c>
      <c r="Z10" s="168">
        <f t="shared" si="25"/>
        <v>5978.6615000000002</v>
      </c>
      <c r="AA10" s="161">
        <f t="shared" si="25"/>
        <v>10072.369999999999</v>
      </c>
      <c r="AB10" s="403">
        <f t="shared" si="7"/>
        <v>-4093.7084999999988</v>
      </c>
      <c r="AC10" s="404">
        <f t="shared" si="26"/>
        <v>387609.2080000001</v>
      </c>
      <c r="AD10" s="161">
        <f t="shared" si="26"/>
        <v>435947.36</v>
      </c>
      <c r="AE10" s="403">
        <f t="shared" si="8"/>
        <v>-48338.151999999885</v>
      </c>
      <c r="AF10" s="168">
        <f>+'42 61'!AF9+'42 63'!AF9+'42 64'!AF9+'42 65'!AF9+'42 66'!AF9+'42 67'!AF9</f>
        <v>0</v>
      </c>
      <c r="AG10" s="161">
        <f>+'42 61'!AG9+'42 63'!AG9+'42 64'!AG9+'42 65'!AG9+'42 66'!AG9+'42 67'!AG9</f>
        <v>0</v>
      </c>
      <c r="AH10" s="462">
        <f t="shared" si="9"/>
        <v>0</v>
      </c>
      <c r="AI10" s="161">
        <f>+'42 61'!AI9+'42 63'!AI9+'42 64'!AI9+'42 65'!AI9+'42 66'!AI9+'42 67'!AI9</f>
        <v>1781.1990000000001</v>
      </c>
      <c r="AJ10" s="161">
        <f>+'42 61'!AJ9+'42 63'!AJ9+'42 64'!AJ9+'42 65'!AJ9+'42 66'!AJ9+'42 67'!AJ9</f>
        <v>0</v>
      </c>
      <c r="AK10" s="462">
        <f t="shared" si="10"/>
        <v>1781.1990000000001</v>
      </c>
      <c r="AL10" s="161">
        <f>+'42 61'!AL9+'42 63'!AL9+'42 64'!AL9+'42 65'!AL9+'42 66'!AL9+'42 67'!AL9</f>
        <v>0</v>
      </c>
      <c r="AM10" s="161">
        <f>+'42 61'!AM9+'42 63'!AM9+'42 64'!AM9+'42 65'!AM9+'42 66'!AM9+'42 67'!AM9</f>
        <v>0</v>
      </c>
      <c r="AN10" s="444">
        <f t="shared" si="11"/>
        <v>0</v>
      </c>
      <c r="AO10" s="404">
        <f t="shared" si="12"/>
        <v>1781.1990000000001</v>
      </c>
      <c r="AP10" s="161">
        <f t="shared" si="12"/>
        <v>0</v>
      </c>
      <c r="AQ10" s="161">
        <f t="shared" si="13"/>
        <v>1781.1990000000001</v>
      </c>
      <c r="AR10" s="168">
        <f>+'42 61'!AR9+'42 63'!AR9+'42 64'!AR9+'42 65'!AR9+'42 66'!AR9+'42 67'!AR9</f>
        <v>0</v>
      </c>
      <c r="AS10" s="161">
        <f>+'42 61'!AS9+'42 63'!AS9+'42 64'!AS9+'42 65'!AS9+'42 66'!AS9+'42 67'!AS9</f>
        <v>0</v>
      </c>
      <c r="AT10" s="462">
        <f t="shared" si="14"/>
        <v>0</v>
      </c>
      <c r="AU10" s="161">
        <f>+'42 61'!AU9+'42 63'!AU9+'42 64'!AU9+'42 65'!AU9+'42 66'!AU9+'42 67'!AU9</f>
        <v>21173.5615</v>
      </c>
      <c r="AV10" s="161">
        <f>+'42 61'!AV9+'42 63'!AV9+'42 64'!AV9+'42 65'!AV9+'42 66'!AV9+'42 67'!AV9</f>
        <v>0</v>
      </c>
      <c r="AW10" s="448">
        <f t="shared" si="15"/>
        <v>21173.5615</v>
      </c>
      <c r="AX10" s="161">
        <f>+'42 61'!AX9+'42 63'!AX9+'42 64'!AX9+'42 65'!AX9+'42 66'!AX9+'42 67'!AX9</f>
        <v>0</v>
      </c>
      <c r="AY10" s="161">
        <f>+'42 61'!AY9+'42 63'!AY9+'42 64'!AY9+'42 65'!AY9+'42 66'!AY9+'42 67'!AY9</f>
        <v>0</v>
      </c>
      <c r="AZ10" s="444">
        <f t="shared" si="16"/>
        <v>0</v>
      </c>
      <c r="BA10" s="359">
        <f t="shared" si="17"/>
        <v>21173.5615</v>
      </c>
      <c r="BB10" s="364">
        <f t="shared" si="17"/>
        <v>0</v>
      </c>
      <c r="BC10" s="364">
        <f t="shared" si="18"/>
        <v>21173.5615</v>
      </c>
      <c r="BD10" s="371">
        <f t="shared" si="19"/>
        <v>22954.7605</v>
      </c>
      <c r="BE10" s="372">
        <f t="shared" si="20"/>
        <v>0</v>
      </c>
      <c r="BF10" s="372">
        <f t="shared" si="21"/>
        <v>22954.7605</v>
      </c>
      <c r="BG10" s="381">
        <f t="shared" si="22"/>
        <v>410563.96850000008</v>
      </c>
      <c r="BH10" s="372">
        <f t="shared" si="22"/>
        <v>435947.36</v>
      </c>
      <c r="BI10" s="372">
        <f t="shared" si="23"/>
        <v>-25383.391499999911</v>
      </c>
      <c r="BJ10" s="436"/>
    </row>
    <row r="11" spans="1:62" s="149" customFormat="1" ht="30" customHeight="1">
      <c r="A11" s="40">
        <f t="shared" si="27"/>
        <v>4</v>
      </c>
      <c r="B11" s="197">
        <v>51299</v>
      </c>
      <c r="C11" s="198" t="s">
        <v>3</v>
      </c>
      <c r="D11" s="150" t="s">
        <v>45</v>
      </c>
      <c r="E11" s="168">
        <f>+'42 61'!E10+'42 63'!E10+'42 64'!E10+'42 65'!E10+'42 66'!E10+'42 67'!E10</f>
        <v>0</v>
      </c>
      <c r="F11" s="161">
        <f>+'42 61'!F10+'42 63'!F10+'42 64'!F10+'42 65'!F10+'42 66'!F10+'42 67'!F10</f>
        <v>3044.4399999999996</v>
      </c>
      <c r="G11" s="448">
        <f t="shared" si="0"/>
        <v>-3044.4399999999996</v>
      </c>
      <c r="H11" s="161">
        <f>+'42 61'!H10+'42 63'!H10+'42 64'!H10+'42 65'!H10+'42 66'!H10+'42 67'!H10</f>
        <v>0</v>
      </c>
      <c r="I11" s="161">
        <f>+'42 61'!I10+'42 63'!I10+'42 64'!I10+'42 65'!I10+'42 66'!I10+'42 67'!I10</f>
        <v>1485.1999999999998</v>
      </c>
      <c r="J11" s="448">
        <f t="shared" si="1"/>
        <v>-1485.1999999999998</v>
      </c>
      <c r="K11" s="161">
        <f>+'42 61'!K10+'42 63'!K10+'42 64'!K10+'42 65'!K10+'42 66'!K10+'42 67'!K10</f>
        <v>488205</v>
      </c>
      <c r="L11" s="161">
        <f>+'42 61'!L10+'42 63'!L10+'42 64'!L10+'42 65'!L10+'42 66'!L10+'42 67'!L10</f>
        <v>518456.55999999994</v>
      </c>
      <c r="M11" s="444">
        <f t="shared" si="2"/>
        <v>-30251.559999999939</v>
      </c>
      <c r="N11" s="404">
        <f t="shared" si="24"/>
        <v>488205</v>
      </c>
      <c r="O11" s="161">
        <f t="shared" si="24"/>
        <v>522986.19999999995</v>
      </c>
      <c r="P11" s="403">
        <f t="shared" si="3"/>
        <v>-34781.199999999953</v>
      </c>
      <c r="Q11" s="168">
        <f>+'42 61'!Q10+'42 63'!Q10+'42 64'!Q10+'42 65'!Q10+'42 66'!Q10+'42 67'!Q10</f>
        <v>0</v>
      </c>
      <c r="R11" s="161">
        <f>+'42 61'!R10+'42 63'!R10+'42 64'!R10+'42 65'!R10+'42 66'!R10+'42 67'!R10</f>
        <v>150.61999999999998</v>
      </c>
      <c r="S11" s="448">
        <f t="shared" si="4"/>
        <v>-150.61999999999998</v>
      </c>
      <c r="T11" s="161">
        <f>+'42 61'!T10+'42 63'!T10+'42 64'!T10+'42 65'!T10+'42 66'!T10+'42 67'!T10</f>
        <v>0</v>
      </c>
      <c r="U11" s="161">
        <f>+'42 61'!U10+'42 63'!U10+'42 64'!U10+'42 65'!U10+'42 66'!U10+'42 67'!U10</f>
        <v>0</v>
      </c>
      <c r="V11" s="448">
        <f t="shared" si="5"/>
        <v>0</v>
      </c>
      <c r="W11" s="161">
        <f>+'42 61'!W10+'42 63'!W10+'42 64'!W10+'42 65'!W10+'42 66'!W10+'42 67'!W10</f>
        <v>0</v>
      </c>
      <c r="X11" s="161">
        <f>+'42 61'!X10+'42 63'!X10+'42 64'!X10+'42 65'!X10+'42 66'!X10+'42 67'!X10</f>
        <v>0</v>
      </c>
      <c r="Y11" s="444">
        <f t="shared" si="6"/>
        <v>0</v>
      </c>
      <c r="Z11" s="168">
        <f t="shared" si="25"/>
        <v>0</v>
      </c>
      <c r="AA11" s="161">
        <f t="shared" si="25"/>
        <v>150.61999999999998</v>
      </c>
      <c r="AB11" s="403">
        <f t="shared" si="7"/>
        <v>-150.61999999999998</v>
      </c>
      <c r="AC11" s="404">
        <f t="shared" si="26"/>
        <v>488205</v>
      </c>
      <c r="AD11" s="161">
        <f t="shared" si="26"/>
        <v>523136.81999999995</v>
      </c>
      <c r="AE11" s="403">
        <f t="shared" si="8"/>
        <v>-34931.819999999949</v>
      </c>
      <c r="AF11" s="168">
        <f>+'42 61'!AF10+'42 63'!AF10+'42 64'!AF10+'42 65'!AF10+'42 66'!AF10+'42 67'!AF10</f>
        <v>0</v>
      </c>
      <c r="AG11" s="161">
        <f>+'42 61'!AG10+'42 63'!AG10+'42 64'!AG10+'42 65'!AG10+'42 66'!AG10+'42 67'!AG10</f>
        <v>0</v>
      </c>
      <c r="AH11" s="462">
        <f t="shared" si="9"/>
        <v>0</v>
      </c>
      <c r="AI11" s="161">
        <f>+'42 61'!AI10+'42 63'!AI10+'42 64'!AI10+'42 65'!AI10+'42 66'!AI10+'42 67'!AI10</f>
        <v>0</v>
      </c>
      <c r="AJ11" s="161">
        <f>+'42 61'!AJ10+'42 63'!AJ10+'42 64'!AJ10+'42 65'!AJ10+'42 66'!AJ10+'42 67'!AJ10</f>
        <v>0</v>
      </c>
      <c r="AK11" s="462">
        <f t="shared" si="10"/>
        <v>0</v>
      </c>
      <c r="AL11" s="161">
        <f>+'42 61'!AL10+'42 63'!AL10+'42 64'!AL10+'42 65'!AL10+'42 66'!AL10+'42 67'!AL10</f>
        <v>0</v>
      </c>
      <c r="AM11" s="161">
        <f>+'42 61'!AM10+'42 63'!AM10+'42 64'!AM10+'42 65'!AM10+'42 66'!AM10+'42 67'!AM10</f>
        <v>0</v>
      </c>
      <c r="AN11" s="444">
        <f t="shared" si="11"/>
        <v>0</v>
      </c>
      <c r="AO11" s="404">
        <f t="shared" si="12"/>
        <v>0</v>
      </c>
      <c r="AP11" s="161">
        <f t="shared" si="12"/>
        <v>0</v>
      </c>
      <c r="AQ11" s="161">
        <f t="shared" si="13"/>
        <v>0</v>
      </c>
      <c r="AR11" s="168">
        <f>+'42 61'!AR10+'42 63'!AR10+'42 64'!AR10+'42 65'!AR10+'42 66'!AR10+'42 67'!AR10</f>
        <v>0</v>
      </c>
      <c r="AS11" s="161">
        <f>+'42 61'!AS10+'42 63'!AS10+'42 64'!AS10+'42 65'!AS10+'42 66'!AS10+'42 67'!AS10</f>
        <v>0</v>
      </c>
      <c r="AT11" s="462">
        <f t="shared" si="14"/>
        <v>0</v>
      </c>
      <c r="AU11" s="161">
        <f>+'42 61'!AU10+'42 63'!AU10+'42 64'!AU10+'42 65'!AU10+'42 66'!AU10+'42 67'!AU10</f>
        <v>0</v>
      </c>
      <c r="AV11" s="161">
        <f>+'42 61'!AV10+'42 63'!AV10+'42 64'!AV10+'42 65'!AV10+'42 66'!AV10+'42 67'!AV10</f>
        <v>0</v>
      </c>
      <c r="AW11" s="448">
        <f t="shared" si="15"/>
        <v>0</v>
      </c>
      <c r="AX11" s="161">
        <f>+'42 61'!AX10+'42 63'!AX10+'42 64'!AX10+'42 65'!AX10+'42 66'!AX10+'42 67'!AX10</f>
        <v>1073802.3305000002</v>
      </c>
      <c r="AY11" s="161">
        <f>+'42 61'!AY10+'42 63'!AY10+'42 64'!AY10+'42 65'!AY10+'42 66'!AY10+'42 67'!AY10</f>
        <v>0</v>
      </c>
      <c r="AZ11" s="444">
        <f t="shared" si="16"/>
        <v>1073802.3305000002</v>
      </c>
      <c r="BA11" s="359">
        <f t="shared" si="17"/>
        <v>1073802.3305000002</v>
      </c>
      <c r="BB11" s="364">
        <f t="shared" si="17"/>
        <v>0</v>
      </c>
      <c r="BC11" s="364">
        <f t="shared" si="18"/>
        <v>1073802.3305000002</v>
      </c>
      <c r="BD11" s="371">
        <f t="shared" si="19"/>
        <v>1073802.3305000002</v>
      </c>
      <c r="BE11" s="372">
        <f t="shared" si="20"/>
        <v>0</v>
      </c>
      <c r="BF11" s="372">
        <f t="shared" si="21"/>
        <v>1073802.3305000002</v>
      </c>
      <c r="BG11" s="381">
        <f t="shared" si="22"/>
        <v>1562007.3305000002</v>
      </c>
      <c r="BH11" s="372">
        <f t="shared" si="22"/>
        <v>523136.81999999995</v>
      </c>
      <c r="BI11" s="372">
        <f t="shared" si="23"/>
        <v>1038870.5105000002</v>
      </c>
      <c r="BJ11" s="436"/>
    </row>
    <row r="12" spans="1:62" s="149" customFormat="1" ht="30" customHeight="1">
      <c r="A12" s="40">
        <f t="shared" si="27"/>
        <v>5</v>
      </c>
      <c r="B12" s="197">
        <v>51301</v>
      </c>
      <c r="C12" s="198" t="s">
        <v>4</v>
      </c>
      <c r="D12" s="150" t="s">
        <v>46</v>
      </c>
      <c r="E12" s="168">
        <f>+'42 61'!E11+'42 63'!E11+'42 64'!E11+'42 65'!E11+'42 66'!E11+'42 67'!E11</f>
        <v>270000</v>
      </c>
      <c r="F12" s="161">
        <f>+'42 61'!F11+'42 63'!F11+'42 64'!F11+'42 65'!F11+'42 66'!F11+'42 67'!F11</f>
        <v>0</v>
      </c>
      <c r="G12" s="448">
        <f t="shared" si="0"/>
        <v>270000</v>
      </c>
      <c r="H12" s="161">
        <f>+'42 61'!H11+'42 63'!H11+'42 64'!H11+'42 65'!H11+'42 66'!H11+'42 67'!H11</f>
        <v>680000</v>
      </c>
      <c r="I12" s="161">
        <f>+'42 61'!I11+'42 63'!I11+'42 64'!I11+'42 65'!I11+'42 66'!I11+'42 67'!I11</f>
        <v>55000</v>
      </c>
      <c r="J12" s="448">
        <f t="shared" si="1"/>
        <v>625000</v>
      </c>
      <c r="K12" s="161">
        <f>+'42 61'!K11+'42 63'!K11+'42 64'!K11+'42 65'!K11+'42 66'!K11+'42 67'!K11</f>
        <v>270000</v>
      </c>
      <c r="L12" s="161">
        <f>+'42 61'!L11+'42 63'!L11+'42 64'!L11+'42 65'!L11+'42 66'!L11+'42 67'!L11</f>
        <v>-55000</v>
      </c>
      <c r="M12" s="444">
        <f t="shared" si="2"/>
        <v>325000</v>
      </c>
      <c r="N12" s="404">
        <f t="shared" si="24"/>
        <v>1220000</v>
      </c>
      <c r="O12" s="161">
        <f t="shared" si="24"/>
        <v>0</v>
      </c>
      <c r="P12" s="403">
        <f t="shared" si="3"/>
        <v>1220000</v>
      </c>
      <c r="Q12" s="168">
        <f>+'42 61'!Q11+'42 63'!Q11+'42 64'!Q11+'42 65'!Q11+'42 66'!Q11+'42 67'!Q11</f>
        <v>270000</v>
      </c>
      <c r="R12" s="161">
        <f>+'42 61'!R11+'42 63'!R11+'42 64'!R11+'42 65'!R11+'42 66'!R11+'42 67'!R11</f>
        <v>0</v>
      </c>
      <c r="S12" s="448">
        <f t="shared" si="4"/>
        <v>270000</v>
      </c>
      <c r="T12" s="161">
        <f>+'42 61'!T11+'42 63'!T11+'42 64'!T11+'42 65'!T11+'42 66'!T11+'42 67'!T11</f>
        <v>320000</v>
      </c>
      <c r="U12" s="161">
        <f>+'42 61'!U11+'42 63'!U11+'42 64'!U11+'42 65'!U11+'42 66'!U11+'42 67'!U11</f>
        <v>0</v>
      </c>
      <c r="V12" s="448">
        <f t="shared" si="5"/>
        <v>320000</v>
      </c>
      <c r="W12" s="161">
        <f>+'42 61'!W11+'42 63'!W11+'42 64'!W11+'42 65'!W11+'42 66'!W11+'42 67'!W11</f>
        <v>422000</v>
      </c>
      <c r="X12" s="161">
        <f>+'42 61'!X11+'42 63'!X11+'42 64'!X11+'42 65'!X11+'42 66'!X11+'42 67'!X11</f>
        <v>0</v>
      </c>
      <c r="Y12" s="444">
        <f t="shared" si="6"/>
        <v>422000</v>
      </c>
      <c r="Z12" s="168">
        <f t="shared" si="25"/>
        <v>1012000</v>
      </c>
      <c r="AA12" s="161">
        <f t="shared" si="25"/>
        <v>0</v>
      </c>
      <c r="AB12" s="403">
        <f t="shared" si="7"/>
        <v>1012000</v>
      </c>
      <c r="AC12" s="404">
        <f t="shared" si="26"/>
        <v>2232000</v>
      </c>
      <c r="AD12" s="161">
        <f t="shared" si="26"/>
        <v>0</v>
      </c>
      <c r="AE12" s="403">
        <f t="shared" si="8"/>
        <v>2232000</v>
      </c>
      <c r="AF12" s="168">
        <f>+'42 61'!AF11+'42 63'!AF11+'42 64'!AF11+'42 65'!AF11+'42 66'!AF11+'42 67'!AF11</f>
        <v>630000</v>
      </c>
      <c r="AG12" s="161">
        <f>+'42 61'!AG11+'42 63'!AG11+'42 64'!AG11+'42 65'!AG11+'42 66'!AG11+'42 67'!AG11</f>
        <v>0</v>
      </c>
      <c r="AH12" s="462">
        <f t="shared" si="9"/>
        <v>630000</v>
      </c>
      <c r="AI12" s="161">
        <f>+'42 61'!AI11+'42 63'!AI11+'42 64'!AI11+'42 65'!AI11+'42 66'!AI11+'42 67'!AI11</f>
        <v>442000</v>
      </c>
      <c r="AJ12" s="161">
        <f>+'42 61'!AJ11+'42 63'!AJ11+'42 64'!AJ11+'42 65'!AJ11+'42 66'!AJ11+'42 67'!AJ11</f>
        <v>0</v>
      </c>
      <c r="AK12" s="462">
        <f t="shared" si="10"/>
        <v>442000</v>
      </c>
      <c r="AL12" s="161">
        <f>+'42 61'!AL11+'42 63'!AL11+'42 64'!AL11+'42 65'!AL11+'42 66'!AL11+'42 67'!AL11</f>
        <v>350000</v>
      </c>
      <c r="AM12" s="161">
        <f>+'42 61'!AM11+'42 63'!AM11+'42 64'!AM11+'42 65'!AM11+'42 66'!AM11+'42 67'!AM11</f>
        <v>0</v>
      </c>
      <c r="AN12" s="444">
        <f t="shared" si="11"/>
        <v>350000</v>
      </c>
      <c r="AO12" s="404">
        <f t="shared" si="12"/>
        <v>1422000</v>
      </c>
      <c r="AP12" s="161">
        <f t="shared" si="12"/>
        <v>0</v>
      </c>
      <c r="AQ12" s="161">
        <f t="shared" si="13"/>
        <v>1422000</v>
      </c>
      <c r="AR12" s="168">
        <f>+'42 61'!AR11+'42 63'!AR11+'42 64'!AR11+'42 65'!AR11+'42 66'!AR11+'42 67'!AR11</f>
        <v>300000</v>
      </c>
      <c r="AS12" s="161">
        <f>+'42 61'!AS11+'42 63'!AS11+'42 64'!AS11+'42 65'!AS11+'42 66'!AS11+'42 67'!AS11</f>
        <v>0</v>
      </c>
      <c r="AT12" s="462">
        <f t="shared" si="14"/>
        <v>300000</v>
      </c>
      <c r="AU12" s="161">
        <f>+'42 61'!AU11+'42 63'!AU11+'42 64'!AU11+'42 65'!AU11+'42 66'!AU11+'42 67'!AU11</f>
        <v>472000</v>
      </c>
      <c r="AV12" s="161">
        <f>+'42 61'!AV11+'42 63'!AV11+'42 64'!AV11+'42 65'!AV11+'42 66'!AV11+'42 67'!AV11</f>
        <v>0</v>
      </c>
      <c r="AW12" s="448">
        <f t="shared" si="15"/>
        <v>472000</v>
      </c>
      <c r="AX12" s="161">
        <f>+'42 61'!AX11+'42 63'!AX11+'42 64'!AX11+'42 65'!AX11+'42 66'!AX11+'42 67'!AX11</f>
        <v>250000</v>
      </c>
      <c r="AY12" s="161">
        <f>+'42 61'!AY11+'42 63'!AY11+'42 64'!AY11+'42 65'!AY11+'42 66'!AY11+'42 67'!AY11</f>
        <v>0</v>
      </c>
      <c r="AZ12" s="444">
        <f t="shared" si="16"/>
        <v>250000</v>
      </c>
      <c r="BA12" s="359">
        <f t="shared" si="17"/>
        <v>1022000</v>
      </c>
      <c r="BB12" s="364">
        <f t="shared" si="17"/>
        <v>0</v>
      </c>
      <c r="BC12" s="364">
        <f t="shared" si="18"/>
        <v>1022000</v>
      </c>
      <c r="BD12" s="371">
        <f t="shared" si="19"/>
        <v>2444000</v>
      </c>
      <c r="BE12" s="372">
        <f t="shared" si="20"/>
        <v>0</v>
      </c>
      <c r="BF12" s="372">
        <f t="shared" si="21"/>
        <v>2444000</v>
      </c>
      <c r="BG12" s="381">
        <f t="shared" si="22"/>
        <v>4676000</v>
      </c>
      <c r="BH12" s="372">
        <f t="shared" si="22"/>
        <v>0</v>
      </c>
      <c r="BI12" s="372">
        <f t="shared" si="23"/>
        <v>4676000</v>
      </c>
      <c r="BJ12" s="436"/>
    </row>
    <row r="13" spans="1:62" s="149" customFormat="1" ht="30" customHeight="1">
      <c r="A13" s="40">
        <f t="shared" si="27"/>
        <v>6</v>
      </c>
      <c r="B13" s="197">
        <v>51302</v>
      </c>
      <c r="C13" s="198" t="s">
        <v>5</v>
      </c>
      <c r="D13" s="150" t="s">
        <v>47</v>
      </c>
      <c r="E13" s="168">
        <f>+'42 61'!E12+'42 63'!E12+'42 64'!E12+'42 65'!E12+'42 66'!E12+'42 67'!E12</f>
        <v>48022</v>
      </c>
      <c r="F13" s="161">
        <f>+'42 61'!F12+'42 63'!F12+'42 64'!F12+'42 65'!F12+'42 66'!F12+'42 67'!F12</f>
        <v>48022</v>
      </c>
      <c r="G13" s="448">
        <f t="shared" si="0"/>
        <v>0</v>
      </c>
      <c r="H13" s="161">
        <f>+'42 61'!H12+'42 63'!H12+'42 64'!H12+'42 65'!H12+'42 66'!H12+'42 67'!H12</f>
        <v>44922.89</v>
      </c>
      <c r="I13" s="161">
        <f>+'42 61'!I12+'42 63'!I12+'42 64'!I12+'42 65'!I12+'42 66'!I12+'42 67'!I12</f>
        <v>44922.889999999992</v>
      </c>
      <c r="J13" s="448">
        <f t="shared" si="1"/>
        <v>0</v>
      </c>
      <c r="K13" s="161">
        <f>+'42 61'!K12+'42 63'!K12+'42 64'!K12+'42 65'!K12+'42 66'!K12+'42 67'!K12</f>
        <v>48022</v>
      </c>
      <c r="L13" s="161">
        <f>+'42 61'!L12+'42 63'!L12+'42 64'!L12+'42 65'!L12+'42 66'!L12+'42 67'!L12</f>
        <v>63893.320000000007</v>
      </c>
      <c r="M13" s="444">
        <f t="shared" si="2"/>
        <v>-15871.320000000007</v>
      </c>
      <c r="N13" s="404">
        <f t="shared" si="24"/>
        <v>140966.89000000001</v>
      </c>
      <c r="O13" s="161">
        <f t="shared" si="24"/>
        <v>156838.21</v>
      </c>
      <c r="P13" s="403">
        <f t="shared" si="3"/>
        <v>-15871.319999999978</v>
      </c>
      <c r="Q13" s="168">
        <f>+'42 61'!Q12+'42 63'!Q12+'42 64'!Q12+'42 65'!Q12+'42 66'!Q12+'42 67'!Q12</f>
        <v>46989</v>
      </c>
      <c r="R13" s="161">
        <f>+'42 61'!R12+'42 63'!R12+'42 64'!R12+'42 65'!R12+'42 66'!R12+'42 67'!R12</f>
        <v>46989</v>
      </c>
      <c r="S13" s="448">
        <f t="shared" si="4"/>
        <v>0</v>
      </c>
      <c r="T13" s="161">
        <f>+'42 61'!T12+'42 63'!T12+'42 64'!T12+'42 65'!T12+'42 66'!T12+'42 67'!T12</f>
        <v>48555.049999999996</v>
      </c>
      <c r="U13" s="161">
        <f>+'42 61'!U12+'42 63'!U12+'42 64'!U12+'42 65'!U12+'42 66'!U12+'42 67'!U12</f>
        <v>0</v>
      </c>
      <c r="V13" s="448">
        <f t="shared" si="5"/>
        <v>48555.049999999996</v>
      </c>
      <c r="W13" s="161">
        <f>+'42 61'!W12+'42 63'!W12+'42 64'!W12+'42 65'!W12+'42 66'!W12+'42 67'!W12</f>
        <v>46989</v>
      </c>
      <c r="X13" s="161">
        <f>+'42 61'!X12+'42 63'!X12+'42 64'!X12+'42 65'!X12+'42 66'!X12+'42 67'!X12</f>
        <v>0</v>
      </c>
      <c r="Y13" s="444">
        <f t="shared" si="6"/>
        <v>46989</v>
      </c>
      <c r="Z13" s="168">
        <f t="shared" si="25"/>
        <v>142533.04999999999</v>
      </c>
      <c r="AA13" s="161">
        <f t="shared" si="25"/>
        <v>46989</v>
      </c>
      <c r="AB13" s="403">
        <f t="shared" si="7"/>
        <v>95544.049999999988</v>
      </c>
      <c r="AC13" s="404">
        <f t="shared" si="26"/>
        <v>283499.94</v>
      </c>
      <c r="AD13" s="161">
        <f t="shared" si="26"/>
        <v>203827.21</v>
      </c>
      <c r="AE13" s="403">
        <f t="shared" si="8"/>
        <v>79672.73000000001</v>
      </c>
      <c r="AF13" s="168">
        <f>+'42 61'!AF12+'42 63'!AF12+'42 64'!AF12+'42 65'!AF12+'42 66'!AF12+'42 67'!AF12</f>
        <v>48556</v>
      </c>
      <c r="AG13" s="161">
        <f>+'42 61'!AG12+'42 63'!AG12+'42 64'!AG12+'42 65'!AG12+'42 66'!AG12+'42 67'!AG12</f>
        <v>0</v>
      </c>
      <c r="AH13" s="462">
        <f t="shared" si="9"/>
        <v>48556</v>
      </c>
      <c r="AI13" s="161">
        <f>+'42 61'!AI12+'42 63'!AI12+'42 64'!AI12+'42 65'!AI12+'42 66'!AI12+'42 67'!AI12</f>
        <v>48556</v>
      </c>
      <c r="AJ13" s="161">
        <f>+'42 61'!AJ12+'42 63'!AJ12+'42 64'!AJ12+'42 65'!AJ12+'42 66'!AJ12+'42 67'!AJ12</f>
        <v>0</v>
      </c>
      <c r="AK13" s="462">
        <f t="shared" si="10"/>
        <v>48556</v>
      </c>
      <c r="AL13" s="161">
        <f>+'42 61'!AL12+'42 63'!AL12+'42 64'!AL12+'42 65'!AL12+'42 66'!AL12+'42 67'!AL12</f>
        <v>46987.59</v>
      </c>
      <c r="AM13" s="161">
        <f>+'42 61'!AM12+'42 63'!AM12+'42 64'!AM12+'42 65'!AM12+'42 66'!AM12+'42 67'!AM12</f>
        <v>0</v>
      </c>
      <c r="AN13" s="444">
        <f t="shared" si="11"/>
        <v>46987.59</v>
      </c>
      <c r="AO13" s="404">
        <f t="shared" si="12"/>
        <v>144099.59</v>
      </c>
      <c r="AP13" s="161">
        <f t="shared" si="12"/>
        <v>0</v>
      </c>
      <c r="AQ13" s="161">
        <f t="shared" si="13"/>
        <v>144099.59</v>
      </c>
      <c r="AR13" s="168">
        <f>+'42 61'!AR12+'42 63'!AR12+'42 64'!AR12+'42 65'!AR12+'42 66'!AR12+'42 67'!AR12</f>
        <v>48555</v>
      </c>
      <c r="AS13" s="161">
        <f>+'42 61'!AS12+'42 63'!AS12+'42 64'!AS12+'42 65'!AS12+'42 66'!AS12+'42 67'!AS12</f>
        <v>0</v>
      </c>
      <c r="AT13" s="462">
        <f t="shared" si="14"/>
        <v>48555</v>
      </c>
      <c r="AU13" s="161">
        <f>+'42 61'!AU12+'42 63'!AU12+'42 64'!AU12+'42 65'!AU12+'42 66'!AU12+'42 67'!AU12</f>
        <v>46987.23000000001</v>
      </c>
      <c r="AV13" s="161">
        <f>+'42 61'!AV12+'42 63'!AV12+'42 64'!AV12+'42 65'!AV12+'42 66'!AV12+'42 67'!AV12</f>
        <v>0</v>
      </c>
      <c r="AW13" s="448">
        <f t="shared" si="15"/>
        <v>46987.23000000001</v>
      </c>
      <c r="AX13" s="161">
        <f>+'42 61'!AX12+'42 63'!AX12+'42 64'!AX12+'42 65'!AX12+'42 66'!AX12+'42 67'!AX12</f>
        <v>48555</v>
      </c>
      <c r="AY13" s="161">
        <f>+'42 61'!AY12+'42 63'!AY12+'42 64'!AY12+'42 65'!AY12+'42 66'!AY12+'42 67'!AY12</f>
        <v>0</v>
      </c>
      <c r="AZ13" s="444">
        <f t="shared" si="16"/>
        <v>48555</v>
      </c>
      <c r="BA13" s="359">
        <f t="shared" si="17"/>
        <v>144097.23000000001</v>
      </c>
      <c r="BB13" s="364">
        <f t="shared" si="17"/>
        <v>0</v>
      </c>
      <c r="BC13" s="364">
        <f t="shared" si="18"/>
        <v>144097.23000000001</v>
      </c>
      <c r="BD13" s="371">
        <f t="shared" si="19"/>
        <v>288196.82</v>
      </c>
      <c r="BE13" s="372">
        <f t="shared" si="20"/>
        <v>0</v>
      </c>
      <c r="BF13" s="372">
        <f t="shared" si="21"/>
        <v>288196.82</v>
      </c>
      <c r="BG13" s="381">
        <f t="shared" si="22"/>
        <v>571696.76</v>
      </c>
      <c r="BH13" s="372">
        <f t="shared" si="22"/>
        <v>203827.21</v>
      </c>
      <c r="BI13" s="372">
        <f t="shared" si="23"/>
        <v>367869.55000000005</v>
      </c>
      <c r="BJ13" s="436"/>
    </row>
    <row r="14" spans="1:62" s="149" customFormat="1" ht="30" customHeight="1">
      <c r="A14" s="40">
        <f t="shared" si="27"/>
        <v>7</v>
      </c>
      <c r="B14" s="197">
        <v>51306</v>
      </c>
      <c r="C14" s="198" t="s">
        <v>6</v>
      </c>
      <c r="D14" s="150" t="s">
        <v>48</v>
      </c>
      <c r="E14" s="168">
        <f>+'42 61'!E13+'42 63'!E13+'42 64'!E13+'42 65'!E13+'42 66'!E13+'42 67'!E13</f>
        <v>0</v>
      </c>
      <c r="F14" s="161">
        <f>+'42 61'!F13+'42 63'!F13+'42 64'!F13+'42 65'!F13+'42 66'!F13+'42 67'!F13</f>
        <v>0</v>
      </c>
      <c r="G14" s="448">
        <f t="shared" si="0"/>
        <v>0</v>
      </c>
      <c r="H14" s="161">
        <f>+'42 61'!H13+'42 63'!H13+'42 64'!H13+'42 65'!H13+'42 66'!H13+'42 67'!H13</f>
        <v>0</v>
      </c>
      <c r="I14" s="161">
        <f>+'42 61'!I13+'42 63'!I13+'42 64'!I13+'42 65'!I13+'42 66'!I13+'42 67'!I13</f>
        <v>0</v>
      </c>
      <c r="J14" s="448">
        <f t="shared" si="1"/>
        <v>0</v>
      </c>
      <c r="K14" s="161">
        <f>+'42 61'!K13+'42 63'!K13+'42 64'!K13+'42 65'!K13+'42 66'!K13+'42 67'!K13</f>
        <v>0</v>
      </c>
      <c r="L14" s="161">
        <f>+'42 61'!L13+'42 63'!L13+'42 64'!L13+'42 65'!L13+'42 66'!L13+'42 67'!L13</f>
        <v>0</v>
      </c>
      <c r="M14" s="444">
        <f t="shared" si="2"/>
        <v>0</v>
      </c>
      <c r="N14" s="404">
        <f t="shared" si="24"/>
        <v>0</v>
      </c>
      <c r="O14" s="161">
        <f t="shared" si="24"/>
        <v>0</v>
      </c>
      <c r="P14" s="403">
        <f t="shared" si="3"/>
        <v>0</v>
      </c>
      <c r="Q14" s="390">
        <f>+'42 61'!Q13+'42 63'!Q13+'42 64'!Q13+'42 65'!Q13+'42 66'!Q13+'42 67'!Q13</f>
        <v>0</v>
      </c>
      <c r="R14" s="161">
        <f>+'42 61'!R13+'42 63'!R13+'42 64'!R13+'42 65'!R13+'42 66'!R13+'42 67'!R13</f>
        <v>0</v>
      </c>
      <c r="S14" s="448">
        <f t="shared" si="4"/>
        <v>0</v>
      </c>
      <c r="T14" s="161">
        <f>+'42 61'!T13+'42 63'!T13+'42 64'!T13+'42 65'!T13+'42 66'!T13+'42 67'!T13</f>
        <v>0</v>
      </c>
      <c r="U14" s="161">
        <f>+'42 61'!U13+'42 63'!U13+'42 64'!U13+'42 65'!U13+'42 66'!U13+'42 67'!U13</f>
        <v>0</v>
      </c>
      <c r="V14" s="448">
        <f t="shared" si="5"/>
        <v>0</v>
      </c>
      <c r="W14" s="161">
        <f>+'42 61'!W13+'42 63'!W13+'42 64'!W13+'42 65'!W13+'42 66'!W13+'42 67'!W13</f>
        <v>0</v>
      </c>
      <c r="X14" s="161">
        <f>+'42 61'!X13+'42 63'!X13+'42 64'!X13+'42 65'!X13+'42 66'!X13+'42 67'!X13</f>
        <v>0</v>
      </c>
      <c r="Y14" s="444">
        <f t="shared" si="6"/>
        <v>0</v>
      </c>
      <c r="Z14" s="168">
        <f t="shared" si="25"/>
        <v>0</v>
      </c>
      <c r="AA14" s="161">
        <f t="shared" si="25"/>
        <v>0</v>
      </c>
      <c r="AB14" s="403">
        <f t="shared" si="7"/>
        <v>0</v>
      </c>
      <c r="AC14" s="404">
        <f t="shared" si="26"/>
        <v>0</v>
      </c>
      <c r="AD14" s="161">
        <f t="shared" si="26"/>
        <v>0</v>
      </c>
      <c r="AE14" s="403">
        <f t="shared" si="8"/>
        <v>0</v>
      </c>
      <c r="AF14" s="168">
        <f>+'42 61'!AF13+'42 63'!AF13+'42 64'!AF13+'42 65'!AF13+'42 66'!AF13+'42 67'!AF13</f>
        <v>0</v>
      </c>
      <c r="AG14" s="161">
        <f>+'42 61'!AG13+'42 63'!AG13+'42 64'!AG13+'42 65'!AG13+'42 66'!AG13+'42 67'!AG13</f>
        <v>0</v>
      </c>
      <c r="AH14" s="462">
        <f t="shared" si="9"/>
        <v>0</v>
      </c>
      <c r="AI14" s="161">
        <f>+'42 61'!AI13+'42 63'!AI13+'42 64'!AI13+'42 65'!AI13+'42 66'!AI13+'42 67'!AI13</f>
        <v>0</v>
      </c>
      <c r="AJ14" s="161">
        <f>+'42 61'!AJ13+'42 63'!AJ13+'42 64'!AJ13+'42 65'!AJ13+'42 66'!AJ13+'42 67'!AJ13</f>
        <v>0</v>
      </c>
      <c r="AK14" s="462">
        <f t="shared" si="10"/>
        <v>0</v>
      </c>
      <c r="AL14" s="161">
        <f>+'42 61'!AL13+'42 63'!AL13+'42 64'!AL13+'42 65'!AL13+'42 66'!AL13+'42 67'!AL13</f>
        <v>0</v>
      </c>
      <c r="AM14" s="161">
        <f>+'42 61'!AM13+'42 63'!AM13+'42 64'!AM13+'42 65'!AM13+'42 66'!AM13+'42 67'!AM13</f>
        <v>0</v>
      </c>
      <c r="AN14" s="444">
        <f t="shared" si="11"/>
        <v>0</v>
      </c>
      <c r="AO14" s="404">
        <f t="shared" si="12"/>
        <v>0</v>
      </c>
      <c r="AP14" s="161">
        <f t="shared" si="12"/>
        <v>0</v>
      </c>
      <c r="AQ14" s="161">
        <f t="shared" si="13"/>
        <v>0</v>
      </c>
      <c r="AR14" s="168">
        <f>+'42 61'!AR13+'42 63'!AR13+'42 64'!AR13+'42 65'!AR13+'42 66'!AR13+'42 67'!AR13</f>
        <v>0</v>
      </c>
      <c r="AS14" s="161">
        <f>+'42 61'!AS13+'42 63'!AS13+'42 64'!AS13+'42 65'!AS13+'42 66'!AS13+'42 67'!AS13</f>
        <v>0</v>
      </c>
      <c r="AT14" s="462">
        <f t="shared" si="14"/>
        <v>0</v>
      </c>
      <c r="AU14" s="161">
        <f>+'42 61'!AU13+'42 63'!AU13+'42 64'!AU13+'42 65'!AU13+'42 66'!AU13+'42 67'!AU13</f>
        <v>0</v>
      </c>
      <c r="AV14" s="161">
        <f>+'42 61'!AV13+'42 63'!AV13+'42 64'!AV13+'42 65'!AV13+'42 66'!AV13+'42 67'!AV13</f>
        <v>0</v>
      </c>
      <c r="AW14" s="448">
        <f t="shared" si="15"/>
        <v>0</v>
      </c>
      <c r="AX14" s="161">
        <f>+'42 61'!AX13+'42 63'!AX13+'42 64'!AX13+'42 65'!AX13+'42 66'!AX13+'42 67'!AX13</f>
        <v>0</v>
      </c>
      <c r="AY14" s="161">
        <f>+'42 61'!AY13+'42 63'!AY13+'42 64'!AY13+'42 65'!AY13+'42 66'!AY13+'42 67'!AY13</f>
        <v>0</v>
      </c>
      <c r="AZ14" s="444">
        <f t="shared" si="16"/>
        <v>0</v>
      </c>
      <c r="BA14" s="359">
        <f t="shared" si="17"/>
        <v>0</v>
      </c>
      <c r="BB14" s="364">
        <f t="shared" si="17"/>
        <v>0</v>
      </c>
      <c r="BC14" s="364">
        <f t="shared" si="18"/>
        <v>0</v>
      </c>
      <c r="BD14" s="371">
        <f t="shared" si="19"/>
        <v>0</v>
      </c>
      <c r="BE14" s="372">
        <f t="shared" si="20"/>
        <v>0</v>
      </c>
      <c r="BF14" s="372">
        <f t="shared" si="21"/>
        <v>0</v>
      </c>
      <c r="BG14" s="381">
        <f t="shared" si="22"/>
        <v>0</v>
      </c>
      <c r="BH14" s="372">
        <f t="shared" si="22"/>
        <v>0</v>
      </c>
      <c r="BI14" s="372">
        <f t="shared" si="23"/>
        <v>0</v>
      </c>
      <c r="BJ14" s="436"/>
    </row>
    <row r="15" spans="1:62" s="149" customFormat="1" ht="30" customHeight="1">
      <c r="A15" s="40">
        <f t="shared" si="27"/>
        <v>8</v>
      </c>
      <c r="B15" s="197">
        <v>51307</v>
      </c>
      <c r="C15" s="198" t="s">
        <v>7</v>
      </c>
      <c r="D15" s="150" t="s">
        <v>49</v>
      </c>
      <c r="E15" s="168">
        <f>+'42 61'!E14+'42 63'!E14+'42 64'!E14+'42 65'!E14+'42 66'!E14+'42 67'!E14</f>
        <v>3647582.7938358509</v>
      </c>
      <c r="F15" s="161">
        <f>+'42 61'!F14+'42 63'!F14+'42 64'!F14+'42 65'!F14+'42 66'!F14+'42 67'!F14</f>
        <v>2281809.31</v>
      </c>
      <c r="G15" s="448">
        <f t="shared" si="0"/>
        <v>1365773.4838358508</v>
      </c>
      <c r="H15" s="161">
        <f>+'42 61'!H14+'42 63'!H14+'42 64'!H14+'42 65'!H14+'42 66'!H14+'42 67'!H14</f>
        <v>3669168.4030130892</v>
      </c>
      <c r="I15" s="161">
        <f>+'42 61'!I14+'42 63'!I14+'42 64'!I14+'42 65'!I14+'42 66'!I14+'42 67'!I14</f>
        <v>4172523.5399999996</v>
      </c>
      <c r="J15" s="448">
        <f t="shared" si="1"/>
        <v>-503355.13698691037</v>
      </c>
      <c r="K15" s="161">
        <f>+'42 61'!K14+'42 63'!K14+'42 64'!K14+'42 65'!K14+'42 66'!K14+'42 67'!K14</f>
        <v>4366311.2299999995</v>
      </c>
      <c r="L15" s="161">
        <f>+'42 61'!L14+'42 63'!L14+'42 64'!L14+'42 65'!L14+'42 66'!L14+'42 67'!L14</f>
        <v>4943973.5599999996</v>
      </c>
      <c r="M15" s="444">
        <f t="shared" si="2"/>
        <v>-577662.33000000007</v>
      </c>
      <c r="N15" s="404">
        <f t="shared" si="24"/>
        <v>11683062.426848941</v>
      </c>
      <c r="O15" s="161">
        <f t="shared" si="24"/>
        <v>11398306.41</v>
      </c>
      <c r="P15" s="403">
        <f t="shared" si="3"/>
        <v>284756.0168489404</v>
      </c>
      <c r="Q15" s="168">
        <f>+'42 61'!Q14+'42 63'!Q14+'42 64'!Q14+'42 65'!Q14+'42 66'!Q14+'42 67'!Q14</f>
        <v>6004234.5403430555</v>
      </c>
      <c r="R15" s="161">
        <f>+'42 61'!R14+'42 63'!R14+'42 64'!R14+'42 65'!R14+'42 66'!R14+'42 67'!R14</f>
        <v>2653461.41</v>
      </c>
      <c r="S15" s="448">
        <f t="shared" si="4"/>
        <v>3350773.1303430554</v>
      </c>
      <c r="T15" s="161">
        <f>+'42 61'!T14+'42 63'!T14+'42 64'!T14+'42 65'!T14+'42 66'!T14+'42 67'!T14</f>
        <v>4537839.8082470773</v>
      </c>
      <c r="U15" s="161">
        <f>+'42 61'!U14+'42 63'!U14+'42 64'!U14+'42 65'!U14+'42 66'!U14+'42 67'!U14</f>
        <v>0</v>
      </c>
      <c r="V15" s="448">
        <f t="shared" si="5"/>
        <v>4537839.8082470773</v>
      </c>
      <c r="W15" s="161">
        <f>+'42 61'!W14+'42 63'!W14+'42 64'!W14+'42 65'!W14+'42 66'!W14+'42 67'!W14</f>
        <v>5497379.3013259247</v>
      </c>
      <c r="X15" s="161">
        <f>+'42 61'!X14+'42 63'!X14+'42 64'!X14+'42 65'!X14+'42 66'!X14+'42 67'!X14</f>
        <v>0</v>
      </c>
      <c r="Y15" s="444">
        <f t="shared" si="6"/>
        <v>5497379.3013259247</v>
      </c>
      <c r="Z15" s="168">
        <f t="shared" si="25"/>
        <v>16039453.649916057</v>
      </c>
      <c r="AA15" s="161">
        <f t="shared" si="25"/>
        <v>2653461.41</v>
      </c>
      <c r="AB15" s="403">
        <f t="shared" si="7"/>
        <v>13385992.239916056</v>
      </c>
      <c r="AC15" s="404">
        <f t="shared" si="26"/>
        <v>27722516.076764997</v>
      </c>
      <c r="AD15" s="161">
        <f t="shared" si="26"/>
        <v>14051767.82</v>
      </c>
      <c r="AE15" s="403">
        <f t="shared" si="8"/>
        <v>13670748.256764997</v>
      </c>
      <c r="AF15" s="168">
        <f>+'42 61'!AF14+'42 63'!AF14+'42 64'!AF14+'42 65'!AF14+'42 66'!AF14+'42 67'!AF14</f>
        <v>3827301.7372496375</v>
      </c>
      <c r="AG15" s="161">
        <f>+'42 61'!AG14+'42 63'!AG14+'42 64'!AG14+'42 65'!AG14+'42 66'!AG14+'42 67'!AG14</f>
        <v>0</v>
      </c>
      <c r="AH15" s="462">
        <f t="shared" si="9"/>
        <v>3827301.7372496375</v>
      </c>
      <c r="AI15" s="161">
        <f>+'42 61'!AI14+'42 63'!AI14+'42 64'!AI14+'42 65'!AI14+'42 66'!AI14+'42 67'!AI14</f>
        <v>4918893.7610630523</v>
      </c>
      <c r="AJ15" s="161">
        <f>+'42 61'!AJ14+'42 63'!AJ14+'42 64'!AJ14+'42 65'!AJ14+'42 66'!AJ14+'42 67'!AJ14</f>
        <v>0</v>
      </c>
      <c r="AK15" s="462">
        <f t="shared" si="10"/>
        <v>4918893.7610630523</v>
      </c>
      <c r="AL15" s="161">
        <f>+'42 61'!AL14+'42 63'!AL14+'42 64'!AL14+'42 65'!AL14+'42 66'!AL14+'42 67'!AL14</f>
        <v>3506547.6380853006</v>
      </c>
      <c r="AM15" s="161">
        <f>+'42 61'!AM14+'42 63'!AM14+'42 64'!AM14+'42 65'!AM14+'42 66'!AM14+'42 67'!AM14</f>
        <v>0</v>
      </c>
      <c r="AN15" s="444">
        <f t="shared" si="11"/>
        <v>3506547.6380853006</v>
      </c>
      <c r="AO15" s="404">
        <f t="shared" si="12"/>
        <v>12252743.136397989</v>
      </c>
      <c r="AP15" s="161">
        <f t="shared" si="12"/>
        <v>0</v>
      </c>
      <c r="AQ15" s="161">
        <f t="shared" si="13"/>
        <v>12252743.136397989</v>
      </c>
      <c r="AR15" s="168">
        <f>+'42 61'!AR14+'42 63'!AR14+'42 64'!AR14+'42 65'!AR14+'42 66'!AR14+'42 67'!AR14</f>
        <v>3194849.986</v>
      </c>
      <c r="AS15" s="161">
        <f>+'42 61'!AS14+'42 63'!AS14+'42 64'!AS14+'42 65'!AS14+'42 66'!AS14+'42 67'!AS14</f>
        <v>0</v>
      </c>
      <c r="AT15" s="462">
        <f t="shared" si="14"/>
        <v>3194849.986</v>
      </c>
      <c r="AU15" s="161">
        <f>+'42 61'!AU14+'42 63'!AU14+'42 64'!AU14+'42 65'!AU14+'42 66'!AU14+'42 67'!AU14</f>
        <v>3369271.327278873</v>
      </c>
      <c r="AV15" s="161">
        <f>+'42 61'!AV14+'42 63'!AV14+'42 64'!AV14+'42 65'!AV14+'42 66'!AV14+'42 67'!AV14</f>
        <v>0</v>
      </c>
      <c r="AW15" s="448">
        <f t="shared" si="15"/>
        <v>3369271.327278873</v>
      </c>
      <c r="AX15" s="161">
        <f>+'42 61'!AX14+'42 63'!AX14+'42 64'!AX14+'42 65'!AX14+'42 66'!AX14+'42 67'!AX14</f>
        <v>2830256.6227570348</v>
      </c>
      <c r="AY15" s="161">
        <f>+'42 61'!AY14+'42 63'!AY14+'42 64'!AY14+'42 65'!AY14+'42 66'!AY14+'42 67'!AY14</f>
        <v>0</v>
      </c>
      <c r="AZ15" s="444">
        <f t="shared" si="16"/>
        <v>2830256.6227570348</v>
      </c>
      <c r="BA15" s="359">
        <f t="shared" si="17"/>
        <v>9394377.9360359069</v>
      </c>
      <c r="BB15" s="364">
        <f t="shared" si="17"/>
        <v>0</v>
      </c>
      <c r="BC15" s="364">
        <f t="shared" si="18"/>
        <v>9394377.9360359069</v>
      </c>
      <c r="BD15" s="371">
        <f t="shared" si="19"/>
        <v>21647121.0724339</v>
      </c>
      <c r="BE15" s="372">
        <f t="shared" si="20"/>
        <v>0</v>
      </c>
      <c r="BF15" s="372">
        <f t="shared" si="21"/>
        <v>21647121.0724339</v>
      </c>
      <c r="BG15" s="381">
        <f t="shared" si="22"/>
        <v>49369637.149198897</v>
      </c>
      <c r="BH15" s="372">
        <f t="shared" si="22"/>
        <v>14051767.82</v>
      </c>
      <c r="BI15" s="372">
        <f t="shared" si="23"/>
        <v>35317869.329198897</v>
      </c>
      <c r="BJ15" s="436"/>
    </row>
    <row r="16" spans="1:62" s="149" customFormat="1" ht="30" customHeight="1">
      <c r="A16" s="40">
        <f t="shared" si="27"/>
        <v>9</v>
      </c>
      <c r="B16" s="197">
        <v>51308</v>
      </c>
      <c r="C16" s="198" t="s">
        <v>8</v>
      </c>
      <c r="D16" s="150" t="s">
        <v>50</v>
      </c>
      <c r="E16" s="168">
        <f>+'42 61'!E15+'42 63'!E15+'42 64'!E15+'42 65'!E15+'42 66'!E15+'42 67'!E15</f>
        <v>2257515.0993241989</v>
      </c>
      <c r="F16" s="161">
        <f>+'42 61'!F15+'42 63'!F15+'42 64'!F15+'42 65'!F15+'42 66'!F15+'42 67'!F15</f>
        <v>2152470.3199999998</v>
      </c>
      <c r="G16" s="448">
        <f t="shared" si="0"/>
        <v>105044.77932419907</v>
      </c>
      <c r="H16" s="161">
        <f>+'42 61'!H15+'42 63'!H15+'42 64'!H15+'42 65'!H15+'42 66'!H15+'42 67'!H15</f>
        <v>2124564.5936563304</v>
      </c>
      <c r="I16" s="161">
        <f>+'42 61'!I15+'42 63'!I15+'42 64'!I15+'42 65'!I15+'42 66'!I15+'42 67'!I15</f>
        <v>2235061.37</v>
      </c>
      <c r="J16" s="448">
        <f t="shared" si="1"/>
        <v>-110496.77634366974</v>
      </c>
      <c r="K16" s="161">
        <f>+'42 61'!K15+'42 63'!K15+'42 64'!K15+'42 65'!K15+'42 66'!K15+'42 67'!K15</f>
        <v>2230750.1871662592</v>
      </c>
      <c r="L16" s="161">
        <f>+'42 61'!L15+'42 63'!L15+'42 64'!L15+'42 65'!L15+'42 66'!L15+'42 67'!L15</f>
        <v>2432766.4600000004</v>
      </c>
      <c r="M16" s="444">
        <f t="shared" si="2"/>
        <v>-202016.27283374127</v>
      </c>
      <c r="N16" s="404">
        <f t="shared" si="24"/>
        <v>6612829.8801467884</v>
      </c>
      <c r="O16" s="161">
        <f t="shared" si="24"/>
        <v>6820298.1500000004</v>
      </c>
      <c r="P16" s="403">
        <f t="shared" si="3"/>
        <v>-207468.26985321194</v>
      </c>
      <c r="Q16" s="168">
        <f>+'42 61'!Q15+'42 63'!Q15+'42 64'!Q15+'42 65'!Q15+'42 66'!Q15+'42 67'!Q15</f>
        <v>1963195.1742444169</v>
      </c>
      <c r="R16" s="161">
        <f>+'42 61'!R15+'42 63'!R15+'42 64'!R15+'42 65'!R15+'42 66'!R15+'42 67'!R15</f>
        <v>1399336.73</v>
      </c>
      <c r="S16" s="448">
        <f t="shared" si="4"/>
        <v>563858.4442444169</v>
      </c>
      <c r="T16" s="161">
        <f>+'42 61'!T15+'42 63'!T15+'42 64'!T15+'42 65'!T15+'42 66'!T15+'42 67'!T15</f>
        <v>2233620.9051272087</v>
      </c>
      <c r="U16" s="161">
        <f>+'42 61'!U15+'42 63'!U15+'42 64'!U15+'42 65'!U15+'42 66'!U15+'42 67'!U15</f>
        <v>0</v>
      </c>
      <c r="V16" s="448">
        <f t="shared" si="5"/>
        <v>2233620.9051272087</v>
      </c>
      <c r="W16" s="161">
        <f>+'42 61'!W15+'42 63'!W15+'42 64'!W15+'42 65'!W15+'42 66'!W15+'42 67'!W15</f>
        <v>2213743.8957603066</v>
      </c>
      <c r="X16" s="161">
        <f>+'42 61'!X15+'42 63'!X15+'42 64'!X15+'42 65'!X15+'42 66'!X15+'42 67'!X15</f>
        <v>0</v>
      </c>
      <c r="Y16" s="444">
        <f t="shared" si="6"/>
        <v>2213743.8957603066</v>
      </c>
      <c r="Z16" s="168">
        <f t="shared" si="25"/>
        <v>6410559.9751319326</v>
      </c>
      <c r="AA16" s="161">
        <f t="shared" si="25"/>
        <v>1399336.73</v>
      </c>
      <c r="AB16" s="403">
        <f t="shared" si="7"/>
        <v>5011223.2451319322</v>
      </c>
      <c r="AC16" s="404">
        <f t="shared" si="26"/>
        <v>13023389.855278721</v>
      </c>
      <c r="AD16" s="161">
        <f t="shared" si="26"/>
        <v>8219634.8800000008</v>
      </c>
      <c r="AE16" s="403">
        <f t="shared" si="8"/>
        <v>4803754.9752787203</v>
      </c>
      <c r="AF16" s="168">
        <f>+'42 61'!AF15+'42 63'!AF15+'42 64'!AF15+'42 65'!AF15+'42 66'!AF15+'42 67'!AF15</f>
        <v>2263528.1779720685</v>
      </c>
      <c r="AG16" s="161">
        <f>+'42 61'!AG15+'42 63'!AG15+'42 64'!AG15+'42 65'!AG15+'42 66'!AG15+'42 67'!AG15</f>
        <v>0</v>
      </c>
      <c r="AH16" s="462">
        <f t="shared" si="9"/>
        <v>2263528.1779720685</v>
      </c>
      <c r="AI16" s="161">
        <f>+'42 61'!AI15+'42 63'!AI15+'42 64'!AI15+'42 65'!AI15+'42 66'!AI15+'42 67'!AI15</f>
        <v>2272257.8264861116</v>
      </c>
      <c r="AJ16" s="161">
        <f>+'42 61'!AJ15+'42 63'!AJ15+'42 64'!AJ15+'42 65'!AJ15+'42 66'!AJ15+'42 67'!AJ15</f>
        <v>0</v>
      </c>
      <c r="AK16" s="462">
        <f t="shared" si="10"/>
        <v>2272257.8264861116</v>
      </c>
      <c r="AL16" s="161">
        <f>+'42 61'!AL15+'42 63'!AL15+'42 64'!AL15+'42 65'!AL15+'42 66'!AL15+'42 67'!AL15</f>
        <v>2288621.1947365236</v>
      </c>
      <c r="AM16" s="161">
        <f>+'42 61'!AM15+'42 63'!AM15+'42 64'!AM15+'42 65'!AM15+'42 66'!AM15+'42 67'!AM15</f>
        <v>0</v>
      </c>
      <c r="AN16" s="444">
        <f t="shared" si="11"/>
        <v>2288621.1947365236</v>
      </c>
      <c r="AO16" s="404">
        <f t="shared" si="12"/>
        <v>6824407.1991947033</v>
      </c>
      <c r="AP16" s="161">
        <f t="shared" si="12"/>
        <v>0</v>
      </c>
      <c r="AQ16" s="161">
        <f t="shared" si="13"/>
        <v>6824407.1991947033</v>
      </c>
      <c r="AR16" s="168">
        <f>+'42 61'!AR15+'42 63'!AR15+'42 64'!AR15+'42 65'!AR15+'42 66'!AR15+'42 67'!AR15</f>
        <v>2342351.1188497529</v>
      </c>
      <c r="AS16" s="161">
        <f>+'42 61'!AS15+'42 63'!AS15+'42 64'!AS15+'42 65'!AS15+'42 66'!AS15+'42 67'!AS15</f>
        <v>0</v>
      </c>
      <c r="AT16" s="462">
        <f t="shared" si="14"/>
        <v>2342351.1188497529</v>
      </c>
      <c r="AU16" s="161">
        <f>+'42 61'!AU15+'42 63'!AU15+'42 64'!AU15+'42 65'!AU15+'42 66'!AU15+'42 67'!AU15</f>
        <v>2397841.7820980633</v>
      </c>
      <c r="AV16" s="161">
        <f>+'42 61'!AV15+'42 63'!AV15+'42 64'!AV15+'42 65'!AV15+'42 66'!AV15+'42 67'!AV15</f>
        <v>0</v>
      </c>
      <c r="AW16" s="448">
        <f t="shared" si="15"/>
        <v>2397841.7820980633</v>
      </c>
      <c r="AX16" s="161">
        <f>+'42 61'!AX15+'42 63'!AX15+'42 64'!AX15+'42 65'!AX15+'42 66'!AX15+'42 67'!AX15</f>
        <v>2256233.1453717775</v>
      </c>
      <c r="AY16" s="161">
        <f>+'42 61'!AY15+'42 63'!AY15+'42 64'!AY15+'42 65'!AY15+'42 66'!AY15+'42 67'!AY15</f>
        <v>0</v>
      </c>
      <c r="AZ16" s="444">
        <f t="shared" si="16"/>
        <v>2256233.1453717775</v>
      </c>
      <c r="BA16" s="359">
        <f t="shared" si="17"/>
        <v>6996426.0463195946</v>
      </c>
      <c r="BB16" s="364">
        <f t="shared" si="17"/>
        <v>0</v>
      </c>
      <c r="BC16" s="364">
        <f t="shared" si="18"/>
        <v>6996426.0463195946</v>
      </c>
      <c r="BD16" s="371">
        <f t="shared" si="19"/>
        <v>13820833.245514298</v>
      </c>
      <c r="BE16" s="372">
        <f t="shared" si="20"/>
        <v>0</v>
      </c>
      <c r="BF16" s="372">
        <f t="shared" si="21"/>
        <v>13820833.245514298</v>
      </c>
      <c r="BG16" s="381">
        <f t="shared" si="22"/>
        <v>26844223.100793019</v>
      </c>
      <c r="BH16" s="372">
        <f t="shared" si="22"/>
        <v>8219634.8800000008</v>
      </c>
      <c r="BI16" s="372">
        <f t="shared" si="23"/>
        <v>18624588.220793016</v>
      </c>
      <c r="BJ16" s="436"/>
    </row>
    <row r="17" spans="1:63" s="149" customFormat="1" ht="30" customHeight="1">
      <c r="A17" s="40">
        <f t="shared" si="27"/>
        <v>10</v>
      </c>
      <c r="B17" s="197">
        <v>51309</v>
      </c>
      <c r="C17" s="198" t="s">
        <v>9</v>
      </c>
      <c r="D17" s="150" t="s">
        <v>88</v>
      </c>
      <c r="E17" s="168">
        <f>+'42 61'!E16+'42 63'!E16+'42 64'!E16+'42 65'!E16+'42 66'!E16+'42 67'!E16</f>
        <v>162086.27574544968</v>
      </c>
      <c r="F17" s="161">
        <f>+'42 61'!F16+'42 63'!F16+'42 64'!F16+'42 65'!F16+'42 66'!F16+'42 67'!F16</f>
        <v>121029.97</v>
      </c>
      <c r="G17" s="448">
        <f t="shared" si="0"/>
        <v>41056.305745449674</v>
      </c>
      <c r="H17" s="161">
        <f>+'42 61'!H16+'42 63'!H16+'42 64'!H16+'42 65'!H16+'42 66'!H16+'42 67'!H16</f>
        <v>152658.89387010544</v>
      </c>
      <c r="I17" s="161">
        <f>+'42 61'!I16+'42 63'!I16+'42 64'!I16+'42 65'!I16+'42 66'!I16+'42 67'!I16</f>
        <v>123140.61</v>
      </c>
      <c r="J17" s="448">
        <f t="shared" si="1"/>
        <v>29518.283870105442</v>
      </c>
      <c r="K17" s="161">
        <f>+'42 61'!K16+'42 63'!K16+'42 64'!K16+'42 65'!K16+'42 66'!K16+'42 67'!K16</f>
        <v>161400.97307717524</v>
      </c>
      <c r="L17" s="161">
        <f>+'42 61'!L16+'42 63'!L16+'42 64'!L16+'42 65'!L16+'42 66'!L16+'42 67'!L16</f>
        <v>128993.38999999998</v>
      </c>
      <c r="M17" s="444">
        <f t="shared" si="2"/>
        <v>32407.583077175252</v>
      </c>
      <c r="N17" s="404">
        <f t="shared" si="24"/>
        <v>476146.1426927303</v>
      </c>
      <c r="O17" s="161">
        <f t="shared" si="24"/>
        <v>373163.97</v>
      </c>
      <c r="P17" s="403">
        <f t="shared" si="3"/>
        <v>102982.17269273032</v>
      </c>
      <c r="Q17" s="168">
        <f>+'42 61'!Q16+'42 63'!Q16+'42 64'!Q16+'42 65'!Q16+'42 66'!Q16+'42 67'!Q16</f>
        <v>140363.25704338547</v>
      </c>
      <c r="R17" s="161">
        <f>+'42 61'!R16+'42 63'!R16+'42 64'!R16+'42 65'!R16+'42 66'!R16+'42 67'!R16</f>
        <v>116702.76999999999</v>
      </c>
      <c r="S17" s="448">
        <f t="shared" si="4"/>
        <v>23660.487043385481</v>
      </c>
      <c r="T17" s="161">
        <f>+'42 61'!T16+'42 63'!T16+'42 64'!T16+'42 65'!T16+'42 66'!T16+'42 67'!T16</f>
        <v>158681.47458620294</v>
      </c>
      <c r="U17" s="161">
        <f>+'42 61'!U16+'42 63'!U16+'42 64'!U16+'42 65'!U16+'42 66'!U16+'42 67'!U16</f>
        <v>0</v>
      </c>
      <c r="V17" s="448">
        <f t="shared" si="5"/>
        <v>158681.47458620294</v>
      </c>
      <c r="W17" s="161">
        <f>+'42 61'!W16+'42 63'!W16+'42 64'!W16+'42 65'!W16+'42 66'!W16+'42 67'!W16</f>
        <v>162980.67663795833</v>
      </c>
      <c r="X17" s="161">
        <f>+'42 61'!X16+'42 63'!X16+'42 64'!X16+'42 65'!X16+'42 66'!X16+'42 67'!X16</f>
        <v>0</v>
      </c>
      <c r="Y17" s="444">
        <f t="shared" si="6"/>
        <v>162980.67663795833</v>
      </c>
      <c r="Z17" s="168">
        <f t="shared" si="25"/>
        <v>462025.40826754674</v>
      </c>
      <c r="AA17" s="161">
        <f t="shared" si="25"/>
        <v>116702.76999999999</v>
      </c>
      <c r="AB17" s="403">
        <f t="shared" si="7"/>
        <v>345322.63826754678</v>
      </c>
      <c r="AC17" s="404">
        <f t="shared" si="26"/>
        <v>938171.55096027697</v>
      </c>
      <c r="AD17" s="161">
        <f t="shared" si="26"/>
        <v>489866.74</v>
      </c>
      <c r="AE17" s="403">
        <f t="shared" si="8"/>
        <v>448304.81096027698</v>
      </c>
      <c r="AF17" s="168">
        <f>+'42 61'!AF16+'42 63'!AF16+'42 64'!AF16+'42 65'!AF16+'42 66'!AF16+'42 67'!AF16</f>
        <v>162495.50298790538</v>
      </c>
      <c r="AG17" s="161">
        <f>+'42 61'!AG16+'42 63'!AG16+'42 64'!AG16+'42 65'!AG16+'42 66'!AG16+'42 67'!AG16</f>
        <v>0</v>
      </c>
      <c r="AH17" s="462">
        <f t="shared" si="9"/>
        <v>162495.50298790538</v>
      </c>
      <c r="AI17" s="161">
        <f>+'42 61'!AI16+'42 63'!AI16+'42 64'!AI16+'42 65'!AI16+'42 66'!AI16+'42 67'!AI16</f>
        <v>165093.41153630751</v>
      </c>
      <c r="AJ17" s="161">
        <f>+'42 61'!AJ16+'42 63'!AJ16+'42 64'!AJ16+'42 65'!AJ16+'42 66'!AJ16+'42 67'!AJ16</f>
        <v>0</v>
      </c>
      <c r="AK17" s="462">
        <f t="shared" si="10"/>
        <v>165093.41153630751</v>
      </c>
      <c r="AL17" s="161">
        <f>+'42 61'!AL16+'42 63'!AL16+'42 64'!AL16+'42 65'!AL16+'42 66'!AL16+'42 67'!AL16</f>
        <v>162742.44032213802</v>
      </c>
      <c r="AM17" s="161">
        <f>+'42 61'!AM16+'42 63'!AM16+'42 64'!AM16+'42 65'!AM16+'42 66'!AM16+'42 67'!AM16</f>
        <v>0</v>
      </c>
      <c r="AN17" s="444">
        <f t="shared" si="11"/>
        <v>162742.44032213802</v>
      </c>
      <c r="AO17" s="404">
        <f t="shared" si="12"/>
        <v>490331.35484635091</v>
      </c>
      <c r="AP17" s="161">
        <f t="shared" si="12"/>
        <v>0</v>
      </c>
      <c r="AQ17" s="161">
        <f t="shared" si="13"/>
        <v>490331.35484635091</v>
      </c>
      <c r="AR17" s="168">
        <f>+'42 61'!AR16+'42 63'!AR16+'42 64'!AR16+'42 65'!AR16+'42 66'!AR16+'42 67'!AR16</f>
        <v>169261.82341614814</v>
      </c>
      <c r="AS17" s="161">
        <f>+'42 61'!AS16+'42 63'!AS16+'42 64'!AS16+'42 65'!AS16+'42 66'!AS16+'42 67'!AS16</f>
        <v>0</v>
      </c>
      <c r="AT17" s="462">
        <f t="shared" si="14"/>
        <v>169261.82341614814</v>
      </c>
      <c r="AU17" s="161">
        <f>+'42 61'!AU16+'42 63'!AU16+'42 64'!AU16+'42 65'!AU16+'42 66'!AU16+'42 67'!AU16</f>
        <v>167154.73744920566</v>
      </c>
      <c r="AV17" s="161">
        <f>+'42 61'!AV16+'42 63'!AV16+'42 64'!AV16+'42 65'!AV16+'42 66'!AV16+'42 67'!AV16</f>
        <v>0</v>
      </c>
      <c r="AW17" s="448">
        <f t="shared" si="15"/>
        <v>167154.73744920566</v>
      </c>
      <c r="AX17" s="161">
        <f>+'42 61'!AX16+'42 63'!AX16+'42 64'!AX16+'42 65'!AX16+'42 66'!AX16+'42 67'!AX16</f>
        <v>159408.81720978278</v>
      </c>
      <c r="AY17" s="161">
        <f>+'42 61'!AY16+'42 63'!AY16+'42 64'!AY16+'42 65'!AY16+'42 66'!AY16+'42 67'!AY16</f>
        <v>0</v>
      </c>
      <c r="AZ17" s="444">
        <f t="shared" si="16"/>
        <v>159408.81720978278</v>
      </c>
      <c r="BA17" s="359">
        <f t="shared" si="17"/>
        <v>495825.37807513657</v>
      </c>
      <c r="BB17" s="364">
        <f t="shared" si="17"/>
        <v>0</v>
      </c>
      <c r="BC17" s="364">
        <f t="shared" si="18"/>
        <v>495825.37807513657</v>
      </c>
      <c r="BD17" s="371">
        <f t="shared" si="19"/>
        <v>986156.73292148742</v>
      </c>
      <c r="BE17" s="372">
        <f t="shared" si="20"/>
        <v>0</v>
      </c>
      <c r="BF17" s="372">
        <f t="shared" si="21"/>
        <v>986156.73292148742</v>
      </c>
      <c r="BG17" s="381">
        <f t="shared" si="22"/>
        <v>1924328.2838817644</v>
      </c>
      <c r="BH17" s="372">
        <f t="shared" si="22"/>
        <v>489866.74</v>
      </c>
      <c r="BI17" s="372">
        <f t="shared" si="23"/>
        <v>1434461.5438817644</v>
      </c>
      <c r="BJ17" s="436"/>
    </row>
    <row r="18" spans="1:63" s="149" customFormat="1" ht="30" customHeight="1">
      <c r="A18" s="40">
        <f t="shared" si="27"/>
        <v>11</v>
      </c>
      <c r="B18" s="197">
        <v>51310</v>
      </c>
      <c r="C18" s="198" t="s">
        <v>10</v>
      </c>
      <c r="D18" s="150" t="s">
        <v>89</v>
      </c>
      <c r="E18" s="168">
        <f>+'42 61'!E17+'42 63'!E17+'42 64'!E17+'42 65'!E17+'42 66'!E17+'42 67'!E17</f>
        <v>0</v>
      </c>
      <c r="F18" s="161">
        <f>+'42 61'!F17+'42 63'!F17+'42 64'!F17+'42 65'!F17+'42 66'!F17+'42 67'!F17</f>
        <v>0</v>
      </c>
      <c r="G18" s="448">
        <f t="shared" si="0"/>
        <v>0</v>
      </c>
      <c r="H18" s="161">
        <f>+'42 61'!H17+'42 63'!H17+'42 64'!H17+'42 65'!H17+'42 66'!H17+'42 67'!H17</f>
        <v>0</v>
      </c>
      <c r="I18" s="161">
        <f>+'42 61'!I17+'42 63'!I17+'42 64'!I17+'42 65'!I17+'42 66'!I17+'42 67'!I17</f>
        <v>0</v>
      </c>
      <c r="J18" s="448">
        <f t="shared" si="1"/>
        <v>0</v>
      </c>
      <c r="K18" s="161">
        <f>+'42 61'!K17+'42 63'!K17+'42 64'!K17+'42 65'!K17+'42 66'!K17+'42 67'!K17</f>
        <v>0</v>
      </c>
      <c r="L18" s="161">
        <f>+'42 61'!L17+'42 63'!L17+'42 64'!L17+'42 65'!L17+'42 66'!L17+'42 67'!L17</f>
        <v>0</v>
      </c>
      <c r="M18" s="444">
        <f t="shared" si="2"/>
        <v>0</v>
      </c>
      <c r="N18" s="404">
        <f t="shared" si="24"/>
        <v>0</v>
      </c>
      <c r="O18" s="161">
        <f t="shared" si="24"/>
        <v>0</v>
      </c>
      <c r="P18" s="403">
        <f t="shared" si="3"/>
        <v>0</v>
      </c>
      <c r="Q18" s="168">
        <f>+'42 61'!Q17+'42 63'!Q17+'42 64'!Q17+'42 65'!Q17+'42 66'!Q17+'42 67'!Q17</f>
        <v>0</v>
      </c>
      <c r="R18" s="161">
        <f>+'42 61'!R17+'42 63'!R17+'42 64'!R17+'42 65'!R17+'42 66'!R17+'42 67'!R17</f>
        <v>0</v>
      </c>
      <c r="S18" s="448">
        <f t="shared" si="4"/>
        <v>0</v>
      </c>
      <c r="T18" s="161">
        <f>+'42 61'!T17+'42 63'!T17+'42 64'!T17+'42 65'!T17+'42 66'!T17+'42 67'!T17</f>
        <v>0</v>
      </c>
      <c r="U18" s="161">
        <f>+'42 61'!U17+'42 63'!U17+'42 64'!U17+'42 65'!U17+'42 66'!U17+'42 67'!U17</f>
        <v>0</v>
      </c>
      <c r="V18" s="448">
        <f t="shared" si="5"/>
        <v>0</v>
      </c>
      <c r="W18" s="161">
        <f>+'42 61'!W17+'42 63'!W17+'42 64'!W17+'42 65'!W17+'42 66'!W17+'42 67'!W17</f>
        <v>0</v>
      </c>
      <c r="X18" s="161">
        <f>+'42 61'!X17+'42 63'!X17+'42 64'!X17+'42 65'!X17+'42 66'!X17+'42 67'!X17</f>
        <v>0</v>
      </c>
      <c r="Y18" s="444">
        <f t="shared" si="6"/>
        <v>0</v>
      </c>
      <c r="Z18" s="168">
        <f t="shared" si="25"/>
        <v>0</v>
      </c>
      <c r="AA18" s="161">
        <f t="shared" si="25"/>
        <v>0</v>
      </c>
      <c r="AB18" s="403">
        <f t="shared" si="7"/>
        <v>0</v>
      </c>
      <c r="AC18" s="404">
        <f t="shared" si="26"/>
        <v>0</v>
      </c>
      <c r="AD18" s="161">
        <f t="shared" si="26"/>
        <v>0</v>
      </c>
      <c r="AE18" s="403">
        <f t="shared" si="8"/>
        <v>0</v>
      </c>
      <c r="AF18" s="168">
        <f>+'42 61'!AF17+'42 63'!AF17+'42 64'!AF17+'42 65'!AF17+'42 66'!AF17+'42 67'!AF17</f>
        <v>0</v>
      </c>
      <c r="AG18" s="161">
        <f>+'42 61'!AG17+'42 63'!AG17+'42 64'!AG17+'42 65'!AG17+'42 66'!AG17+'42 67'!AG17</f>
        <v>0</v>
      </c>
      <c r="AH18" s="462">
        <f t="shared" si="9"/>
        <v>0</v>
      </c>
      <c r="AI18" s="161">
        <f>+'42 61'!AI17+'42 63'!AI17+'42 64'!AI17+'42 65'!AI17+'42 66'!AI17+'42 67'!AI17</f>
        <v>0</v>
      </c>
      <c r="AJ18" s="161">
        <f>+'42 61'!AJ17+'42 63'!AJ17+'42 64'!AJ17+'42 65'!AJ17+'42 66'!AJ17+'42 67'!AJ17</f>
        <v>0</v>
      </c>
      <c r="AK18" s="462">
        <f t="shared" si="10"/>
        <v>0</v>
      </c>
      <c r="AL18" s="161">
        <f>+'42 61'!AL17+'42 63'!AL17+'42 64'!AL17+'42 65'!AL17+'42 66'!AL17+'42 67'!AL17</f>
        <v>0</v>
      </c>
      <c r="AM18" s="161">
        <f>+'42 61'!AM17+'42 63'!AM17+'42 64'!AM17+'42 65'!AM17+'42 66'!AM17+'42 67'!AM17</f>
        <v>0</v>
      </c>
      <c r="AN18" s="444">
        <f t="shared" si="11"/>
        <v>0</v>
      </c>
      <c r="AO18" s="404">
        <f t="shared" si="12"/>
        <v>0</v>
      </c>
      <c r="AP18" s="161">
        <f t="shared" si="12"/>
        <v>0</v>
      </c>
      <c r="AQ18" s="161">
        <f t="shared" si="13"/>
        <v>0</v>
      </c>
      <c r="AR18" s="168">
        <f>+'42 61'!AR17+'42 63'!AR17+'42 64'!AR17+'42 65'!AR17+'42 66'!AR17+'42 67'!AR17</f>
        <v>0</v>
      </c>
      <c r="AS18" s="161">
        <f>+'42 61'!AS17+'42 63'!AS17+'42 64'!AS17+'42 65'!AS17+'42 66'!AS17+'42 67'!AS17</f>
        <v>0</v>
      </c>
      <c r="AT18" s="462">
        <f t="shared" si="14"/>
        <v>0</v>
      </c>
      <c r="AU18" s="161">
        <f>+'42 61'!AU17+'42 63'!AU17+'42 64'!AU17+'42 65'!AU17+'42 66'!AU17+'42 67'!AU17</f>
        <v>0</v>
      </c>
      <c r="AV18" s="161">
        <f>+'42 61'!AV17+'42 63'!AV17+'42 64'!AV17+'42 65'!AV17+'42 66'!AV17+'42 67'!AV17</f>
        <v>0</v>
      </c>
      <c r="AW18" s="448">
        <f t="shared" si="15"/>
        <v>0</v>
      </c>
      <c r="AX18" s="161">
        <f>+'42 61'!AX17+'42 63'!AX17+'42 64'!AX17+'42 65'!AX17+'42 66'!AX17+'42 67'!AX17</f>
        <v>0</v>
      </c>
      <c r="AY18" s="161">
        <f>+'42 61'!AY17+'42 63'!AY17+'42 64'!AY17+'42 65'!AY17+'42 66'!AY17+'42 67'!AY17</f>
        <v>0</v>
      </c>
      <c r="AZ18" s="444">
        <f t="shared" si="16"/>
        <v>0</v>
      </c>
      <c r="BA18" s="359">
        <f t="shared" si="17"/>
        <v>0</v>
      </c>
      <c r="BB18" s="364">
        <f t="shared" si="17"/>
        <v>0</v>
      </c>
      <c r="BC18" s="364">
        <f t="shared" si="18"/>
        <v>0</v>
      </c>
      <c r="BD18" s="371">
        <f t="shared" si="19"/>
        <v>0</v>
      </c>
      <c r="BE18" s="372">
        <f t="shared" si="20"/>
        <v>0</v>
      </c>
      <c r="BF18" s="372">
        <f t="shared" si="21"/>
        <v>0</v>
      </c>
      <c r="BG18" s="381">
        <f t="shared" si="22"/>
        <v>0</v>
      </c>
      <c r="BH18" s="372">
        <f t="shared" si="22"/>
        <v>0</v>
      </c>
      <c r="BI18" s="372">
        <f t="shared" si="23"/>
        <v>0</v>
      </c>
      <c r="BJ18" s="436"/>
    </row>
    <row r="19" spans="1:63" s="149" customFormat="1" ht="30" customHeight="1">
      <c r="A19" s="40">
        <f t="shared" si="27"/>
        <v>12</v>
      </c>
      <c r="B19" s="197">
        <v>51311</v>
      </c>
      <c r="C19" s="198" t="s">
        <v>79</v>
      </c>
      <c r="D19" s="151" t="s">
        <v>51</v>
      </c>
      <c r="E19" s="168">
        <f>+'42 61'!E18+'42 63'!E18+'42 64'!E18+'42 65'!E18+'42 66'!E18+'42 67'!E18</f>
        <v>89301.846576603202</v>
      </c>
      <c r="F19" s="161">
        <f>+'42 61'!F18+'42 63'!F18+'42 64'!F18+'42 65'!F18+'42 66'!F18+'42 67'!F18</f>
        <v>65823.3</v>
      </c>
      <c r="G19" s="448">
        <f t="shared" si="0"/>
        <v>23478.546576603199</v>
      </c>
      <c r="H19" s="161">
        <f>+'42 61'!H18+'42 63'!H18+'42 64'!H18+'42 65'!H18+'42 66'!H18+'42 67'!H18</f>
        <v>87075.052458118924</v>
      </c>
      <c r="I19" s="161">
        <f>+'42 61'!I18+'42 63'!I18+'42 64'!I18+'42 65'!I18+'42 66'!I18+'42 67'!I18</f>
        <v>48660.88</v>
      </c>
      <c r="J19" s="448">
        <f t="shared" si="1"/>
        <v>38414.172458118926</v>
      </c>
      <c r="K19" s="161">
        <f>+'42 61'!K18+'42 63'!K18+'42 64'!K18+'42 65'!K18+'42 66'!K18+'42 67'!K18</f>
        <v>89364.410522289618</v>
      </c>
      <c r="L19" s="161">
        <f>+'42 61'!L18+'42 63'!L18+'42 64'!L18+'42 65'!L18+'42 66'!L18+'42 67'!L18</f>
        <v>56515.71</v>
      </c>
      <c r="M19" s="444">
        <f t="shared" si="2"/>
        <v>32848.700522289619</v>
      </c>
      <c r="N19" s="404">
        <f t="shared" si="24"/>
        <v>265741.30955701176</v>
      </c>
      <c r="O19" s="161">
        <f t="shared" si="24"/>
        <v>170999.88999999998</v>
      </c>
      <c r="P19" s="403">
        <f t="shared" si="3"/>
        <v>94741.419557011774</v>
      </c>
      <c r="Q19" s="168">
        <f>+'42 61'!Q18+'42 63'!Q18+'42 64'!Q18+'42 65'!Q18+'42 66'!Q18+'42 67'!Q18</f>
        <v>80173.569392728372</v>
      </c>
      <c r="R19" s="161">
        <f>+'42 61'!R18+'42 63'!R18+'42 64'!R18+'42 65'!R18+'42 66'!R18+'42 67'!R18</f>
        <v>62945.649999999994</v>
      </c>
      <c r="S19" s="448">
        <f t="shared" si="4"/>
        <v>17227.919392728378</v>
      </c>
      <c r="T19" s="161">
        <f>+'42 61'!T18+'42 63'!T18+'42 64'!T18+'42 65'!T18+'42 66'!T18+'42 67'!T18</f>
        <v>88825.755524759108</v>
      </c>
      <c r="U19" s="161">
        <f>+'42 61'!U18+'42 63'!U18+'42 64'!U18+'42 65'!U18+'42 66'!U18+'42 67'!U18</f>
        <v>0</v>
      </c>
      <c r="V19" s="448">
        <f t="shared" si="5"/>
        <v>88825.755524759108</v>
      </c>
      <c r="W19" s="161">
        <f>+'42 61'!W18+'42 63'!W18+'42 64'!W18+'42 65'!W18+'42 66'!W18+'42 67'!W18</f>
        <v>88311.940763653474</v>
      </c>
      <c r="X19" s="161">
        <f>+'42 61'!X18+'42 63'!X18+'42 64'!X18+'42 65'!X18+'42 66'!X18+'42 67'!X18</f>
        <v>0</v>
      </c>
      <c r="Y19" s="444">
        <f t="shared" si="6"/>
        <v>88311.940763653474</v>
      </c>
      <c r="Z19" s="168">
        <f t="shared" si="25"/>
        <v>257311.26568114094</v>
      </c>
      <c r="AA19" s="161">
        <f t="shared" si="25"/>
        <v>62945.649999999994</v>
      </c>
      <c r="AB19" s="403">
        <f t="shared" si="7"/>
        <v>194365.61568114095</v>
      </c>
      <c r="AC19" s="404">
        <f t="shared" si="26"/>
        <v>523052.57523815276</v>
      </c>
      <c r="AD19" s="161">
        <f t="shared" si="26"/>
        <v>233945.53999999998</v>
      </c>
      <c r="AE19" s="403">
        <f t="shared" si="8"/>
        <v>289107.03523815278</v>
      </c>
      <c r="AF19" s="168">
        <f>+'42 61'!AF18+'42 63'!AF18+'42 64'!AF18+'42 65'!AF18+'42 66'!AF18+'42 67'!AF18</f>
        <v>87214.806315248206</v>
      </c>
      <c r="AG19" s="161">
        <f>+'42 61'!AG18+'42 63'!AG18+'42 64'!AG18+'42 65'!AG18+'42 66'!AG18+'42 67'!AG18</f>
        <v>0</v>
      </c>
      <c r="AH19" s="462">
        <f t="shared" si="9"/>
        <v>87214.806315248206</v>
      </c>
      <c r="AI19" s="161">
        <f>+'42 61'!AI18+'42 63'!AI18+'42 64'!AI18+'42 65'!AI18+'42 66'!AI18+'42 67'!AI18</f>
        <v>88407.776699133712</v>
      </c>
      <c r="AJ19" s="161">
        <f>+'42 61'!AJ18+'42 63'!AJ18+'42 64'!AJ18+'42 65'!AJ18+'42 66'!AJ18+'42 67'!AJ18</f>
        <v>0</v>
      </c>
      <c r="AK19" s="462">
        <f t="shared" si="10"/>
        <v>88407.776699133712</v>
      </c>
      <c r="AL19" s="161">
        <f>+'42 61'!AL18+'42 63'!AL18+'42 64'!AL18+'42 65'!AL18+'42 66'!AL18+'42 67'!AL18</f>
        <v>88832.626100269757</v>
      </c>
      <c r="AM19" s="161">
        <f>+'42 61'!AM18+'42 63'!AM18+'42 64'!AM18+'42 65'!AM18+'42 66'!AM18+'42 67'!AM18</f>
        <v>0</v>
      </c>
      <c r="AN19" s="444">
        <f t="shared" si="11"/>
        <v>88832.626100269757</v>
      </c>
      <c r="AO19" s="404">
        <f t="shared" si="12"/>
        <v>264455.20911465166</v>
      </c>
      <c r="AP19" s="161">
        <f t="shared" si="12"/>
        <v>0</v>
      </c>
      <c r="AQ19" s="161">
        <f t="shared" si="13"/>
        <v>264455.20911465166</v>
      </c>
      <c r="AR19" s="168">
        <f>+'42 61'!AR18+'42 63'!AR18+'42 64'!AR18+'42 65'!AR18+'42 66'!AR18+'42 67'!AR18</f>
        <v>89536.178013642508</v>
      </c>
      <c r="AS19" s="161">
        <f>+'42 61'!AS18+'42 63'!AS18+'42 64'!AS18+'42 65'!AS18+'42 66'!AS18+'42 67'!AS18</f>
        <v>0</v>
      </c>
      <c r="AT19" s="462">
        <f t="shared" si="14"/>
        <v>89536.178013642508</v>
      </c>
      <c r="AU19" s="161">
        <f>+'42 61'!AU18+'42 63'!AU18+'42 64'!AU18+'42 65'!AU18+'42 66'!AU18+'42 67'!AU18</f>
        <v>90927.441752099985</v>
      </c>
      <c r="AV19" s="161">
        <f>+'42 61'!AV18+'42 63'!AV18+'42 64'!AV18+'42 65'!AV18+'42 66'!AV18+'42 67'!AV18</f>
        <v>0</v>
      </c>
      <c r="AW19" s="448">
        <f t="shared" si="15"/>
        <v>90927.441752099985</v>
      </c>
      <c r="AX19" s="161">
        <f>+'42 61'!AX18+'42 63'!AX18+'42 64'!AX18+'42 65'!AX18+'42 66'!AX18+'42 67'!AX18</f>
        <v>86102.639006796599</v>
      </c>
      <c r="AY19" s="161">
        <f>+'42 61'!AY18+'42 63'!AY18+'42 64'!AY18+'42 65'!AY18+'42 66'!AY18+'42 67'!AY18</f>
        <v>0</v>
      </c>
      <c r="AZ19" s="444">
        <f t="shared" si="16"/>
        <v>86102.639006796599</v>
      </c>
      <c r="BA19" s="359">
        <f t="shared" si="17"/>
        <v>266566.25877253909</v>
      </c>
      <c r="BB19" s="364">
        <f t="shared" si="17"/>
        <v>0</v>
      </c>
      <c r="BC19" s="364">
        <f t="shared" si="18"/>
        <v>266566.25877253909</v>
      </c>
      <c r="BD19" s="371">
        <f t="shared" si="19"/>
        <v>531021.46788719075</v>
      </c>
      <c r="BE19" s="372">
        <f t="shared" si="20"/>
        <v>0</v>
      </c>
      <c r="BF19" s="372">
        <f t="shared" si="21"/>
        <v>531021.46788719075</v>
      </c>
      <c r="BG19" s="381">
        <f t="shared" si="22"/>
        <v>1054074.0431253435</v>
      </c>
      <c r="BH19" s="372">
        <f t="shared" si="22"/>
        <v>233945.53999999998</v>
      </c>
      <c r="BI19" s="372">
        <f t="shared" si="23"/>
        <v>820128.50312534347</v>
      </c>
      <c r="BJ19" s="436"/>
    </row>
    <row r="20" spans="1:63" s="149" customFormat="1" ht="30" customHeight="1">
      <c r="A20" s="40">
        <f t="shared" si="27"/>
        <v>13</v>
      </c>
      <c r="B20" s="197">
        <v>51312</v>
      </c>
      <c r="C20" s="198" t="s">
        <v>80</v>
      </c>
      <c r="D20" s="151" t="s">
        <v>52</v>
      </c>
      <c r="E20" s="168">
        <f>+'42 61'!E19+'42 63'!E19+'42 64'!E19+'42 65'!E19+'42 66'!E19+'42 67'!E19</f>
        <v>39215.4</v>
      </c>
      <c r="F20" s="161">
        <f>+'42 61'!F19+'42 63'!F19+'42 64'!F19+'42 65'!F19+'42 66'!F19+'42 67'!F19</f>
        <v>902278.98</v>
      </c>
      <c r="G20" s="448">
        <f t="shared" si="0"/>
        <v>-863063.58</v>
      </c>
      <c r="H20" s="161">
        <f>+'42 61'!H19+'42 63'!H19+'42 64'!H19+'42 65'!H19+'42 66'!H19+'42 67'!H19</f>
        <v>39215.4</v>
      </c>
      <c r="I20" s="161">
        <f>+'42 61'!I19+'42 63'!I19+'42 64'!I19+'42 65'!I19+'42 66'!I19+'42 67'!I19</f>
        <v>128433.48000000001</v>
      </c>
      <c r="J20" s="448">
        <f t="shared" si="1"/>
        <v>-89218.080000000016</v>
      </c>
      <c r="K20" s="161">
        <f>+'42 61'!K19+'42 63'!K19+'42 64'!K19+'42 65'!K19+'42 66'!K19+'42 67'!K19</f>
        <v>289215.39999999997</v>
      </c>
      <c r="L20" s="161">
        <f>+'42 61'!L19+'42 63'!L19+'42 64'!L19+'42 65'!L19+'42 66'!L19+'42 67'!L19</f>
        <v>129356.06</v>
      </c>
      <c r="M20" s="444">
        <f t="shared" si="2"/>
        <v>159859.33999999997</v>
      </c>
      <c r="N20" s="404">
        <f t="shared" si="24"/>
        <v>367646.19999999995</v>
      </c>
      <c r="O20" s="161">
        <f t="shared" si="24"/>
        <v>1160068.52</v>
      </c>
      <c r="P20" s="403">
        <f t="shared" si="3"/>
        <v>-792422.32000000007</v>
      </c>
      <c r="Q20" s="168">
        <f>+'42 61'!Q19+'42 63'!Q19+'42 64'!Q19+'42 65'!Q19+'42 66'!Q19+'42 67'!Q19</f>
        <v>39215.4</v>
      </c>
      <c r="R20" s="161">
        <f>+'42 61'!R19+'42 63'!R19+'42 64'!R19+'42 65'!R19+'42 66'!R19+'42 67'!R19</f>
        <v>340233.41</v>
      </c>
      <c r="S20" s="448">
        <f t="shared" si="4"/>
        <v>-301018.00999999995</v>
      </c>
      <c r="T20" s="161">
        <f>+'42 61'!T19+'42 63'!T19+'42 64'!T19+'42 65'!T19+'42 66'!T19+'42 67'!T19</f>
        <v>39215.4</v>
      </c>
      <c r="U20" s="161">
        <f>+'42 61'!U19+'42 63'!U19+'42 64'!U19+'42 65'!U19+'42 66'!U19+'42 67'!U19</f>
        <v>0</v>
      </c>
      <c r="V20" s="448">
        <f t="shared" si="5"/>
        <v>39215.4</v>
      </c>
      <c r="W20" s="161">
        <f>+'42 61'!W19+'42 63'!W19+'42 64'!W19+'42 65'!W19+'42 66'!W19+'42 67'!W19</f>
        <v>39215.4</v>
      </c>
      <c r="X20" s="161">
        <f>+'42 61'!X19+'42 63'!X19+'42 64'!X19+'42 65'!X19+'42 66'!X19+'42 67'!X19</f>
        <v>0</v>
      </c>
      <c r="Y20" s="444">
        <f t="shared" si="6"/>
        <v>39215.4</v>
      </c>
      <c r="Z20" s="168">
        <f t="shared" si="25"/>
        <v>117646.20000000001</v>
      </c>
      <c r="AA20" s="161">
        <f t="shared" si="25"/>
        <v>340233.41</v>
      </c>
      <c r="AB20" s="403">
        <f t="shared" si="7"/>
        <v>-222587.20999999996</v>
      </c>
      <c r="AC20" s="404">
        <f t="shared" si="26"/>
        <v>485292.4</v>
      </c>
      <c r="AD20" s="161">
        <f t="shared" si="26"/>
        <v>1500301.93</v>
      </c>
      <c r="AE20" s="403">
        <f t="shared" si="8"/>
        <v>-1015009.5299999999</v>
      </c>
      <c r="AF20" s="168">
        <f>+'42 61'!AF19+'42 63'!AF19+'42 64'!AF19+'42 65'!AF19+'42 66'!AF19+'42 67'!AF19</f>
        <v>39215.4</v>
      </c>
      <c r="AG20" s="161">
        <f>+'42 61'!AG19+'42 63'!AG19+'42 64'!AG19+'42 65'!AG19+'42 66'!AG19+'42 67'!AG19</f>
        <v>0</v>
      </c>
      <c r="AH20" s="462">
        <f t="shared" si="9"/>
        <v>39215.4</v>
      </c>
      <c r="AI20" s="161">
        <f>+'42 61'!AI19+'42 63'!AI19+'42 64'!AI19+'42 65'!AI19+'42 66'!AI19+'42 67'!AI19</f>
        <v>39215.4</v>
      </c>
      <c r="AJ20" s="161">
        <f>+'42 61'!AJ19+'42 63'!AJ19+'42 64'!AJ19+'42 65'!AJ19+'42 66'!AJ19+'42 67'!AJ19</f>
        <v>0</v>
      </c>
      <c r="AK20" s="462">
        <f t="shared" si="10"/>
        <v>39215.4</v>
      </c>
      <c r="AL20" s="161">
        <f>+'42 61'!AL19+'42 63'!AL19+'42 64'!AL19+'42 65'!AL19+'42 66'!AL19+'42 67'!AL19</f>
        <v>289215.39999999997</v>
      </c>
      <c r="AM20" s="161">
        <f>+'42 61'!AM19+'42 63'!AM19+'42 64'!AM19+'42 65'!AM19+'42 66'!AM19+'42 67'!AM19</f>
        <v>0</v>
      </c>
      <c r="AN20" s="444">
        <f t="shared" si="11"/>
        <v>289215.39999999997</v>
      </c>
      <c r="AO20" s="404">
        <f t="shared" si="12"/>
        <v>367646.19999999995</v>
      </c>
      <c r="AP20" s="161">
        <f t="shared" si="12"/>
        <v>0</v>
      </c>
      <c r="AQ20" s="161">
        <f t="shared" si="13"/>
        <v>367646.19999999995</v>
      </c>
      <c r="AR20" s="168">
        <f>+'42 61'!AR19+'42 63'!AR19+'42 64'!AR19+'42 65'!AR19+'42 66'!AR19+'42 67'!AR19</f>
        <v>39215.4</v>
      </c>
      <c r="AS20" s="161">
        <f>+'42 61'!AS19+'42 63'!AS19+'42 64'!AS19+'42 65'!AS19+'42 66'!AS19+'42 67'!AS19</f>
        <v>0</v>
      </c>
      <c r="AT20" s="462">
        <f t="shared" si="14"/>
        <v>39215.4</v>
      </c>
      <c r="AU20" s="161">
        <f>+'42 61'!AU19+'42 63'!AU19+'42 64'!AU19+'42 65'!AU19+'42 66'!AU19+'42 67'!AU19</f>
        <v>39215.4</v>
      </c>
      <c r="AV20" s="161">
        <f>+'42 61'!AV19+'42 63'!AV19+'42 64'!AV19+'42 65'!AV19+'42 66'!AV19+'42 67'!AV19</f>
        <v>0</v>
      </c>
      <c r="AW20" s="448">
        <f t="shared" si="15"/>
        <v>39215.4</v>
      </c>
      <c r="AX20" s="161">
        <f>+'42 61'!AX19+'42 63'!AX19+'42 64'!AX19+'42 65'!AX19+'42 66'!AX19+'42 67'!AX19</f>
        <v>39215.4</v>
      </c>
      <c r="AY20" s="161">
        <f>+'42 61'!AY19+'42 63'!AY19+'42 64'!AY19+'42 65'!AY19+'42 66'!AY19+'42 67'!AY19</f>
        <v>0</v>
      </c>
      <c r="AZ20" s="444">
        <f t="shared" si="16"/>
        <v>39215.4</v>
      </c>
      <c r="BA20" s="359">
        <f t="shared" si="17"/>
        <v>117646.20000000001</v>
      </c>
      <c r="BB20" s="364">
        <f t="shared" si="17"/>
        <v>0</v>
      </c>
      <c r="BC20" s="364">
        <f t="shared" si="18"/>
        <v>117646.20000000001</v>
      </c>
      <c r="BD20" s="371">
        <f t="shared" si="19"/>
        <v>485292.4</v>
      </c>
      <c r="BE20" s="372">
        <f t="shared" si="20"/>
        <v>0</v>
      </c>
      <c r="BF20" s="372">
        <f t="shared" si="21"/>
        <v>485292.4</v>
      </c>
      <c r="BG20" s="381">
        <f t="shared" si="22"/>
        <v>970584.8</v>
      </c>
      <c r="BH20" s="372">
        <f t="shared" si="22"/>
        <v>1500301.93</v>
      </c>
      <c r="BI20" s="372">
        <f t="shared" si="23"/>
        <v>-529717.12999999989</v>
      </c>
      <c r="BJ20" s="436"/>
    </row>
    <row r="21" spans="1:63" s="149" customFormat="1" ht="30" customHeight="1">
      <c r="A21" s="40">
        <f t="shared" si="27"/>
        <v>14</v>
      </c>
      <c r="B21" s="197">
        <v>51313</v>
      </c>
      <c r="C21" s="198" t="s">
        <v>11</v>
      </c>
      <c r="D21" s="151" t="s">
        <v>53</v>
      </c>
      <c r="E21" s="168">
        <f>+'42 61'!E20+'42 63'!E20+'42 64'!E20+'42 65'!E20+'42 66'!E20+'42 67'!E20</f>
        <v>0</v>
      </c>
      <c r="F21" s="161">
        <f>+'42 61'!F20+'42 63'!F20+'42 64'!F20+'42 65'!F20+'42 66'!F20+'42 67'!F20</f>
        <v>0</v>
      </c>
      <c r="G21" s="448">
        <f t="shared" si="0"/>
        <v>0</v>
      </c>
      <c r="H21" s="161">
        <f>+'42 61'!H20+'42 63'!H20+'42 64'!H20+'42 65'!H20+'42 66'!H20+'42 67'!H20</f>
        <v>0</v>
      </c>
      <c r="I21" s="161">
        <f>+'42 61'!I20+'42 63'!I20+'42 64'!I20+'42 65'!I20+'42 66'!I20+'42 67'!I20</f>
        <v>0</v>
      </c>
      <c r="J21" s="448">
        <f t="shared" si="1"/>
        <v>0</v>
      </c>
      <c r="K21" s="161">
        <f>+'42 61'!K20+'42 63'!K20+'42 64'!K20+'42 65'!K20+'42 66'!K20+'42 67'!K20</f>
        <v>0</v>
      </c>
      <c r="L21" s="161">
        <f>+'42 61'!L20+'42 63'!L20+'42 64'!L20+'42 65'!L20+'42 66'!L20+'42 67'!L20</f>
        <v>0</v>
      </c>
      <c r="M21" s="444">
        <f t="shared" si="2"/>
        <v>0</v>
      </c>
      <c r="N21" s="404">
        <f t="shared" si="24"/>
        <v>0</v>
      </c>
      <c r="O21" s="161">
        <f t="shared" si="24"/>
        <v>0</v>
      </c>
      <c r="P21" s="403">
        <f t="shared" si="3"/>
        <v>0</v>
      </c>
      <c r="Q21" s="168">
        <f>+'42 61'!Q20+'42 63'!Q20+'42 64'!Q20+'42 65'!Q20+'42 66'!Q20+'42 67'!Q20</f>
        <v>0</v>
      </c>
      <c r="R21" s="161">
        <f>+'42 61'!R20+'42 63'!R20+'42 64'!R20+'42 65'!R20+'42 66'!R20+'42 67'!R20</f>
        <v>0</v>
      </c>
      <c r="S21" s="448">
        <f t="shared" si="4"/>
        <v>0</v>
      </c>
      <c r="T21" s="161">
        <f>+'42 61'!T20+'42 63'!T20+'42 64'!T20+'42 65'!T20+'42 66'!T20+'42 67'!T20</f>
        <v>0</v>
      </c>
      <c r="U21" s="161">
        <f>+'42 61'!U20+'42 63'!U20+'42 64'!U20+'42 65'!U20+'42 66'!U20+'42 67'!U20</f>
        <v>0</v>
      </c>
      <c r="V21" s="448">
        <f t="shared" si="5"/>
        <v>0</v>
      </c>
      <c r="W21" s="161">
        <f>+'42 61'!W20+'42 63'!W20+'42 64'!W20+'42 65'!W20+'42 66'!W20+'42 67'!W20</f>
        <v>0</v>
      </c>
      <c r="X21" s="161">
        <f>+'42 61'!X20+'42 63'!X20+'42 64'!X20+'42 65'!X20+'42 66'!X20+'42 67'!X20</f>
        <v>0</v>
      </c>
      <c r="Y21" s="444">
        <f t="shared" si="6"/>
        <v>0</v>
      </c>
      <c r="Z21" s="168">
        <f t="shared" si="25"/>
        <v>0</v>
      </c>
      <c r="AA21" s="161">
        <f t="shared" si="25"/>
        <v>0</v>
      </c>
      <c r="AB21" s="403">
        <f t="shared" si="7"/>
        <v>0</v>
      </c>
      <c r="AC21" s="404">
        <f t="shared" si="26"/>
        <v>0</v>
      </c>
      <c r="AD21" s="161">
        <f t="shared" si="26"/>
        <v>0</v>
      </c>
      <c r="AE21" s="403">
        <f t="shared" si="8"/>
        <v>0</v>
      </c>
      <c r="AF21" s="168">
        <f>+'42 61'!AF20+'42 63'!AF20+'42 64'!AF20+'42 65'!AF20+'42 66'!AF20+'42 67'!AF20</f>
        <v>0</v>
      </c>
      <c r="AG21" s="161">
        <f>+'42 61'!AG20+'42 63'!AG20+'42 64'!AG20+'42 65'!AG20+'42 66'!AG20+'42 67'!AG20</f>
        <v>0</v>
      </c>
      <c r="AH21" s="462">
        <f t="shared" si="9"/>
        <v>0</v>
      </c>
      <c r="AI21" s="161">
        <f>+'42 61'!AI20+'42 63'!AI20+'42 64'!AI20+'42 65'!AI20+'42 66'!AI20+'42 67'!AI20</f>
        <v>0</v>
      </c>
      <c r="AJ21" s="161">
        <f>+'42 61'!AJ20+'42 63'!AJ20+'42 64'!AJ20+'42 65'!AJ20+'42 66'!AJ20+'42 67'!AJ20</f>
        <v>0</v>
      </c>
      <c r="AK21" s="462">
        <f t="shared" si="10"/>
        <v>0</v>
      </c>
      <c r="AL21" s="161">
        <f>+'42 61'!AL20+'42 63'!AL20+'42 64'!AL20+'42 65'!AL20+'42 66'!AL20+'42 67'!AL20</f>
        <v>0</v>
      </c>
      <c r="AM21" s="161">
        <f>+'42 61'!AM20+'42 63'!AM20+'42 64'!AM20+'42 65'!AM20+'42 66'!AM20+'42 67'!AM20</f>
        <v>0</v>
      </c>
      <c r="AN21" s="444">
        <f t="shared" si="11"/>
        <v>0</v>
      </c>
      <c r="AO21" s="404">
        <f t="shared" si="12"/>
        <v>0</v>
      </c>
      <c r="AP21" s="161">
        <f t="shared" si="12"/>
        <v>0</v>
      </c>
      <c r="AQ21" s="161">
        <f t="shared" si="13"/>
        <v>0</v>
      </c>
      <c r="AR21" s="168">
        <f>+'42 61'!AR20+'42 63'!AR20+'42 64'!AR20+'42 65'!AR20+'42 66'!AR20+'42 67'!AR20</f>
        <v>0</v>
      </c>
      <c r="AS21" s="161">
        <f>+'42 61'!AS20+'42 63'!AS20+'42 64'!AS20+'42 65'!AS20+'42 66'!AS20+'42 67'!AS20</f>
        <v>0</v>
      </c>
      <c r="AT21" s="462">
        <f t="shared" si="14"/>
        <v>0</v>
      </c>
      <c r="AU21" s="161">
        <f>+'42 61'!AU20+'42 63'!AU20+'42 64'!AU20+'42 65'!AU20+'42 66'!AU20+'42 67'!AU20</f>
        <v>0</v>
      </c>
      <c r="AV21" s="161">
        <f>+'42 61'!AV20+'42 63'!AV20+'42 64'!AV20+'42 65'!AV20+'42 66'!AV20+'42 67'!AV20</f>
        <v>0</v>
      </c>
      <c r="AW21" s="448">
        <f t="shared" si="15"/>
        <v>0</v>
      </c>
      <c r="AX21" s="161">
        <f>+'42 61'!AX20+'42 63'!AX20+'42 64'!AX20+'42 65'!AX20+'42 66'!AX20+'42 67'!AX20</f>
        <v>0</v>
      </c>
      <c r="AY21" s="161">
        <f>+'42 61'!AY20+'42 63'!AY20+'42 64'!AY20+'42 65'!AY20+'42 66'!AY20+'42 67'!AY20</f>
        <v>0</v>
      </c>
      <c r="AZ21" s="444">
        <f t="shared" si="16"/>
        <v>0</v>
      </c>
      <c r="BA21" s="359">
        <f t="shared" si="17"/>
        <v>0</v>
      </c>
      <c r="BB21" s="364">
        <f t="shared" si="17"/>
        <v>0</v>
      </c>
      <c r="BC21" s="364">
        <f t="shared" si="18"/>
        <v>0</v>
      </c>
      <c r="BD21" s="371">
        <f t="shared" si="19"/>
        <v>0</v>
      </c>
      <c r="BE21" s="372">
        <f t="shared" si="20"/>
        <v>0</v>
      </c>
      <c r="BF21" s="372">
        <f t="shared" si="21"/>
        <v>0</v>
      </c>
      <c r="BG21" s="381">
        <f t="shared" si="22"/>
        <v>0</v>
      </c>
      <c r="BH21" s="372">
        <f t="shared" si="22"/>
        <v>0</v>
      </c>
      <c r="BI21" s="372">
        <f t="shared" si="23"/>
        <v>0</v>
      </c>
      <c r="BJ21" s="436"/>
    </row>
    <row r="22" spans="1:63" s="149" customFormat="1" ht="30" customHeight="1">
      <c r="A22" s="40">
        <f t="shared" si="27"/>
        <v>15</v>
      </c>
      <c r="B22" s="197">
        <v>51314</v>
      </c>
      <c r="C22" s="198" t="s">
        <v>12</v>
      </c>
      <c r="D22" s="151" t="s">
        <v>54</v>
      </c>
      <c r="E22" s="168">
        <f>+'42 61'!E21+'42 63'!E21+'42 64'!E21+'42 65'!E21+'42 66'!E21+'42 67'!E21</f>
        <v>-263025.79515993223</v>
      </c>
      <c r="F22" s="161">
        <f>+'42 61'!F21+'42 63'!F21+'42 64'!F21+'42 65'!F21+'42 66'!F21+'42 67'!F21</f>
        <v>-912747.88</v>
      </c>
      <c r="G22" s="448">
        <f t="shared" si="0"/>
        <v>649722.08484006778</v>
      </c>
      <c r="H22" s="161">
        <f>+'42 61'!H21+'42 63'!H21+'42 64'!H21+'42 65'!H21+'42 66'!H21+'42 67'!H21</f>
        <v>-263025.79515993223</v>
      </c>
      <c r="I22" s="161">
        <f>+'42 61'!I21+'42 63'!I21+'42 64'!I21+'42 65'!I21+'42 66'!I21+'42 67'!I21</f>
        <v>-1037476.94</v>
      </c>
      <c r="J22" s="448">
        <f t="shared" si="1"/>
        <v>774451.14484006772</v>
      </c>
      <c r="K22" s="161">
        <f>+'42 61'!K21+'42 63'!K21+'42 64'!K21+'42 65'!K21+'42 66'!K21+'42 67'!K21</f>
        <v>-263025.79515993223</v>
      </c>
      <c r="L22" s="161">
        <f>+'42 61'!L21+'42 63'!L21+'42 64'!L21+'42 65'!L21+'42 66'!L21+'42 67'!L21</f>
        <v>-742917.94</v>
      </c>
      <c r="M22" s="444">
        <f t="shared" si="2"/>
        <v>479892.14484006772</v>
      </c>
      <c r="N22" s="404">
        <f t="shared" si="24"/>
        <v>-789077.38547979668</v>
      </c>
      <c r="O22" s="161">
        <f t="shared" si="24"/>
        <v>-2693142.76</v>
      </c>
      <c r="P22" s="403">
        <f t="shared" si="3"/>
        <v>1904065.3745202031</v>
      </c>
      <c r="Q22" s="168">
        <f>+'42 61'!Q21+'42 63'!Q21+'42 64'!Q21+'42 65'!Q21+'42 66'!Q21+'42 67'!Q21</f>
        <v>-263025.79515993223</v>
      </c>
      <c r="R22" s="161">
        <f>+'42 61'!R21+'42 63'!R21+'42 64'!R21+'42 65'!R21+'42 66'!R21+'42 67'!R21</f>
        <v>-346267.8</v>
      </c>
      <c r="S22" s="448">
        <f t="shared" si="4"/>
        <v>83242.004840067762</v>
      </c>
      <c r="T22" s="161">
        <f>+'42 61'!T21+'42 63'!T21+'42 64'!T21+'42 65'!T21+'42 66'!T21+'42 67'!T21</f>
        <v>-263025.79515993223</v>
      </c>
      <c r="U22" s="161">
        <f>+'42 61'!U21+'42 63'!U21+'42 64'!U21+'42 65'!U21+'42 66'!U21+'42 67'!U21</f>
        <v>0</v>
      </c>
      <c r="V22" s="448">
        <f t="shared" si="5"/>
        <v>-263025.79515993223</v>
      </c>
      <c r="W22" s="161">
        <f>+'42 61'!W21+'42 63'!W21+'42 64'!W21+'42 65'!W21+'42 66'!W21+'42 67'!W21</f>
        <v>-263025.79515993223</v>
      </c>
      <c r="X22" s="161">
        <f>+'42 61'!X21+'42 63'!X21+'42 64'!X21+'42 65'!X21+'42 66'!X21+'42 67'!X21</f>
        <v>0</v>
      </c>
      <c r="Y22" s="444">
        <f t="shared" si="6"/>
        <v>-263025.79515993223</v>
      </c>
      <c r="Z22" s="168">
        <f t="shared" si="25"/>
        <v>-789077.38547979668</v>
      </c>
      <c r="AA22" s="161">
        <f t="shared" si="25"/>
        <v>-346267.8</v>
      </c>
      <c r="AB22" s="403">
        <f t="shared" si="7"/>
        <v>-442809.58547979669</v>
      </c>
      <c r="AC22" s="404">
        <f t="shared" si="26"/>
        <v>-1578154.7709595934</v>
      </c>
      <c r="AD22" s="161">
        <f t="shared" si="26"/>
        <v>-3039410.5599999996</v>
      </c>
      <c r="AE22" s="403">
        <f t="shared" si="8"/>
        <v>1461255.7890404062</v>
      </c>
      <c r="AF22" s="168">
        <f>+'42 61'!AF21+'42 63'!AF21+'42 64'!AF21+'42 65'!AF21+'42 66'!AF21+'42 67'!AF21</f>
        <v>-263025.79515993223</v>
      </c>
      <c r="AG22" s="161">
        <f>+'42 61'!AG21+'42 63'!AG21+'42 64'!AG21+'42 65'!AG21+'42 66'!AG21+'42 67'!AG21</f>
        <v>0</v>
      </c>
      <c r="AH22" s="462">
        <f t="shared" si="9"/>
        <v>-263025.79515993223</v>
      </c>
      <c r="AI22" s="161">
        <f>+'42 61'!AI21+'42 63'!AI21+'42 64'!AI21+'42 65'!AI21+'42 66'!AI21+'42 67'!AI21</f>
        <v>-263025.79515993223</v>
      </c>
      <c r="AJ22" s="161">
        <f>+'42 61'!AJ21+'42 63'!AJ21+'42 64'!AJ21+'42 65'!AJ21+'42 66'!AJ21+'42 67'!AJ21</f>
        <v>0</v>
      </c>
      <c r="AK22" s="462">
        <f t="shared" si="10"/>
        <v>-263025.79515993223</v>
      </c>
      <c r="AL22" s="161">
        <f>+'42 61'!AL21+'42 63'!AL21+'42 64'!AL21+'42 65'!AL21+'42 66'!AL21+'42 67'!AL21</f>
        <v>-263025.79515993223</v>
      </c>
      <c r="AM22" s="161">
        <f>+'42 61'!AM21+'42 63'!AM21+'42 64'!AM21+'42 65'!AM21+'42 66'!AM21+'42 67'!AM21</f>
        <v>0</v>
      </c>
      <c r="AN22" s="444">
        <f t="shared" si="11"/>
        <v>-263025.79515993223</v>
      </c>
      <c r="AO22" s="404">
        <f t="shared" si="12"/>
        <v>-789077.38547979668</v>
      </c>
      <c r="AP22" s="161">
        <f t="shared" si="12"/>
        <v>0</v>
      </c>
      <c r="AQ22" s="161">
        <f t="shared" si="13"/>
        <v>-789077.38547979668</v>
      </c>
      <c r="AR22" s="168">
        <f>+'42 61'!AR21+'42 63'!AR21+'42 64'!AR21+'42 65'!AR21+'42 66'!AR21+'42 67'!AR21</f>
        <v>-263025.79515993223</v>
      </c>
      <c r="AS22" s="161">
        <f>+'42 61'!AS21+'42 63'!AS21+'42 64'!AS21+'42 65'!AS21+'42 66'!AS21+'42 67'!AS21</f>
        <v>0</v>
      </c>
      <c r="AT22" s="462">
        <f t="shared" si="14"/>
        <v>-263025.79515993223</v>
      </c>
      <c r="AU22" s="161">
        <f>+'42 61'!AU21+'42 63'!AU21+'42 64'!AU21+'42 65'!AU21+'42 66'!AU21+'42 67'!AU21</f>
        <v>-263025.79515993223</v>
      </c>
      <c r="AV22" s="161">
        <f>+'42 61'!AV21+'42 63'!AV21+'42 64'!AV21+'42 65'!AV21+'42 66'!AV21+'42 67'!AV21</f>
        <v>0</v>
      </c>
      <c r="AW22" s="448">
        <f t="shared" si="15"/>
        <v>-263025.79515993223</v>
      </c>
      <c r="AX22" s="161">
        <f>+'42 61'!AX21+'42 63'!AX21+'42 64'!AX21+'42 65'!AX21+'42 66'!AX21+'42 67'!AX21</f>
        <v>-263025.79515993223</v>
      </c>
      <c r="AY22" s="161">
        <f>+'42 61'!AY21+'42 63'!AY21+'42 64'!AY21+'42 65'!AY21+'42 66'!AY21+'42 67'!AY21</f>
        <v>0</v>
      </c>
      <c r="AZ22" s="444">
        <f t="shared" si="16"/>
        <v>-263025.79515993223</v>
      </c>
      <c r="BA22" s="359">
        <f t="shared" si="17"/>
        <v>-789077.38547979668</v>
      </c>
      <c r="BB22" s="364">
        <f t="shared" si="17"/>
        <v>0</v>
      </c>
      <c r="BC22" s="364">
        <f t="shared" si="18"/>
        <v>-789077.38547979668</v>
      </c>
      <c r="BD22" s="371">
        <f t="shared" si="19"/>
        <v>-1578154.7709595934</v>
      </c>
      <c r="BE22" s="372">
        <f t="shared" si="20"/>
        <v>0</v>
      </c>
      <c r="BF22" s="372">
        <f t="shared" si="21"/>
        <v>-1578154.7709595934</v>
      </c>
      <c r="BG22" s="381">
        <f t="shared" si="22"/>
        <v>-3156309.5419191867</v>
      </c>
      <c r="BH22" s="372">
        <f t="shared" si="22"/>
        <v>-3039410.5599999996</v>
      </c>
      <c r="BI22" s="372">
        <f t="shared" si="23"/>
        <v>-116898.98191918712</v>
      </c>
      <c r="BJ22" s="436"/>
    </row>
    <row r="23" spans="1:63" s="149" customFormat="1" ht="30" customHeight="1">
      <c r="A23" s="40">
        <f t="shared" si="27"/>
        <v>16</v>
      </c>
      <c r="B23" s="197">
        <v>51315</v>
      </c>
      <c r="C23" s="198" t="s">
        <v>108</v>
      </c>
      <c r="D23" s="151" t="s">
        <v>109</v>
      </c>
      <c r="E23" s="168">
        <f>+'42 61'!E22+'42 63'!E22+'42 64'!E22+'42 65'!E22+'42 66'!E22+'42 67'!E22</f>
        <v>0</v>
      </c>
      <c r="F23" s="161">
        <f>+'42 61'!F22+'42 63'!F22+'42 64'!F22+'42 65'!F22+'42 66'!F22+'42 67'!F22</f>
        <v>0</v>
      </c>
      <c r="G23" s="448">
        <f t="shared" si="0"/>
        <v>0</v>
      </c>
      <c r="H23" s="161">
        <f>+'42 61'!H22+'42 63'!H22+'42 64'!H22+'42 65'!H22+'42 66'!H22+'42 67'!H22</f>
        <v>0</v>
      </c>
      <c r="I23" s="161">
        <f>+'42 61'!I22+'42 63'!I22+'42 64'!I22+'42 65'!I22+'42 66'!I22+'42 67'!I22</f>
        <v>0</v>
      </c>
      <c r="J23" s="448">
        <f t="shared" si="1"/>
        <v>0</v>
      </c>
      <c r="K23" s="161">
        <f>+'42 61'!K22+'42 63'!K22+'42 64'!K22+'42 65'!K22+'42 66'!K22+'42 67'!K22</f>
        <v>0</v>
      </c>
      <c r="L23" s="161">
        <f>+'42 61'!L22+'42 63'!L22+'42 64'!L22+'42 65'!L22+'42 66'!L22+'42 67'!L22</f>
        <v>0</v>
      </c>
      <c r="M23" s="444">
        <f t="shared" si="2"/>
        <v>0</v>
      </c>
      <c r="N23" s="404">
        <f t="shared" si="24"/>
        <v>0</v>
      </c>
      <c r="O23" s="161">
        <f t="shared" si="24"/>
        <v>0</v>
      </c>
      <c r="P23" s="403">
        <f t="shared" si="3"/>
        <v>0</v>
      </c>
      <c r="Q23" s="168">
        <f>+'42 61'!Q22+'42 63'!Q22+'42 64'!Q22+'42 65'!Q22+'42 66'!Q22+'42 67'!Q22</f>
        <v>0</v>
      </c>
      <c r="R23" s="161">
        <f>+'42 61'!R22+'42 63'!R22+'42 64'!R22+'42 65'!R22+'42 66'!R22+'42 67'!R22</f>
        <v>0</v>
      </c>
      <c r="S23" s="448">
        <f t="shared" si="4"/>
        <v>0</v>
      </c>
      <c r="T23" s="161">
        <f>+'42 61'!T22+'42 63'!T22+'42 64'!T22+'42 65'!T22+'42 66'!T22+'42 67'!T22</f>
        <v>0</v>
      </c>
      <c r="U23" s="161">
        <f>+'42 61'!U22+'42 63'!U22+'42 64'!U22+'42 65'!U22+'42 66'!U22+'42 67'!U22</f>
        <v>0</v>
      </c>
      <c r="V23" s="448">
        <f t="shared" si="5"/>
        <v>0</v>
      </c>
      <c r="W23" s="161">
        <f>+'42 61'!W22+'42 63'!W22+'42 64'!W22+'42 65'!W22+'42 66'!W22+'42 67'!W22</f>
        <v>0</v>
      </c>
      <c r="X23" s="161">
        <f>+'42 61'!X22+'42 63'!X22+'42 64'!X22+'42 65'!X22+'42 66'!X22+'42 67'!X22</f>
        <v>0</v>
      </c>
      <c r="Y23" s="444">
        <f t="shared" si="6"/>
        <v>0</v>
      </c>
      <c r="Z23" s="168">
        <f t="shared" si="25"/>
        <v>0</v>
      </c>
      <c r="AA23" s="161">
        <f t="shared" si="25"/>
        <v>0</v>
      </c>
      <c r="AB23" s="403">
        <f t="shared" si="7"/>
        <v>0</v>
      </c>
      <c r="AC23" s="404">
        <f t="shared" si="26"/>
        <v>0</v>
      </c>
      <c r="AD23" s="161">
        <f t="shared" si="26"/>
        <v>0</v>
      </c>
      <c r="AE23" s="403">
        <f t="shared" si="8"/>
        <v>0</v>
      </c>
      <c r="AF23" s="168">
        <f>+'42 61'!AF22+'42 63'!AF22+'42 64'!AF22+'42 65'!AF22+'42 66'!AF22+'42 67'!AF22</f>
        <v>0</v>
      </c>
      <c r="AG23" s="161">
        <f>+'42 61'!AG22+'42 63'!AG22+'42 64'!AG22+'42 65'!AG22+'42 66'!AG22+'42 67'!AG22</f>
        <v>0</v>
      </c>
      <c r="AH23" s="462">
        <f t="shared" si="9"/>
        <v>0</v>
      </c>
      <c r="AI23" s="161">
        <f>+'42 61'!AI22+'42 63'!AI22+'42 64'!AI22+'42 65'!AI22+'42 66'!AI22+'42 67'!AI22</f>
        <v>0</v>
      </c>
      <c r="AJ23" s="161">
        <f>+'42 61'!AJ22+'42 63'!AJ22+'42 64'!AJ22+'42 65'!AJ22+'42 66'!AJ22+'42 67'!AJ22</f>
        <v>0</v>
      </c>
      <c r="AK23" s="462">
        <f t="shared" si="10"/>
        <v>0</v>
      </c>
      <c r="AL23" s="161">
        <f>+'42 61'!AL22+'42 63'!AL22+'42 64'!AL22+'42 65'!AL22+'42 66'!AL22+'42 67'!AL22</f>
        <v>0</v>
      </c>
      <c r="AM23" s="161">
        <f>+'42 61'!AM22+'42 63'!AM22+'42 64'!AM22+'42 65'!AM22+'42 66'!AM22+'42 67'!AM22</f>
        <v>0</v>
      </c>
      <c r="AN23" s="444">
        <f t="shared" si="11"/>
        <v>0</v>
      </c>
      <c r="AO23" s="404">
        <f t="shared" si="12"/>
        <v>0</v>
      </c>
      <c r="AP23" s="161">
        <f t="shared" si="12"/>
        <v>0</v>
      </c>
      <c r="AQ23" s="161">
        <f t="shared" si="13"/>
        <v>0</v>
      </c>
      <c r="AR23" s="168">
        <f>+'42 61'!AR22+'42 63'!AR22+'42 64'!AR22+'42 65'!AR22+'42 66'!AR22+'42 67'!AR22</f>
        <v>0</v>
      </c>
      <c r="AS23" s="161">
        <f>+'42 61'!AS22+'42 63'!AS22+'42 64'!AS22+'42 65'!AS22+'42 66'!AS22+'42 67'!AS22</f>
        <v>0</v>
      </c>
      <c r="AT23" s="462">
        <f t="shared" si="14"/>
        <v>0</v>
      </c>
      <c r="AU23" s="161">
        <f>+'42 61'!AU22+'42 63'!AU22+'42 64'!AU22+'42 65'!AU22+'42 66'!AU22+'42 67'!AU22</f>
        <v>0</v>
      </c>
      <c r="AV23" s="161">
        <f>+'42 61'!AV22+'42 63'!AV22+'42 64'!AV22+'42 65'!AV22+'42 66'!AV22+'42 67'!AV22</f>
        <v>0</v>
      </c>
      <c r="AW23" s="448">
        <f t="shared" si="15"/>
        <v>0</v>
      </c>
      <c r="AX23" s="161">
        <f>+'42 61'!AX22+'42 63'!AX22+'42 64'!AX22+'42 65'!AX22+'42 66'!AX22+'42 67'!AX22</f>
        <v>0</v>
      </c>
      <c r="AY23" s="161">
        <f>+'42 61'!AY22+'42 63'!AY22+'42 64'!AY22+'42 65'!AY22+'42 66'!AY22+'42 67'!AY22</f>
        <v>0</v>
      </c>
      <c r="AZ23" s="444">
        <f t="shared" si="16"/>
        <v>0</v>
      </c>
      <c r="BA23" s="359">
        <f t="shared" si="17"/>
        <v>0</v>
      </c>
      <c r="BB23" s="364">
        <f t="shared" si="17"/>
        <v>0</v>
      </c>
      <c r="BC23" s="364">
        <f t="shared" si="18"/>
        <v>0</v>
      </c>
      <c r="BD23" s="371">
        <f t="shared" si="19"/>
        <v>0</v>
      </c>
      <c r="BE23" s="372">
        <f t="shared" si="20"/>
        <v>0</v>
      </c>
      <c r="BF23" s="372">
        <f t="shared" si="21"/>
        <v>0</v>
      </c>
      <c r="BG23" s="381">
        <f t="shared" si="22"/>
        <v>0</v>
      </c>
      <c r="BH23" s="372">
        <f t="shared" si="22"/>
        <v>0</v>
      </c>
      <c r="BI23" s="372">
        <f t="shared" si="23"/>
        <v>0</v>
      </c>
      <c r="BJ23" s="436"/>
      <c r="BK23" s="149" t="s">
        <v>132</v>
      </c>
    </row>
    <row r="24" spans="1:63" s="149" customFormat="1" ht="30" customHeight="1">
      <c r="A24" s="40">
        <f t="shared" si="27"/>
        <v>17</v>
      </c>
      <c r="B24" s="197">
        <v>51316</v>
      </c>
      <c r="C24" s="198" t="s">
        <v>150</v>
      </c>
      <c r="D24" s="151" t="s">
        <v>312</v>
      </c>
      <c r="E24" s="168">
        <f>+'42 61'!E23+'42 63'!E23+'42 64'!E23+'42 65'!E23+'42 66'!E23+'42 67'!E23</f>
        <v>0</v>
      </c>
      <c r="F24" s="161">
        <f>+'42 61'!F23+'42 63'!F23+'42 64'!F23+'42 65'!F23+'42 66'!F23+'42 67'!F23</f>
        <v>0</v>
      </c>
      <c r="G24" s="448">
        <f t="shared" si="0"/>
        <v>0</v>
      </c>
      <c r="H24" s="161">
        <f>+'42 61'!H23+'42 63'!H23+'42 64'!H23+'42 65'!H23+'42 66'!H23+'42 67'!H23</f>
        <v>0</v>
      </c>
      <c r="I24" s="161">
        <f>+'42 61'!I23+'42 63'!I23+'42 64'!I23+'42 65'!I23+'42 66'!I23+'42 67'!I23</f>
        <v>0</v>
      </c>
      <c r="J24" s="448">
        <f t="shared" si="1"/>
        <v>0</v>
      </c>
      <c r="K24" s="161">
        <f>+'42 61'!K23+'42 63'!K23+'42 64'!K23+'42 65'!K23+'42 66'!K23+'42 67'!K23</f>
        <v>0</v>
      </c>
      <c r="L24" s="161">
        <f>+'42 61'!L23+'42 63'!L23+'42 64'!L23+'42 65'!L23+'42 66'!L23+'42 67'!L23</f>
        <v>0</v>
      </c>
      <c r="M24" s="444">
        <f t="shared" si="2"/>
        <v>0</v>
      </c>
      <c r="N24" s="404">
        <f t="shared" si="24"/>
        <v>0</v>
      </c>
      <c r="O24" s="161">
        <f t="shared" si="24"/>
        <v>0</v>
      </c>
      <c r="P24" s="403">
        <f t="shared" si="3"/>
        <v>0</v>
      </c>
      <c r="Q24" s="168">
        <f>+'42 61'!Q23+'42 63'!Q23+'42 64'!Q23+'42 65'!Q23+'42 66'!Q23+'42 67'!Q23</f>
        <v>0</v>
      </c>
      <c r="R24" s="161">
        <f>+'42 61'!R23+'42 63'!R23+'42 64'!R23+'42 65'!R23+'42 66'!R23+'42 67'!R23</f>
        <v>0</v>
      </c>
      <c r="S24" s="448">
        <f t="shared" si="4"/>
        <v>0</v>
      </c>
      <c r="T24" s="161">
        <f>+'42 61'!T23+'42 63'!T23+'42 64'!T23+'42 65'!T23+'42 66'!T23+'42 67'!T23</f>
        <v>0</v>
      </c>
      <c r="U24" s="161">
        <f>+'42 61'!U23+'42 63'!U23+'42 64'!U23+'42 65'!U23+'42 66'!U23+'42 67'!U23</f>
        <v>0</v>
      </c>
      <c r="V24" s="448">
        <f t="shared" si="5"/>
        <v>0</v>
      </c>
      <c r="W24" s="161">
        <f>+'42 61'!W23+'42 63'!W23+'42 64'!W23+'42 65'!W23+'42 66'!W23+'42 67'!W23</f>
        <v>0</v>
      </c>
      <c r="X24" s="161">
        <f>+'42 61'!X23+'42 63'!X23+'42 64'!X23+'42 65'!X23+'42 66'!X23+'42 67'!X23</f>
        <v>0</v>
      </c>
      <c r="Y24" s="444">
        <f t="shared" si="6"/>
        <v>0</v>
      </c>
      <c r="Z24" s="168">
        <f t="shared" si="25"/>
        <v>0</v>
      </c>
      <c r="AA24" s="161">
        <f t="shared" si="25"/>
        <v>0</v>
      </c>
      <c r="AB24" s="403">
        <f t="shared" si="7"/>
        <v>0</v>
      </c>
      <c r="AC24" s="404">
        <f t="shared" si="26"/>
        <v>0</v>
      </c>
      <c r="AD24" s="161">
        <f t="shared" si="26"/>
        <v>0</v>
      </c>
      <c r="AE24" s="403">
        <f t="shared" si="8"/>
        <v>0</v>
      </c>
      <c r="AF24" s="168">
        <f>+'42 61'!AF23+'42 63'!AF23+'42 64'!AF23+'42 65'!AF23+'42 66'!AF23+'42 67'!AF23</f>
        <v>0</v>
      </c>
      <c r="AG24" s="161">
        <f>+'42 61'!AG23+'42 63'!AG23+'42 64'!AG23+'42 65'!AG23+'42 66'!AG23+'42 67'!AG23</f>
        <v>0</v>
      </c>
      <c r="AH24" s="462">
        <f t="shared" si="9"/>
        <v>0</v>
      </c>
      <c r="AI24" s="161">
        <f>+'42 61'!AI23+'42 63'!AI23+'42 64'!AI23+'42 65'!AI23+'42 66'!AI23+'42 67'!AI23</f>
        <v>0</v>
      </c>
      <c r="AJ24" s="161">
        <f>+'42 61'!AJ23+'42 63'!AJ23+'42 64'!AJ23+'42 65'!AJ23+'42 66'!AJ23+'42 67'!AJ23</f>
        <v>0</v>
      </c>
      <c r="AK24" s="462">
        <f t="shared" si="10"/>
        <v>0</v>
      </c>
      <c r="AL24" s="161">
        <f>+'42 61'!AL23+'42 63'!AL23+'42 64'!AL23+'42 65'!AL23+'42 66'!AL23+'42 67'!AL23</f>
        <v>0</v>
      </c>
      <c r="AM24" s="161">
        <f>+'42 61'!AM23+'42 63'!AM23+'42 64'!AM23+'42 65'!AM23+'42 66'!AM23+'42 67'!AM23</f>
        <v>0</v>
      </c>
      <c r="AN24" s="444">
        <f t="shared" si="11"/>
        <v>0</v>
      </c>
      <c r="AO24" s="404">
        <f t="shared" si="12"/>
        <v>0</v>
      </c>
      <c r="AP24" s="161">
        <f t="shared" si="12"/>
        <v>0</v>
      </c>
      <c r="AQ24" s="161">
        <f t="shared" si="13"/>
        <v>0</v>
      </c>
      <c r="AR24" s="168">
        <f>+'42 61'!AR23+'42 63'!AR23+'42 64'!AR23+'42 65'!AR23+'42 66'!AR23+'42 67'!AR23</f>
        <v>0</v>
      </c>
      <c r="AS24" s="161">
        <f>+'42 61'!AS23+'42 63'!AS23+'42 64'!AS23+'42 65'!AS23+'42 66'!AS23+'42 67'!AS23</f>
        <v>0</v>
      </c>
      <c r="AT24" s="462">
        <f t="shared" si="14"/>
        <v>0</v>
      </c>
      <c r="AU24" s="161">
        <f>+'42 61'!AU23+'42 63'!AU23+'42 64'!AU23+'42 65'!AU23+'42 66'!AU23+'42 67'!AU23</f>
        <v>0</v>
      </c>
      <c r="AV24" s="161">
        <f>+'42 61'!AV23+'42 63'!AV23+'42 64'!AV23+'42 65'!AV23+'42 66'!AV23+'42 67'!AV23</f>
        <v>0</v>
      </c>
      <c r="AW24" s="448">
        <f t="shared" si="15"/>
        <v>0</v>
      </c>
      <c r="AX24" s="161">
        <f>+'42 61'!AX23+'42 63'!AX23+'42 64'!AX23+'42 65'!AX23+'42 66'!AX23+'42 67'!AX23</f>
        <v>0</v>
      </c>
      <c r="AY24" s="161">
        <f>+'42 61'!AY23+'42 63'!AY23+'42 64'!AY23+'42 65'!AY23+'42 66'!AY23+'42 67'!AY23</f>
        <v>0</v>
      </c>
      <c r="AZ24" s="444">
        <f t="shared" si="16"/>
        <v>0</v>
      </c>
      <c r="BA24" s="359">
        <f t="shared" si="17"/>
        <v>0</v>
      </c>
      <c r="BB24" s="364">
        <f t="shared" si="17"/>
        <v>0</v>
      </c>
      <c r="BC24" s="364">
        <f t="shared" si="18"/>
        <v>0</v>
      </c>
      <c r="BD24" s="371">
        <f t="shared" si="19"/>
        <v>0</v>
      </c>
      <c r="BE24" s="372">
        <f t="shared" si="20"/>
        <v>0</v>
      </c>
      <c r="BF24" s="372">
        <f t="shared" si="21"/>
        <v>0</v>
      </c>
      <c r="BG24" s="381">
        <f t="shared" si="22"/>
        <v>0</v>
      </c>
      <c r="BH24" s="372">
        <f t="shared" si="22"/>
        <v>0</v>
      </c>
      <c r="BI24" s="372">
        <f t="shared" si="23"/>
        <v>0</v>
      </c>
      <c r="BJ24" s="436"/>
      <c r="BK24" s="149" t="s">
        <v>132</v>
      </c>
    </row>
    <row r="25" spans="1:63" s="149" customFormat="1" ht="30" customHeight="1">
      <c r="A25" s="40">
        <f t="shared" si="27"/>
        <v>18</v>
      </c>
      <c r="B25" s="197">
        <v>51399</v>
      </c>
      <c r="C25" s="198" t="s">
        <v>13</v>
      </c>
      <c r="D25" s="151" t="s">
        <v>55</v>
      </c>
      <c r="E25" s="168">
        <f>+'42 61'!E24+'42 63'!E24+'42 64'!E24+'42 65'!E24+'42 66'!E24+'42 67'!E24</f>
        <v>148729.93148</v>
      </c>
      <c r="F25" s="161">
        <f>+'42 61'!F24+'42 63'!F24+'42 64'!F24+'42 65'!F24+'42 66'!F24+'42 67'!F24</f>
        <v>70954.100000000006</v>
      </c>
      <c r="G25" s="448">
        <f t="shared" si="0"/>
        <v>77775.831479999993</v>
      </c>
      <c r="H25" s="161">
        <f>+'42 61'!H24+'42 63'!H24+'42 64'!H24+'42 65'!H24+'42 66'!H24+'42 67'!H24</f>
        <v>71354.698944000003</v>
      </c>
      <c r="I25" s="161">
        <f>+'42 61'!I24+'42 63'!I24+'42 64'!I24+'42 65'!I24+'42 66'!I24+'42 67'!I24</f>
        <v>144206.15</v>
      </c>
      <c r="J25" s="448">
        <f t="shared" si="1"/>
        <v>-72851.451055999991</v>
      </c>
      <c r="K25" s="161">
        <f>+'42 61'!K24+'42 63'!K24+'42 64'!K24+'42 65'!K24+'42 66'!K24+'42 67'!K24</f>
        <v>75245.661264000009</v>
      </c>
      <c r="L25" s="161">
        <f>+'42 61'!L24+'42 63'!L24+'42 64'!L24+'42 65'!L24+'42 66'!L24+'42 67'!L24</f>
        <v>197381.64999999997</v>
      </c>
      <c r="M25" s="444">
        <f t="shared" si="2"/>
        <v>-122135.98873599996</v>
      </c>
      <c r="N25" s="404">
        <f t="shared" si="24"/>
        <v>295330.29168800003</v>
      </c>
      <c r="O25" s="161">
        <f t="shared" si="24"/>
        <v>412541.89999999997</v>
      </c>
      <c r="P25" s="403">
        <f t="shared" si="3"/>
        <v>-117211.60831199994</v>
      </c>
      <c r="Q25" s="168">
        <f>+'42 61'!Q24+'42 63'!Q24+'42 64'!Q24+'42 65'!Q24+'42 66'!Q24+'42 67'!Q24</f>
        <v>55613.769343999993</v>
      </c>
      <c r="R25" s="161">
        <f>+'42 61'!R24+'42 63'!R24+'42 64'!R24+'42 65'!R24+'42 66'!R24+'42 67'!R24</f>
        <v>536610.71</v>
      </c>
      <c r="S25" s="448">
        <f t="shared" si="4"/>
        <v>-480996.94065599999</v>
      </c>
      <c r="T25" s="161">
        <f>+'42 61'!T24+'42 63'!T24+'42 64'!T24+'42 65'!T24+'42 66'!T24+'42 67'!T24</f>
        <v>57219.720832000006</v>
      </c>
      <c r="U25" s="161">
        <f>+'42 61'!U24+'42 63'!U24+'42 64'!U24+'42 65'!U24+'42 66'!U24+'42 67'!U24</f>
        <v>0</v>
      </c>
      <c r="V25" s="448">
        <f t="shared" si="5"/>
        <v>57219.720832000006</v>
      </c>
      <c r="W25" s="161">
        <f>+'42 61'!W24+'42 63'!W24+'42 64'!W24+'42 65'!W24+'42 66'!W24+'42 67'!W24</f>
        <v>58500.608431999994</v>
      </c>
      <c r="X25" s="161">
        <f>+'42 61'!X24+'42 63'!X24+'42 64'!X24+'42 65'!X24+'42 66'!X24+'42 67'!X24</f>
        <v>0</v>
      </c>
      <c r="Y25" s="444">
        <f t="shared" si="6"/>
        <v>58500.608431999994</v>
      </c>
      <c r="Z25" s="168">
        <f t="shared" si="25"/>
        <v>171334.09860799997</v>
      </c>
      <c r="AA25" s="161">
        <f t="shared" si="25"/>
        <v>536610.71</v>
      </c>
      <c r="AB25" s="403">
        <f t="shared" si="7"/>
        <v>-365276.61139199999</v>
      </c>
      <c r="AC25" s="404">
        <f t="shared" si="26"/>
        <v>466664.390296</v>
      </c>
      <c r="AD25" s="161">
        <f t="shared" si="26"/>
        <v>949152.60999999987</v>
      </c>
      <c r="AE25" s="403">
        <f t="shared" si="8"/>
        <v>-482488.21970399987</v>
      </c>
      <c r="AF25" s="168">
        <f>+'42 61'!AF24+'42 63'!AF24+'42 64'!AF24+'42 65'!AF24+'42 66'!AF24+'42 67'!AF24</f>
        <v>106995.74451999999</v>
      </c>
      <c r="AG25" s="161">
        <f>+'42 61'!AG24+'42 63'!AG24+'42 64'!AG24+'42 65'!AG24+'42 66'!AG24+'42 67'!AG24</f>
        <v>0</v>
      </c>
      <c r="AH25" s="462">
        <f t="shared" si="9"/>
        <v>106995.74451999999</v>
      </c>
      <c r="AI25" s="161">
        <f>+'42 61'!AI24+'42 63'!AI24+'42 64'!AI24+'42 65'!AI24+'42 66'!AI24+'42 67'!AI24</f>
        <v>65379.854575999998</v>
      </c>
      <c r="AJ25" s="161">
        <f>+'42 61'!AJ24+'42 63'!AJ24+'42 64'!AJ24+'42 65'!AJ24+'42 66'!AJ24+'42 67'!AJ24</f>
        <v>0</v>
      </c>
      <c r="AK25" s="462">
        <f t="shared" si="10"/>
        <v>65379.854575999998</v>
      </c>
      <c r="AL25" s="161">
        <f>+'42 61'!AL24+'42 63'!AL24+'42 64'!AL24+'42 65'!AL24+'42 66'!AL24+'42 67'!AL24</f>
        <v>63433.016919999995</v>
      </c>
      <c r="AM25" s="161">
        <f>+'42 61'!AM24+'42 63'!AM24+'42 64'!AM24+'42 65'!AM24+'42 66'!AM24+'42 67'!AM24</f>
        <v>0</v>
      </c>
      <c r="AN25" s="444">
        <f t="shared" si="11"/>
        <v>63433.016919999995</v>
      </c>
      <c r="AO25" s="404">
        <f t="shared" si="12"/>
        <v>235808.61601599999</v>
      </c>
      <c r="AP25" s="161">
        <f t="shared" si="12"/>
        <v>0</v>
      </c>
      <c r="AQ25" s="161">
        <f t="shared" si="13"/>
        <v>235808.61601599999</v>
      </c>
      <c r="AR25" s="168">
        <f>+'42 61'!AR24+'42 63'!AR24+'42 64'!AR24+'42 65'!AR24+'42 66'!AR24+'42 67'!AR24</f>
        <v>55591.345088000002</v>
      </c>
      <c r="AS25" s="161">
        <f>+'42 61'!AS24+'42 63'!AS24+'42 64'!AS24+'42 65'!AS24+'42 66'!AS24+'42 67'!AS24</f>
        <v>0</v>
      </c>
      <c r="AT25" s="462">
        <f t="shared" si="14"/>
        <v>55591.345088000002</v>
      </c>
      <c r="AU25" s="161">
        <f>+'42 61'!AU24+'42 63'!AU24+'42 64'!AU24+'42 65'!AU24+'42 66'!AU24+'42 67'!AU24</f>
        <v>55713.136327999993</v>
      </c>
      <c r="AV25" s="161">
        <f>+'42 61'!AV24+'42 63'!AV24+'42 64'!AV24+'42 65'!AV24+'42 66'!AV24+'42 67'!AV24</f>
        <v>0</v>
      </c>
      <c r="AW25" s="448">
        <f t="shared" si="15"/>
        <v>55713.136327999993</v>
      </c>
      <c r="AX25" s="161">
        <f>+'42 61'!AX24+'42 63'!AX24+'42 64'!AX24+'42 65'!AX24+'42 66'!AX24+'42 67'!AX24</f>
        <v>77398.414303999991</v>
      </c>
      <c r="AY25" s="161">
        <f>+'42 61'!AY24+'42 63'!AY24+'42 64'!AY24+'42 65'!AY24+'42 66'!AY24+'42 67'!AY24</f>
        <v>0</v>
      </c>
      <c r="AZ25" s="444">
        <f t="shared" si="16"/>
        <v>77398.414303999991</v>
      </c>
      <c r="BA25" s="359">
        <f t="shared" si="17"/>
        <v>188702.89571999997</v>
      </c>
      <c r="BB25" s="364">
        <f t="shared" si="17"/>
        <v>0</v>
      </c>
      <c r="BC25" s="364">
        <f t="shared" si="18"/>
        <v>188702.89571999997</v>
      </c>
      <c r="BD25" s="371">
        <f t="shared" si="19"/>
        <v>424511.51173599996</v>
      </c>
      <c r="BE25" s="372">
        <f t="shared" si="20"/>
        <v>0</v>
      </c>
      <c r="BF25" s="372">
        <f t="shared" si="21"/>
        <v>424511.51173599996</v>
      </c>
      <c r="BG25" s="381">
        <f t="shared" si="22"/>
        <v>891175.90203200001</v>
      </c>
      <c r="BH25" s="372">
        <f t="shared" si="22"/>
        <v>949152.60999999987</v>
      </c>
      <c r="BI25" s="372">
        <f t="shared" si="23"/>
        <v>-57976.707967999857</v>
      </c>
      <c r="BJ25" s="436"/>
    </row>
    <row r="26" spans="1:63" s="149" customFormat="1" ht="30" customHeight="1">
      <c r="A26" s="40">
        <f t="shared" si="27"/>
        <v>19</v>
      </c>
      <c r="B26" s="197">
        <v>51401</v>
      </c>
      <c r="C26" s="198" t="s">
        <v>14</v>
      </c>
      <c r="D26" s="151" t="s">
        <v>56</v>
      </c>
      <c r="E26" s="168">
        <f>+'42 61'!E25+'42 63'!E25+'42 64'!E25+'42 65'!E25+'42 66'!E25+'42 67'!E25</f>
        <v>0</v>
      </c>
      <c r="F26" s="161">
        <f>+'42 61'!F25+'42 63'!F25+'42 64'!F25+'42 65'!F25+'42 66'!F25+'42 67'!F25</f>
        <v>0</v>
      </c>
      <c r="G26" s="448">
        <f t="shared" si="0"/>
        <v>0</v>
      </c>
      <c r="H26" s="161">
        <f>+'42 61'!H25+'42 63'!H25+'42 64'!H25+'42 65'!H25+'42 66'!H25+'42 67'!H25</f>
        <v>0</v>
      </c>
      <c r="I26" s="161">
        <f>+'42 61'!I25+'42 63'!I25+'42 64'!I25+'42 65'!I25+'42 66'!I25+'42 67'!I25</f>
        <v>0</v>
      </c>
      <c r="J26" s="448">
        <f t="shared" si="1"/>
        <v>0</v>
      </c>
      <c r="K26" s="161">
        <f>+'42 61'!K25+'42 63'!K25+'42 64'!K25+'42 65'!K25+'42 66'!K25+'42 67'!K25</f>
        <v>0</v>
      </c>
      <c r="L26" s="161">
        <f>+'42 61'!L25+'42 63'!L25+'42 64'!L25+'42 65'!L25+'42 66'!L25+'42 67'!L25</f>
        <v>0</v>
      </c>
      <c r="M26" s="444">
        <f t="shared" si="2"/>
        <v>0</v>
      </c>
      <c r="N26" s="404">
        <f t="shared" si="24"/>
        <v>0</v>
      </c>
      <c r="O26" s="161">
        <f t="shared" si="24"/>
        <v>0</v>
      </c>
      <c r="P26" s="403">
        <f t="shared" si="3"/>
        <v>0</v>
      </c>
      <c r="Q26" s="168">
        <f>+'42 61'!Q25+'42 63'!Q25+'42 64'!Q25+'42 65'!Q25+'42 66'!Q25+'42 67'!Q25</f>
        <v>0</v>
      </c>
      <c r="R26" s="161">
        <f>+'42 61'!R25+'42 63'!R25+'42 64'!R25+'42 65'!R25+'42 66'!R25+'42 67'!R25</f>
        <v>0</v>
      </c>
      <c r="S26" s="448">
        <f t="shared" si="4"/>
        <v>0</v>
      </c>
      <c r="T26" s="161">
        <f>+'42 61'!T25+'42 63'!T25+'42 64'!T25+'42 65'!T25+'42 66'!T25+'42 67'!T25</f>
        <v>0</v>
      </c>
      <c r="U26" s="161">
        <f>+'42 61'!U25+'42 63'!U25+'42 64'!U25+'42 65'!U25+'42 66'!U25+'42 67'!U25</f>
        <v>0</v>
      </c>
      <c r="V26" s="448">
        <f t="shared" si="5"/>
        <v>0</v>
      </c>
      <c r="W26" s="161">
        <f>+'42 61'!W25+'42 63'!W25+'42 64'!W25+'42 65'!W25+'42 66'!W25+'42 67'!W25</f>
        <v>0</v>
      </c>
      <c r="X26" s="161">
        <f>+'42 61'!X25+'42 63'!X25+'42 64'!X25+'42 65'!X25+'42 66'!X25+'42 67'!X25</f>
        <v>0</v>
      </c>
      <c r="Y26" s="444">
        <f t="shared" si="6"/>
        <v>0</v>
      </c>
      <c r="Z26" s="168">
        <f t="shared" si="25"/>
        <v>0</v>
      </c>
      <c r="AA26" s="161">
        <f t="shared" si="25"/>
        <v>0</v>
      </c>
      <c r="AB26" s="403">
        <f t="shared" si="7"/>
        <v>0</v>
      </c>
      <c r="AC26" s="404">
        <f t="shared" si="26"/>
        <v>0</v>
      </c>
      <c r="AD26" s="161">
        <f t="shared" si="26"/>
        <v>0</v>
      </c>
      <c r="AE26" s="403">
        <f t="shared" si="8"/>
        <v>0</v>
      </c>
      <c r="AF26" s="168">
        <f>+'42 61'!AF25+'42 63'!AF25+'42 64'!AF25+'42 65'!AF25+'42 66'!AF25+'42 67'!AF25</f>
        <v>0</v>
      </c>
      <c r="AG26" s="161">
        <f>+'42 61'!AG25+'42 63'!AG25+'42 64'!AG25+'42 65'!AG25+'42 66'!AG25+'42 67'!AG25</f>
        <v>0</v>
      </c>
      <c r="AH26" s="462">
        <f t="shared" si="9"/>
        <v>0</v>
      </c>
      <c r="AI26" s="161">
        <f>+'42 61'!AI25+'42 63'!AI25+'42 64'!AI25+'42 65'!AI25+'42 66'!AI25+'42 67'!AI25</f>
        <v>0</v>
      </c>
      <c r="AJ26" s="161">
        <f>+'42 61'!AJ25+'42 63'!AJ25+'42 64'!AJ25+'42 65'!AJ25+'42 66'!AJ25+'42 67'!AJ25</f>
        <v>0</v>
      </c>
      <c r="AK26" s="462">
        <f t="shared" si="10"/>
        <v>0</v>
      </c>
      <c r="AL26" s="161">
        <f>+'42 61'!AL25+'42 63'!AL25+'42 64'!AL25+'42 65'!AL25+'42 66'!AL25+'42 67'!AL25</f>
        <v>0</v>
      </c>
      <c r="AM26" s="161">
        <f>+'42 61'!AM25+'42 63'!AM25+'42 64'!AM25+'42 65'!AM25+'42 66'!AM25+'42 67'!AM25</f>
        <v>0</v>
      </c>
      <c r="AN26" s="444">
        <f t="shared" si="11"/>
        <v>0</v>
      </c>
      <c r="AO26" s="404">
        <f t="shared" si="12"/>
        <v>0</v>
      </c>
      <c r="AP26" s="161">
        <f t="shared" si="12"/>
        <v>0</v>
      </c>
      <c r="AQ26" s="161">
        <f t="shared" si="13"/>
        <v>0</v>
      </c>
      <c r="AR26" s="168">
        <f>+'42 61'!AR25+'42 63'!AR25+'42 64'!AR25+'42 65'!AR25+'42 66'!AR25+'42 67'!AR25</f>
        <v>0</v>
      </c>
      <c r="AS26" s="161">
        <f>+'42 61'!AS25+'42 63'!AS25+'42 64'!AS25+'42 65'!AS25+'42 66'!AS25+'42 67'!AS25</f>
        <v>0</v>
      </c>
      <c r="AT26" s="462">
        <f t="shared" si="14"/>
        <v>0</v>
      </c>
      <c r="AU26" s="161">
        <f>+'42 61'!AU25+'42 63'!AU25+'42 64'!AU25+'42 65'!AU25+'42 66'!AU25+'42 67'!AU25</f>
        <v>0</v>
      </c>
      <c r="AV26" s="161">
        <f>+'42 61'!AV25+'42 63'!AV25+'42 64'!AV25+'42 65'!AV25+'42 66'!AV25+'42 67'!AV25</f>
        <v>0</v>
      </c>
      <c r="AW26" s="448">
        <f t="shared" si="15"/>
        <v>0</v>
      </c>
      <c r="AX26" s="161">
        <f>+'42 61'!AX25+'42 63'!AX25+'42 64'!AX25+'42 65'!AX25+'42 66'!AX25+'42 67'!AX25</f>
        <v>0</v>
      </c>
      <c r="AY26" s="161">
        <f>+'42 61'!AY25+'42 63'!AY25+'42 64'!AY25+'42 65'!AY25+'42 66'!AY25+'42 67'!AY25</f>
        <v>0</v>
      </c>
      <c r="AZ26" s="444">
        <f t="shared" si="16"/>
        <v>0</v>
      </c>
      <c r="BA26" s="359">
        <f t="shared" si="17"/>
        <v>0</v>
      </c>
      <c r="BB26" s="364">
        <f t="shared" si="17"/>
        <v>0</v>
      </c>
      <c r="BC26" s="364">
        <f t="shared" si="18"/>
        <v>0</v>
      </c>
      <c r="BD26" s="371">
        <f t="shared" si="19"/>
        <v>0</v>
      </c>
      <c r="BE26" s="372">
        <f t="shared" si="20"/>
        <v>0</v>
      </c>
      <c r="BF26" s="372">
        <f t="shared" si="21"/>
        <v>0</v>
      </c>
      <c r="BG26" s="381">
        <f t="shared" si="22"/>
        <v>0</v>
      </c>
      <c r="BH26" s="372">
        <f t="shared" si="22"/>
        <v>0</v>
      </c>
      <c r="BI26" s="372">
        <f t="shared" si="23"/>
        <v>0</v>
      </c>
      <c r="BJ26" s="436"/>
    </row>
    <row r="27" spans="1:63" s="149" customFormat="1" ht="30" customHeight="1">
      <c r="A27" s="40">
        <f t="shared" si="27"/>
        <v>20</v>
      </c>
      <c r="B27" s="197">
        <v>51402</v>
      </c>
      <c r="C27" s="198" t="s">
        <v>15</v>
      </c>
      <c r="D27" s="151" t="s">
        <v>57</v>
      </c>
      <c r="E27" s="168">
        <f>+'42 61'!E26+'42 63'!E26+'42 64'!E26+'42 65'!E26+'42 66'!E26+'42 67'!E26</f>
        <v>0</v>
      </c>
      <c r="F27" s="161">
        <f>+'42 61'!F26+'42 63'!F26+'42 64'!F26+'42 65'!F26+'42 66'!F26+'42 67'!F26</f>
        <v>0</v>
      </c>
      <c r="G27" s="448">
        <f t="shared" si="0"/>
        <v>0</v>
      </c>
      <c r="H27" s="161">
        <f>+'42 61'!H26+'42 63'!H26+'42 64'!H26+'42 65'!H26+'42 66'!H26+'42 67'!H26</f>
        <v>0</v>
      </c>
      <c r="I27" s="161">
        <f>+'42 61'!I26+'42 63'!I26+'42 64'!I26+'42 65'!I26+'42 66'!I26+'42 67'!I26</f>
        <v>0</v>
      </c>
      <c r="J27" s="448">
        <f t="shared" si="1"/>
        <v>0</v>
      </c>
      <c r="K27" s="161">
        <f>+'42 61'!K26+'42 63'!K26+'42 64'!K26+'42 65'!K26+'42 66'!K26+'42 67'!K26</f>
        <v>0</v>
      </c>
      <c r="L27" s="161">
        <f>+'42 61'!L26+'42 63'!L26+'42 64'!L26+'42 65'!L26+'42 66'!L26+'42 67'!L26</f>
        <v>0</v>
      </c>
      <c r="M27" s="444">
        <f t="shared" si="2"/>
        <v>0</v>
      </c>
      <c r="N27" s="404">
        <f t="shared" si="24"/>
        <v>0</v>
      </c>
      <c r="O27" s="161">
        <f t="shared" si="24"/>
        <v>0</v>
      </c>
      <c r="P27" s="403">
        <f t="shared" si="3"/>
        <v>0</v>
      </c>
      <c r="Q27" s="168">
        <f>+'42 61'!Q26+'42 63'!Q26+'42 64'!Q26+'42 65'!Q26+'42 66'!Q26+'42 67'!Q26</f>
        <v>0</v>
      </c>
      <c r="R27" s="161">
        <f>+'42 61'!R26+'42 63'!R26+'42 64'!R26+'42 65'!R26+'42 66'!R26+'42 67'!R26</f>
        <v>0</v>
      </c>
      <c r="S27" s="448">
        <f t="shared" si="4"/>
        <v>0</v>
      </c>
      <c r="T27" s="161">
        <f>+'42 61'!T26+'42 63'!T26+'42 64'!T26+'42 65'!T26+'42 66'!T26+'42 67'!T26</f>
        <v>0</v>
      </c>
      <c r="U27" s="161">
        <f>+'42 61'!U26+'42 63'!U26+'42 64'!U26+'42 65'!U26+'42 66'!U26+'42 67'!U26</f>
        <v>0</v>
      </c>
      <c r="V27" s="448">
        <f t="shared" si="5"/>
        <v>0</v>
      </c>
      <c r="W27" s="161">
        <f>+'42 61'!W26+'42 63'!W26+'42 64'!W26+'42 65'!W26+'42 66'!W26+'42 67'!W26</f>
        <v>0</v>
      </c>
      <c r="X27" s="161">
        <f>+'42 61'!X26+'42 63'!X26+'42 64'!X26+'42 65'!X26+'42 66'!X26+'42 67'!X26</f>
        <v>0</v>
      </c>
      <c r="Y27" s="444">
        <f t="shared" si="6"/>
        <v>0</v>
      </c>
      <c r="Z27" s="168">
        <f t="shared" si="25"/>
        <v>0</v>
      </c>
      <c r="AA27" s="161">
        <f t="shared" si="25"/>
        <v>0</v>
      </c>
      <c r="AB27" s="403">
        <f t="shared" si="7"/>
        <v>0</v>
      </c>
      <c r="AC27" s="404">
        <f t="shared" si="26"/>
        <v>0</v>
      </c>
      <c r="AD27" s="161">
        <f t="shared" si="26"/>
        <v>0</v>
      </c>
      <c r="AE27" s="403">
        <f t="shared" si="8"/>
        <v>0</v>
      </c>
      <c r="AF27" s="168">
        <f>+'42 61'!AF26+'42 63'!AF26+'42 64'!AF26+'42 65'!AF26+'42 66'!AF26+'42 67'!AF26</f>
        <v>0</v>
      </c>
      <c r="AG27" s="161">
        <f>+'42 61'!AG26+'42 63'!AG26+'42 64'!AG26+'42 65'!AG26+'42 66'!AG26+'42 67'!AG26</f>
        <v>0</v>
      </c>
      <c r="AH27" s="462">
        <f t="shared" si="9"/>
        <v>0</v>
      </c>
      <c r="AI27" s="161">
        <f>+'42 61'!AI26+'42 63'!AI26+'42 64'!AI26+'42 65'!AI26+'42 66'!AI26+'42 67'!AI26</f>
        <v>0</v>
      </c>
      <c r="AJ27" s="161">
        <f>+'42 61'!AJ26+'42 63'!AJ26+'42 64'!AJ26+'42 65'!AJ26+'42 66'!AJ26+'42 67'!AJ26</f>
        <v>0</v>
      </c>
      <c r="AK27" s="462">
        <f t="shared" si="10"/>
        <v>0</v>
      </c>
      <c r="AL27" s="161">
        <f>+'42 61'!AL26+'42 63'!AL26+'42 64'!AL26+'42 65'!AL26+'42 66'!AL26+'42 67'!AL26</f>
        <v>0</v>
      </c>
      <c r="AM27" s="161">
        <f>+'42 61'!AM26+'42 63'!AM26+'42 64'!AM26+'42 65'!AM26+'42 66'!AM26+'42 67'!AM26</f>
        <v>0</v>
      </c>
      <c r="AN27" s="444">
        <f t="shared" si="11"/>
        <v>0</v>
      </c>
      <c r="AO27" s="404">
        <f t="shared" si="12"/>
        <v>0</v>
      </c>
      <c r="AP27" s="161">
        <f t="shared" si="12"/>
        <v>0</v>
      </c>
      <c r="AQ27" s="161">
        <f t="shared" si="13"/>
        <v>0</v>
      </c>
      <c r="AR27" s="168">
        <f>+'42 61'!AR26+'42 63'!AR26+'42 64'!AR26+'42 65'!AR26+'42 66'!AR26+'42 67'!AR26</f>
        <v>0</v>
      </c>
      <c r="AS27" s="161">
        <f>+'42 61'!AS26+'42 63'!AS26+'42 64'!AS26+'42 65'!AS26+'42 66'!AS26+'42 67'!AS26</f>
        <v>0</v>
      </c>
      <c r="AT27" s="462">
        <f t="shared" si="14"/>
        <v>0</v>
      </c>
      <c r="AU27" s="161">
        <f>+'42 61'!AU26+'42 63'!AU26+'42 64'!AU26+'42 65'!AU26+'42 66'!AU26+'42 67'!AU26</f>
        <v>0</v>
      </c>
      <c r="AV27" s="161">
        <f>+'42 61'!AV26+'42 63'!AV26+'42 64'!AV26+'42 65'!AV26+'42 66'!AV26+'42 67'!AV26</f>
        <v>0</v>
      </c>
      <c r="AW27" s="448">
        <f t="shared" si="15"/>
        <v>0</v>
      </c>
      <c r="AX27" s="161">
        <f>+'42 61'!AX26+'42 63'!AX26+'42 64'!AX26+'42 65'!AX26+'42 66'!AX26+'42 67'!AX26</f>
        <v>0</v>
      </c>
      <c r="AY27" s="161">
        <f>+'42 61'!AY26+'42 63'!AY26+'42 64'!AY26+'42 65'!AY26+'42 66'!AY26+'42 67'!AY26</f>
        <v>0</v>
      </c>
      <c r="AZ27" s="444">
        <f t="shared" si="16"/>
        <v>0</v>
      </c>
      <c r="BA27" s="359">
        <f t="shared" si="17"/>
        <v>0</v>
      </c>
      <c r="BB27" s="364">
        <f t="shared" si="17"/>
        <v>0</v>
      </c>
      <c r="BC27" s="364">
        <f t="shared" si="18"/>
        <v>0</v>
      </c>
      <c r="BD27" s="371">
        <f t="shared" si="19"/>
        <v>0</v>
      </c>
      <c r="BE27" s="372">
        <f t="shared" si="20"/>
        <v>0</v>
      </c>
      <c r="BF27" s="372">
        <f t="shared" si="21"/>
        <v>0</v>
      </c>
      <c r="BG27" s="381">
        <f t="shared" si="22"/>
        <v>0</v>
      </c>
      <c r="BH27" s="372">
        <f t="shared" si="22"/>
        <v>0</v>
      </c>
      <c r="BI27" s="372">
        <f t="shared" si="23"/>
        <v>0</v>
      </c>
      <c r="BJ27" s="436"/>
    </row>
    <row r="28" spans="1:63" s="149" customFormat="1" ht="30" customHeight="1">
      <c r="A28" s="40">
        <f t="shared" si="27"/>
        <v>21</v>
      </c>
      <c r="B28" s="197">
        <v>51403</v>
      </c>
      <c r="C28" s="198" t="s">
        <v>16</v>
      </c>
      <c r="D28" s="151" t="s">
        <v>58</v>
      </c>
      <c r="E28" s="168">
        <f>+'42 61'!E27+'42 63'!E27+'42 64'!E27+'42 65'!E27+'42 66'!E27+'42 67'!E27</f>
        <v>0</v>
      </c>
      <c r="F28" s="161">
        <f>+'42 61'!F27+'42 63'!F27+'42 64'!F27+'42 65'!F27+'42 66'!F27+'42 67'!F27</f>
        <v>0</v>
      </c>
      <c r="G28" s="448">
        <f t="shared" si="0"/>
        <v>0</v>
      </c>
      <c r="H28" s="161">
        <f>+'42 61'!H27+'42 63'!H27+'42 64'!H27+'42 65'!H27+'42 66'!H27+'42 67'!H27</f>
        <v>0</v>
      </c>
      <c r="I28" s="161">
        <f>+'42 61'!I27+'42 63'!I27+'42 64'!I27+'42 65'!I27+'42 66'!I27+'42 67'!I27</f>
        <v>0</v>
      </c>
      <c r="J28" s="448">
        <f t="shared" si="1"/>
        <v>0</v>
      </c>
      <c r="K28" s="161">
        <f>+'42 61'!K27+'42 63'!K27+'42 64'!K27+'42 65'!K27+'42 66'!K27+'42 67'!K27</f>
        <v>0</v>
      </c>
      <c r="L28" s="161">
        <f>+'42 61'!L27+'42 63'!L27+'42 64'!L27+'42 65'!L27+'42 66'!L27+'42 67'!L27</f>
        <v>0</v>
      </c>
      <c r="M28" s="444">
        <f t="shared" si="2"/>
        <v>0</v>
      </c>
      <c r="N28" s="404">
        <f t="shared" si="24"/>
        <v>0</v>
      </c>
      <c r="O28" s="161">
        <f t="shared" si="24"/>
        <v>0</v>
      </c>
      <c r="P28" s="403">
        <f t="shared" si="3"/>
        <v>0</v>
      </c>
      <c r="Q28" s="168">
        <f>+'42 61'!Q27+'42 63'!Q27+'42 64'!Q27+'42 65'!Q27+'42 66'!Q27+'42 67'!Q27</f>
        <v>0</v>
      </c>
      <c r="R28" s="161">
        <f>+'42 61'!R27+'42 63'!R27+'42 64'!R27+'42 65'!R27+'42 66'!R27+'42 67'!R27</f>
        <v>0</v>
      </c>
      <c r="S28" s="448">
        <f t="shared" si="4"/>
        <v>0</v>
      </c>
      <c r="T28" s="161">
        <f>+'42 61'!T27+'42 63'!T27+'42 64'!T27+'42 65'!T27+'42 66'!T27+'42 67'!T27</f>
        <v>0</v>
      </c>
      <c r="U28" s="161">
        <f>+'42 61'!U27+'42 63'!U27+'42 64'!U27+'42 65'!U27+'42 66'!U27+'42 67'!U27</f>
        <v>0</v>
      </c>
      <c r="V28" s="448">
        <f t="shared" si="5"/>
        <v>0</v>
      </c>
      <c r="W28" s="161">
        <f>+'42 61'!W27+'42 63'!W27+'42 64'!W27+'42 65'!W27+'42 66'!W27+'42 67'!W27</f>
        <v>0</v>
      </c>
      <c r="X28" s="161">
        <f>+'42 61'!X27+'42 63'!X27+'42 64'!X27+'42 65'!X27+'42 66'!X27+'42 67'!X27</f>
        <v>0</v>
      </c>
      <c r="Y28" s="444">
        <f t="shared" si="6"/>
        <v>0</v>
      </c>
      <c r="Z28" s="168">
        <f t="shared" si="25"/>
        <v>0</v>
      </c>
      <c r="AA28" s="161">
        <f t="shared" si="25"/>
        <v>0</v>
      </c>
      <c r="AB28" s="403">
        <f t="shared" si="7"/>
        <v>0</v>
      </c>
      <c r="AC28" s="404">
        <f t="shared" si="26"/>
        <v>0</v>
      </c>
      <c r="AD28" s="161">
        <f t="shared" si="26"/>
        <v>0</v>
      </c>
      <c r="AE28" s="403">
        <f t="shared" si="8"/>
        <v>0</v>
      </c>
      <c r="AF28" s="168">
        <f>+'42 61'!AF27+'42 63'!AF27+'42 64'!AF27+'42 65'!AF27+'42 66'!AF27+'42 67'!AF27</f>
        <v>0</v>
      </c>
      <c r="AG28" s="161">
        <f>+'42 61'!AG27+'42 63'!AG27+'42 64'!AG27+'42 65'!AG27+'42 66'!AG27+'42 67'!AG27</f>
        <v>0</v>
      </c>
      <c r="AH28" s="462">
        <f t="shared" si="9"/>
        <v>0</v>
      </c>
      <c r="AI28" s="161">
        <f>+'42 61'!AI27+'42 63'!AI27+'42 64'!AI27+'42 65'!AI27+'42 66'!AI27+'42 67'!AI27</f>
        <v>0</v>
      </c>
      <c r="AJ28" s="161">
        <f>+'42 61'!AJ27+'42 63'!AJ27+'42 64'!AJ27+'42 65'!AJ27+'42 66'!AJ27+'42 67'!AJ27</f>
        <v>0</v>
      </c>
      <c r="AK28" s="462">
        <f t="shared" si="10"/>
        <v>0</v>
      </c>
      <c r="AL28" s="161">
        <f>+'42 61'!AL27+'42 63'!AL27+'42 64'!AL27+'42 65'!AL27+'42 66'!AL27+'42 67'!AL27</f>
        <v>0</v>
      </c>
      <c r="AM28" s="161">
        <f>+'42 61'!AM27+'42 63'!AM27+'42 64'!AM27+'42 65'!AM27+'42 66'!AM27+'42 67'!AM27</f>
        <v>0</v>
      </c>
      <c r="AN28" s="444">
        <f t="shared" si="11"/>
        <v>0</v>
      </c>
      <c r="AO28" s="404">
        <f t="shared" si="12"/>
        <v>0</v>
      </c>
      <c r="AP28" s="161">
        <f t="shared" si="12"/>
        <v>0</v>
      </c>
      <c r="AQ28" s="161">
        <f t="shared" si="13"/>
        <v>0</v>
      </c>
      <c r="AR28" s="168">
        <f>+'42 61'!AR27+'42 63'!AR27+'42 64'!AR27+'42 65'!AR27+'42 66'!AR27+'42 67'!AR27</f>
        <v>0</v>
      </c>
      <c r="AS28" s="161">
        <f>+'42 61'!AS27+'42 63'!AS27+'42 64'!AS27+'42 65'!AS27+'42 66'!AS27+'42 67'!AS27</f>
        <v>0</v>
      </c>
      <c r="AT28" s="462">
        <f t="shared" si="14"/>
        <v>0</v>
      </c>
      <c r="AU28" s="161">
        <f>+'42 61'!AU27+'42 63'!AU27+'42 64'!AU27+'42 65'!AU27+'42 66'!AU27+'42 67'!AU27</f>
        <v>0</v>
      </c>
      <c r="AV28" s="161">
        <f>+'42 61'!AV27+'42 63'!AV27+'42 64'!AV27+'42 65'!AV27+'42 66'!AV27+'42 67'!AV27</f>
        <v>0</v>
      </c>
      <c r="AW28" s="448">
        <f t="shared" si="15"/>
        <v>0</v>
      </c>
      <c r="AX28" s="161">
        <f>+'42 61'!AX27+'42 63'!AX27+'42 64'!AX27+'42 65'!AX27+'42 66'!AX27+'42 67'!AX27</f>
        <v>0</v>
      </c>
      <c r="AY28" s="161">
        <f>+'42 61'!AY27+'42 63'!AY27+'42 64'!AY27+'42 65'!AY27+'42 66'!AY27+'42 67'!AY27</f>
        <v>0</v>
      </c>
      <c r="AZ28" s="444">
        <f t="shared" si="16"/>
        <v>0</v>
      </c>
      <c r="BA28" s="359">
        <f t="shared" si="17"/>
        <v>0</v>
      </c>
      <c r="BB28" s="364">
        <f t="shared" si="17"/>
        <v>0</v>
      </c>
      <c r="BC28" s="364">
        <f t="shared" si="18"/>
        <v>0</v>
      </c>
      <c r="BD28" s="371">
        <f t="shared" si="19"/>
        <v>0</v>
      </c>
      <c r="BE28" s="372">
        <f t="shared" si="20"/>
        <v>0</v>
      </c>
      <c r="BF28" s="372">
        <f t="shared" si="21"/>
        <v>0</v>
      </c>
      <c r="BG28" s="381">
        <f t="shared" si="22"/>
        <v>0</v>
      </c>
      <c r="BH28" s="372">
        <f t="shared" si="22"/>
        <v>0</v>
      </c>
      <c r="BI28" s="372">
        <f t="shared" si="23"/>
        <v>0</v>
      </c>
      <c r="BJ28" s="436"/>
    </row>
    <row r="29" spans="1:63" s="149" customFormat="1" ht="30" customHeight="1">
      <c r="A29" s="40">
        <f t="shared" si="27"/>
        <v>22</v>
      </c>
      <c r="B29" s="197">
        <v>51404</v>
      </c>
      <c r="C29" s="198" t="s">
        <v>17</v>
      </c>
      <c r="D29" s="151" t="s">
        <v>59</v>
      </c>
      <c r="E29" s="168">
        <f>+'42 61'!E28+'42 63'!E28+'42 64'!E28+'42 65'!E28+'42 66'!E28+'42 67'!E28</f>
        <v>0</v>
      </c>
      <c r="F29" s="161">
        <f>+'42 61'!F28+'42 63'!F28+'42 64'!F28+'42 65'!F28+'42 66'!F28+'42 67'!F28</f>
        <v>0</v>
      </c>
      <c r="G29" s="448">
        <f t="shared" si="0"/>
        <v>0</v>
      </c>
      <c r="H29" s="161">
        <f>+'42 61'!H28+'42 63'!H28+'42 64'!H28+'42 65'!H28+'42 66'!H28+'42 67'!H28</f>
        <v>0</v>
      </c>
      <c r="I29" s="161">
        <f>+'42 61'!I28+'42 63'!I28+'42 64'!I28+'42 65'!I28+'42 66'!I28+'42 67'!I28</f>
        <v>0</v>
      </c>
      <c r="J29" s="448">
        <f t="shared" si="1"/>
        <v>0</v>
      </c>
      <c r="K29" s="161">
        <f>+'42 61'!K28+'42 63'!K28+'42 64'!K28+'42 65'!K28+'42 66'!K28+'42 67'!K28</f>
        <v>0</v>
      </c>
      <c r="L29" s="161">
        <f>+'42 61'!L28+'42 63'!L28+'42 64'!L28+'42 65'!L28+'42 66'!L28+'42 67'!L28</f>
        <v>0</v>
      </c>
      <c r="M29" s="444">
        <f t="shared" si="2"/>
        <v>0</v>
      </c>
      <c r="N29" s="404">
        <f t="shared" si="24"/>
        <v>0</v>
      </c>
      <c r="O29" s="161">
        <f t="shared" si="24"/>
        <v>0</v>
      </c>
      <c r="P29" s="403">
        <f t="shared" si="3"/>
        <v>0</v>
      </c>
      <c r="Q29" s="168">
        <f>+'42 61'!Q28+'42 63'!Q28+'42 64'!Q28+'42 65'!Q28+'42 66'!Q28+'42 67'!Q28</f>
        <v>0</v>
      </c>
      <c r="R29" s="161">
        <f>+'42 61'!R28+'42 63'!R28+'42 64'!R28+'42 65'!R28+'42 66'!R28+'42 67'!R28</f>
        <v>0</v>
      </c>
      <c r="S29" s="448">
        <f t="shared" si="4"/>
        <v>0</v>
      </c>
      <c r="T29" s="161">
        <f>+'42 61'!T28+'42 63'!T28+'42 64'!T28+'42 65'!T28+'42 66'!T28+'42 67'!T28</f>
        <v>0</v>
      </c>
      <c r="U29" s="161">
        <f>+'42 61'!U28+'42 63'!U28+'42 64'!U28+'42 65'!U28+'42 66'!U28+'42 67'!U28</f>
        <v>0</v>
      </c>
      <c r="V29" s="448">
        <f t="shared" si="5"/>
        <v>0</v>
      </c>
      <c r="W29" s="161">
        <f>+'42 61'!W28+'42 63'!W28+'42 64'!W28+'42 65'!W28+'42 66'!W28+'42 67'!W28</f>
        <v>0</v>
      </c>
      <c r="X29" s="161">
        <f>+'42 61'!X28+'42 63'!X28+'42 64'!X28+'42 65'!X28+'42 66'!X28+'42 67'!X28</f>
        <v>0</v>
      </c>
      <c r="Y29" s="444">
        <f t="shared" si="6"/>
        <v>0</v>
      </c>
      <c r="Z29" s="168">
        <f t="shared" si="25"/>
        <v>0</v>
      </c>
      <c r="AA29" s="161">
        <f t="shared" si="25"/>
        <v>0</v>
      </c>
      <c r="AB29" s="403">
        <f t="shared" si="7"/>
        <v>0</v>
      </c>
      <c r="AC29" s="404">
        <f t="shared" si="26"/>
        <v>0</v>
      </c>
      <c r="AD29" s="161">
        <f t="shared" si="26"/>
        <v>0</v>
      </c>
      <c r="AE29" s="403">
        <f t="shared" si="8"/>
        <v>0</v>
      </c>
      <c r="AF29" s="168">
        <f>+'42 61'!AF28+'42 63'!AF28+'42 64'!AF28+'42 65'!AF28+'42 66'!AF28+'42 67'!AF28</f>
        <v>0</v>
      </c>
      <c r="AG29" s="161">
        <f>+'42 61'!AG28+'42 63'!AG28+'42 64'!AG28+'42 65'!AG28+'42 66'!AG28+'42 67'!AG28</f>
        <v>0</v>
      </c>
      <c r="AH29" s="462">
        <f t="shared" si="9"/>
        <v>0</v>
      </c>
      <c r="AI29" s="161">
        <f>+'42 61'!AI28+'42 63'!AI28+'42 64'!AI28+'42 65'!AI28+'42 66'!AI28+'42 67'!AI28</f>
        <v>0</v>
      </c>
      <c r="AJ29" s="161">
        <f>+'42 61'!AJ28+'42 63'!AJ28+'42 64'!AJ28+'42 65'!AJ28+'42 66'!AJ28+'42 67'!AJ28</f>
        <v>0</v>
      </c>
      <c r="AK29" s="462">
        <f t="shared" si="10"/>
        <v>0</v>
      </c>
      <c r="AL29" s="161">
        <f>+'42 61'!AL28+'42 63'!AL28+'42 64'!AL28+'42 65'!AL28+'42 66'!AL28+'42 67'!AL28</f>
        <v>0</v>
      </c>
      <c r="AM29" s="161">
        <f>+'42 61'!AM28+'42 63'!AM28+'42 64'!AM28+'42 65'!AM28+'42 66'!AM28+'42 67'!AM28</f>
        <v>0</v>
      </c>
      <c r="AN29" s="444">
        <f t="shared" si="11"/>
        <v>0</v>
      </c>
      <c r="AO29" s="404">
        <f t="shared" si="12"/>
        <v>0</v>
      </c>
      <c r="AP29" s="161">
        <f t="shared" si="12"/>
        <v>0</v>
      </c>
      <c r="AQ29" s="161">
        <f t="shared" si="13"/>
        <v>0</v>
      </c>
      <c r="AR29" s="168">
        <f>+'42 61'!AR28+'42 63'!AR28+'42 64'!AR28+'42 65'!AR28+'42 66'!AR28+'42 67'!AR28</f>
        <v>0</v>
      </c>
      <c r="AS29" s="161">
        <f>+'42 61'!AS28+'42 63'!AS28+'42 64'!AS28+'42 65'!AS28+'42 66'!AS28+'42 67'!AS28</f>
        <v>0</v>
      </c>
      <c r="AT29" s="462">
        <f t="shared" si="14"/>
        <v>0</v>
      </c>
      <c r="AU29" s="161">
        <f>+'42 61'!AU28+'42 63'!AU28+'42 64'!AU28+'42 65'!AU28+'42 66'!AU28+'42 67'!AU28</f>
        <v>0</v>
      </c>
      <c r="AV29" s="161">
        <f>+'42 61'!AV28+'42 63'!AV28+'42 64'!AV28+'42 65'!AV28+'42 66'!AV28+'42 67'!AV28</f>
        <v>0</v>
      </c>
      <c r="AW29" s="448">
        <f t="shared" si="15"/>
        <v>0</v>
      </c>
      <c r="AX29" s="161">
        <f>+'42 61'!AX28+'42 63'!AX28+'42 64'!AX28+'42 65'!AX28+'42 66'!AX28+'42 67'!AX28</f>
        <v>0</v>
      </c>
      <c r="AY29" s="161">
        <f>+'42 61'!AY28+'42 63'!AY28+'42 64'!AY28+'42 65'!AY28+'42 66'!AY28+'42 67'!AY28</f>
        <v>0</v>
      </c>
      <c r="AZ29" s="444">
        <f t="shared" si="16"/>
        <v>0</v>
      </c>
      <c r="BA29" s="359">
        <f t="shared" si="17"/>
        <v>0</v>
      </c>
      <c r="BB29" s="364">
        <f t="shared" si="17"/>
        <v>0</v>
      </c>
      <c r="BC29" s="364">
        <f t="shared" si="18"/>
        <v>0</v>
      </c>
      <c r="BD29" s="371">
        <f t="shared" si="19"/>
        <v>0</v>
      </c>
      <c r="BE29" s="372">
        <f t="shared" si="20"/>
        <v>0</v>
      </c>
      <c r="BF29" s="372">
        <f t="shared" si="21"/>
        <v>0</v>
      </c>
      <c r="BG29" s="381">
        <f t="shared" si="22"/>
        <v>0</v>
      </c>
      <c r="BH29" s="372">
        <f t="shared" si="22"/>
        <v>0</v>
      </c>
      <c r="BI29" s="372">
        <f t="shared" si="23"/>
        <v>0</v>
      </c>
      <c r="BJ29" s="436"/>
    </row>
    <row r="30" spans="1:63" s="149" customFormat="1" ht="30" customHeight="1">
      <c r="A30" s="40">
        <f t="shared" si="27"/>
        <v>23</v>
      </c>
      <c r="B30" s="197">
        <v>51405</v>
      </c>
      <c r="C30" s="198" t="s">
        <v>18</v>
      </c>
      <c r="D30" s="151" t="s">
        <v>60</v>
      </c>
      <c r="E30" s="168">
        <f>+'42 61'!E29+'42 63'!E29+'42 64'!E29+'42 65'!E29+'42 66'!E29+'42 67'!E29</f>
        <v>71127.5</v>
      </c>
      <c r="F30" s="161">
        <f>+'42 61'!F29+'42 63'!F29+'42 64'!F29+'42 65'!F29+'42 66'!F29+'42 67'!F29</f>
        <v>49123.199999999997</v>
      </c>
      <c r="G30" s="448">
        <f t="shared" si="0"/>
        <v>22004.300000000003</v>
      </c>
      <c r="H30" s="161">
        <f>+'42 61'!H29+'42 63'!H29+'42 64'!H29+'42 65'!H29+'42 66'!H29+'42 67'!H29</f>
        <v>69885.95</v>
      </c>
      <c r="I30" s="161">
        <f>+'42 61'!I29+'42 63'!I29+'42 64'!I29+'42 65'!I29+'42 66'!I29+'42 67'!I29</f>
        <v>79579.55</v>
      </c>
      <c r="J30" s="448">
        <f t="shared" si="1"/>
        <v>-9693.6000000000058</v>
      </c>
      <c r="K30" s="161">
        <f>+'42 61'!K29+'42 63'!K29+'42 64'!K29+'42 65'!K29+'42 66'!K29+'42 67'!K29</f>
        <v>71299.200000000012</v>
      </c>
      <c r="L30" s="161">
        <f>+'42 61'!L29+'42 63'!L29+'42 64'!L29+'42 65'!L29+'42 66'!L29+'42 67'!L29</f>
        <v>71403.05</v>
      </c>
      <c r="M30" s="444">
        <f t="shared" si="2"/>
        <v>-103.84999999999127</v>
      </c>
      <c r="N30" s="404">
        <f t="shared" si="24"/>
        <v>212312.65000000002</v>
      </c>
      <c r="O30" s="161">
        <f t="shared" si="24"/>
        <v>200105.8</v>
      </c>
      <c r="P30" s="403">
        <f t="shared" si="3"/>
        <v>12206.850000000035</v>
      </c>
      <c r="Q30" s="168">
        <f>+'42 61'!Q29+'42 63'!Q29+'42 64'!Q29+'42 65'!Q29+'42 66'!Q29+'42 67'!Q29</f>
        <v>67330.950000000012</v>
      </c>
      <c r="R30" s="161">
        <f>+'42 61'!R29+'42 63'!R29+'42 64'!R29+'42 65'!R29+'42 66'!R29+'42 67'!R29</f>
        <v>74190.25</v>
      </c>
      <c r="S30" s="448">
        <f t="shared" si="4"/>
        <v>-6859.2999999999884</v>
      </c>
      <c r="T30" s="161">
        <f>+'42 61'!T29+'42 63'!T29+'42 64'!T29+'42 65'!T29+'42 66'!T29+'42 67'!T29</f>
        <v>70784.100000000006</v>
      </c>
      <c r="U30" s="161">
        <f>+'42 61'!U29+'42 63'!U29+'42 64'!U29+'42 65'!U29+'42 66'!U29+'42 67'!U29</f>
        <v>0</v>
      </c>
      <c r="V30" s="448">
        <f t="shared" si="5"/>
        <v>70784.100000000006</v>
      </c>
      <c r="W30" s="161">
        <f>+'42 61'!W29+'42 63'!W29+'42 64'!W29+'42 65'!W29+'42 66'!W29+'42 67'!W29</f>
        <v>70655.350000000006</v>
      </c>
      <c r="X30" s="161">
        <f>+'42 61'!X29+'42 63'!X29+'42 64'!X29+'42 65'!X29+'42 66'!X29+'42 67'!X29</f>
        <v>0</v>
      </c>
      <c r="Y30" s="444">
        <f t="shared" si="6"/>
        <v>70655.350000000006</v>
      </c>
      <c r="Z30" s="168">
        <f t="shared" si="25"/>
        <v>208770.40000000002</v>
      </c>
      <c r="AA30" s="161">
        <f t="shared" si="25"/>
        <v>74190.25</v>
      </c>
      <c r="AB30" s="403">
        <f t="shared" si="7"/>
        <v>134580.15000000002</v>
      </c>
      <c r="AC30" s="404">
        <f t="shared" si="26"/>
        <v>421083.05000000005</v>
      </c>
      <c r="AD30" s="161">
        <f t="shared" si="26"/>
        <v>274296.05</v>
      </c>
      <c r="AE30" s="403">
        <f t="shared" si="8"/>
        <v>146787.00000000006</v>
      </c>
      <c r="AF30" s="168">
        <f>+'42 61'!AF29+'42 63'!AF29+'42 64'!AF29+'42 65'!AF29+'42 66'!AF29+'42 67'!AF29</f>
        <v>67516.75</v>
      </c>
      <c r="AG30" s="161">
        <f>+'42 61'!AG29+'42 63'!AG29+'42 64'!AG29+'42 65'!AG29+'42 66'!AG29+'42 67'!AG29</f>
        <v>0</v>
      </c>
      <c r="AH30" s="462">
        <f t="shared" si="9"/>
        <v>67516.75</v>
      </c>
      <c r="AI30" s="161">
        <f>+'42 61'!AI29+'42 63'!AI29+'42 64'!AI29+'42 65'!AI29+'42 66'!AI29+'42 67'!AI29</f>
        <v>70802.299999999988</v>
      </c>
      <c r="AJ30" s="161">
        <f>+'42 61'!AJ29+'42 63'!AJ29+'42 64'!AJ29+'42 65'!AJ29+'42 66'!AJ29+'42 67'!AJ29</f>
        <v>0</v>
      </c>
      <c r="AK30" s="462">
        <f t="shared" si="10"/>
        <v>70802.299999999988</v>
      </c>
      <c r="AL30" s="161">
        <f>+'42 61'!AL29+'42 63'!AL29+'42 64'!AL29+'42 65'!AL29+'42 66'!AL29+'42 67'!AL29</f>
        <v>70276.25</v>
      </c>
      <c r="AM30" s="161">
        <f>+'42 61'!AM29+'42 63'!AM29+'42 64'!AM29+'42 65'!AM29+'42 66'!AM29+'42 67'!AM29</f>
        <v>0</v>
      </c>
      <c r="AN30" s="444">
        <f t="shared" si="11"/>
        <v>70276.25</v>
      </c>
      <c r="AO30" s="404">
        <f t="shared" si="12"/>
        <v>208595.3</v>
      </c>
      <c r="AP30" s="161">
        <f t="shared" si="12"/>
        <v>0</v>
      </c>
      <c r="AQ30" s="161">
        <f t="shared" si="13"/>
        <v>208595.3</v>
      </c>
      <c r="AR30" s="168">
        <f>+'42 61'!AR29+'42 63'!AR29+'42 64'!AR29+'42 65'!AR29+'42 66'!AR29+'42 67'!AR29</f>
        <v>70219.899999999994</v>
      </c>
      <c r="AS30" s="161">
        <f>+'42 61'!AS29+'42 63'!AS29+'42 64'!AS29+'42 65'!AS29+'42 66'!AS29+'42 67'!AS29</f>
        <v>0</v>
      </c>
      <c r="AT30" s="462">
        <f t="shared" si="14"/>
        <v>70219.899999999994</v>
      </c>
      <c r="AU30" s="161">
        <f>+'42 61'!AU29+'42 63'!AU29+'42 64'!AU29+'42 65'!AU29+'42 66'!AU29+'42 67'!AU29</f>
        <v>69605.899999999994</v>
      </c>
      <c r="AV30" s="161">
        <f>+'42 61'!AV29+'42 63'!AV29+'42 64'!AV29+'42 65'!AV29+'42 66'!AV29+'42 67'!AV29</f>
        <v>0</v>
      </c>
      <c r="AW30" s="448">
        <f t="shared" si="15"/>
        <v>69605.899999999994</v>
      </c>
      <c r="AX30" s="161">
        <f>+'42 61'!AX29+'42 63'!AX29+'42 64'!AX29+'42 65'!AX29+'42 66'!AX29+'42 67'!AX29</f>
        <v>68682.95</v>
      </c>
      <c r="AY30" s="161">
        <f>+'42 61'!AY29+'42 63'!AY29+'42 64'!AY29+'42 65'!AY29+'42 66'!AY29+'42 67'!AY29</f>
        <v>0</v>
      </c>
      <c r="AZ30" s="444">
        <f t="shared" si="16"/>
        <v>68682.95</v>
      </c>
      <c r="BA30" s="359">
        <f t="shared" si="17"/>
        <v>208508.75</v>
      </c>
      <c r="BB30" s="364">
        <f t="shared" si="17"/>
        <v>0</v>
      </c>
      <c r="BC30" s="364">
        <f t="shared" si="18"/>
        <v>208508.75</v>
      </c>
      <c r="BD30" s="371">
        <f t="shared" si="19"/>
        <v>417104.05</v>
      </c>
      <c r="BE30" s="372">
        <f t="shared" si="20"/>
        <v>0</v>
      </c>
      <c r="BF30" s="372">
        <f t="shared" si="21"/>
        <v>417104.05</v>
      </c>
      <c r="BG30" s="381">
        <f t="shared" si="22"/>
        <v>838187.10000000009</v>
      </c>
      <c r="BH30" s="372">
        <f t="shared" si="22"/>
        <v>274296.05</v>
      </c>
      <c r="BI30" s="372">
        <f t="shared" si="23"/>
        <v>563891.05000000005</v>
      </c>
      <c r="BJ30" s="436"/>
    </row>
    <row r="31" spans="1:63" s="149" customFormat="1" ht="30" customHeight="1">
      <c r="A31" s="40">
        <f t="shared" si="27"/>
        <v>24</v>
      </c>
      <c r="B31" s="197">
        <v>51406</v>
      </c>
      <c r="C31" s="198" t="s">
        <v>19</v>
      </c>
      <c r="D31" s="151" t="s">
        <v>61</v>
      </c>
      <c r="E31" s="168">
        <f>+'42 61'!E30+'42 63'!E30+'42 64'!E30+'42 65'!E30+'42 66'!E30+'42 67'!E30</f>
        <v>0</v>
      </c>
      <c r="F31" s="161">
        <f>+'42 61'!F30+'42 63'!F30+'42 64'!F30+'42 65'!F30+'42 66'!F30+'42 67'!F30</f>
        <v>0</v>
      </c>
      <c r="G31" s="448">
        <f t="shared" si="0"/>
        <v>0</v>
      </c>
      <c r="H31" s="161">
        <f>+'42 61'!H30+'42 63'!H30+'42 64'!H30+'42 65'!H30+'42 66'!H30+'42 67'!H30</f>
        <v>0</v>
      </c>
      <c r="I31" s="161">
        <f>+'42 61'!I30+'42 63'!I30+'42 64'!I30+'42 65'!I30+'42 66'!I30+'42 67'!I30</f>
        <v>0</v>
      </c>
      <c r="J31" s="448">
        <f t="shared" si="1"/>
        <v>0</v>
      </c>
      <c r="K31" s="161">
        <f>+'42 61'!K30+'42 63'!K30+'42 64'!K30+'42 65'!K30+'42 66'!K30+'42 67'!K30</f>
        <v>0</v>
      </c>
      <c r="L31" s="161">
        <f>+'42 61'!L30+'42 63'!L30+'42 64'!L30+'42 65'!L30+'42 66'!L30+'42 67'!L30</f>
        <v>0</v>
      </c>
      <c r="M31" s="444">
        <f t="shared" si="2"/>
        <v>0</v>
      </c>
      <c r="N31" s="404">
        <f t="shared" si="24"/>
        <v>0</v>
      </c>
      <c r="O31" s="161">
        <f t="shared" si="24"/>
        <v>0</v>
      </c>
      <c r="P31" s="403">
        <f t="shared" si="3"/>
        <v>0</v>
      </c>
      <c r="Q31" s="168">
        <f>+'42 61'!Q30+'42 63'!Q30+'42 64'!Q30+'42 65'!Q30+'42 66'!Q30+'42 67'!Q30</f>
        <v>0</v>
      </c>
      <c r="R31" s="161">
        <f>+'42 61'!R30+'42 63'!R30+'42 64'!R30+'42 65'!R30+'42 66'!R30+'42 67'!R30</f>
        <v>0</v>
      </c>
      <c r="S31" s="448">
        <f t="shared" si="4"/>
        <v>0</v>
      </c>
      <c r="T31" s="161">
        <f>+'42 61'!T30+'42 63'!T30+'42 64'!T30+'42 65'!T30+'42 66'!T30+'42 67'!T30</f>
        <v>0</v>
      </c>
      <c r="U31" s="161">
        <f>+'42 61'!U30+'42 63'!U30+'42 64'!U30+'42 65'!U30+'42 66'!U30+'42 67'!U30</f>
        <v>0</v>
      </c>
      <c r="V31" s="448">
        <f t="shared" si="5"/>
        <v>0</v>
      </c>
      <c r="W31" s="161">
        <f>+'42 61'!W30+'42 63'!W30+'42 64'!W30+'42 65'!W30+'42 66'!W30+'42 67'!W30</f>
        <v>0</v>
      </c>
      <c r="X31" s="161">
        <f>+'42 61'!X30+'42 63'!X30+'42 64'!X30+'42 65'!X30+'42 66'!X30+'42 67'!X30</f>
        <v>0</v>
      </c>
      <c r="Y31" s="444">
        <f t="shared" si="6"/>
        <v>0</v>
      </c>
      <c r="Z31" s="168">
        <f t="shared" si="25"/>
        <v>0</v>
      </c>
      <c r="AA31" s="161">
        <f t="shared" si="25"/>
        <v>0</v>
      </c>
      <c r="AB31" s="403">
        <f t="shared" si="7"/>
        <v>0</v>
      </c>
      <c r="AC31" s="404">
        <f t="shared" si="26"/>
        <v>0</v>
      </c>
      <c r="AD31" s="161">
        <f t="shared" si="26"/>
        <v>0</v>
      </c>
      <c r="AE31" s="403">
        <f t="shared" si="8"/>
        <v>0</v>
      </c>
      <c r="AF31" s="168">
        <f>+'42 61'!AF30+'42 63'!AF30+'42 64'!AF30+'42 65'!AF30+'42 66'!AF30+'42 67'!AF30</f>
        <v>0</v>
      </c>
      <c r="AG31" s="161">
        <f>+'42 61'!AG30+'42 63'!AG30+'42 64'!AG30+'42 65'!AG30+'42 66'!AG30+'42 67'!AG30</f>
        <v>0</v>
      </c>
      <c r="AH31" s="462">
        <f t="shared" si="9"/>
        <v>0</v>
      </c>
      <c r="AI31" s="161">
        <f>+'42 61'!AI30+'42 63'!AI30+'42 64'!AI30+'42 65'!AI30+'42 66'!AI30+'42 67'!AI30</f>
        <v>0</v>
      </c>
      <c r="AJ31" s="161">
        <f>+'42 61'!AJ30+'42 63'!AJ30+'42 64'!AJ30+'42 65'!AJ30+'42 66'!AJ30+'42 67'!AJ30</f>
        <v>0</v>
      </c>
      <c r="AK31" s="462">
        <f t="shared" si="10"/>
        <v>0</v>
      </c>
      <c r="AL31" s="161">
        <f>+'42 61'!AL30+'42 63'!AL30+'42 64'!AL30+'42 65'!AL30+'42 66'!AL30+'42 67'!AL30</f>
        <v>0</v>
      </c>
      <c r="AM31" s="161">
        <f>+'42 61'!AM30+'42 63'!AM30+'42 64'!AM30+'42 65'!AM30+'42 66'!AM30+'42 67'!AM30</f>
        <v>0</v>
      </c>
      <c r="AN31" s="444">
        <f t="shared" si="11"/>
        <v>0</v>
      </c>
      <c r="AO31" s="404">
        <f t="shared" si="12"/>
        <v>0</v>
      </c>
      <c r="AP31" s="161">
        <f t="shared" si="12"/>
        <v>0</v>
      </c>
      <c r="AQ31" s="161">
        <f t="shared" si="13"/>
        <v>0</v>
      </c>
      <c r="AR31" s="168">
        <f>+'42 61'!AR30+'42 63'!AR30+'42 64'!AR30+'42 65'!AR30+'42 66'!AR30+'42 67'!AR30</f>
        <v>0</v>
      </c>
      <c r="AS31" s="161">
        <f>+'42 61'!AS30+'42 63'!AS30+'42 64'!AS30+'42 65'!AS30+'42 66'!AS30+'42 67'!AS30</f>
        <v>0</v>
      </c>
      <c r="AT31" s="462">
        <f t="shared" si="14"/>
        <v>0</v>
      </c>
      <c r="AU31" s="161">
        <f>+'42 61'!AU30+'42 63'!AU30+'42 64'!AU30+'42 65'!AU30+'42 66'!AU30+'42 67'!AU30</f>
        <v>0</v>
      </c>
      <c r="AV31" s="161">
        <f>+'42 61'!AV30+'42 63'!AV30+'42 64'!AV30+'42 65'!AV30+'42 66'!AV30+'42 67'!AV30</f>
        <v>0</v>
      </c>
      <c r="AW31" s="448">
        <f t="shared" si="15"/>
        <v>0</v>
      </c>
      <c r="AX31" s="161">
        <f>+'42 61'!AX30+'42 63'!AX30+'42 64'!AX30+'42 65'!AX30+'42 66'!AX30+'42 67'!AX30</f>
        <v>0</v>
      </c>
      <c r="AY31" s="161">
        <f>+'42 61'!AY30+'42 63'!AY30+'42 64'!AY30+'42 65'!AY30+'42 66'!AY30+'42 67'!AY30</f>
        <v>0</v>
      </c>
      <c r="AZ31" s="444">
        <f t="shared" si="16"/>
        <v>0</v>
      </c>
      <c r="BA31" s="359">
        <f t="shared" si="17"/>
        <v>0</v>
      </c>
      <c r="BB31" s="364">
        <f t="shared" si="17"/>
        <v>0</v>
      </c>
      <c r="BC31" s="364">
        <f t="shared" si="18"/>
        <v>0</v>
      </c>
      <c r="BD31" s="371">
        <f t="shared" si="19"/>
        <v>0</v>
      </c>
      <c r="BE31" s="372">
        <f t="shared" si="20"/>
        <v>0</v>
      </c>
      <c r="BF31" s="372">
        <f t="shared" si="21"/>
        <v>0</v>
      </c>
      <c r="BG31" s="381">
        <f t="shared" si="22"/>
        <v>0</v>
      </c>
      <c r="BH31" s="372">
        <f t="shared" si="22"/>
        <v>0</v>
      </c>
      <c r="BI31" s="372">
        <f t="shared" si="23"/>
        <v>0</v>
      </c>
      <c r="BJ31" s="436"/>
    </row>
    <row r="32" spans="1:63" s="149" customFormat="1" ht="30" customHeight="1">
      <c r="A32" s="40">
        <f t="shared" si="27"/>
        <v>25</v>
      </c>
      <c r="B32" s="197">
        <v>51407</v>
      </c>
      <c r="C32" s="198" t="s">
        <v>20</v>
      </c>
      <c r="D32" s="151" t="s">
        <v>62</v>
      </c>
      <c r="E32" s="168">
        <f>+'42 61'!E31+'42 63'!E31+'42 64'!E31+'42 65'!E31+'42 66'!E31+'42 67'!E31</f>
        <v>0</v>
      </c>
      <c r="F32" s="161">
        <f>+'42 61'!F31+'42 63'!F31+'42 64'!F31+'42 65'!F31+'42 66'!F31+'42 67'!F31</f>
        <v>0</v>
      </c>
      <c r="G32" s="448">
        <f t="shared" si="0"/>
        <v>0</v>
      </c>
      <c r="H32" s="161">
        <f>+'42 61'!H31+'42 63'!H31+'42 64'!H31+'42 65'!H31+'42 66'!H31+'42 67'!H31</f>
        <v>0</v>
      </c>
      <c r="I32" s="161">
        <f>+'42 61'!I31+'42 63'!I31+'42 64'!I31+'42 65'!I31+'42 66'!I31+'42 67'!I31</f>
        <v>0</v>
      </c>
      <c r="J32" s="448">
        <f t="shared" si="1"/>
        <v>0</v>
      </c>
      <c r="K32" s="161">
        <f>+'42 61'!K31+'42 63'!K31+'42 64'!K31+'42 65'!K31+'42 66'!K31+'42 67'!K31</f>
        <v>0</v>
      </c>
      <c r="L32" s="161">
        <f>+'42 61'!L31+'42 63'!L31+'42 64'!L31+'42 65'!L31+'42 66'!L31+'42 67'!L31</f>
        <v>0</v>
      </c>
      <c r="M32" s="444">
        <f t="shared" si="2"/>
        <v>0</v>
      </c>
      <c r="N32" s="404">
        <f t="shared" si="24"/>
        <v>0</v>
      </c>
      <c r="O32" s="161">
        <f t="shared" si="24"/>
        <v>0</v>
      </c>
      <c r="P32" s="403">
        <f t="shared" si="3"/>
        <v>0</v>
      </c>
      <c r="Q32" s="168">
        <f>+'42 61'!Q31+'42 63'!Q31+'42 64'!Q31+'42 65'!Q31+'42 66'!Q31+'42 67'!Q31</f>
        <v>0</v>
      </c>
      <c r="R32" s="161">
        <f>+'42 61'!R31+'42 63'!R31+'42 64'!R31+'42 65'!R31+'42 66'!R31+'42 67'!R31</f>
        <v>0</v>
      </c>
      <c r="S32" s="448">
        <f t="shared" si="4"/>
        <v>0</v>
      </c>
      <c r="T32" s="161">
        <f>+'42 61'!T31+'42 63'!T31+'42 64'!T31+'42 65'!T31+'42 66'!T31+'42 67'!T31</f>
        <v>0</v>
      </c>
      <c r="U32" s="161">
        <f>+'42 61'!U31+'42 63'!U31+'42 64'!U31+'42 65'!U31+'42 66'!U31+'42 67'!U31</f>
        <v>0</v>
      </c>
      <c r="V32" s="448">
        <f t="shared" si="5"/>
        <v>0</v>
      </c>
      <c r="W32" s="161">
        <f>+'42 61'!W31+'42 63'!W31+'42 64'!W31+'42 65'!W31+'42 66'!W31+'42 67'!W31</f>
        <v>0</v>
      </c>
      <c r="X32" s="161">
        <f>+'42 61'!X31+'42 63'!X31+'42 64'!X31+'42 65'!X31+'42 66'!X31+'42 67'!X31</f>
        <v>0</v>
      </c>
      <c r="Y32" s="444">
        <f t="shared" si="6"/>
        <v>0</v>
      </c>
      <c r="Z32" s="168">
        <f t="shared" si="25"/>
        <v>0</v>
      </c>
      <c r="AA32" s="161">
        <f t="shared" si="25"/>
        <v>0</v>
      </c>
      <c r="AB32" s="403">
        <f t="shared" si="7"/>
        <v>0</v>
      </c>
      <c r="AC32" s="404">
        <f t="shared" si="26"/>
        <v>0</v>
      </c>
      <c r="AD32" s="161">
        <f t="shared" si="26"/>
        <v>0</v>
      </c>
      <c r="AE32" s="403">
        <f t="shared" si="8"/>
        <v>0</v>
      </c>
      <c r="AF32" s="168">
        <f>+'42 61'!AF31+'42 63'!AF31+'42 64'!AF31+'42 65'!AF31+'42 66'!AF31+'42 67'!AF31</f>
        <v>0</v>
      </c>
      <c r="AG32" s="161">
        <f>+'42 61'!AG31+'42 63'!AG31+'42 64'!AG31+'42 65'!AG31+'42 66'!AG31+'42 67'!AG31</f>
        <v>0</v>
      </c>
      <c r="AH32" s="462">
        <f t="shared" si="9"/>
        <v>0</v>
      </c>
      <c r="AI32" s="161">
        <f>+'42 61'!AI31+'42 63'!AI31+'42 64'!AI31+'42 65'!AI31+'42 66'!AI31+'42 67'!AI31</f>
        <v>0</v>
      </c>
      <c r="AJ32" s="161">
        <f>+'42 61'!AJ31+'42 63'!AJ31+'42 64'!AJ31+'42 65'!AJ31+'42 66'!AJ31+'42 67'!AJ31</f>
        <v>0</v>
      </c>
      <c r="AK32" s="462">
        <f t="shared" si="10"/>
        <v>0</v>
      </c>
      <c r="AL32" s="161">
        <f>+'42 61'!AL31+'42 63'!AL31+'42 64'!AL31+'42 65'!AL31+'42 66'!AL31+'42 67'!AL31</f>
        <v>0</v>
      </c>
      <c r="AM32" s="161">
        <f>+'42 61'!AM31+'42 63'!AM31+'42 64'!AM31+'42 65'!AM31+'42 66'!AM31+'42 67'!AM31</f>
        <v>0</v>
      </c>
      <c r="AN32" s="444">
        <f t="shared" si="11"/>
        <v>0</v>
      </c>
      <c r="AO32" s="404">
        <f t="shared" si="12"/>
        <v>0</v>
      </c>
      <c r="AP32" s="161">
        <f t="shared" si="12"/>
        <v>0</v>
      </c>
      <c r="AQ32" s="161">
        <f t="shared" si="13"/>
        <v>0</v>
      </c>
      <c r="AR32" s="168">
        <f>+'42 61'!AR31+'42 63'!AR31+'42 64'!AR31+'42 65'!AR31+'42 66'!AR31+'42 67'!AR31</f>
        <v>0</v>
      </c>
      <c r="AS32" s="161">
        <f>+'42 61'!AS31+'42 63'!AS31+'42 64'!AS31+'42 65'!AS31+'42 66'!AS31+'42 67'!AS31</f>
        <v>0</v>
      </c>
      <c r="AT32" s="462">
        <f t="shared" si="14"/>
        <v>0</v>
      </c>
      <c r="AU32" s="161">
        <f>+'42 61'!AU31+'42 63'!AU31+'42 64'!AU31+'42 65'!AU31+'42 66'!AU31+'42 67'!AU31</f>
        <v>0</v>
      </c>
      <c r="AV32" s="161">
        <f>+'42 61'!AV31+'42 63'!AV31+'42 64'!AV31+'42 65'!AV31+'42 66'!AV31+'42 67'!AV31</f>
        <v>0</v>
      </c>
      <c r="AW32" s="448">
        <f t="shared" si="15"/>
        <v>0</v>
      </c>
      <c r="AX32" s="161">
        <f>+'42 61'!AX31+'42 63'!AX31+'42 64'!AX31+'42 65'!AX31+'42 66'!AX31+'42 67'!AX31</f>
        <v>0</v>
      </c>
      <c r="AY32" s="161">
        <f>+'42 61'!AY31+'42 63'!AY31+'42 64'!AY31+'42 65'!AY31+'42 66'!AY31+'42 67'!AY31</f>
        <v>0</v>
      </c>
      <c r="AZ32" s="444">
        <f t="shared" si="16"/>
        <v>0</v>
      </c>
      <c r="BA32" s="359">
        <f t="shared" si="17"/>
        <v>0</v>
      </c>
      <c r="BB32" s="364">
        <f t="shared" si="17"/>
        <v>0</v>
      </c>
      <c r="BC32" s="364">
        <f t="shared" si="18"/>
        <v>0</v>
      </c>
      <c r="BD32" s="371">
        <f t="shared" si="19"/>
        <v>0</v>
      </c>
      <c r="BE32" s="372">
        <f t="shared" si="20"/>
        <v>0</v>
      </c>
      <c r="BF32" s="372">
        <f t="shared" si="21"/>
        <v>0</v>
      </c>
      <c r="BG32" s="381">
        <f t="shared" si="22"/>
        <v>0</v>
      </c>
      <c r="BH32" s="372">
        <f t="shared" si="22"/>
        <v>0</v>
      </c>
      <c r="BI32" s="372">
        <f t="shared" si="23"/>
        <v>0</v>
      </c>
      <c r="BJ32" s="436"/>
    </row>
    <row r="33" spans="1:62" s="149" customFormat="1" ht="30" customHeight="1">
      <c r="A33" s="40">
        <f t="shared" si="27"/>
        <v>26</v>
      </c>
      <c r="B33" s="197">
        <v>51408</v>
      </c>
      <c r="C33" s="198" t="s">
        <v>21</v>
      </c>
      <c r="D33" s="151" t="s">
        <v>63</v>
      </c>
      <c r="E33" s="168">
        <f>+'42 61'!E32+'42 63'!E32+'42 64'!E32+'42 65'!E32+'42 66'!E32+'42 67'!E32</f>
        <v>414259.5173855272</v>
      </c>
      <c r="F33" s="161">
        <f>+'42 61'!F32+'42 63'!F32+'42 64'!F32+'42 65'!F32+'42 66'!F32+'42 67'!F32</f>
        <v>329813.08999999997</v>
      </c>
      <c r="G33" s="448">
        <f t="shared" si="0"/>
        <v>84446.427385527233</v>
      </c>
      <c r="H33" s="161">
        <f>+'42 61'!H32+'42 63'!H32+'42 64'!H32+'42 65'!H32+'42 66'!H32+'42 67'!H32</f>
        <v>403737.27250199323</v>
      </c>
      <c r="I33" s="161">
        <f>+'42 61'!I32+'42 63'!I32+'42 64'!I32+'42 65'!I32+'42 66'!I32+'42 67'!I32</f>
        <v>504087.14999999997</v>
      </c>
      <c r="J33" s="448">
        <f t="shared" si="1"/>
        <v>-100349.87749800674</v>
      </c>
      <c r="K33" s="161">
        <f>+'42 61'!K32+'42 63'!K32+'42 64'!K32+'42 65'!K32+'42 66'!K32+'42 67'!K32</f>
        <v>417395.44077068783</v>
      </c>
      <c r="L33" s="161">
        <f>+'42 61'!L32+'42 63'!L32+'42 64'!L32+'42 65'!L32+'42 66'!L32+'42 67'!L32</f>
        <v>442979.02</v>
      </c>
      <c r="M33" s="444">
        <f t="shared" si="2"/>
        <v>-25583.579229312192</v>
      </c>
      <c r="N33" s="404">
        <f t="shared" si="24"/>
        <v>1235392.2306582083</v>
      </c>
      <c r="O33" s="161">
        <f t="shared" si="24"/>
        <v>1276879.26</v>
      </c>
      <c r="P33" s="403">
        <f t="shared" si="3"/>
        <v>-41487.029341791756</v>
      </c>
      <c r="Q33" s="168">
        <f>+'42 61'!Q32+'42 63'!Q32+'42 64'!Q32+'42 65'!Q32+'42 66'!Q32+'42 67'!Q32</f>
        <v>356758.54993606085</v>
      </c>
      <c r="R33" s="161">
        <f>+'42 61'!R32+'42 63'!R32+'42 64'!R32+'42 65'!R32+'42 66'!R32+'42 67'!R32</f>
        <v>339902.74000000005</v>
      </c>
      <c r="S33" s="448">
        <f t="shared" si="4"/>
        <v>16855.809936060803</v>
      </c>
      <c r="T33" s="161">
        <f>+'42 61'!T32+'42 63'!T32+'42 64'!T32+'42 65'!T32+'42 66'!T32+'42 67'!T32</f>
        <v>413829.07308007305</v>
      </c>
      <c r="U33" s="161">
        <f>+'42 61'!U32+'42 63'!U32+'42 64'!U32+'42 65'!U32+'42 66'!U32+'42 67'!U32</f>
        <v>0</v>
      </c>
      <c r="V33" s="448">
        <f t="shared" si="5"/>
        <v>413829.07308007305</v>
      </c>
      <c r="W33" s="161">
        <f>+'42 61'!W32+'42 63'!W32+'42 64'!W32+'42 65'!W32+'42 66'!W32+'42 67'!W32</f>
        <v>409626.13819459674</v>
      </c>
      <c r="X33" s="161">
        <f>+'42 61'!X32+'42 63'!X32+'42 64'!X32+'42 65'!X32+'42 66'!X32+'42 67'!X32</f>
        <v>0</v>
      </c>
      <c r="Y33" s="444">
        <f t="shared" si="6"/>
        <v>409626.13819459674</v>
      </c>
      <c r="Z33" s="168">
        <f t="shared" si="25"/>
        <v>1180213.7612107308</v>
      </c>
      <c r="AA33" s="161">
        <f t="shared" si="25"/>
        <v>339902.74000000005</v>
      </c>
      <c r="AB33" s="403">
        <f t="shared" si="7"/>
        <v>840311.02121073077</v>
      </c>
      <c r="AC33" s="404">
        <f t="shared" si="26"/>
        <v>2415605.9918689388</v>
      </c>
      <c r="AD33" s="161">
        <f t="shared" si="26"/>
        <v>1616782</v>
      </c>
      <c r="AE33" s="403">
        <f t="shared" si="8"/>
        <v>798823.99186893879</v>
      </c>
      <c r="AF33" s="168">
        <f>+'42 61'!AF32+'42 63'!AF32+'42 64'!AF32+'42 65'!AF32+'42 66'!AF32+'42 67'!AF32</f>
        <v>404094.96364564967</v>
      </c>
      <c r="AG33" s="161">
        <f>+'42 61'!AG32+'42 63'!AG32+'42 64'!AG32+'42 65'!AG32+'42 66'!AG32+'42 67'!AG32</f>
        <v>0</v>
      </c>
      <c r="AH33" s="462">
        <f t="shared" si="9"/>
        <v>404094.96364564967</v>
      </c>
      <c r="AI33" s="161">
        <f>+'42 61'!AI32+'42 63'!AI32+'42 64'!AI32+'42 65'!AI32+'42 66'!AI32+'42 67'!AI32</f>
        <v>404253.63109183445</v>
      </c>
      <c r="AJ33" s="161">
        <f>+'42 61'!AJ32+'42 63'!AJ32+'42 64'!AJ32+'42 65'!AJ32+'42 66'!AJ32+'42 67'!AJ32</f>
        <v>0</v>
      </c>
      <c r="AK33" s="462">
        <f t="shared" si="10"/>
        <v>404253.63109183445</v>
      </c>
      <c r="AL33" s="161">
        <f>+'42 61'!AL32+'42 63'!AL32+'42 64'!AL32+'42 65'!AL32+'42 66'!AL32+'42 67'!AL32</f>
        <v>409873.77463823167</v>
      </c>
      <c r="AM33" s="161">
        <f>+'42 61'!AM32+'42 63'!AM32+'42 64'!AM32+'42 65'!AM32+'42 66'!AM32+'42 67'!AM32</f>
        <v>0</v>
      </c>
      <c r="AN33" s="444">
        <f t="shared" si="11"/>
        <v>409873.77463823167</v>
      </c>
      <c r="AO33" s="404">
        <f t="shared" si="12"/>
        <v>1218222.3693757157</v>
      </c>
      <c r="AP33" s="161">
        <f t="shared" si="12"/>
        <v>0</v>
      </c>
      <c r="AQ33" s="161">
        <f t="shared" si="13"/>
        <v>1218222.3693757157</v>
      </c>
      <c r="AR33" s="168">
        <f>+'42 61'!AR32+'42 63'!AR32+'42 64'!AR32+'42 65'!AR32+'42 66'!AR32+'42 67'!AR32</f>
        <v>413650.88693616074</v>
      </c>
      <c r="AS33" s="161">
        <f>+'42 61'!AS32+'42 63'!AS32+'42 64'!AS32+'42 65'!AS32+'42 66'!AS32+'42 67'!AS32</f>
        <v>0</v>
      </c>
      <c r="AT33" s="462">
        <f t="shared" si="14"/>
        <v>413650.88693616074</v>
      </c>
      <c r="AU33" s="161">
        <f>+'42 61'!AU32+'42 63'!AU32+'42 64'!AU32+'42 65'!AU32+'42 66'!AU32+'42 67'!AU32</f>
        <v>426621.23813138861</v>
      </c>
      <c r="AV33" s="161">
        <f>+'42 61'!AV32+'42 63'!AV32+'42 64'!AV32+'42 65'!AV32+'42 66'!AV32+'42 67'!AV32</f>
        <v>0</v>
      </c>
      <c r="AW33" s="448">
        <f t="shared" si="15"/>
        <v>426621.23813138861</v>
      </c>
      <c r="AX33" s="161">
        <f>+'42 61'!AX32+'42 63'!AX32+'42 64'!AX32+'42 65'!AX32+'42 66'!AX32+'42 67'!AX32</f>
        <v>392740.46728759352</v>
      </c>
      <c r="AY33" s="161">
        <f>+'42 61'!AY32+'42 63'!AY32+'42 64'!AY32+'42 65'!AY32+'42 66'!AY32+'42 67'!AY32</f>
        <v>0</v>
      </c>
      <c r="AZ33" s="444">
        <f t="shared" si="16"/>
        <v>392740.46728759352</v>
      </c>
      <c r="BA33" s="359">
        <f t="shared" si="17"/>
        <v>1233012.5923551428</v>
      </c>
      <c r="BB33" s="364">
        <f t="shared" si="17"/>
        <v>0</v>
      </c>
      <c r="BC33" s="364">
        <f t="shared" si="18"/>
        <v>1233012.5923551428</v>
      </c>
      <c r="BD33" s="371">
        <f t="shared" si="19"/>
        <v>2451234.9617308583</v>
      </c>
      <c r="BE33" s="372">
        <f t="shared" si="20"/>
        <v>0</v>
      </c>
      <c r="BF33" s="372">
        <f t="shared" si="21"/>
        <v>2451234.9617308583</v>
      </c>
      <c r="BG33" s="381">
        <f t="shared" si="22"/>
        <v>4866840.9535997976</v>
      </c>
      <c r="BH33" s="372">
        <f t="shared" si="22"/>
        <v>1616782</v>
      </c>
      <c r="BI33" s="372">
        <f t="shared" si="23"/>
        <v>3250058.9535997976</v>
      </c>
      <c r="BJ33" s="436"/>
    </row>
    <row r="34" spans="1:62" s="149" customFormat="1" ht="30" customHeight="1">
      <c r="A34" s="40">
        <f t="shared" si="27"/>
        <v>27</v>
      </c>
      <c r="B34" s="197">
        <v>51409</v>
      </c>
      <c r="C34" s="198" t="s">
        <v>22</v>
      </c>
      <c r="D34" s="151" t="s">
        <v>64</v>
      </c>
      <c r="E34" s="168">
        <f>+'42 61'!E33+'42 63'!E33+'42 64'!E33+'42 65'!E33+'42 66'!E33+'42 67'!E33</f>
        <v>615169.6399999999</v>
      </c>
      <c r="F34" s="161">
        <f>+'42 61'!F33+'42 63'!F33+'42 64'!F33+'42 65'!F33+'42 66'!F33+'42 67'!F33</f>
        <v>643539.74</v>
      </c>
      <c r="G34" s="448">
        <f t="shared" si="0"/>
        <v>-28370.100000000093</v>
      </c>
      <c r="H34" s="161">
        <f>+'42 61'!H33+'42 63'!H33+'42 64'!H33+'42 65'!H33+'42 66'!H33+'42 67'!H33</f>
        <v>608710.36</v>
      </c>
      <c r="I34" s="161">
        <f>+'42 61'!I33+'42 63'!I33+'42 64'!I33+'42 65'!I33+'42 66'!I33+'42 67'!I33</f>
        <v>653335.66</v>
      </c>
      <c r="J34" s="448">
        <f t="shared" si="1"/>
        <v>-44625.300000000047</v>
      </c>
      <c r="K34" s="161">
        <f>+'42 61'!K33+'42 63'!K33+'42 64'!K33+'42 65'!K33+'42 66'!K33+'42 67'!K33</f>
        <v>597987.6</v>
      </c>
      <c r="L34" s="161">
        <f>+'42 61'!L33+'42 63'!L33+'42 64'!L33+'42 65'!L33+'42 66'!L33+'42 67'!L33</f>
        <v>675241.89999999991</v>
      </c>
      <c r="M34" s="444">
        <f t="shared" si="2"/>
        <v>-77254.29999999993</v>
      </c>
      <c r="N34" s="404">
        <f t="shared" si="24"/>
        <v>1821867.6</v>
      </c>
      <c r="O34" s="161">
        <f t="shared" si="24"/>
        <v>1972117.2999999998</v>
      </c>
      <c r="P34" s="403">
        <f t="shared" si="3"/>
        <v>-150249.69999999972</v>
      </c>
      <c r="Q34" s="168">
        <f>+'42 61'!Q33+'42 63'!Q33+'42 64'!Q33+'42 65'!Q33+'42 66'!Q33+'42 67'!Q33</f>
        <v>577218.36</v>
      </c>
      <c r="R34" s="161">
        <f>+'42 61'!R33+'42 63'!R33+'42 64'!R33+'42 65'!R33+'42 66'!R33+'42 67'!R33</f>
        <v>541447.02</v>
      </c>
      <c r="S34" s="448">
        <f t="shared" si="4"/>
        <v>35771.339999999967</v>
      </c>
      <c r="T34" s="161">
        <f>+'42 61'!T33+'42 63'!T33+'42 64'!T33+'42 65'!T33+'42 66'!T33+'42 67'!T33</f>
        <v>594132.88</v>
      </c>
      <c r="U34" s="161">
        <f>+'42 61'!U33+'42 63'!U33+'42 64'!U33+'42 65'!U33+'42 66'!U33+'42 67'!U33</f>
        <v>0</v>
      </c>
      <c r="V34" s="448">
        <f t="shared" si="5"/>
        <v>594132.88</v>
      </c>
      <c r="W34" s="161">
        <f>+'42 61'!W33+'42 63'!W33+'42 64'!W33+'42 65'!W33+'42 66'!W33+'42 67'!W33</f>
        <v>584058.28</v>
      </c>
      <c r="X34" s="161">
        <f>+'42 61'!X33+'42 63'!X33+'42 64'!X33+'42 65'!X33+'42 66'!X33+'42 67'!X33</f>
        <v>0</v>
      </c>
      <c r="Y34" s="444">
        <f t="shared" si="6"/>
        <v>584058.28</v>
      </c>
      <c r="Z34" s="168">
        <f t="shared" si="25"/>
        <v>1755409.52</v>
      </c>
      <c r="AA34" s="161">
        <f t="shared" si="25"/>
        <v>541447.02</v>
      </c>
      <c r="AB34" s="403">
        <f t="shared" si="7"/>
        <v>1213962.5</v>
      </c>
      <c r="AC34" s="404">
        <f t="shared" si="26"/>
        <v>3577277.12</v>
      </c>
      <c r="AD34" s="161">
        <f t="shared" si="26"/>
        <v>2513564.3199999998</v>
      </c>
      <c r="AE34" s="403">
        <f t="shared" si="8"/>
        <v>1063712.8000000003</v>
      </c>
      <c r="AF34" s="168">
        <f>+'42 61'!AF33+'42 63'!AF33+'42 64'!AF33+'42 65'!AF33+'42 66'!AF33+'42 67'!AF33</f>
        <v>574009.28</v>
      </c>
      <c r="AG34" s="161">
        <f>+'42 61'!AG33+'42 63'!AG33+'42 64'!AG33+'42 65'!AG33+'42 66'!AG33+'42 67'!AG33</f>
        <v>0</v>
      </c>
      <c r="AH34" s="462">
        <f t="shared" si="9"/>
        <v>574009.28</v>
      </c>
      <c r="AI34" s="161">
        <f>+'42 61'!AI33+'42 63'!AI33+'42 64'!AI33+'42 65'!AI33+'42 66'!AI33+'42 67'!AI33</f>
        <v>586680.48</v>
      </c>
      <c r="AJ34" s="161">
        <f>+'42 61'!AJ33+'42 63'!AJ33+'42 64'!AJ33+'42 65'!AJ33+'42 66'!AJ33+'42 67'!AJ33</f>
        <v>0</v>
      </c>
      <c r="AK34" s="462">
        <f t="shared" si="10"/>
        <v>586680.48</v>
      </c>
      <c r="AL34" s="161">
        <f>+'42 61'!AL33+'42 63'!AL33+'42 64'!AL33+'42 65'!AL33+'42 66'!AL33+'42 67'!AL33</f>
        <v>573028.96000000008</v>
      </c>
      <c r="AM34" s="161">
        <f>+'42 61'!AM33+'42 63'!AM33+'42 64'!AM33+'42 65'!AM33+'42 66'!AM33+'42 67'!AM33</f>
        <v>0</v>
      </c>
      <c r="AN34" s="444">
        <f t="shared" si="11"/>
        <v>573028.96000000008</v>
      </c>
      <c r="AO34" s="404">
        <f t="shared" si="12"/>
        <v>1733718.7200000002</v>
      </c>
      <c r="AP34" s="161">
        <f t="shared" si="12"/>
        <v>0</v>
      </c>
      <c r="AQ34" s="161">
        <f t="shared" si="13"/>
        <v>1733718.7200000002</v>
      </c>
      <c r="AR34" s="168">
        <f>+'42 61'!AR33+'42 63'!AR33+'42 64'!AR33+'42 65'!AR33+'42 66'!AR33+'42 67'!AR33</f>
        <v>575518.64</v>
      </c>
      <c r="AS34" s="161">
        <f>+'42 61'!AS33+'42 63'!AS33+'42 64'!AS33+'42 65'!AS33+'42 66'!AS33+'42 67'!AS33</f>
        <v>0</v>
      </c>
      <c r="AT34" s="462">
        <f t="shared" si="14"/>
        <v>575518.64</v>
      </c>
      <c r="AU34" s="161">
        <f>+'42 61'!AU33+'42 63'!AU33+'42 64'!AU33+'42 65'!AU33+'42 66'!AU33+'42 67'!AU33</f>
        <v>575541.40000000014</v>
      </c>
      <c r="AV34" s="161">
        <f>+'42 61'!AV33+'42 63'!AV33+'42 64'!AV33+'42 65'!AV33+'42 66'!AV33+'42 67'!AV33</f>
        <v>0</v>
      </c>
      <c r="AW34" s="448">
        <f t="shared" si="15"/>
        <v>575541.40000000014</v>
      </c>
      <c r="AX34" s="161">
        <f>+'42 61'!AX33+'42 63'!AX33+'42 64'!AX33+'42 65'!AX33+'42 66'!AX33+'42 67'!AX33</f>
        <v>566744.12</v>
      </c>
      <c r="AY34" s="161">
        <f>+'42 61'!AY33+'42 63'!AY33+'42 64'!AY33+'42 65'!AY33+'42 66'!AY33+'42 67'!AY33</f>
        <v>0</v>
      </c>
      <c r="AZ34" s="444">
        <f t="shared" si="16"/>
        <v>566744.12</v>
      </c>
      <c r="BA34" s="359">
        <f t="shared" si="17"/>
        <v>1717804.1600000001</v>
      </c>
      <c r="BB34" s="364">
        <f t="shared" si="17"/>
        <v>0</v>
      </c>
      <c r="BC34" s="364">
        <f t="shared" si="18"/>
        <v>1717804.1600000001</v>
      </c>
      <c r="BD34" s="371">
        <f t="shared" si="19"/>
        <v>3451522.8800000008</v>
      </c>
      <c r="BE34" s="372">
        <f t="shared" si="20"/>
        <v>0</v>
      </c>
      <c r="BF34" s="372">
        <f t="shared" si="21"/>
        <v>3451522.8800000008</v>
      </c>
      <c r="BG34" s="381">
        <f t="shared" si="22"/>
        <v>7028800.0000000009</v>
      </c>
      <c r="BH34" s="372">
        <f t="shared" si="22"/>
        <v>2513564.3199999998</v>
      </c>
      <c r="BI34" s="372">
        <f t="shared" si="23"/>
        <v>4515235.6800000016</v>
      </c>
      <c r="BJ34" s="436"/>
    </row>
    <row r="35" spans="1:62" s="149" customFormat="1" ht="30" customHeight="1">
      <c r="A35" s="40">
        <f t="shared" si="27"/>
        <v>28</v>
      </c>
      <c r="B35" s="197">
        <v>51499</v>
      </c>
      <c r="C35" s="198" t="s">
        <v>23</v>
      </c>
      <c r="D35" s="151" t="s">
        <v>65</v>
      </c>
      <c r="E35" s="168">
        <f>+'42 61'!E34+'42 63'!E34+'42 64'!E34+'42 65'!E34+'42 66'!E34+'42 67'!E34</f>
        <v>0</v>
      </c>
      <c r="F35" s="161">
        <f>+'42 61'!F34+'42 63'!F34+'42 64'!F34+'42 65'!F34+'42 66'!F34+'42 67'!F34</f>
        <v>0</v>
      </c>
      <c r="G35" s="448">
        <f t="shared" si="0"/>
        <v>0</v>
      </c>
      <c r="H35" s="161">
        <f>+'42 61'!H34+'42 63'!H34+'42 64'!H34+'42 65'!H34+'42 66'!H34+'42 67'!H34</f>
        <v>0</v>
      </c>
      <c r="I35" s="161">
        <f>+'42 61'!I34+'42 63'!I34+'42 64'!I34+'42 65'!I34+'42 66'!I34+'42 67'!I34</f>
        <v>0</v>
      </c>
      <c r="J35" s="448">
        <f t="shared" si="1"/>
        <v>0</v>
      </c>
      <c r="K35" s="161">
        <f>+'42 61'!K34+'42 63'!K34+'42 64'!K34+'42 65'!K34+'42 66'!K34+'42 67'!K34</f>
        <v>0</v>
      </c>
      <c r="L35" s="161">
        <f>+'42 61'!L34+'42 63'!L34+'42 64'!L34+'42 65'!L34+'42 66'!L34+'42 67'!L34</f>
        <v>0</v>
      </c>
      <c r="M35" s="444">
        <f t="shared" si="2"/>
        <v>0</v>
      </c>
      <c r="N35" s="404">
        <f t="shared" si="24"/>
        <v>0</v>
      </c>
      <c r="O35" s="161">
        <f t="shared" si="24"/>
        <v>0</v>
      </c>
      <c r="P35" s="403">
        <f t="shared" si="3"/>
        <v>0</v>
      </c>
      <c r="Q35" s="168">
        <f>+'42 61'!Q34+'42 63'!Q34+'42 64'!Q34+'42 65'!Q34+'42 66'!Q34+'42 67'!Q34</f>
        <v>0</v>
      </c>
      <c r="R35" s="161">
        <f>+'42 61'!R34+'42 63'!R34+'42 64'!R34+'42 65'!R34+'42 66'!R34+'42 67'!R34</f>
        <v>0</v>
      </c>
      <c r="S35" s="448">
        <f t="shared" si="4"/>
        <v>0</v>
      </c>
      <c r="T35" s="161">
        <f>+'42 61'!T34+'42 63'!T34+'42 64'!T34+'42 65'!T34+'42 66'!T34+'42 67'!T34</f>
        <v>0</v>
      </c>
      <c r="U35" s="161">
        <f>+'42 61'!U34+'42 63'!U34+'42 64'!U34+'42 65'!U34+'42 66'!U34+'42 67'!U34</f>
        <v>0</v>
      </c>
      <c r="V35" s="448">
        <f t="shared" si="5"/>
        <v>0</v>
      </c>
      <c r="W35" s="161">
        <f>+'42 61'!W34+'42 63'!W34+'42 64'!W34+'42 65'!W34+'42 66'!W34+'42 67'!W34</f>
        <v>0</v>
      </c>
      <c r="X35" s="161">
        <f>+'42 61'!X34+'42 63'!X34+'42 64'!X34+'42 65'!X34+'42 66'!X34+'42 67'!X34</f>
        <v>0</v>
      </c>
      <c r="Y35" s="444">
        <f t="shared" si="6"/>
        <v>0</v>
      </c>
      <c r="Z35" s="168">
        <f t="shared" si="25"/>
        <v>0</v>
      </c>
      <c r="AA35" s="161">
        <f t="shared" si="25"/>
        <v>0</v>
      </c>
      <c r="AB35" s="403">
        <f t="shared" si="7"/>
        <v>0</v>
      </c>
      <c r="AC35" s="404">
        <f t="shared" si="26"/>
        <v>0</v>
      </c>
      <c r="AD35" s="161">
        <f t="shared" si="26"/>
        <v>0</v>
      </c>
      <c r="AE35" s="403">
        <f t="shared" si="8"/>
        <v>0</v>
      </c>
      <c r="AF35" s="168">
        <f>+'42 61'!AF34+'42 63'!AF34+'42 64'!AF34+'42 65'!AF34+'42 66'!AF34+'42 67'!AF34</f>
        <v>0</v>
      </c>
      <c r="AG35" s="161">
        <f>+'42 61'!AG34+'42 63'!AG34+'42 64'!AG34+'42 65'!AG34+'42 66'!AG34+'42 67'!AG34</f>
        <v>0</v>
      </c>
      <c r="AH35" s="462">
        <f t="shared" si="9"/>
        <v>0</v>
      </c>
      <c r="AI35" s="161">
        <f>+'42 61'!AI34+'42 63'!AI34+'42 64'!AI34+'42 65'!AI34+'42 66'!AI34+'42 67'!AI34</f>
        <v>0</v>
      </c>
      <c r="AJ35" s="161">
        <f>+'42 61'!AJ34+'42 63'!AJ34+'42 64'!AJ34+'42 65'!AJ34+'42 66'!AJ34+'42 67'!AJ34</f>
        <v>0</v>
      </c>
      <c r="AK35" s="462">
        <f t="shared" si="10"/>
        <v>0</v>
      </c>
      <c r="AL35" s="161">
        <f>+'42 61'!AL34+'42 63'!AL34+'42 64'!AL34+'42 65'!AL34+'42 66'!AL34+'42 67'!AL34</f>
        <v>0</v>
      </c>
      <c r="AM35" s="161">
        <f>+'42 61'!AM34+'42 63'!AM34+'42 64'!AM34+'42 65'!AM34+'42 66'!AM34+'42 67'!AM34</f>
        <v>0</v>
      </c>
      <c r="AN35" s="444">
        <f t="shared" si="11"/>
        <v>0</v>
      </c>
      <c r="AO35" s="404">
        <f t="shared" si="12"/>
        <v>0</v>
      </c>
      <c r="AP35" s="161">
        <f t="shared" si="12"/>
        <v>0</v>
      </c>
      <c r="AQ35" s="161">
        <f t="shared" si="13"/>
        <v>0</v>
      </c>
      <c r="AR35" s="168">
        <f>+'42 61'!AR34+'42 63'!AR34+'42 64'!AR34+'42 65'!AR34+'42 66'!AR34+'42 67'!AR34</f>
        <v>0</v>
      </c>
      <c r="AS35" s="161">
        <f>+'42 61'!AS34+'42 63'!AS34+'42 64'!AS34+'42 65'!AS34+'42 66'!AS34+'42 67'!AS34</f>
        <v>0</v>
      </c>
      <c r="AT35" s="462">
        <f t="shared" si="14"/>
        <v>0</v>
      </c>
      <c r="AU35" s="161">
        <f>+'42 61'!AU34+'42 63'!AU34+'42 64'!AU34+'42 65'!AU34+'42 66'!AU34+'42 67'!AU34</f>
        <v>0</v>
      </c>
      <c r="AV35" s="161">
        <f>+'42 61'!AV34+'42 63'!AV34+'42 64'!AV34+'42 65'!AV34+'42 66'!AV34+'42 67'!AV34</f>
        <v>0</v>
      </c>
      <c r="AW35" s="448">
        <f t="shared" si="15"/>
        <v>0</v>
      </c>
      <c r="AX35" s="161">
        <f>+'42 61'!AX34+'42 63'!AX34+'42 64'!AX34+'42 65'!AX34+'42 66'!AX34+'42 67'!AX34</f>
        <v>0</v>
      </c>
      <c r="AY35" s="161">
        <f>+'42 61'!AY34+'42 63'!AY34+'42 64'!AY34+'42 65'!AY34+'42 66'!AY34+'42 67'!AY34</f>
        <v>0</v>
      </c>
      <c r="AZ35" s="444">
        <f t="shared" si="16"/>
        <v>0</v>
      </c>
      <c r="BA35" s="359">
        <f t="shared" si="17"/>
        <v>0</v>
      </c>
      <c r="BB35" s="364">
        <f t="shared" si="17"/>
        <v>0</v>
      </c>
      <c r="BC35" s="364">
        <f t="shared" si="18"/>
        <v>0</v>
      </c>
      <c r="BD35" s="371">
        <f t="shared" si="19"/>
        <v>0</v>
      </c>
      <c r="BE35" s="372">
        <f t="shared" si="20"/>
        <v>0</v>
      </c>
      <c r="BF35" s="372">
        <f t="shared" si="21"/>
        <v>0</v>
      </c>
      <c r="BG35" s="381">
        <f t="shared" si="22"/>
        <v>0</v>
      </c>
      <c r="BH35" s="372">
        <f t="shared" si="22"/>
        <v>0</v>
      </c>
      <c r="BI35" s="372">
        <f t="shared" si="23"/>
        <v>0</v>
      </c>
      <c r="BJ35" s="436"/>
    </row>
    <row r="36" spans="1:62" s="149" customFormat="1" ht="30" customHeight="1">
      <c r="A36" s="40">
        <f t="shared" si="27"/>
        <v>29</v>
      </c>
      <c r="B36" s="197">
        <v>51601</v>
      </c>
      <c r="C36" s="198" t="s">
        <v>24</v>
      </c>
      <c r="D36" s="151" t="s">
        <v>66</v>
      </c>
      <c r="E36" s="168">
        <f>+'42 61'!E35+'42 63'!E35+'42 64'!E35+'42 65'!E35+'42 66'!E35+'42 67'!E35</f>
        <v>0</v>
      </c>
      <c r="F36" s="161">
        <f>+'42 61'!F35+'42 63'!F35+'42 64'!F35+'42 65'!F35+'42 66'!F35+'42 67'!F35</f>
        <v>0</v>
      </c>
      <c r="G36" s="448">
        <f t="shared" si="0"/>
        <v>0</v>
      </c>
      <c r="H36" s="161">
        <f>+'42 61'!H35+'42 63'!H35+'42 64'!H35+'42 65'!H35+'42 66'!H35+'42 67'!H35</f>
        <v>0</v>
      </c>
      <c r="I36" s="161">
        <f>+'42 61'!I35+'42 63'!I35+'42 64'!I35+'42 65'!I35+'42 66'!I35+'42 67'!I35</f>
        <v>0</v>
      </c>
      <c r="J36" s="448">
        <f t="shared" si="1"/>
        <v>0</v>
      </c>
      <c r="K36" s="161">
        <f>+'42 61'!K35+'42 63'!K35+'42 64'!K35+'42 65'!K35+'42 66'!K35+'42 67'!K35</f>
        <v>0</v>
      </c>
      <c r="L36" s="161">
        <f>+'42 61'!L35+'42 63'!L35+'42 64'!L35+'42 65'!L35+'42 66'!L35+'42 67'!L35</f>
        <v>0</v>
      </c>
      <c r="M36" s="444">
        <f t="shared" si="2"/>
        <v>0</v>
      </c>
      <c r="N36" s="404">
        <f t="shared" si="24"/>
        <v>0</v>
      </c>
      <c r="O36" s="161">
        <f t="shared" si="24"/>
        <v>0</v>
      </c>
      <c r="P36" s="403">
        <f t="shared" si="3"/>
        <v>0</v>
      </c>
      <c r="Q36" s="168">
        <f>+'42 61'!Q35+'42 63'!Q35+'42 64'!Q35+'42 65'!Q35+'42 66'!Q35+'42 67'!Q35</f>
        <v>0</v>
      </c>
      <c r="R36" s="161">
        <f>+'42 61'!R35+'42 63'!R35+'42 64'!R35+'42 65'!R35+'42 66'!R35+'42 67'!R35</f>
        <v>0</v>
      </c>
      <c r="S36" s="448">
        <f t="shared" si="4"/>
        <v>0</v>
      </c>
      <c r="T36" s="161">
        <f>+'42 61'!T35+'42 63'!T35+'42 64'!T35+'42 65'!T35+'42 66'!T35+'42 67'!T35</f>
        <v>0</v>
      </c>
      <c r="U36" s="161">
        <f>+'42 61'!U35+'42 63'!U35+'42 64'!U35+'42 65'!U35+'42 66'!U35+'42 67'!U35</f>
        <v>0</v>
      </c>
      <c r="V36" s="448">
        <f t="shared" si="5"/>
        <v>0</v>
      </c>
      <c r="W36" s="161">
        <f>+'42 61'!W35+'42 63'!W35+'42 64'!W35+'42 65'!W35+'42 66'!W35+'42 67'!W35</f>
        <v>0</v>
      </c>
      <c r="X36" s="161">
        <f>+'42 61'!X35+'42 63'!X35+'42 64'!X35+'42 65'!X35+'42 66'!X35+'42 67'!X35</f>
        <v>0</v>
      </c>
      <c r="Y36" s="444">
        <f t="shared" si="6"/>
        <v>0</v>
      </c>
      <c r="Z36" s="168">
        <f t="shared" si="25"/>
        <v>0</v>
      </c>
      <c r="AA36" s="161">
        <f t="shared" si="25"/>
        <v>0</v>
      </c>
      <c r="AB36" s="403">
        <f t="shared" si="7"/>
        <v>0</v>
      </c>
      <c r="AC36" s="404">
        <f t="shared" si="26"/>
        <v>0</v>
      </c>
      <c r="AD36" s="161">
        <f t="shared" si="26"/>
        <v>0</v>
      </c>
      <c r="AE36" s="403">
        <f t="shared" si="8"/>
        <v>0</v>
      </c>
      <c r="AF36" s="168">
        <f>+'42 61'!AF35+'42 63'!AF35+'42 64'!AF35+'42 65'!AF35+'42 66'!AF35+'42 67'!AF35</f>
        <v>0</v>
      </c>
      <c r="AG36" s="161">
        <f>+'42 61'!AG35+'42 63'!AG35+'42 64'!AG35+'42 65'!AG35+'42 66'!AG35+'42 67'!AG35</f>
        <v>0</v>
      </c>
      <c r="AH36" s="462">
        <f t="shared" si="9"/>
        <v>0</v>
      </c>
      <c r="AI36" s="161">
        <f>+'42 61'!AI35+'42 63'!AI35+'42 64'!AI35+'42 65'!AI35+'42 66'!AI35+'42 67'!AI35</f>
        <v>0</v>
      </c>
      <c r="AJ36" s="161">
        <f>+'42 61'!AJ35+'42 63'!AJ35+'42 64'!AJ35+'42 65'!AJ35+'42 66'!AJ35+'42 67'!AJ35</f>
        <v>0</v>
      </c>
      <c r="AK36" s="462">
        <f t="shared" si="10"/>
        <v>0</v>
      </c>
      <c r="AL36" s="161">
        <f>+'42 61'!AL35+'42 63'!AL35+'42 64'!AL35+'42 65'!AL35+'42 66'!AL35+'42 67'!AL35</f>
        <v>0</v>
      </c>
      <c r="AM36" s="161">
        <f>+'42 61'!AM35+'42 63'!AM35+'42 64'!AM35+'42 65'!AM35+'42 66'!AM35+'42 67'!AM35</f>
        <v>0</v>
      </c>
      <c r="AN36" s="444">
        <f t="shared" si="11"/>
        <v>0</v>
      </c>
      <c r="AO36" s="404">
        <f t="shared" si="12"/>
        <v>0</v>
      </c>
      <c r="AP36" s="161">
        <f t="shared" si="12"/>
        <v>0</v>
      </c>
      <c r="AQ36" s="161">
        <f t="shared" si="13"/>
        <v>0</v>
      </c>
      <c r="AR36" s="168">
        <f>+'42 61'!AR35+'42 63'!AR35+'42 64'!AR35+'42 65'!AR35+'42 66'!AR35+'42 67'!AR35</f>
        <v>0</v>
      </c>
      <c r="AS36" s="161">
        <f>+'42 61'!AS35+'42 63'!AS35+'42 64'!AS35+'42 65'!AS35+'42 66'!AS35+'42 67'!AS35</f>
        <v>0</v>
      </c>
      <c r="AT36" s="462">
        <f t="shared" si="14"/>
        <v>0</v>
      </c>
      <c r="AU36" s="161">
        <f>+'42 61'!AU35+'42 63'!AU35+'42 64'!AU35+'42 65'!AU35+'42 66'!AU35+'42 67'!AU35</f>
        <v>0</v>
      </c>
      <c r="AV36" s="161">
        <f>+'42 61'!AV35+'42 63'!AV35+'42 64'!AV35+'42 65'!AV35+'42 66'!AV35+'42 67'!AV35</f>
        <v>0</v>
      </c>
      <c r="AW36" s="448">
        <f t="shared" si="15"/>
        <v>0</v>
      </c>
      <c r="AX36" s="161">
        <f>+'42 61'!AX35+'42 63'!AX35+'42 64'!AX35+'42 65'!AX35+'42 66'!AX35+'42 67'!AX35</f>
        <v>0</v>
      </c>
      <c r="AY36" s="161">
        <f>+'42 61'!AY35+'42 63'!AY35+'42 64'!AY35+'42 65'!AY35+'42 66'!AY35+'42 67'!AY35</f>
        <v>0</v>
      </c>
      <c r="AZ36" s="444">
        <f t="shared" si="16"/>
        <v>0</v>
      </c>
      <c r="BA36" s="359">
        <f t="shared" si="17"/>
        <v>0</v>
      </c>
      <c r="BB36" s="364">
        <f t="shared" si="17"/>
        <v>0</v>
      </c>
      <c r="BC36" s="364">
        <f t="shared" si="18"/>
        <v>0</v>
      </c>
      <c r="BD36" s="371">
        <f t="shared" si="19"/>
        <v>0</v>
      </c>
      <c r="BE36" s="372">
        <f t="shared" si="20"/>
        <v>0</v>
      </c>
      <c r="BF36" s="372">
        <f t="shared" si="21"/>
        <v>0</v>
      </c>
      <c r="BG36" s="381">
        <f t="shared" si="22"/>
        <v>0</v>
      </c>
      <c r="BH36" s="372">
        <f t="shared" si="22"/>
        <v>0</v>
      </c>
      <c r="BI36" s="372">
        <f t="shared" si="23"/>
        <v>0</v>
      </c>
      <c r="BJ36" s="436"/>
    </row>
    <row r="37" spans="1:62" s="149" customFormat="1" ht="30" customHeight="1">
      <c r="A37" s="40">
        <f t="shared" si="27"/>
        <v>30</v>
      </c>
      <c r="B37" s="197">
        <v>51602</v>
      </c>
      <c r="C37" s="198" t="s">
        <v>25</v>
      </c>
      <c r="D37" s="151" t="s">
        <v>67</v>
      </c>
      <c r="E37" s="168">
        <f>+'42 61'!E36+'42 63'!E36+'42 64'!E36+'42 65'!E36+'42 66'!E36+'42 67'!E36</f>
        <v>0</v>
      </c>
      <c r="F37" s="161">
        <f>+'42 61'!F36+'42 63'!F36+'42 64'!F36+'42 65'!F36+'42 66'!F36+'42 67'!F36</f>
        <v>0</v>
      </c>
      <c r="G37" s="448">
        <f t="shared" si="0"/>
        <v>0</v>
      </c>
      <c r="H37" s="161">
        <f>+'42 61'!H36+'42 63'!H36+'42 64'!H36+'42 65'!H36+'42 66'!H36+'42 67'!H36</f>
        <v>0</v>
      </c>
      <c r="I37" s="161">
        <f>+'42 61'!I36+'42 63'!I36+'42 64'!I36+'42 65'!I36+'42 66'!I36+'42 67'!I36</f>
        <v>0</v>
      </c>
      <c r="J37" s="448">
        <f t="shared" si="1"/>
        <v>0</v>
      </c>
      <c r="K37" s="161">
        <f>+'42 61'!K36+'42 63'!K36+'42 64'!K36+'42 65'!K36+'42 66'!K36+'42 67'!K36</f>
        <v>0</v>
      </c>
      <c r="L37" s="161">
        <f>+'42 61'!L36+'42 63'!L36+'42 64'!L36+'42 65'!L36+'42 66'!L36+'42 67'!L36</f>
        <v>0</v>
      </c>
      <c r="M37" s="444">
        <f t="shared" si="2"/>
        <v>0</v>
      </c>
      <c r="N37" s="404">
        <f t="shared" si="24"/>
        <v>0</v>
      </c>
      <c r="O37" s="161">
        <f t="shared" si="24"/>
        <v>0</v>
      </c>
      <c r="P37" s="403">
        <f t="shared" si="3"/>
        <v>0</v>
      </c>
      <c r="Q37" s="168">
        <f>+'42 61'!Q36+'42 63'!Q36+'42 64'!Q36+'42 65'!Q36+'42 66'!Q36+'42 67'!Q36</f>
        <v>0</v>
      </c>
      <c r="R37" s="161">
        <f>+'42 61'!R36+'42 63'!R36+'42 64'!R36+'42 65'!R36+'42 66'!R36+'42 67'!R36</f>
        <v>0</v>
      </c>
      <c r="S37" s="448">
        <f t="shared" si="4"/>
        <v>0</v>
      </c>
      <c r="T37" s="161">
        <f>+'42 61'!T36+'42 63'!T36+'42 64'!T36+'42 65'!T36+'42 66'!T36+'42 67'!T36</f>
        <v>0</v>
      </c>
      <c r="U37" s="161">
        <f>+'42 61'!U36+'42 63'!U36+'42 64'!U36+'42 65'!U36+'42 66'!U36+'42 67'!U36</f>
        <v>0</v>
      </c>
      <c r="V37" s="448">
        <f t="shared" si="5"/>
        <v>0</v>
      </c>
      <c r="W37" s="161">
        <f>+'42 61'!W36+'42 63'!W36+'42 64'!W36+'42 65'!W36+'42 66'!W36+'42 67'!W36</f>
        <v>0</v>
      </c>
      <c r="X37" s="161">
        <f>+'42 61'!X36+'42 63'!X36+'42 64'!X36+'42 65'!X36+'42 66'!X36+'42 67'!X36</f>
        <v>0</v>
      </c>
      <c r="Y37" s="444">
        <f t="shared" si="6"/>
        <v>0</v>
      </c>
      <c r="Z37" s="168">
        <f t="shared" si="25"/>
        <v>0</v>
      </c>
      <c r="AA37" s="161">
        <f t="shared" si="25"/>
        <v>0</v>
      </c>
      <c r="AB37" s="403">
        <f t="shared" si="7"/>
        <v>0</v>
      </c>
      <c r="AC37" s="404">
        <f t="shared" si="26"/>
        <v>0</v>
      </c>
      <c r="AD37" s="161">
        <f t="shared" si="26"/>
        <v>0</v>
      </c>
      <c r="AE37" s="403">
        <f t="shared" si="8"/>
        <v>0</v>
      </c>
      <c r="AF37" s="168">
        <f>+'42 61'!AF36+'42 63'!AF36+'42 64'!AF36+'42 65'!AF36+'42 66'!AF36+'42 67'!AF36</f>
        <v>0</v>
      </c>
      <c r="AG37" s="161">
        <f>+'42 61'!AG36+'42 63'!AG36+'42 64'!AG36+'42 65'!AG36+'42 66'!AG36+'42 67'!AG36</f>
        <v>0</v>
      </c>
      <c r="AH37" s="462">
        <f t="shared" si="9"/>
        <v>0</v>
      </c>
      <c r="AI37" s="161">
        <f>+'42 61'!AI36+'42 63'!AI36+'42 64'!AI36+'42 65'!AI36+'42 66'!AI36+'42 67'!AI36</f>
        <v>0</v>
      </c>
      <c r="AJ37" s="161">
        <f>+'42 61'!AJ36+'42 63'!AJ36+'42 64'!AJ36+'42 65'!AJ36+'42 66'!AJ36+'42 67'!AJ36</f>
        <v>0</v>
      </c>
      <c r="AK37" s="462">
        <f t="shared" si="10"/>
        <v>0</v>
      </c>
      <c r="AL37" s="161">
        <f>+'42 61'!AL36+'42 63'!AL36+'42 64'!AL36+'42 65'!AL36+'42 66'!AL36+'42 67'!AL36</f>
        <v>0</v>
      </c>
      <c r="AM37" s="161">
        <f>+'42 61'!AM36+'42 63'!AM36+'42 64'!AM36+'42 65'!AM36+'42 66'!AM36+'42 67'!AM36</f>
        <v>0</v>
      </c>
      <c r="AN37" s="444">
        <f t="shared" si="11"/>
        <v>0</v>
      </c>
      <c r="AO37" s="404">
        <f t="shared" si="12"/>
        <v>0</v>
      </c>
      <c r="AP37" s="161">
        <f t="shared" si="12"/>
        <v>0</v>
      </c>
      <c r="AQ37" s="161">
        <f t="shared" si="13"/>
        <v>0</v>
      </c>
      <c r="AR37" s="168">
        <f>+'42 61'!AR36+'42 63'!AR36+'42 64'!AR36+'42 65'!AR36+'42 66'!AR36+'42 67'!AR36</f>
        <v>0</v>
      </c>
      <c r="AS37" s="161">
        <f>+'42 61'!AS36+'42 63'!AS36+'42 64'!AS36+'42 65'!AS36+'42 66'!AS36+'42 67'!AS36</f>
        <v>0</v>
      </c>
      <c r="AT37" s="462">
        <f t="shared" si="14"/>
        <v>0</v>
      </c>
      <c r="AU37" s="161">
        <f>+'42 61'!AU36+'42 63'!AU36+'42 64'!AU36+'42 65'!AU36+'42 66'!AU36+'42 67'!AU36</f>
        <v>0</v>
      </c>
      <c r="AV37" s="161">
        <f>+'42 61'!AV36+'42 63'!AV36+'42 64'!AV36+'42 65'!AV36+'42 66'!AV36+'42 67'!AV36</f>
        <v>0</v>
      </c>
      <c r="AW37" s="448">
        <f t="shared" si="15"/>
        <v>0</v>
      </c>
      <c r="AX37" s="161">
        <f>+'42 61'!AX36+'42 63'!AX36+'42 64'!AX36+'42 65'!AX36+'42 66'!AX36+'42 67'!AX36</f>
        <v>0</v>
      </c>
      <c r="AY37" s="161">
        <f>+'42 61'!AY36+'42 63'!AY36+'42 64'!AY36+'42 65'!AY36+'42 66'!AY36+'42 67'!AY36</f>
        <v>0</v>
      </c>
      <c r="AZ37" s="444">
        <f t="shared" si="16"/>
        <v>0</v>
      </c>
      <c r="BA37" s="359">
        <f t="shared" si="17"/>
        <v>0</v>
      </c>
      <c r="BB37" s="364">
        <f t="shared" si="17"/>
        <v>0</v>
      </c>
      <c r="BC37" s="364">
        <f t="shared" si="18"/>
        <v>0</v>
      </c>
      <c r="BD37" s="371">
        <f t="shared" si="19"/>
        <v>0</v>
      </c>
      <c r="BE37" s="372">
        <f t="shared" si="20"/>
        <v>0</v>
      </c>
      <c r="BF37" s="372">
        <f t="shared" si="21"/>
        <v>0</v>
      </c>
      <c r="BG37" s="381">
        <f t="shared" si="22"/>
        <v>0</v>
      </c>
      <c r="BH37" s="372">
        <f t="shared" si="22"/>
        <v>0</v>
      </c>
      <c r="BI37" s="372">
        <f t="shared" si="23"/>
        <v>0</v>
      </c>
      <c r="BJ37" s="436"/>
    </row>
    <row r="38" spans="1:62" s="149" customFormat="1" ht="30" customHeight="1">
      <c r="A38" s="40">
        <f t="shared" si="27"/>
        <v>31</v>
      </c>
      <c r="B38" s="197">
        <v>51603</v>
      </c>
      <c r="C38" s="198" t="s">
        <v>26</v>
      </c>
      <c r="D38" s="151" t="s">
        <v>84</v>
      </c>
      <c r="E38" s="168">
        <f>+'42 61'!E37+'42 63'!E37+'42 64'!E37+'42 65'!E37+'42 66'!E37+'42 67'!E37</f>
        <v>0</v>
      </c>
      <c r="F38" s="161">
        <f>+'42 61'!F37+'42 63'!F37+'42 64'!F37+'42 65'!F37+'42 66'!F37+'42 67'!F37</f>
        <v>0</v>
      </c>
      <c r="G38" s="448">
        <f t="shared" si="0"/>
        <v>0</v>
      </c>
      <c r="H38" s="161">
        <f>+'42 61'!H37+'42 63'!H37+'42 64'!H37+'42 65'!H37+'42 66'!H37+'42 67'!H37</f>
        <v>0</v>
      </c>
      <c r="I38" s="161">
        <f>+'42 61'!I37+'42 63'!I37+'42 64'!I37+'42 65'!I37+'42 66'!I37+'42 67'!I37</f>
        <v>0</v>
      </c>
      <c r="J38" s="448">
        <f t="shared" si="1"/>
        <v>0</v>
      </c>
      <c r="K38" s="161">
        <f>+'42 61'!K37+'42 63'!K37+'42 64'!K37+'42 65'!K37+'42 66'!K37+'42 67'!K37</f>
        <v>0</v>
      </c>
      <c r="L38" s="161">
        <f>+'42 61'!L37+'42 63'!L37+'42 64'!L37+'42 65'!L37+'42 66'!L37+'42 67'!L37</f>
        <v>0</v>
      </c>
      <c r="M38" s="444">
        <f t="shared" si="2"/>
        <v>0</v>
      </c>
      <c r="N38" s="404">
        <f t="shared" si="24"/>
        <v>0</v>
      </c>
      <c r="O38" s="161">
        <f t="shared" si="24"/>
        <v>0</v>
      </c>
      <c r="P38" s="403">
        <f t="shared" si="3"/>
        <v>0</v>
      </c>
      <c r="Q38" s="168">
        <f>+'42 61'!Q37+'42 63'!Q37+'42 64'!Q37+'42 65'!Q37+'42 66'!Q37+'42 67'!Q37</f>
        <v>0</v>
      </c>
      <c r="R38" s="161">
        <f>+'42 61'!R37+'42 63'!R37+'42 64'!R37+'42 65'!R37+'42 66'!R37+'42 67'!R37</f>
        <v>0</v>
      </c>
      <c r="S38" s="448">
        <f t="shared" si="4"/>
        <v>0</v>
      </c>
      <c r="T38" s="161">
        <f>+'42 61'!T37+'42 63'!T37+'42 64'!T37+'42 65'!T37+'42 66'!T37+'42 67'!T37</f>
        <v>0</v>
      </c>
      <c r="U38" s="161">
        <f>+'42 61'!U37+'42 63'!U37+'42 64'!U37+'42 65'!U37+'42 66'!U37+'42 67'!U37</f>
        <v>0</v>
      </c>
      <c r="V38" s="448">
        <f t="shared" si="5"/>
        <v>0</v>
      </c>
      <c r="W38" s="161">
        <f>+'42 61'!W37+'42 63'!W37+'42 64'!W37+'42 65'!W37+'42 66'!W37+'42 67'!W37</f>
        <v>0</v>
      </c>
      <c r="X38" s="161">
        <f>+'42 61'!X37+'42 63'!X37+'42 64'!X37+'42 65'!X37+'42 66'!X37+'42 67'!X37</f>
        <v>0</v>
      </c>
      <c r="Y38" s="444">
        <f t="shared" si="6"/>
        <v>0</v>
      </c>
      <c r="Z38" s="168">
        <f t="shared" si="25"/>
        <v>0</v>
      </c>
      <c r="AA38" s="161">
        <f t="shared" si="25"/>
        <v>0</v>
      </c>
      <c r="AB38" s="403">
        <f t="shared" si="7"/>
        <v>0</v>
      </c>
      <c r="AC38" s="404">
        <f t="shared" si="26"/>
        <v>0</v>
      </c>
      <c r="AD38" s="161">
        <f t="shared" si="26"/>
        <v>0</v>
      </c>
      <c r="AE38" s="403">
        <f t="shared" si="8"/>
        <v>0</v>
      </c>
      <c r="AF38" s="168">
        <f>+'42 61'!AF37+'42 63'!AF37+'42 64'!AF37+'42 65'!AF37+'42 66'!AF37+'42 67'!AF37</f>
        <v>0</v>
      </c>
      <c r="AG38" s="161">
        <f>+'42 61'!AG37+'42 63'!AG37+'42 64'!AG37+'42 65'!AG37+'42 66'!AG37+'42 67'!AG37</f>
        <v>0</v>
      </c>
      <c r="AH38" s="462">
        <f t="shared" si="9"/>
        <v>0</v>
      </c>
      <c r="AI38" s="161">
        <f>+'42 61'!AI37+'42 63'!AI37+'42 64'!AI37+'42 65'!AI37+'42 66'!AI37+'42 67'!AI37</f>
        <v>0</v>
      </c>
      <c r="AJ38" s="161">
        <f>+'42 61'!AJ37+'42 63'!AJ37+'42 64'!AJ37+'42 65'!AJ37+'42 66'!AJ37+'42 67'!AJ37</f>
        <v>0</v>
      </c>
      <c r="AK38" s="462">
        <f t="shared" si="10"/>
        <v>0</v>
      </c>
      <c r="AL38" s="161">
        <f>+'42 61'!AL37+'42 63'!AL37+'42 64'!AL37+'42 65'!AL37+'42 66'!AL37+'42 67'!AL37</f>
        <v>0</v>
      </c>
      <c r="AM38" s="161">
        <f>+'42 61'!AM37+'42 63'!AM37+'42 64'!AM37+'42 65'!AM37+'42 66'!AM37+'42 67'!AM37</f>
        <v>0</v>
      </c>
      <c r="AN38" s="444">
        <f t="shared" si="11"/>
        <v>0</v>
      </c>
      <c r="AO38" s="404">
        <f t="shared" si="12"/>
        <v>0</v>
      </c>
      <c r="AP38" s="161">
        <f t="shared" si="12"/>
        <v>0</v>
      </c>
      <c r="AQ38" s="161">
        <f t="shared" si="13"/>
        <v>0</v>
      </c>
      <c r="AR38" s="168">
        <f>+'42 61'!AR37+'42 63'!AR37+'42 64'!AR37+'42 65'!AR37+'42 66'!AR37+'42 67'!AR37</f>
        <v>0</v>
      </c>
      <c r="AS38" s="161">
        <f>+'42 61'!AS37+'42 63'!AS37+'42 64'!AS37+'42 65'!AS37+'42 66'!AS37+'42 67'!AS37</f>
        <v>0</v>
      </c>
      <c r="AT38" s="462">
        <f t="shared" si="14"/>
        <v>0</v>
      </c>
      <c r="AU38" s="161">
        <f>+'42 61'!AU37+'42 63'!AU37+'42 64'!AU37+'42 65'!AU37+'42 66'!AU37+'42 67'!AU37</f>
        <v>0</v>
      </c>
      <c r="AV38" s="161">
        <f>+'42 61'!AV37+'42 63'!AV37+'42 64'!AV37+'42 65'!AV37+'42 66'!AV37+'42 67'!AV37</f>
        <v>0</v>
      </c>
      <c r="AW38" s="448">
        <f t="shared" si="15"/>
        <v>0</v>
      </c>
      <c r="AX38" s="161">
        <f>+'42 61'!AX37+'42 63'!AX37+'42 64'!AX37+'42 65'!AX37+'42 66'!AX37+'42 67'!AX37</f>
        <v>0</v>
      </c>
      <c r="AY38" s="161">
        <f>+'42 61'!AY37+'42 63'!AY37+'42 64'!AY37+'42 65'!AY37+'42 66'!AY37+'42 67'!AY37</f>
        <v>0</v>
      </c>
      <c r="AZ38" s="444">
        <f t="shared" si="16"/>
        <v>0</v>
      </c>
      <c r="BA38" s="359">
        <f t="shared" si="17"/>
        <v>0</v>
      </c>
      <c r="BB38" s="364">
        <f t="shared" si="17"/>
        <v>0</v>
      </c>
      <c r="BC38" s="364">
        <f t="shared" si="18"/>
        <v>0</v>
      </c>
      <c r="BD38" s="371">
        <f t="shared" si="19"/>
        <v>0</v>
      </c>
      <c r="BE38" s="372">
        <f t="shared" si="20"/>
        <v>0</v>
      </c>
      <c r="BF38" s="372">
        <f t="shared" si="21"/>
        <v>0</v>
      </c>
      <c r="BG38" s="381">
        <f t="shared" si="22"/>
        <v>0</v>
      </c>
      <c r="BH38" s="372">
        <f t="shared" si="22"/>
        <v>0</v>
      </c>
      <c r="BI38" s="372">
        <f t="shared" si="23"/>
        <v>0</v>
      </c>
      <c r="BJ38" s="436"/>
    </row>
    <row r="39" spans="1:62" s="149" customFormat="1" ht="30" customHeight="1">
      <c r="A39" s="40">
        <f t="shared" si="27"/>
        <v>32</v>
      </c>
      <c r="B39" s="197">
        <v>51604</v>
      </c>
      <c r="C39" s="198" t="s">
        <v>27</v>
      </c>
      <c r="D39" s="151" t="s">
        <v>68</v>
      </c>
      <c r="E39" s="168">
        <f>+'42 61'!E38+'42 63'!E38+'42 64'!E38+'42 65'!E38+'42 66'!E38+'42 67'!E38</f>
        <v>0</v>
      </c>
      <c r="F39" s="161">
        <f>+'42 61'!F38+'42 63'!F38+'42 64'!F38+'42 65'!F38+'42 66'!F38+'42 67'!F38</f>
        <v>0</v>
      </c>
      <c r="G39" s="448">
        <f t="shared" si="0"/>
        <v>0</v>
      </c>
      <c r="H39" s="161">
        <f>+'42 61'!H38+'42 63'!H38+'42 64'!H38+'42 65'!H38+'42 66'!H38+'42 67'!H38</f>
        <v>0</v>
      </c>
      <c r="I39" s="161">
        <f>+'42 61'!I38+'42 63'!I38+'42 64'!I38+'42 65'!I38+'42 66'!I38+'42 67'!I38</f>
        <v>0</v>
      </c>
      <c r="J39" s="448">
        <f t="shared" si="1"/>
        <v>0</v>
      </c>
      <c r="K39" s="161">
        <f>+'42 61'!K38+'42 63'!K38+'42 64'!K38+'42 65'!K38+'42 66'!K38+'42 67'!K38</f>
        <v>0</v>
      </c>
      <c r="L39" s="161">
        <f>+'42 61'!L38+'42 63'!L38+'42 64'!L38+'42 65'!L38+'42 66'!L38+'42 67'!L38</f>
        <v>0</v>
      </c>
      <c r="M39" s="444">
        <f t="shared" si="2"/>
        <v>0</v>
      </c>
      <c r="N39" s="404">
        <f t="shared" si="24"/>
        <v>0</v>
      </c>
      <c r="O39" s="161">
        <f t="shared" si="24"/>
        <v>0</v>
      </c>
      <c r="P39" s="403">
        <f t="shared" si="3"/>
        <v>0</v>
      </c>
      <c r="Q39" s="168">
        <f>+'42 61'!Q38+'42 63'!Q38+'42 64'!Q38+'42 65'!Q38+'42 66'!Q38+'42 67'!Q38</f>
        <v>0</v>
      </c>
      <c r="R39" s="161">
        <f>+'42 61'!R38+'42 63'!R38+'42 64'!R38+'42 65'!R38+'42 66'!R38+'42 67'!R38</f>
        <v>0</v>
      </c>
      <c r="S39" s="448">
        <f t="shared" si="4"/>
        <v>0</v>
      </c>
      <c r="T39" s="161">
        <f>+'42 61'!T38+'42 63'!T38+'42 64'!T38+'42 65'!T38+'42 66'!T38+'42 67'!T38</f>
        <v>0</v>
      </c>
      <c r="U39" s="161">
        <f>+'42 61'!U38+'42 63'!U38+'42 64'!U38+'42 65'!U38+'42 66'!U38+'42 67'!U38</f>
        <v>0</v>
      </c>
      <c r="V39" s="448">
        <f t="shared" si="5"/>
        <v>0</v>
      </c>
      <c r="W39" s="161">
        <f>+'42 61'!W38+'42 63'!W38+'42 64'!W38+'42 65'!W38+'42 66'!W38+'42 67'!W38</f>
        <v>0</v>
      </c>
      <c r="X39" s="161">
        <f>+'42 61'!X38+'42 63'!X38+'42 64'!X38+'42 65'!X38+'42 66'!X38+'42 67'!X38</f>
        <v>0</v>
      </c>
      <c r="Y39" s="444">
        <f t="shared" si="6"/>
        <v>0</v>
      </c>
      <c r="Z39" s="168">
        <f t="shared" si="25"/>
        <v>0</v>
      </c>
      <c r="AA39" s="161">
        <f t="shared" si="25"/>
        <v>0</v>
      </c>
      <c r="AB39" s="403">
        <f t="shared" si="7"/>
        <v>0</v>
      </c>
      <c r="AC39" s="404">
        <f t="shared" si="26"/>
        <v>0</v>
      </c>
      <c r="AD39" s="161">
        <f t="shared" si="26"/>
        <v>0</v>
      </c>
      <c r="AE39" s="403">
        <f t="shared" si="8"/>
        <v>0</v>
      </c>
      <c r="AF39" s="168">
        <f>+'42 61'!AF38+'42 63'!AF38+'42 64'!AF38+'42 65'!AF38+'42 66'!AF38+'42 67'!AF38</f>
        <v>0</v>
      </c>
      <c r="AG39" s="161">
        <f>+'42 61'!AG38+'42 63'!AG38+'42 64'!AG38+'42 65'!AG38+'42 66'!AG38+'42 67'!AG38</f>
        <v>0</v>
      </c>
      <c r="AH39" s="462">
        <f t="shared" si="9"/>
        <v>0</v>
      </c>
      <c r="AI39" s="161">
        <f>+'42 61'!AI38+'42 63'!AI38+'42 64'!AI38+'42 65'!AI38+'42 66'!AI38+'42 67'!AI38</f>
        <v>0</v>
      </c>
      <c r="AJ39" s="161">
        <f>+'42 61'!AJ38+'42 63'!AJ38+'42 64'!AJ38+'42 65'!AJ38+'42 66'!AJ38+'42 67'!AJ38</f>
        <v>0</v>
      </c>
      <c r="AK39" s="462">
        <f t="shared" si="10"/>
        <v>0</v>
      </c>
      <c r="AL39" s="161">
        <f>+'42 61'!AL38+'42 63'!AL38+'42 64'!AL38+'42 65'!AL38+'42 66'!AL38+'42 67'!AL38</f>
        <v>0</v>
      </c>
      <c r="AM39" s="161">
        <f>+'42 61'!AM38+'42 63'!AM38+'42 64'!AM38+'42 65'!AM38+'42 66'!AM38+'42 67'!AM38</f>
        <v>0</v>
      </c>
      <c r="AN39" s="444">
        <f t="shared" si="11"/>
        <v>0</v>
      </c>
      <c r="AO39" s="404">
        <f t="shared" si="12"/>
        <v>0</v>
      </c>
      <c r="AP39" s="161">
        <f t="shared" si="12"/>
        <v>0</v>
      </c>
      <c r="AQ39" s="161">
        <f t="shared" si="13"/>
        <v>0</v>
      </c>
      <c r="AR39" s="168">
        <f>+'42 61'!AR38+'42 63'!AR38+'42 64'!AR38+'42 65'!AR38+'42 66'!AR38+'42 67'!AR38</f>
        <v>0</v>
      </c>
      <c r="AS39" s="161">
        <f>+'42 61'!AS38+'42 63'!AS38+'42 64'!AS38+'42 65'!AS38+'42 66'!AS38+'42 67'!AS38</f>
        <v>0</v>
      </c>
      <c r="AT39" s="462">
        <f t="shared" si="14"/>
        <v>0</v>
      </c>
      <c r="AU39" s="161">
        <f>+'42 61'!AU38+'42 63'!AU38+'42 64'!AU38+'42 65'!AU38+'42 66'!AU38+'42 67'!AU38</f>
        <v>0</v>
      </c>
      <c r="AV39" s="161">
        <f>+'42 61'!AV38+'42 63'!AV38+'42 64'!AV38+'42 65'!AV38+'42 66'!AV38+'42 67'!AV38</f>
        <v>0</v>
      </c>
      <c r="AW39" s="448">
        <f t="shared" si="15"/>
        <v>0</v>
      </c>
      <c r="AX39" s="161">
        <f>+'42 61'!AX38+'42 63'!AX38+'42 64'!AX38+'42 65'!AX38+'42 66'!AX38+'42 67'!AX38</f>
        <v>0</v>
      </c>
      <c r="AY39" s="161">
        <f>+'42 61'!AY38+'42 63'!AY38+'42 64'!AY38+'42 65'!AY38+'42 66'!AY38+'42 67'!AY38</f>
        <v>0</v>
      </c>
      <c r="AZ39" s="444">
        <f t="shared" si="16"/>
        <v>0</v>
      </c>
      <c r="BA39" s="359">
        <f t="shared" si="17"/>
        <v>0</v>
      </c>
      <c r="BB39" s="364">
        <f t="shared" si="17"/>
        <v>0</v>
      </c>
      <c r="BC39" s="364">
        <f t="shared" si="18"/>
        <v>0</v>
      </c>
      <c r="BD39" s="371">
        <f t="shared" si="19"/>
        <v>0</v>
      </c>
      <c r="BE39" s="372">
        <f t="shared" si="20"/>
        <v>0</v>
      </c>
      <c r="BF39" s="372">
        <f t="shared" si="21"/>
        <v>0</v>
      </c>
      <c r="BG39" s="381">
        <f t="shared" si="22"/>
        <v>0</v>
      </c>
      <c r="BH39" s="372">
        <f t="shared" si="22"/>
        <v>0</v>
      </c>
      <c r="BI39" s="372">
        <f t="shared" si="23"/>
        <v>0</v>
      </c>
      <c r="BJ39" s="436"/>
    </row>
    <row r="40" spans="1:62" s="149" customFormat="1" ht="30" customHeight="1">
      <c r="A40" s="40">
        <f t="shared" si="27"/>
        <v>33</v>
      </c>
      <c r="B40" s="197">
        <v>51605</v>
      </c>
      <c r="C40" s="198" t="s">
        <v>28</v>
      </c>
      <c r="D40" s="151" t="s">
        <v>85</v>
      </c>
      <c r="E40" s="168">
        <f>+'42 61'!E39+'42 63'!E39+'42 64'!E39+'42 65'!E39+'42 66'!E39+'42 67'!E39</f>
        <v>0</v>
      </c>
      <c r="F40" s="161">
        <f>+'42 61'!F39+'42 63'!F39+'42 64'!F39+'42 65'!F39+'42 66'!F39+'42 67'!F39</f>
        <v>0</v>
      </c>
      <c r="G40" s="448">
        <f t="shared" si="0"/>
        <v>0</v>
      </c>
      <c r="H40" s="161">
        <f>+'42 61'!H39+'42 63'!H39+'42 64'!H39+'42 65'!H39+'42 66'!H39+'42 67'!H39</f>
        <v>0</v>
      </c>
      <c r="I40" s="161">
        <f>+'42 61'!I39+'42 63'!I39+'42 64'!I39+'42 65'!I39+'42 66'!I39+'42 67'!I39</f>
        <v>-146000</v>
      </c>
      <c r="J40" s="448">
        <f t="shared" si="1"/>
        <v>146000</v>
      </c>
      <c r="K40" s="161">
        <f>+'42 61'!K39+'42 63'!K39+'42 64'!K39+'42 65'!K39+'42 66'!K39+'42 67'!K39</f>
        <v>0</v>
      </c>
      <c r="L40" s="161">
        <f>+'42 61'!L39+'42 63'!L39+'42 64'!L39+'42 65'!L39+'42 66'!L39+'42 67'!L39</f>
        <v>0</v>
      </c>
      <c r="M40" s="444">
        <f t="shared" si="2"/>
        <v>0</v>
      </c>
      <c r="N40" s="404">
        <f t="shared" si="24"/>
        <v>0</v>
      </c>
      <c r="O40" s="161">
        <f t="shared" si="24"/>
        <v>-146000</v>
      </c>
      <c r="P40" s="403">
        <f t="shared" si="3"/>
        <v>146000</v>
      </c>
      <c r="Q40" s="168">
        <f>+'42 61'!Q39+'42 63'!Q39+'42 64'!Q39+'42 65'!Q39+'42 66'!Q39+'42 67'!Q39</f>
        <v>0</v>
      </c>
      <c r="R40" s="161">
        <f>+'42 61'!R39+'42 63'!R39+'42 64'!R39+'42 65'!R39+'42 66'!R39+'42 67'!R39</f>
        <v>0</v>
      </c>
      <c r="S40" s="448">
        <f t="shared" si="4"/>
        <v>0</v>
      </c>
      <c r="T40" s="161">
        <f>+'42 61'!T39+'42 63'!T39+'42 64'!T39+'42 65'!T39+'42 66'!T39+'42 67'!T39</f>
        <v>0</v>
      </c>
      <c r="U40" s="161">
        <f>+'42 61'!U39+'42 63'!U39+'42 64'!U39+'42 65'!U39+'42 66'!U39+'42 67'!U39</f>
        <v>0</v>
      </c>
      <c r="V40" s="448">
        <f t="shared" si="5"/>
        <v>0</v>
      </c>
      <c r="W40" s="161">
        <f>+'42 61'!W39+'42 63'!W39+'42 64'!W39+'42 65'!W39+'42 66'!W39+'42 67'!W39</f>
        <v>0</v>
      </c>
      <c r="X40" s="161">
        <f>+'42 61'!X39+'42 63'!X39+'42 64'!X39+'42 65'!X39+'42 66'!X39+'42 67'!X39</f>
        <v>0</v>
      </c>
      <c r="Y40" s="444">
        <f t="shared" si="6"/>
        <v>0</v>
      </c>
      <c r="Z40" s="168">
        <f t="shared" si="25"/>
        <v>0</v>
      </c>
      <c r="AA40" s="161">
        <f t="shared" si="25"/>
        <v>0</v>
      </c>
      <c r="AB40" s="403">
        <f t="shared" si="7"/>
        <v>0</v>
      </c>
      <c r="AC40" s="404">
        <f t="shared" si="26"/>
        <v>0</v>
      </c>
      <c r="AD40" s="161">
        <f t="shared" si="26"/>
        <v>-146000</v>
      </c>
      <c r="AE40" s="403">
        <f t="shared" si="8"/>
        <v>146000</v>
      </c>
      <c r="AF40" s="168">
        <f>+'42 61'!AF39+'42 63'!AF39+'42 64'!AF39+'42 65'!AF39+'42 66'!AF39+'42 67'!AF39</f>
        <v>0</v>
      </c>
      <c r="AG40" s="161">
        <f>+'42 61'!AG39+'42 63'!AG39+'42 64'!AG39+'42 65'!AG39+'42 66'!AG39+'42 67'!AG39</f>
        <v>0</v>
      </c>
      <c r="AH40" s="462">
        <f t="shared" si="9"/>
        <v>0</v>
      </c>
      <c r="AI40" s="161">
        <f>+'42 61'!AI39+'42 63'!AI39+'42 64'!AI39+'42 65'!AI39+'42 66'!AI39+'42 67'!AI39</f>
        <v>0</v>
      </c>
      <c r="AJ40" s="161">
        <f>+'42 61'!AJ39+'42 63'!AJ39+'42 64'!AJ39+'42 65'!AJ39+'42 66'!AJ39+'42 67'!AJ39</f>
        <v>0</v>
      </c>
      <c r="AK40" s="462">
        <f t="shared" si="10"/>
        <v>0</v>
      </c>
      <c r="AL40" s="161">
        <f>+'42 61'!AL39+'42 63'!AL39+'42 64'!AL39+'42 65'!AL39+'42 66'!AL39+'42 67'!AL39</f>
        <v>0</v>
      </c>
      <c r="AM40" s="161">
        <f>+'42 61'!AM39+'42 63'!AM39+'42 64'!AM39+'42 65'!AM39+'42 66'!AM39+'42 67'!AM39</f>
        <v>0</v>
      </c>
      <c r="AN40" s="444">
        <f t="shared" si="11"/>
        <v>0</v>
      </c>
      <c r="AO40" s="404">
        <f t="shared" si="12"/>
        <v>0</v>
      </c>
      <c r="AP40" s="161">
        <f t="shared" si="12"/>
        <v>0</v>
      </c>
      <c r="AQ40" s="161">
        <f t="shared" si="13"/>
        <v>0</v>
      </c>
      <c r="AR40" s="168">
        <f>+'42 61'!AR39+'42 63'!AR39+'42 64'!AR39+'42 65'!AR39+'42 66'!AR39+'42 67'!AR39</f>
        <v>0</v>
      </c>
      <c r="AS40" s="161">
        <f>+'42 61'!AS39+'42 63'!AS39+'42 64'!AS39+'42 65'!AS39+'42 66'!AS39+'42 67'!AS39</f>
        <v>0</v>
      </c>
      <c r="AT40" s="462">
        <f t="shared" si="14"/>
        <v>0</v>
      </c>
      <c r="AU40" s="161">
        <f>+'42 61'!AU39+'42 63'!AU39+'42 64'!AU39+'42 65'!AU39+'42 66'!AU39+'42 67'!AU39</f>
        <v>0</v>
      </c>
      <c r="AV40" s="161">
        <f>+'42 61'!AV39+'42 63'!AV39+'42 64'!AV39+'42 65'!AV39+'42 66'!AV39+'42 67'!AV39</f>
        <v>0</v>
      </c>
      <c r="AW40" s="448">
        <f t="shared" si="15"/>
        <v>0</v>
      </c>
      <c r="AX40" s="161">
        <f>+'42 61'!AX39+'42 63'!AX39+'42 64'!AX39+'42 65'!AX39+'42 66'!AX39+'42 67'!AX39</f>
        <v>0</v>
      </c>
      <c r="AY40" s="161">
        <f>+'42 61'!AY39+'42 63'!AY39+'42 64'!AY39+'42 65'!AY39+'42 66'!AY39+'42 67'!AY39</f>
        <v>0</v>
      </c>
      <c r="AZ40" s="444">
        <f t="shared" si="16"/>
        <v>0</v>
      </c>
      <c r="BA40" s="359">
        <f t="shared" si="17"/>
        <v>0</v>
      </c>
      <c r="BB40" s="364">
        <f t="shared" si="17"/>
        <v>0</v>
      </c>
      <c r="BC40" s="364">
        <f t="shared" si="18"/>
        <v>0</v>
      </c>
      <c r="BD40" s="371">
        <f t="shared" si="19"/>
        <v>0</v>
      </c>
      <c r="BE40" s="372">
        <f t="shared" si="20"/>
        <v>0</v>
      </c>
      <c r="BF40" s="372">
        <f t="shared" si="21"/>
        <v>0</v>
      </c>
      <c r="BG40" s="381">
        <f t="shared" si="22"/>
        <v>0</v>
      </c>
      <c r="BH40" s="372">
        <f t="shared" si="22"/>
        <v>-146000</v>
      </c>
      <c r="BI40" s="372">
        <f t="shared" si="23"/>
        <v>146000</v>
      </c>
      <c r="BJ40" s="436"/>
    </row>
    <row r="41" spans="1:62" s="149" customFormat="1" ht="30" customHeight="1">
      <c r="A41" s="40">
        <f t="shared" si="27"/>
        <v>34</v>
      </c>
      <c r="B41" s="197">
        <v>51606</v>
      </c>
      <c r="C41" s="198" t="s">
        <v>29</v>
      </c>
      <c r="D41" s="151" t="s">
        <v>69</v>
      </c>
      <c r="E41" s="168">
        <f>+'42 61'!E40+'42 63'!E40+'42 64'!E40+'42 65'!E40+'42 66'!E40+'42 67'!E40</f>
        <v>0</v>
      </c>
      <c r="F41" s="161">
        <f>+'42 61'!F40+'42 63'!F40+'42 64'!F40+'42 65'!F40+'42 66'!F40+'42 67'!F40</f>
        <v>28980</v>
      </c>
      <c r="G41" s="448">
        <f t="shared" si="0"/>
        <v>-28980</v>
      </c>
      <c r="H41" s="161">
        <f>+'42 61'!H40+'42 63'!H40+'42 64'!H40+'42 65'!H40+'42 66'!H40+'42 67'!H40</f>
        <v>0</v>
      </c>
      <c r="I41" s="161">
        <f>+'42 61'!I40+'42 63'!I40+'42 64'!I40+'42 65'!I40+'42 66'!I40+'42 67'!I40</f>
        <v>4500</v>
      </c>
      <c r="J41" s="448">
        <f t="shared" si="1"/>
        <v>-4500</v>
      </c>
      <c r="K41" s="161">
        <f>+'42 61'!K40+'42 63'!K40+'42 64'!K40+'42 65'!K40+'42 66'!K40+'42 67'!K40</f>
        <v>0</v>
      </c>
      <c r="L41" s="161">
        <f>+'42 61'!L40+'42 63'!L40+'42 64'!L40+'42 65'!L40+'42 66'!L40+'42 67'!L40</f>
        <v>4500</v>
      </c>
      <c r="M41" s="444">
        <f t="shared" si="2"/>
        <v>-4500</v>
      </c>
      <c r="N41" s="404">
        <f t="shared" si="24"/>
        <v>0</v>
      </c>
      <c r="O41" s="161">
        <f t="shared" si="24"/>
        <v>37980</v>
      </c>
      <c r="P41" s="403">
        <f t="shared" si="3"/>
        <v>-37980</v>
      </c>
      <c r="Q41" s="168">
        <f>+'42 61'!Q40+'42 63'!Q40+'42 64'!Q40+'42 65'!Q40+'42 66'!Q40+'42 67'!Q40</f>
        <v>0</v>
      </c>
      <c r="R41" s="161">
        <f>+'42 61'!R40+'42 63'!R40+'42 64'!R40+'42 65'!R40+'42 66'!R40+'42 67'!R40</f>
        <v>4500</v>
      </c>
      <c r="S41" s="448">
        <f t="shared" si="4"/>
        <v>-4500</v>
      </c>
      <c r="T41" s="161">
        <f>+'42 61'!T40+'42 63'!T40+'42 64'!T40+'42 65'!T40+'42 66'!T40+'42 67'!T40</f>
        <v>0</v>
      </c>
      <c r="U41" s="161">
        <f>+'42 61'!U40+'42 63'!U40+'42 64'!U40+'42 65'!U40+'42 66'!U40+'42 67'!U40</f>
        <v>0</v>
      </c>
      <c r="V41" s="448">
        <f t="shared" si="5"/>
        <v>0</v>
      </c>
      <c r="W41" s="161">
        <f>+'42 61'!W40+'42 63'!W40+'42 64'!W40+'42 65'!W40+'42 66'!W40+'42 67'!W40</f>
        <v>0</v>
      </c>
      <c r="X41" s="161">
        <f>+'42 61'!X40+'42 63'!X40+'42 64'!X40+'42 65'!X40+'42 66'!X40+'42 67'!X40</f>
        <v>0</v>
      </c>
      <c r="Y41" s="444">
        <f t="shared" si="6"/>
        <v>0</v>
      </c>
      <c r="Z41" s="168">
        <f t="shared" si="25"/>
        <v>0</v>
      </c>
      <c r="AA41" s="161">
        <f t="shared" si="25"/>
        <v>4500</v>
      </c>
      <c r="AB41" s="403">
        <f t="shared" si="7"/>
        <v>-4500</v>
      </c>
      <c r="AC41" s="404">
        <f t="shared" si="26"/>
        <v>0</v>
      </c>
      <c r="AD41" s="161">
        <f t="shared" si="26"/>
        <v>42480</v>
      </c>
      <c r="AE41" s="403">
        <f t="shared" si="8"/>
        <v>-42480</v>
      </c>
      <c r="AF41" s="168">
        <f>+'42 61'!AF40+'42 63'!AF40+'42 64'!AF40+'42 65'!AF40+'42 66'!AF40+'42 67'!AF40</f>
        <v>0</v>
      </c>
      <c r="AG41" s="161">
        <f>+'42 61'!AG40+'42 63'!AG40+'42 64'!AG40+'42 65'!AG40+'42 66'!AG40+'42 67'!AG40</f>
        <v>0</v>
      </c>
      <c r="AH41" s="462">
        <f t="shared" si="9"/>
        <v>0</v>
      </c>
      <c r="AI41" s="161">
        <f>+'42 61'!AI40+'42 63'!AI40+'42 64'!AI40+'42 65'!AI40+'42 66'!AI40+'42 67'!AI40</f>
        <v>0</v>
      </c>
      <c r="AJ41" s="161">
        <f>+'42 61'!AJ40+'42 63'!AJ40+'42 64'!AJ40+'42 65'!AJ40+'42 66'!AJ40+'42 67'!AJ40</f>
        <v>0</v>
      </c>
      <c r="AK41" s="462">
        <f t="shared" si="10"/>
        <v>0</v>
      </c>
      <c r="AL41" s="161">
        <f>+'42 61'!AL40+'42 63'!AL40+'42 64'!AL40+'42 65'!AL40+'42 66'!AL40+'42 67'!AL40</f>
        <v>0</v>
      </c>
      <c r="AM41" s="161">
        <f>+'42 61'!AM40+'42 63'!AM40+'42 64'!AM40+'42 65'!AM40+'42 66'!AM40+'42 67'!AM40</f>
        <v>0</v>
      </c>
      <c r="AN41" s="444">
        <f t="shared" si="11"/>
        <v>0</v>
      </c>
      <c r="AO41" s="404">
        <f t="shared" si="12"/>
        <v>0</v>
      </c>
      <c r="AP41" s="161">
        <f t="shared" si="12"/>
        <v>0</v>
      </c>
      <c r="AQ41" s="161">
        <f t="shared" si="13"/>
        <v>0</v>
      </c>
      <c r="AR41" s="168">
        <f>+'42 61'!AR40+'42 63'!AR40+'42 64'!AR40+'42 65'!AR40+'42 66'!AR40+'42 67'!AR40</f>
        <v>0</v>
      </c>
      <c r="AS41" s="161">
        <f>+'42 61'!AS40+'42 63'!AS40+'42 64'!AS40+'42 65'!AS40+'42 66'!AS40+'42 67'!AS40</f>
        <v>0</v>
      </c>
      <c r="AT41" s="462">
        <f t="shared" si="14"/>
        <v>0</v>
      </c>
      <c r="AU41" s="161">
        <f>+'42 61'!AU40+'42 63'!AU40+'42 64'!AU40+'42 65'!AU40+'42 66'!AU40+'42 67'!AU40</f>
        <v>0</v>
      </c>
      <c r="AV41" s="161">
        <f>+'42 61'!AV40+'42 63'!AV40+'42 64'!AV40+'42 65'!AV40+'42 66'!AV40+'42 67'!AV40</f>
        <v>0</v>
      </c>
      <c r="AW41" s="448">
        <f t="shared" si="15"/>
        <v>0</v>
      </c>
      <c r="AX41" s="161">
        <f>+'42 61'!AX40+'42 63'!AX40+'42 64'!AX40+'42 65'!AX40+'42 66'!AX40+'42 67'!AX40</f>
        <v>0</v>
      </c>
      <c r="AY41" s="161">
        <f>+'42 61'!AY40+'42 63'!AY40+'42 64'!AY40+'42 65'!AY40+'42 66'!AY40+'42 67'!AY40</f>
        <v>0</v>
      </c>
      <c r="AZ41" s="444">
        <f t="shared" si="16"/>
        <v>0</v>
      </c>
      <c r="BA41" s="359">
        <f t="shared" si="17"/>
        <v>0</v>
      </c>
      <c r="BB41" s="364">
        <f t="shared" si="17"/>
        <v>0</v>
      </c>
      <c r="BC41" s="364">
        <f t="shared" si="18"/>
        <v>0</v>
      </c>
      <c r="BD41" s="371">
        <f t="shared" si="19"/>
        <v>0</v>
      </c>
      <c r="BE41" s="372">
        <f t="shared" si="20"/>
        <v>0</v>
      </c>
      <c r="BF41" s="372">
        <f t="shared" si="21"/>
        <v>0</v>
      </c>
      <c r="BG41" s="381">
        <f t="shared" si="22"/>
        <v>0</v>
      </c>
      <c r="BH41" s="372">
        <f t="shared" si="22"/>
        <v>42480</v>
      </c>
      <c r="BI41" s="372">
        <f t="shared" si="23"/>
        <v>-42480</v>
      </c>
      <c r="BJ41" s="436"/>
    </row>
    <row r="42" spans="1:62" s="149" customFormat="1" ht="30" customHeight="1">
      <c r="A42" s="40">
        <f t="shared" si="27"/>
        <v>35</v>
      </c>
      <c r="B42" s="197">
        <v>51607</v>
      </c>
      <c r="C42" s="198" t="s">
        <v>30</v>
      </c>
      <c r="D42" s="151" t="s">
        <v>70</v>
      </c>
      <c r="E42" s="168">
        <f>+'42 61'!E41+'42 63'!E41+'42 64'!E41+'42 65'!E41+'42 66'!E41+'42 67'!E41</f>
        <v>0</v>
      </c>
      <c r="F42" s="161">
        <f>+'42 61'!F41+'42 63'!F41+'42 64'!F41+'42 65'!F41+'42 66'!F41+'42 67'!F41</f>
        <v>0</v>
      </c>
      <c r="G42" s="448">
        <f t="shared" si="0"/>
        <v>0</v>
      </c>
      <c r="H42" s="161">
        <f>+'42 61'!H41+'42 63'!H41+'42 64'!H41+'42 65'!H41+'42 66'!H41+'42 67'!H41</f>
        <v>0</v>
      </c>
      <c r="I42" s="161">
        <f>+'42 61'!I41+'42 63'!I41+'42 64'!I41+'42 65'!I41+'42 66'!I41+'42 67'!I41</f>
        <v>0</v>
      </c>
      <c r="J42" s="448">
        <f t="shared" si="1"/>
        <v>0</v>
      </c>
      <c r="K42" s="161">
        <f>+'42 61'!K41+'42 63'!K41+'42 64'!K41+'42 65'!K41+'42 66'!K41+'42 67'!K41</f>
        <v>0</v>
      </c>
      <c r="L42" s="161">
        <f>+'42 61'!L41+'42 63'!L41+'42 64'!L41+'42 65'!L41+'42 66'!L41+'42 67'!L41</f>
        <v>0</v>
      </c>
      <c r="M42" s="444">
        <f t="shared" si="2"/>
        <v>0</v>
      </c>
      <c r="N42" s="404">
        <f t="shared" si="24"/>
        <v>0</v>
      </c>
      <c r="O42" s="161">
        <f t="shared" si="24"/>
        <v>0</v>
      </c>
      <c r="P42" s="403">
        <f t="shared" si="3"/>
        <v>0</v>
      </c>
      <c r="Q42" s="168">
        <f>+'42 61'!Q41+'42 63'!Q41+'42 64'!Q41+'42 65'!Q41+'42 66'!Q41+'42 67'!Q41</f>
        <v>0</v>
      </c>
      <c r="R42" s="161">
        <f>+'42 61'!R41+'42 63'!R41+'42 64'!R41+'42 65'!R41+'42 66'!R41+'42 67'!R41</f>
        <v>0</v>
      </c>
      <c r="S42" s="448">
        <f t="shared" si="4"/>
        <v>0</v>
      </c>
      <c r="T42" s="161">
        <f>+'42 61'!T41+'42 63'!T41+'42 64'!T41+'42 65'!T41+'42 66'!T41+'42 67'!T41</f>
        <v>0</v>
      </c>
      <c r="U42" s="161">
        <f>+'42 61'!U41+'42 63'!U41+'42 64'!U41+'42 65'!U41+'42 66'!U41+'42 67'!U41</f>
        <v>0</v>
      </c>
      <c r="V42" s="448">
        <f t="shared" si="5"/>
        <v>0</v>
      </c>
      <c r="W42" s="161">
        <f>+'42 61'!W41+'42 63'!W41+'42 64'!W41+'42 65'!W41+'42 66'!W41+'42 67'!W41</f>
        <v>0</v>
      </c>
      <c r="X42" s="161">
        <f>+'42 61'!X41+'42 63'!X41+'42 64'!X41+'42 65'!X41+'42 66'!X41+'42 67'!X41</f>
        <v>0</v>
      </c>
      <c r="Y42" s="444">
        <f t="shared" si="6"/>
        <v>0</v>
      </c>
      <c r="Z42" s="168">
        <f t="shared" si="25"/>
        <v>0</v>
      </c>
      <c r="AA42" s="161">
        <f t="shared" si="25"/>
        <v>0</v>
      </c>
      <c r="AB42" s="403">
        <f t="shared" si="7"/>
        <v>0</v>
      </c>
      <c r="AC42" s="404">
        <f t="shared" si="26"/>
        <v>0</v>
      </c>
      <c r="AD42" s="161">
        <f t="shared" si="26"/>
        <v>0</v>
      </c>
      <c r="AE42" s="403">
        <f t="shared" si="8"/>
        <v>0</v>
      </c>
      <c r="AF42" s="168">
        <f>+'42 61'!AF41+'42 63'!AF41+'42 64'!AF41+'42 65'!AF41+'42 66'!AF41+'42 67'!AF41</f>
        <v>0</v>
      </c>
      <c r="AG42" s="161">
        <f>+'42 61'!AG41+'42 63'!AG41+'42 64'!AG41+'42 65'!AG41+'42 66'!AG41+'42 67'!AG41</f>
        <v>0</v>
      </c>
      <c r="AH42" s="462">
        <f t="shared" si="9"/>
        <v>0</v>
      </c>
      <c r="AI42" s="161">
        <f>+'42 61'!AI41+'42 63'!AI41+'42 64'!AI41+'42 65'!AI41+'42 66'!AI41+'42 67'!AI41</f>
        <v>0</v>
      </c>
      <c r="AJ42" s="161">
        <f>+'42 61'!AJ41+'42 63'!AJ41+'42 64'!AJ41+'42 65'!AJ41+'42 66'!AJ41+'42 67'!AJ41</f>
        <v>0</v>
      </c>
      <c r="AK42" s="462">
        <f t="shared" si="10"/>
        <v>0</v>
      </c>
      <c r="AL42" s="161">
        <f>+'42 61'!AL41+'42 63'!AL41+'42 64'!AL41+'42 65'!AL41+'42 66'!AL41+'42 67'!AL41</f>
        <v>0</v>
      </c>
      <c r="AM42" s="161">
        <f>+'42 61'!AM41+'42 63'!AM41+'42 64'!AM41+'42 65'!AM41+'42 66'!AM41+'42 67'!AM41</f>
        <v>0</v>
      </c>
      <c r="AN42" s="444">
        <f t="shared" si="11"/>
        <v>0</v>
      </c>
      <c r="AO42" s="404">
        <f t="shared" si="12"/>
        <v>0</v>
      </c>
      <c r="AP42" s="161">
        <f t="shared" si="12"/>
        <v>0</v>
      </c>
      <c r="AQ42" s="161">
        <f t="shared" si="13"/>
        <v>0</v>
      </c>
      <c r="AR42" s="168">
        <f>+'42 61'!AR41+'42 63'!AR41+'42 64'!AR41+'42 65'!AR41+'42 66'!AR41+'42 67'!AR41</f>
        <v>0</v>
      </c>
      <c r="AS42" s="161">
        <f>+'42 61'!AS41+'42 63'!AS41+'42 64'!AS41+'42 65'!AS41+'42 66'!AS41+'42 67'!AS41</f>
        <v>0</v>
      </c>
      <c r="AT42" s="462">
        <f t="shared" si="14"/>
        <v>0</v>
      </c>
      <c r="AU42" s="161">
        <f>+'42 61'!AU41+'42 63'!AU41+'42 64'!AU41+'42 65'!AU41+'42 66'!AU41+'42 67'!AU41</f>
        <v>0</v>
      </c>
      <c r="AV42" s="161">
        <f>+'42 61'!AV41+'42 63'!AV41+'42 64'!AV41+'42 65'!AV41+'42 66'!AV41+'42 67'!AV41</f>
        <v>0</v>
      </c>
      <c r="AW42" s="448">
        <f t="shared" si="15"/>
        <v>0</v>
      </c>
      <c r="AX42" s="161">
        <f>+'42 61'!AX41+'42 63'!AX41+'42 64'!AX41+'42 65'!AX41+'42 66'!AX41+'42 67'!AX41</f>
        <v>0</v>
      </c>
      <c r="AY42" s="161">
        <f>+'42 61'!AY41+'42 63'!AY41+'42 64'!AY41+'42 65'!AY41+'42 66'!AY41+'42 67'!AY41</f>
        <v>0</v>
      </c>
      <c r="AZ42" s="444">
        <f t="shared" si="16"/>
        <v>0</v>
      </c>
      <c r="BA42" s="359">
        <f t="shared" si="17"/>
        <v>0</v>
      </c>
      <c r="BB42" s="364">
        <f t="shared" si="17"/>
        <v>0</v>
      </c>
      <c r="BC42" s="364">
        <f t="shared" si="18"/>
        <v>0</v>
      </c>
      <c r="BD42" s="371">
        <f t="shared" si="19"/>
        <v>0</v>
      </c>
      <c r="BE42" s="372">
        <f t="shared" si="20"/>
        <v>0</v>
      </c>
      <c r="BF42" s="372">
        <f t="shared" si="21"/>
        <v>0</v>
      </c>
      <c r="BG42" s="381">
        <f t="shared" si="22"/>
        <v>0</v>
      </c>
      <c r="BH42" s="372">
        <f t="shared" si="22"/>
        <v>0</v>
      </c>
      <c r="BI42" s="372">
        <f t="shared" si="23"/>
        <v>0</v>
      </c>
      <c r="BJ42" s="436"/>
    </row>
    <row r="43" spans="1:62" s="149" customFormat="1" ht="30" customHeight="1">
      <c r="A43" s="40">
        <f t="shared" si="27"/>
        <v>36</v>
      </c>
      <c r="B43" s="197">
        <v>51608</v>
      </c>
      <c r="C43" s="198" t="s">
        <v>31</v>
      </c>
      <c r="D43" s="151" t="s">
        <v>71</v>
      </c>
      <c r="E43" s="168">
        <f>+'42 61'!E42+'42 63'!E42+'42 64'!E42+'42 65'!E42+'42 66'!E42+'42 67'!E42</f>
        <v>0</v>
      </c>
      <c r="F43" s="161">
        <f>+'42 61'!F42+'42 63'!F42+'42 64'!F42+'42 65'!F42+'42 66'!F42+'42 67'!F42</f>
        <v>0</v>
      </c>
      <c r="G43" s="448">
        <f t="shared" si="0"/>
        <v>0</v>
      </c>
      <c r="H43" s="161">
        <f>+'42 61'!H42+'42 63'!H42+'42 64'!H42+'42 65'!H42+'42 66'!H42+'42 67'!H42</f>
        <v>0</v>
      </c>
      <c r="I43" s="161">
        <f>+'42 61'!I42+'42 63'!I42+'42 64'!I42+'42 65'!I42+'42 66'!I42+'42 67'!I42</f>
        <v>0</v>
      </c>
      <c r="J43" s="448">
        <f t="shared" si="1"/>
        <v>0</v>
      </c>
      <c r="K43" s="161">
        <f>+'42 61'!K42+'42 63'!K42+'42 64'!K42+'42 65'!K42+'42 66'!K42+'42 67'!K42</f>
        <v>0</v>
      </c>
      <c r="L43" s="161">
        <f>+'42 61'!L42+'42 63'!L42+'42 64'!L42+'42 65'!L42+'42 66'!L42+'42 67'!L42</f>
        <v>0</v>
      </c>
      <c r="M43" s="444">
        <f t="shared" si="2"/>
        <v>0</v>
      </c>
      <c r="N43" s="404">
        <f t="shared" si="24"/>
        <v>0</v>
      </c>
      <c r="O43" s="161">
        <f t="shared" si="24"/>
        <v>0</v>
      </c>
      <c r="P43" s="403">
        <f t="shared" si="3"/>
        <v>0</v>
      </c>
      <c r="Q43" s="168">
        <f>+'42 61'!Q42+'42 63'!Q42+'42 64'!Q42+'42 65'!Q42+'42 66'!Q42+'42 67'!Q42</f>
        <v>0</v>
      </c>
      <c r="R43" s="161">
        <f>+'42 61'!R42+'42 63'!R42+'42 64'!R42+'42 65'!R42+'42 66'!R42+'42 67'!R42</f>
        <v>0</v>
      </c>
      <c r="S43" s="448">
        <f t="shared" si="4"/>
        <v>0</v>
      </c>
      <c r="T43" s="161">
        <f>+'42 61'!T42+'42 63'!T42+'42 64'!T42+'42 65'!T42+'42 66'!T42+'42 67'!T42</f>
        <v>0</v>
      </c>
      <c r="U43" s="161">
        <f>+'42 61'!U42+'42 63'!U42+'42 64'!U42+'42 65'!U42+'42 66'!U42+'42 67'!U42</f>
        <v>0</v>
      </c>
      <c r="V43" s="448">
        <f t="shared" si="5"/>
        <v>0</v>
      </c>
      <c r="W43" s="161">
        <f>+'42 61'!W42+'42 63'!W42+'42 64'!W42+'42 65'!W42+'42 66'!W42+'42 67'!W42</f>
        <v>0</v>
      </c>
      <c r="X43" s="161">
        <f>+'42 61'!X42+'42 63'!X42+'42 64'!X42+'42 65'!X42+'42 66'!X42+'42 67'!X42</f>
        <v>0</v>
      </c>
      <c r="Y43" s="444">
        <f t="shared" si="6"/>
        <v>0</v>
      </c>
      <c r="Z43" s="168">
        <f t="shared" si="25"/>
        <v>0</v>
      </c>
      <c r="AA43" s="161">
        <f t="shared" si="25"/>
        <v>0</v>
      </c>
      <c r="AB43" s="403">
        <f t="shared" si="7"/>
        <v>0</v>
      </c>
      <c r="AC43" s="404">
        <f t="shared" si="26"/>
        <v>0</v>
      </c>
      <c r="AD43" s="161">
        <f t="shared" si="26"/>
        <v>0</v>
      </c>
      <c r="AE43" s="403">
        <f t="shared" si="8"/>
        <v>0</v>
      </c>
      <c r="AF43" s="168">
        <f>+'42 61'!AF42+'42 63'!AF42+'42 64'!AF42+'42 65'!AF42+'42 66'!AF42+'42 67'!AF42</f>
        <v>0</v>
      </c>
      <c r="AG43" s="161">
        <f>+'42 61'!AG42+'42 63'!AG42+'42 64'!AG42+'42 65'!AG42+'42 66'!AG42+'42 67'!AG42</f>
        <v>0</v>
      </c>
      <c r="AH43" s="462">
        <f t="shared" si="9"/>
        <v>0</v>
      </c>
      <c r="AI43" s="161">
        <f>+'42 61'!AI42+'42 63'!AI42+'42 64'!AI42+'42 65'!AI42+'42 66'!AI42+'42 67'!AI42</f>
        <v>0</v>
      </c>
      <c r="AJ43" s="161">
        <f>+'42 61'!AJ42+'42 63'!AJ42+'42 64'!AJ42+'42 65'!AJ42+'42 66'!AJ42+'42 67'!AJ42</f>
        <v>0</v>
      </c>
      <c r="AK43" s="462">
        <f t="shared" si="10"/>
        <v>0</v>
      </c>
      <c r="AL43" s="161">
        <f>+'42 61'!AL42+'42 63'!AL42+'42 64'!AL42+'42 65'!AL42+'42 66'!AL42+'42 67'!AL42</f>
        <v>0</v>
      </c>
      <c r="AM43" s="161">
        <f>+'42 61'!AM42+'42 63'!AM42+'42 64'!AM42+'42 65'!AM42+'42 66'!AM42+'42 67'!AM42</f>
        <v>0</v>
      </c>
      <c r="AN43" s="444">
        <f t="shared" si="11"/>
        <v>0</v>
      </c>
      <c r="AO43" s="404">
        <f t="shared" si="12"/>
        <v>0</v>
      </c>
      <c r="AP43" s="161">
        <f t="shared" si="12"/>
        <v>0</v>
      </c>
      <c r="AQ43" s="161">
        <f t="shared" si="13"/>
        <v>0</v>
      </c>
      <c r="AR43" s="168">
        <f>+'42 61'!AR42+'42 63'!AR42+'42 64'!AR42+'42 65'!AR42+'42 66'!AR42+'42 67'!AR42</f>
        <v>0</v>
      </c>
      <c r="AS43" s="161">
        <f>+'42 61'!AS42+'42 63'!AS42+'42 64'!AS42+'42 65'!AS42+'42 66'!AS42+'42 67'!AS42</f>
        <v>0</v>
      </c>
      <c r="AT43" s="462">
        <f t="shared" si="14"/>
        <v>0</v>
      </c>
      <c r="AU43" s="161">
        <f>+'42 61'!AU42+'42 63'!AU42+'42 64'!AU42+'42 65'!AU42+'42 66'!AU42+'42 67'!AU42</f>
        <v>0</v>
      </c>
      <c r="AV43" s="161">
        <f>+'42 61'!AV42+'42 63'!AV42+'42 64'!AV42+'42 65'!AV42+'42 66'!AV42+'42 67'!AV42</f>
        <v>0</v>
      </c>
      <c r="AW43" s="448">
        <f t="shared" si="15"/>
        <v>0</v>
      </c>
      <c r="AX43" s="161">
        <f>+'42 61'!AX42+'42 63'!AX42+'42 64'!AX42+'42 65'!AX42+'42 66'!AX42+'42 67'!AX42</f>
        <v>0</v>
      </c>
      <c r="AY43" s="161">
        <f>+'42 61'!AY42+'42 63'!AY42+'42 64'!AY42+'42 65'!AY42+'42 66'!AY42+'42 67'!AY42</f>
        <v>0</v>
      </c>
      <c r="AZ43" s="444">
        <f t="shared" si="16"/>
        <v>0</v>
      </c>
      <c r="BA43" s="359">
        <f t="shared" si="17"/>
        <v>0</v>
      </c>
      <c r="BB43" s="364">
        <f t="shared" si="17"/>
        <v>0</v>
      </c>
      <c r="BC43" s="364">
        <f t="shared" si="18"/>
        <v>0</v>
      </c>
      <c r="BD43" s="371">
        <f t="shared" si="19"/>
        <v>0</v>
      </c>
      <c r="BE43" s="372">
        <f t="shared" si="20"/>
        <v>0</v>
      </c>
      <c r="BF43" s="372">
        <f t="shared" si="21"/>
        <v>0</v>
      </c>
      <c r="BG43" s="381">
        <f t="shared" si="22"/>
        <v>0</v>
      </c>
      <c r="BH43" s="372">
        <f t="shared" si="22"/>
        <v>0</v>
      </c>
      <c r="BI43" s="372">
        <f t="shared" si="23"/>
        <v>0</v>
      </c>
      <c r="BJ43" s="436"/>
    </row>
    <row r="44" spans="1:62" s="149" customFormat="1" ht="30" customHeight="1">
      <c r="A44" s="40">
        <f t="shared" si="27"/>
        <v>37</v>
      </c>
      <c r="B44" s="197">
        <v>51609</v>
      </c>
      <c r="C44" s="198" t="s">
        <v>32</v>
      </c>
      <c r="D44" s="151" t="s">
        <v>72</v>
      </c>
      <c r="E44" s="168">
        <f>+'42 61'!E43+'42 63'!E43+'42 64'!E43+'42 65'!E43+'42 66'!E43+'42 67'!E43</f>
        <v>0</v>
      </c>
      <c r="F44" s="161">
        <f>+'42 61'!F43+'42 63'!F43+'42 64'!F43+'42 65'!F43+'42 66'!F43+'42 67'!F43</f>
        <v>0</v>
      </c>
      <c r="G44" s="448">
        <f t="shared" si="0"/>
        <v>0</v>
      </c>
      <c r="H44" s="161">
        <f>+'42 61'!H43+'42 63'!H43+'42 64'!H43+'42 65'!H43+'42 66'!H43+'42 67'!H43</f>
        <v>0</v>
      </c>
      <c r="I44" s="161">
        <f>+'42 61'!I43+'42 63'!I43+'42 64'!I43+'42 65'!I43+'42 66'!I43+'42 67'!I43</f>
        <v>0</v>
      </c>
      <c r="J44" s="448">
        <f t="shared" si="1"/>
        <v>0</v>
      </c>
      <c r="K44" s="161">
        <f>+'42 61'!K43+'42 63'!K43+'42 64'!K43+'42 65'!K43+'42 66'!K43+'42 67'!K43</f>
        <v>0</v>
      </c>
      <c r="L44" s="161">
        <f>+'42 61'!L43+'42 63'!L43+'42 64'!L43+'42 65'!L43+'42 66'!L43+'42 67'!L43</f>
        <v>0</v>
      </c>
      <c r="M44" s="444">
        <f t="shared" si="2"/>
        <v>0</v>
      </c>
      <c r="N44" s="404">
        <f t="shared" si="24"/>
        <v>0</v>
      </c>
      <c r="O44" s="161">
        <f t="shared" si="24"/>
        <v>0</v>
      </c>
      <c r="P44" s="403">
        <f t="shared" si="3"/>
        <v>0</v>
      </c>
      <c r="Q44" s="168">
        <f>+'42 61'!Q43+'42 63'!Q43+'42 64'!Q43+'42 65'!Q43+'42 66'!Q43+'42 67'!Q43</f>
        <v>0</v>
      </c>
      <c r="R44" s="161">
        <f>+'42 61'!R43+'42 63'!R43+'42 64'!R43+'42 65'!R43+'42 66'!R43+'42 67'!R43</f>
        <v>0</v>
      </c>
      <c r="S44" s="448">
        <f t="shared" si="4"/>
        <v>0</v>
      </c>
      <c r="T44" s="161">
        <f>+'42 61'!T43+'42 63'!T43+'42 64'!T43+'42 65'!T43+'42 66'!T43+'42 67'!T43</f>
        <v>0</v>
      </c>
      <c r="U44" s="161">
        <f>+'42 61'!U43+'42 63'!U43+'42 64'!U43+'42 65'!U43+'42 66'!U43+'42 67'!U43</f>
        <v>0</v>
      </c>
      <c r="V44" s="448">
        <f t="shared" si="5"/>
        <v>0</v>
      </c>
      <c r="W44" s="161">
        <f>+'42 61'!W43+'42 63'!W43+'42 64'!W43+'42 65'!W43+'42 66'!W43+'42 67'!W43</f>
        <v>0</v>
      </c>
      <c r="X44" s="161">
        <f>+'42 61'!X43+'42 63'!X43+'42 64'!X43+'42 65'!X43+'42 66'!X43+'42 67'!X43</f>
        <v>0</v>
      </c>
      <c r="Y44" s="444">
        <f t="shared" si="6"/>
        <v>0</v>
      </c>
      <c r="Z44" s="168">
        <f t="shared" si="25"/>
        <v>0</v>
      </c>
      <c r="AA44" s="161">
        <f t="shared" si="25"/>
        <v>0</v>
      </c>
      <c r="AB44" s="403">
        <f t="shared" si="7"/>
        <v>0</v>
      </c>
      <c r="AC44" s="404">
        <f t="shared" si="26"/>
        <v>0</v>
      </c>
      <c r="AD44" s="161">
        <f t="shared" si="26"/>
        <v>0</v>
      </c>
      <c r="AE44" s="403">
        <f t="shared" si="8"/>
        <v>0</v>
      </c>
      <c r="AF44" s="168">
        <f>+'42 61'!AF43+'42 63'!AF43+'42 64'!AF43+'42 65'!AF43+'42 66'!AF43+'42 67'!AF43</f>
        <v>0</v>
      </c>
      <c r="AG44" s="161">
        <f>+'42 61'!AG43+'42 63'!AG43+'42 64'!AG43+'42 65'!AG43+'42 66'!AG43+'42 67'!AG43</f>
        <v>0</v>
      </c>
      <c r="AH44" s="462">
        <f t="shared" si="9"/>
        <v>0</v>
      </c>
      <c r="AI44" s="161">
        <f>+'42 61'!AI43+'42 63'!AI43+'42 64'!AI43+'42 65'!AI43+'42 66'!AI43+'42 67'!AI43</f>
        <v>0</v>
      </c>
      <c r="AJ44" s="161">
        <f>+'42 61'!AJ43+'42 63'!AJ43+'42 64'!AJ43+'42 65'!AJ43+'42 66'!AJ43+'42 67'!AJ43</f>
        <v>0</v>
      </c>
      <c r="AK44" s="462">
        <f t="shared" si="10"/>
        <v>0</v>
      </c>
      <c r="AL44" s="161">
        <f>+'42 61'!AL43+'42 63'!AL43+'42 64'!AL43+'42 65'!AL43+'42 66'!AL43+'42 67'!AL43</f>
        <v>0</v>
      </c>
      <c r="AM44" s="161">
        <f>+'42 61'!AM43+'42 63'!AM43+'42 64'!AM43+'42 65'!AM43+'42 66'!AM43+'42 67'!AM43</f>
        <v>0</v>
      </c>
      <c r="AN44" s="444">
        <f t="shared" si="11"/>
        <v>0</v>
      </c>
      <c r="AO44" s="404">
        <f t="shared" si="12"/>
        <v>0</v>
      </c>
      <c r="AP44" s="161">
        <f t="shared" si="12"/>
        <v>0</v>
      </c>
      <c r="AQ44" s="161">
        <f t="shared" si="13"/>
        <v>0</v>
      </c>
      <c r="AR44" s="168">
        <f>+'42 61'!AR43+'42 63'!AR43+'42 64'!AR43+'42 65'!AR43+'42 66'!AR43+'42 67'!AR43</f>
        <v>0</v>
      </c>
      <c r="AS44" s="161">
        <f>+'42 61'!AS43+'42 63'!AS43+'42 64'!AS43+'42 65'!AS43+'42 66'!AS43+'42 67'!AS43</f>
        <v>0</v>
      </c>
      <c r="AT44" s="462">
        <f t="shared" si="14"/>
        <v>0</v>
      </c>
      <c r="AU44" s="161">
        <f>+'42 61'!AU43+'42 63'!AU43+'42 64'!AU43+'42 65'!AU43+'42 66'!AU43+'42 67'!AU43</f>
        <v>0</v>
      </c>
      <c r="AV44" s="161">
        <f>+'42 61'!AV43+'42 63'!AV43+'42 64'!AV43+'42 65'!AV43+'42 66'!AV43+'42 67'!AV43</f>
        <v>0</v>
      </c>
      <c r="AW44" s="448">
        <f t="shared" si="15"/>
        <v>0</v>
      </c>
      <c r="AX44" s="161">
        <f>+'42 61'!AX43+'42 63'!AX43+'42 64'!AX43+'42 65'!AX43+'42 66'!AX43+'42 67'!AX43</f>
        <v>0</v>
      </c>
      <c r="AY44" s="161">
        <f>+'42 61'!AY43+'42 63'!AY43+'42 64'!AY43+'42 65'!AY43+'42 66'!AY43+'42 67'!AY43</f>
        <v>0</v>
      </c>
      <c r="AZ44" s="444">
        <f t="shared" si="16"/>
        <v>0</v>
      </c>
      <c r="BA44" s="359">
        <f t="shared" si="17"/>
        <v>0</v>
      </c>
      <c r="BB44" s="364">
        <f t="shared" si="17"/>
        <v>0</v>
      </c>
      <c r="BC44" s="364">
        <f t="shared" si="18"/>
        <v>0</v>
      </c>
      <c r="BD44" s="371">
        <f t="shared" si="19"/>
        <v>0</v>
      </c>
      <c r="BE44" s="372">
        <f t="shared" si="20"/>
        <v>0</v>
      </c>
      <c r="BF44" s="372">
        <f t="shared" si="21"/>
        <v>0</v>
      </c>
      <c r="BG44" s="381">
        <f t="shared" si="22"/>
        <v>0</v>
      </c>
      <c r="BH44" s="372">
        <f t="shared" si="22"/>
        <v>0</v>
      </c>
      <c r="BI44" s="372">
        <f t="shared" si="23"/>
        <v>0</v>
      </c>
      <c r="BJ44" s="436"/>
    </row>
    <row r="45" spans="1:62" s="149" customFormat="1" ht="30" customHeight="1">
      <c r="A45" s="40">
        <f t="shared" si="27"/>
        <v>38</v>
      </c>
      <c r="B45" s="197">
        <v>51610</v>
      </c>
      <c r="C45" s="198" t="s">
        <v>33</v>
      </c>
      <c r="D45" s="151" t="s">
        <v>73</v>
      </c>
      <c r="E45" s="168">
        <f>+'42 61'!E44+'42 63'!E44+'42 64'!E44+'42 65'!E44+'42 66'!E44+'42 67'!E44</f>
        <v>0</v>
      </c>
      <c r="F45" s="161">
        <f>+'42 61'!F44+'42 63'!F44+'42 64'!F44+'42 65'!F44+'42 66'!F44+'42 67'!F44</f>
        <v>0</v>
      </c>
      <c r="G45" s="448">
        <f t="shared" si="0"/>
        <v>0</v>
      </c>
      <c r="H45" s="161">
        <f>+'42 61'!H44+'42 63'!H44+'42 64'!H44+'42 65'!H44+'42 66'!H44+'42 67'!H44</f>
        <v>0</v>
      </c>
      <c r="I45" s="161">
        <f>+'42 61'!I44+'42 63'!I44+'42 64'!I44+'42 65'!I44+'42 66'!I44+'42 67'!I44</f>
        <v>0</v>
      </c>
      <c r="J45" s="448">
        <f t="shared" si="1"/>
        <v>0</v>
      </c>
      <c r="K45" s="161">
        <f>+'42 61'!K44+'42 63'!K44+'42 64'!K44+'42 65'!K44+'42 66'!K44+'42 67'!K44</f>
        <v>0</v>
      </c>
      <c r="L45" s="161">
        <f>+'42 61'!L44+'42 63'!L44+'42 64'!L44+'42 65'!L44+'42 66'!L44+'42 67'!L44</f>
        <v>0</v>
      </c>
      <c r="M45" s="444">
        <f t="shared" si="2"/>
        <v>0</v>
      </c>
      <c r="N45" s="404">
        <f t="shared" si="24"/>
        <v>0</v>
      </c>
      <c r="O45" s="161">
        <f t="shared" si="24"/>
        <v>0</v>
      </c>
      <c r="P45" s="403">
        <f t="shared" si="3"/>
        <v>0</v>
      </c>
      <c r="Q45" s="168">
        <f>+'42 61'!Q44+'42 63'!Q44+'42 64'!Q44+'42 65'!Q44+'42 66'!Q44+'42 67'!Q44</f>
        <v>0</v>
      </c>
      <c r="R45" s="161">
        <f>+'42 61'!R44+'42 63'!R44+'42 64'!R44+'42 65'!R44+'42 66'!R44+'42 67'!R44</f>
        <v>0</v>
      </c>
      <c r="S45" s="448">
        <f t="shared" si="4"/>
        <v>0</v>
      </c>
      <c r="T45" s="161">
        <f>+'42 61'!T44+'42 63'!T44+'42 64'!T44+'42 65'!T44+'42 66'!T44+'42 67'!T44</f>
        <v>0</v>
      </c>
      <c r="U45" s="161">
        <f>+'42 61'!U44+'42 63'!U44+'42 64'!U44+'42 65'!U44+'42 66'!U44+'42 67'!U44</f>
        <v>0</v>
      </c>
      <c r="V45" s="448">
        <f t="shared" si="5"/>
        <v>0</v>
      </c>
      <c r="W45" s="161">
        <f>+'42 61'!W44+'42 63'!W44+'42 64'!W44+'42 65'!W44+'42 66'!W44+'42 67'!W44</f>
        <v>0</v>
      </c>
      <c r="X45" s="161">
        <f>+'42 61'!X44+'42 63'!X44+'42 64'!X44+'42 65'!X44+'42 66'!X44+'42 67'!X44</f>
        <v>0</v>
      </c>
      <c r="Y45" s="444">
        <f t="shared" si="6"/>
        <v>0</v>
      </c>
      <c r="Z45" s="168">
        <f t="shared" si="25"/>
        <v>0</v>
      </c>
      <c r="AA45" s="161">
        <f t="shared" si="25"/>
        <v>0</v>
      </c>
      <c r="AB45" s="403">
        <f t="shared" si="7"/>
        <v>0</v>
      </c>
      <c r="AC45" s="404">
        <f t="shared" si="26"/>
        <v>0</v>
      </c>
      <c r="AD45" s="161">
        <f t="shared" si="26"/>
        <v>0</v>
      </c>
      <c r="AE45" s="403">
        <f t="shared" si="8"/>
        <v>0</v>
      </c>
      <c r="AF45" s="168">
        <f>+'42 61'!AF44+'42 63'!AF44+'42 64'!AF44+'42 65'!AF44+'42 66'!AF44+'42 67'!AF44</f>
        <v>0</v>
      </c>
      <c r="AG45" s="161">
        <f>+'42 61'!AG44+'42 63'!AG44+'42 64'!AG44+'42 65'!AG44+'42 66'!AG44+'42 67'!AG44</f>
        <v>0</v>
      </c>
      <c r="AH45" s="462">
        <f t="shared" si="9"/>
        <v>0</v>
      </c>
      <c r="AI45" s="161">
        <f>+'42 61'!AI44+'42 63'!AI44+'42 64'!AI44+'42 65'!AI44+'42 66'!AI44+'42 67'!AI44</f>
        <v>0</v>
      </c>
      <c r="AJ45" s="161">
        <f>+'42 61'!AJ44+'42 63'!AJ44+'42 64'!AJ44+'42 65'!AJ44+'42 66'!AJ44+'42 67'!AJ44</f>
        <v>0</v>
      </c>
      <c r="AK45" s="462">
        <f t="shared" si="10"/>
        <v>0</v>
      </c>
      <c r="AL45" s="161">
        <f>+'42 61'!AL44+'42 63'!AL44+'42 64'!AL44+'42 65'!AL44+'42 66'!AL44+'42 67'!AL44</f>
        <v>0</v>
      </c>
      <c r="AM45" s="161">
        <f>+'42 61'!AM44+'42 63'!AM44+'42 64'!AM44+'42 65'!AM44+'42 66'!AM44+'42 67'!AM44</f>
        <v>0</v>
      </c>
      <c r="AN45" s="444">
        <f t="shared" si="11"/>
        <v>0</v>
      </c>
      <c r="AO45" s="404">
        <f t="shared" si="12"/>
        <v>0</v>
      </c>
      <c r="AP45" s="161">
        <f t="shared" si="12"/>
        <v>0</v>
      </c>
      <c r="AQ45" s="161">
        <f t="shared" si="13"/>
        <v>0</v>
      </c>
      <c r="AR45" s="168">
        <f>+'42 61'!AR44+'42 63'!AR44+'42 64'!AR44+'42 65'!AR44+'42 66'!AR44+'42 67'!AR44</f>
        <v>0</v>
      </c>
      <c r="AS45" s="161">
        <f>+'42 61'!AS44+'42 63'!AS44+'42 64'!AS44+'42 65'!AS44+'42 66'!AS44+'42 67'!AS44</f>
        <v>0</v>
      </c>
      <c r="AT45" s="462">
        <f t="shared" si="14"/>
        <v>0</v>
      </c>
      <c r="AU45" s="161">
        <f>+'42 61'!AU44+'42 63'!AU44+'42 64'!AU44+'42 65'!AU44+'42 66'!AU44+'42 67'!AU44</f>
        <v>0</v>
      </c>
      <c r="AV45" s="161">
        <f>+'42 61'!AV44+'42 63'!AV44+'42 64'!AV44+'42 65'!AV44+'42 66'!AV44+'42 67'!AV44</f>
        <v>0</v>
      </c>
      <c r="AW45" s="448">
        <f t="shared" si="15"/>
        <v>0</v>
      </c>
      <c r="AX45" s="161">
        <f>+'42 61'!AX44+'42 63'!AX44+'42 64'!AX44+'42 65'!AX44+'42 66'!AX44+'42 67'!AX44</f>
        <v>0</v>
      </c>
      <c r="AY45" s="161">
        <f>+'42 61'!AY44+'42 63'!AY44+'42 64'!AY44+'42 65'!AY44+'42 66'!AY44+'42 67'!AY44</f>
        <v>0</v>
      </c>
      <c r="AZ45" s="444">
        <f t="shared" si="16"/>
        <v>0</v>
      </c>
      <c r="BA45" s="359">
        <f t="shared" si="17"/>
        <v>0</v>
      </c>
      <c r="BB45" s="364">
        <f t="shared" si="17"/>
        <v>0</v>
      </c>
      <c r="BC45" s="364">
        <f t="shared" si="18"/>
        <v>0</v>
      </c>
      <c r="BD45" s="371">
        <f t="shared" si="19"/>
        <v>0</v>
      </c>
      <c r="BE45" s="372">
        <f t="shared" si="20"/>
        <v>0</v>
      </c>
      <c r="BF45" s="372">
        <f t="shared" si="21"/>
        <v>0</v>
      </c>
      <c r="BG45" s="381">
        <f t="shared" si="22"/>
        <v>0</v>
      </c>
      <c r="BH45" s="372">
        <f t="shared" si="22"/>
        <v>0</v>
      </c>
      <c r="BI45" s="372">
        <f t="shared" si="23"/>
        <v>0</v>
      </c>
      <c r="BJ45" s="436"/>
    </row>
    <row r="46" spans="1:62" s="149" customFormat="1" ht="30" customHeight="1">
      <c r="A46" s="40">
        <f t="shared" si="27"/>
        <v>39</v>
      </c>
      <c r="B46" s="197">
        <v>51611</v>
      </c>
      <c r="C46" s="198" t="s">
        <v>34</v>
      </c>
      <c r="D46" s="151" t="s">
        <v>74</v>
      </c>
      <c r="E46" s="168">
        <f>+'42 61'!E45+'42 63'!E45+'42 64'!E45+'42 65'!E45+'42 66'!E45+'42 67'!E45</f>
        <v>98954.905899999983</v>
      </c>
      <c r="F46" s="161">
        <f>+'42 61'!F45+'42 63'!F45+'42 64'!F45+'42 65'!F45+'42 66'!F45+'42 67'!F45</f>
        <v>38394.769999999997</v>
      </c>
      <c r="G46" s="448">
        <f t="shared" si="0"/>
        <v>60560.135899999987</v>
      </c>
      <c r="H46" s="161">
        <f>+'42 61'!H45+'42 63'!H45+'42 64'!H45+'42 65'!H45+'42 66'!H45+'42 67'!H45</f>
        <v>105250.61910000001</v>
      </c>
      <c r="I46" s="161">
        <f>+'42 61'!I45+'42 63'!I45+'42 64'!I45+'42 65'!I45+'42 66'!I45+'42 67'!I45</f>
        <v>109008.92000000001</v>
      </c>
      <c r="J46" s="448">
        <f t="shared" si="1"/>
        <v>-3758.300900000002</v>
      </c>
      <c r="K46" s="161">
        <f>+'42 61'!K45+'42 63'!K45+'42 64'!K45+'42 65'!K45+'42 66'!K45+'42 67'!K45</f>
        <v>100552.391</v>
      </c>
      <c r="L46" s="161">
        <f>+'42 61'!L45+'42 63'!L45+'42 64'!L45+'42 65'!L45+'42 66'!L45+'42 67'!L45</f>
        <v>68156.5</v>
      </c>
      <c r="M46" s="444">
        <f t="shared" si="2"/>
        <v>32395.891000000003</v>
      </c>
      <c r="N46" s="404">
        <f t="shared" si="24"/>
        <v>304757.91599999997</v>
      </c>
      <c r="O46" s="161">
        <f t="shared" si="24"/>
        <v>215560.19</v>
      </c>
      <c r="P46" s="403">
        <f t="shared" si="3"/>
        <v>89197.725999999966</v>
      </c>
      <c r="Q46" s="168">
        <f>+'42 61'!Q45+'42 63'!Q45+'42 64'!Q45+'42 65'!Q45+'42 66'!Q45+'42 67'!Q45</f>
        <v>104004.1691</v>
      </c>
      <c r="R46" s="161">
        <f>+'42 61'!R45+'42 63'!R45+'42 64'!R45+'42 65'!R45+'42 66'!R45+'42 67'!R45</f>
        <v>77523.19</v>
      </c>
      <c r="S46" s="448">
        <f t="shared" si="4"/>
        <v>26480.979099999997</v>
      </c>
      <c r="T46" s="161">
        <f>+'42 61'!T45+'42 63'!T45+'42 64'!T45+'42 65'!T45+'42 66'!T45+'42 67'!T45</f>
        <v>100758.21779999998</v>
      </c>
      <c r="U46" s="161">
        <f>+'42 61'!U45+'42 63'!U45+'42 64'!U45+'42 65'!U45+'42 66'!U45+'42 67'!U45</f>
        <v>0</v>
      </c>
      <c r="V46" s="448">
        <f t="shared" si="5"/>
        <v>100758.21779999998</v>
      </c>
      <c r="W46" s="161">
        <f>+'42 61'!W45+'42 63'!W45+'42 64'!W45+'42 65'!W45+'42 66'!W45+'42 67'!W45</f>
        <v>107153.94929999998</v>
      </c>
      <c r="X46" s="161">
        <f>+'42 61'!X45+'42 63'!X45+'42 64'!X45+'42 65'!X45+'42 66'!X45+'42 67'!X45</f>
        <v>0</v>
      </c>
      <c r="Y46" s="444">
        <f t="shared" si="6"/>
        <v>107153.94929999998</v>
      </c>
      <c r="Z46" s="168">
        <f t="shared" si="25"/>
        <v>311916.33619999996</v>
      </c>
      <c r="AA46" s="161">
        <f t="shared" si="25"/>
        <v>77523.19</v>
      </c>
      <c r="AB46" s="403">
        <f t="shared" si="7"/>
        <v>234393.14619999996</v>
      </c>
      <c r="AC46" s="404">
        <f t="shared" si="26"/>
        <v>616674.25219999999</v>
      </c>
      <c r="AD46" s="161">
        <f t="shared" si="26"/>
        <v>293083.38</v>
      </c>
      <c r="AE46" s="403">
        <f t="shared" si="8"/>
        <v>323590.87219999998</v>
      </c>
      <c r="AF46" s="168">
        <f>+'42 61'!AF45+'42 63'!AF45+'42 64'!AF45+'42 65'!AF45+'42 66'!AF45+'42 67'!AF45</f>
        <v>97108.711800000005</v>
      </c>
      <c r="AG46" s="161">
        <f>+'42 61'!AG45+'42 63'!AG45+'42 64'!AG45+'42 65'!AG45+'42 66'!AG45+'42 67'!AG45</f>
        <v>0</v>
      </c>
      <c r="AH46" s="462">
        <f t="shared" si="9"/>
        <v>97108.711800000005</v>
      </c>
      <c r="AI46" s="161">
        <f>+'42 61'!AI45+'42 63'!AI45+'42 64'!AI45+'42 65'!AI45+'42 66'!AI45+'42 67'!AI45</f>
        <v>107616.26880000001</v>
      </c>
      <c r="AJ46" s="161">
        <f>+'42 61'!AJ45+'42 63'!AJ45+'42 64'!AJ45+'42 65'!AJ45+'42 66'!AJ45+'42 67'!AJ45</f>
        <v>0</v>
      </c>
      <c r="AK46" s="462">
        <f t="shared" si="10"/>
        <v>107616.26880000001</v>
      </c>
      <c r="AL46" s="161">
        <f>+'42 61'!AL45+'42 63'!AL45+'42 64'!AL45+'42 65'!AL45+'42 66'!AL45+'42 67'!AL45</f>
        <v>102098.37260000002</v>
      </c>
      <c r="AM46" s="161">
        <f>+'42 61'!AM45+'42 63'!AM45+'42 64'!AM45+'42 65'!AM45+'42 66'!AM45+'42 67'!AM45</f>
        <v>0</v>
      </c>
      <c r="AN46" s="444">
        <f t="shared" si="11"/>
        <v>102098.37260000002</v>
      </c>
      <c r="AO46" s="404">
        <f t="shared" si="12"/>
        <v>306823.35320000001</v>
      </c>
      <c r="AP46" s="161">
        <f t="shared" si="12"/>
        <v>0</v>
      </c>
      <c r="AQ46" s="161">
        <f t="shared" si="13"/>
        <v>306823.35320000001</v>
      </c>
      <c r="AR46" s="168">
        <f>+'42 61'!AR45+'42 63'!AR45+'42 64'!AR45+'42 65'!AR45+'42 66'!AR45+'42 67'!AR45</f>
        <v>107358.35339999999</v>
      </c>
      <c r="AS46" s="161">
        <f>+'42 61'!AS45+'42 63'!AS45+'42 64'!AS45+'42 65'!AS45+'42 66'!AS45+'42 67'!AS45</f>
        <v>0</v>
      </c>
      <c r="AT46" s="462">
        <f t="shared" si="14"/>
        <v>107358.35339999999</v>
      </c>
      <c r="AU46" s="161">
        <f>+'42 61'!AU45+'42 63'!AU45+'42 64'!AU45+'42 65'!AU45+'42 66'!AU45+'42 67'!AU45</f>
        <v>106262.60649999998</v>
      </c>
      <c r="AV46" s="161">
        <f>+'42 61'!AV45+'42 63'!AV45+'42 64'!AV45+'42 65'!AV45+'42 66'!AV45+'42 67'!AV45</f>
        <v>0</v>
      </c>
      <c r="AW46" s="448">
        <f t="shared" si="15"/>
        <v>106262.60649999998</v>
      </c>
      <c r="AX46" s="161">
        <f>+'42 61'!AX45+'42 63'!AX45+'42 64'!AX45+'42 65'!AX45+'42 66'!AX45+'42 67'!AX45</f>
        <v>104449.4247</v>
      </c>
      <c r="AY46" s="161">
        <f>+'42 61'!AY45+'42 63'!AY45+'42 64'!AY45+'42 65'!AY45+'42 66'!AY45+'42 67'!AY45</f>
        <v>0</v>
      </c>
      <c r="AZ46" s="444">
        <f t="shared" si="16"/>
        <v>104449.4247</v>
      </c>
      <c r="BA46" s="359">
        <f t="shared" si="17"/>
        <v>318070.38459999999</v>
      </c>
      <c r="BB46" s="364">
        <f t="shared" si="17"/>
        <v>0</v>
      </c>
      <c r="BC46" s="364">
        <f t="shared" si="18"/>
        <v>318070.38459999999</v>
      </c>
      <c r="BD46" s="371">
        <f t="shared" si="19"/>
        <v>624893.7378</v>
      </c>
      <c r="BE46" s="372">
        <f t="shared" si="20"/>
        <v>0</v>
      </c>
      <c r="BF46" s="372">
        <f t="shared" si="21"/>
        <v>624893.7378</v>
      </c>
      <c r="BG46" s="381">
        <f t="shared" si="22"/>
        <v>1241567.99</v>
      </c>
      <c r="BH46" s="372">
        <f t="shared" si="22"/>
        <v>293083.38</v>
      </c>
      <c r="BI46" s="372">
        <f t="shared" si="23"/>
        <v>948484.61</v>
      </c>
      <c r="BJ46" s="436"/>
    </row>
    <row r="47" spans="1:62" s="149" customFormat="1" ht="30" customHeight="1">
      <c r="A47" s="40">
        <f t="shared" si="27"/>
        <v>40</v>
      </c>
      <c r="B47" s="197">
        <v>51612</v>
      </c>
      <c r="C47" s="198" t="s">
        <v>35</v>
      </c>
      <c r="D47" s="151" t="s">
        <v>86</v>
      </c>
      <c r="E47" s="168">
        <f>+'42 61'!E46+'42 63'!E46+'42 64'!E46+'42 65'!E46+'42 66'!E46+'42 67'!E46</f>
        <v>0</v>
      </c>
      <c r="F47" s="161">
        <f>+'42 61'!F46+'42 63'!F46+'42 64'!F46+'42 65'!F46+'42 66'!F46+'42 67'!F46</f>
        <v>0</v>
      </c>
      <c r="G47" s="448">
        <f t="shared" si="0"/>
        <v>0</v>
      </c>
      <c r="H47" s="161">
        <f>+'42 61'!H46+'42 63'!H46+'42 64'!H46+'42 65'!H46+'42 66'!H46+'42 67'!H46</f>
        <v>0</v>
      </c>
      <c r="I47" s="161">
        <f>+'42 61'!I46+'42 63'!I46+'42 64'!I46+'42 65'!I46+'42 66'!I46+'42 67'!I46</f>
        <v>0</v>
      </c>
      <c r="J47" s="448">
        <f t="shared" si="1"/>
        <v>0</v>
      </c>
      <c r="K47" s="161">
        <f>+'42 61'!K46+'42 63'!K46+'42 64'!K46+'42 65'!K46+'42 66'!K46+'42 67'!K46</f>
        <v>0</v>
      </c>
      <c r="L47" s="161">
        <f>+'42 61'!L46+'42 63'!L46+'42 64'!L46+'42 65'!L46+'42 66'!L46+'42 67'!L46</f>
        <v>0</v>
      </c>
      <c r="M47" s="444">
        <f t="shared" si="2"/>
        <v>0</v>
      </c>
      <c r="N47" s="404">
        <f t="shared" si="24"/>
        <v>0</v>
      </c>
      <c r="O47" s="161">
        <f t="shared" si="24"/>
        <v>0</v>
      </c>
      <c r="P47" s="403">
        <f t="shared" si="3"/>
        <v>0</v>
      </c>
      <c r="Q47" s="168">
        <f>+'42 61'!Q46+'42 63'!Q46+'42 64'!Q46+'42 65'!Q46+'42 66'!Q46+'42 67'!Q46</f>
        <v>0</v>
      </c>
      <c r="R47" s="161">
        <f>+'42 61'!R46+'42 63'!R46+'42 64'!R46+'42 65'!R46+'42 66'!R46+'42 67'!R46</f>
        <v>0</v>
      </c>
      <c r="S47" s="448">
        <f t="shared" si="4"/>
        <v>0</v>
      </c>
      <c r="T47" s="161">
        <f>+'42 61'!T46+'42 63'!T46+'42 64'!T46+'42 65'!T46+'42 66'!T46+'42 67'!T46</f>
        <v>0</v>
      </c>
      <c r="U47" s="161">
        <f>+'42 61'!U46+'42 63'!U46+'42 64'!U46+'42 65'!U46+'42 66'!U46+'42 67'!U46</f>
        <v>0</v>
      </c>
      <c r="V47" s="448">
        <f t="shared" si="5"/>
        <v>0</v>
      </c>
      <c r="W47" s="161">
        <f>+'42 61'!W46+'42 63'!W46+'42 64'!W46+'42 65'!W46+'42 66'!W46+'42 67'!W46</f>
        <v>0</v>
      </c>
      <c r="X47" s="161">
        <f>+'42 61'!X46+'42 63'!X46+'42 64'!X46+'42 65'!X46+'42 66'!X46+'42 67'!X46</f>
        <v>0</v>
      </c>
      <c r="Y47" s="444">
        <f t="shared" si="6"/>
        <v>0</v>
      </c>
      <c r="Z47" s="168">
        <f t="shared" si="25"/>
        <v>0</v>
      </c>
      <c r="AA47" s="161">
        <f t="shared" si="25"/>
        <v>0</v>
      </c>
      <c r="AB47" s="403">
        <f t="shared" si="7"/>
        <v>0</v>
      </c>
      <c r="AC47" s="404">
        <f t="shared" si="26"/>
        <v>0</v>
      </c>
      <c r="AD47" s="161">
        <f t="shared" si="26"/>
        <v>0</v>
      </c>
      <c r="AE47" s="403">
        <f t="shared" si="8"/>
        <v>0</v>
      </c>
      <c r="AF47" s="168">
        <f>+'42 61'!AF46+'42 63'!AF46+'42 64'!AF46+'42 65'!AF46+'42 66'!AF46+'42 67'!AF46</f>
        <v>0</v>
      </c>
      <c r="AG47" s="161">
        <f>+'42 61'!AG46+'42 63'!AG46+'42 64'!AG46+'42 65'!AG46+'42 66'!AG46+'42 67'!AG46</f>
        <v>0</v>
      </c>
      <c r="AH47" s="462">
        <f t="shared" si="9"/>
        <v>0</v>
      </c>
      <c r="AI47" s="161">
        <f>+'42 61'!AI46+'42 63'!AI46+'42 64'!AI46+'42 65'!AI46+'42 66'!AI46+'42 67'!AI46</f>
        <v>0</v>
      </c>
      <c r="AJ47" s="161">
        <f>+'42 61'!AJ46+'42 63'!AJ46+'42 64'!AJ46+'42 65'!AJ46+'42 66'!AJ46+'42 67'!AJ46</f>
        <v>0</v>
      </c>
      <c r="AK47" s="462">
        <f t="shared" si="10"/>
        <v>0</v>
      </c>
      <c r="AL47" s="161">
        <f>+'42 61'!AL46+'42 63'!AL46+'42 64'!AL46+'42 65'!AL46+'42 66'!AL46+'42 67'!AL46</f>
        <v>0</v>
      </c>
      <c r="AM47" s="161">
        <f>+'42 61'!AM46+'42 63'!AM46+'42 64'!AM46+'42 65'!AM46+'42 66'!AM46+'42 67'!AM46</f>
        <v>0</v>
      </c>
      <c r="AN47" s="444">
        <f t="shared" si="11"/>
        <v>0</v>
      </c>
      <c r="AO47" s="404">
        <f t="shared" si="12"/>
        <v>0</v>
      </c>
      <c r="AP47" s="161">
        <f t="shared" si="12"/>
        <v>0</v>
      </c>
      <c r="AQ47" s="161">
        <f t="shared" si="13"/>
        <v>0</v>
      </c>
      <c r="AR47" s="168">
        <f>+'42 61'!AR46+'42 63'!AR46+'42 64'!AR46+'42 65'!AR46+'42 66'!AR46+'42 67'!AR46</f>
        <v>0</v>
      </c>
      <c r="AS47" s="161">
        <f>+'42 61'!AS46+'42 63'!AS46+'42 64'!AS46+'42 65'!AS46+'42 66'!AS46+'42 67'!AS46</f>
        <v>0</v>
      </c>
      <c r="AT47" s="462">
        <f t="shared" si="14"/>
        <v>0</v>
      </c>
      <c r="AU47" s="161">
        <f>+'42 61'!AU46+'42 63'!AU46+'42 64'!AU46+'42 65'!AU46+'42 66'!AU46+'42 67'!AU46</f>
        <v>0</v>
      </c>
      <c r="AV47" s="161">
        <f>+'42 61'!AV46+'42 63'!AV46+'42 64'!AV46+'42 65'!AV46+'42 66'!AV46+'42 67'!AV46</f>
        <v>0</v>
      </c>
      <c r="AW47" s="448">
        <f t="shared" si="15"/>
        <v>0</v>
      </c>
      <c r="AX47" s="161">
        <f>+'42 61'!AX46+'42 63'!AX46+'42 64'!AX46+'42 65'!AX46+'42 66'!AX46+'42 67'!AX46</f>
        <v>0</v>
      </c>
      <c r="AY47" s="161">
        <f>+'42 61'!AY46+'42 63'!AY46+'42 64'!AY46+'42 65'!AY46+'42 66'!AY46+'42 67'!AY46</f>
        <v>0</v>
      </c>
      <c r="AZ47" s="444">
        <f t="shared" si="16"/>
        <v>0</v>
      </c>
      <c r="BA47" s="359">
        <f t="shared" si="17"/>
        <v>0</v>
      </c>
      <c r="BB47" s="364">
        <f t="shared" si="17"/>
        <v>0</v>
      </c>
      <c r="BC47" s="364">
        <f t="shared" si="18"/>
        <v>0</v>
      </c>
      <c r="BD47" s="371">
        <f t="shared" si="19"/>
        <v>0</v>
      </c>
      <c r="BE47" s="372">
        <f t="shared" si="20"/>
        <v>0</v>
      </c>
      <c r="BF47" s="372">
        <f t="shared" si="21"/>
        <v>0</v>
      </c>
      <c r="BG47" s="381">
        <f t="shared" si="22"/>
        <v>0</v>
      </c>
      <c r="BH47" s="372">
        <f t="shared" si="22"/>
        <v>0</v>
      </c>
      <c r="BI47" s="372">
        <f t="shared" si="23"/>
        <v>0</v>
      </c>
      <c r="BJ47" s="436"/>
    </row>
    <row r="48" spans="1:62" s="149" customFormat="1" ht="30" customHeight="1">
      <c r="A48" s="40">
        <f t="shared" si="27"/>
        <v>41</v>
      </c>
      <c r="B48" s="197">
        <v>51613</v>
      </c>
      <c r="C48" s="198" t="s">
        <v>36</v>
      </c>
      <c r="D48" s="151" t="s">
        <v>75</v>
      </c>
      <c r="E48" s="168">
        <f>+'42 61'!E47+'42 63'!E47+'42 64'!E47+'42 65'!E47+'42 66'!E47+'42 67'!E47</f>
        <v>0</v>
      </c>
      <c r="F48" s="161">
        <f>+'42 61'!F47+'42 63'!F47+'42 64'!F47+'42 65'!F47+'42 66'!F47+'42 67'!F47</f>
        <v>0</v>
      </c>
      <c r="G48" s="448">
        <f t="shared" si="0"/>
        <v>0</v>
      </c>
      <c r="H48" s="161">
        <f>+'42 61'!H47+'42 63'!H47+'42 64'!H47+'42 65'!H47+'42 66'!H47+'42 67'!H47</f>
        <v>0</v>
      </c>
      <c r="I48" s="161">
        <f>+'42 61'!I47+'42 63'!I47+'42 64'!I47+'42 65'!I47+'42 66'!I47+'42 67'!I47</f>
        <v>0</v>
      </c>
      <c r="J48" s="448">
        <f t="shared" si="1"/>
        <v>0</v>
      </c>
      <c r="K48" s="161">
        <f>+'42 61'!K47+'42 63'!K47+'42 64'!K47+'42 65'!K47+'42 66'!K47+'42 67'!K47</f>
        <v>0</v>
      </c>
      <c r="L48" s="161">
        <f>+'42 61'!L47+'42 63'!L47+'42 64'!L47+'42 65'!L47+'42 66'!L47+'42 67'!L47</f>
        <v>0</v>
      </c>
      <c r="M48" s="444">
        <f t="shared" si="2"/>
        <v>0</v>
      </c>
      <c r="N48" s="404">
        <f t="shared" si="24"/>
        <v>0</v>
      </c>
      <c r="O48" s="161">
        <f t="shared" si="24"/>
        <v>0</v>
      </c>
      <c r="P48" s="403">
        <f t="shared" si="3"/>
        <v>0</v>
      </c>
      <c r="Q48" s="168">
        <f>+'42 61'!Q47+'42 63'!Q47+'42 64'!Q47+'42 65'!Q47+'42 66'!Q47+'42 67'!Q47</f>
        <v>0</v>
      </c>
      <c r="R48" s="161">
        <f>+'42 61'!R47+'42 63'!R47+'42 64'!R47+'42 65'!R47+'42 66'!R47+'42 67'!R47</f>
        <v>0</v>
      </c>
      <c r="S48" s="448">
        <f t="shared" si="4"/>
        <v>0</v>
      </c>
      <c r="T48" s="161">
        <f>+'42 61'!T47+'42 63'!T47+'42 64'!T47+'42 65'!T47+'42 66'!T47+'42 67'!T47</f>
        <v>0</v>
      </c>
      <c r="U48" s="161">
        <f>+'42 61'!U47+'42 63'!U47+'42 64'!U47+'42 65'!U47+'42 66'!U47+'42 67'!U47</f>
        <v>0</v>
      </c>
      <c r="V48" s="448">
        <f t="shared" si="5"/>
        <v>0</v>
      </c>
      <c r="W48" s="161">
        <f>+'42 61'!W47+'42 63'!W47+'42 64'!W47+'42 65'!W47+'42 66'!W47+'42 67'!W47</f>
        <v>0</v>
      </c>
      <c r="X48" s="161">
        <f>+'42 61'!X47+'42 63'!X47+'42 64'!X47+'42 65'!X47+'42 66'!X47+'42 67'!X47</f>
        <v>0</v>
      </c>
      <c r="Y48" s="444">
        <f t="shared" si="6"/>
        <v>0</v>
      </c>
      <c r="Z48" s="168">
        <f t="shared" si="25"/>
        <v>0</v>
      </c>
      <c r="AA48" s="161">
        <f t="shared" si="25"/>
        <v>0</v>
      </c>
      <c r="AB48" s="403">
        <f t="shared" si="7"/>
        <v>0</v>
      </c>
      <c r="AC48" s="404">
        <f t="shared" si="26"/>
        <v>0</v>
      </c>
      <c r="AD48" s="161">
        <f t="shared" si="26"/>
        <v>0</v>
      </c>
      <c r="AE48" s="403">
        <f t="shared" si="8"/>
        <v>0</v>
      </c>
      <c r="AF48" s="168">
        <f>+'42 61'!AF47+'42 63'!AF47+'42 64'!AF47+'42 65'!AF47+'42 66'!AF47+'42 67'!AF47</f>
        <v>0</v>
      </c>
      <c r="AG48" s="161">
        <f>+'42 61'!AG47+'42 63'!AG47+'42 64'!AG47+'42 65'!AG47+'42 66'!AG47+'42 67'!AG47</f>
        <v>0</v>
      </c>
      <c r="AH48" s="462">
        <f t="shared" si="9"/>
        <v>0</v>
      </c>
      <c r="AI48" s="161">
        <f>+'42 61'!AI47+'42 63'!AI47+'42 64'!AI47+'42 65'!AI47+'42 66'!AI47+'42 67'!AI47</f>
        <v>0</v>
      </c>
      <c r="AJ48" s="161">
        <f>+'42 61'!AJ47+'42 63'!AJ47+'42 64'!AJ47+'42 65'!AJ47+'42 66'!AJ47+'42 67'!AJ47</f>
        <v>0</v>
      </c>
      <c r="AK48" s="462">
        <f t="shared" si="10"/>
        <v>0</v>
      </c>
      <c r="AL48" s="161">
        <f>+'42 61'!AL47+'42 63'!AL47+'42 64'!AL47+'42 65'!AL47+'42 66'!AL47+'42 67'!AL47</f>
        <v>0</v>
      </c>
      <c r="AM48" s="161">
        <f>+'42 61'!AM47+'42 63'!AM47+'42 64'!AM47+'42 65'!AM47+'42 66'!AM47+'42 67'!AM47</f>
        <v>0</v>
      </c>
      <c r="AN48" s="444">
        <f t="shared" si="11"/>
        <v>0</v>
      </c>
      <c r="AO48" s="404">
        <f t="shared" si="12"/>
        <v>0</v>
      </c>
      <c r="AP48" s="161">
        <f t="shared" si="12"/>
        <v>0</v>
      </c>
      <c r="AQ48" s="161">
        <f t="shared" si="13"/>
        <v>0</v>
      </c>
      <c r="AR48" s="168">
        <f>+'42 61'!AR47+'42 63'!AR47+'42 64'!AR47+'42 65'!AR47+'42 66'!AR47+'42 67'!AR47</f>
        <v>0</v>
      </c>
      <c r="AS48" s="161">
        <f>+'42 61'!AS47+'42 63'!AS47+'42 64'!AS47+'42 65'!AS47+'42 66'!AS47+'42 67'!AS47</f>
        <v>0</v>
      </c>
      <c r="AT48" s="462">
        <f t="shared" si="14"/>
        <v>0</v>
      </c>
      <c r="AU48" s="161">
        <f>+'42 61'!AU47+'42 63'!AU47+'42 64'!AU47+'42 65'!AU47+'42 66'!AU47+'42 67'!AU47</f>
        <v>0</v>
      </c>
      <c r="AV48" s="161">
        <f>+'42 61'!AV47+'42 63'!AV47+'42 64'!AV47+'42 65'!AV47+'42 66'!AV47+'42 67'!AV47</f>
        <v>0</v>
      </c>
      <c r="AW48" s="448">
        <f t="shared" si="15"/>
        <v>0</v>
      </c>
      <c r="AX48" s="161">
        <f>+'42 61'!AX47+'42 63'!AX47+'42 64'!AX47+'42 65'!AX47+'42 66'!AX47+'42 67'!AX47</f>
        <v>0</v>
      </c>
      <c r="AY48" s="161">
        <f>+'42 61'!AY47+'42 63'!AY47+'42 64'!AY47+'42 65'!AY47+'42 66'!AY47+'42 67'!AY47</f>
        <v>0</v>
      </c>
      <c r="AZ48" s="444">
        <f t="shared" si="16"/>
        <v>0</v>
      </c>
      <c r="BA48" s="359">
        <f t="shared" si="17"/>
        <v>0</v>
      </c>
      <c r="BB48" s="364">
        <f t="shared" si="17"/>
        <v>0</v>
      </c>
      <c r="BC48" s="364">
        <f t="shared" si="18"/>
        <v>0</v>
      </c>
      <c r="BD48" s="371">
        <f t="shared" si="19"/>
        <v>0</v>
      </c>
      <c r="BE48" s="372">
        <f t="shared" si="20"/>
        <v>0</v>
      </c>
      <c r="BF48" s="372">
        <f t="shared" si="21"/>
        <v>0</v>
      </c>
      <c r="BG48" s="381">
        <f t="shared" si="22"/>
        <v>0</v>
      </c>
      <c r="BH48" s="372">
        <f t="shared" si="22"/>
        <v>0</v>
      </c>
      <c r="BI48" s="372">
        <f t="shared" si="23"/>
        <v>0</v>
      </c>
      <c r="BJ48" s="436"/>
    </row>
    <row r="49" spans="1:62" s="149" customFormat="1" ht="30" customHeight="1">
      <c r="A49" s="40">
        <f t="shared" si="27"/>
        <v>42</v>
      </c>
      <c r="B49" s="197">
        <v>51614</v>
      </c>
      <c r="C49" s="198" t="s">
        <v>81</v>
      </c>
      <c r="D49" s="151" t="s">
        <v>76</v>
      </c>
      <c r="E49" s="168">
        <f>+'42 61'!E48+'42 63'!E48+'42 64'!E48+'42 65'!E48+'42 66'!E48+'42 67'!E48</f>
        <v>0</v>
      </c>
      <c r="F49" s="161">
        <f>+'42 61'!F48+'42 63'!F48+'42 64'!F48+'42 65'!F48+'42 66'!F48+'42 67'!F48</f>
        <v>0</v>
      </c>
      <c r="G49" s="448">
        <f t="shared" si="0"/>
        <v>0</v>
      </c>
      <c r="H49" s="161">
        <f>+'42 61'!H48+'42 63'!H48+'42 64'!H48+'42 65'!H48+'42 66'!H48+'42 67'!H48</f>
        <v>0</v>
      </c>
      <c r="I49" s="161">
        <f>+'42 61'!I48+'42 63'!I48+'42 64'!I48+'42 65'!I48+'42 66'!I48+'42 67'!I48</f>
        <v>0</v>
      </c>
      <c r="J49" s="448">
        <f t="shared" si="1"/>
        <v>0</v>
      </c>
      <c r="K49" s="161">
        <f>+'42 61'!K48+'42 63'!K48+'42 64'!K48+'42 65'!K48+'42 66'!K48+'42 67'!K48</f>
        <v>0</v>
      </c>
      <c r="L49" s="161">
        <f>+'42 61'!L48+'42 63'!L48+'42 64'!L48+'42 65'!L48+'42 66'!L48+'42 67'!L48</f>
        <v>0</v>
      </c>
      <c r="M49" s="444">
        <f t="shared" si="2"/>
        <v>0</v>
      </c>
      <c r="N49" s="404">
        <f t="shared" si="24"/>
        <v>0</v>
      </c>
      <c r="O49" s="161">
        <f t="shared" si="24"/>
        <v>0</v>
      </c>
      <c r="P49" s="403">
        <f t="shared" si="3"/>
        <v>0</v>
      </c>
      <c r="Q49" s="168">
        <f>+'42 61'!Q48+'42 63'!Q48+'42 64'!Q48+'42 65'!Q48+'42 66'!Q48+'42 67'!Q48</f>
        <v>0</v>
      </c>
      <c r="R49" s="161">
        <f>+'42 61'!R48+'42 63'!R48+'42 64'!R48+'42 65'!R48+'42 66'!R48+'42 67'!R48</f>
        <v>0</v>
      </c>
      <c r="S49" s="448">
        <f t="shared" si="4"/>
        <v>0</v>
      </c>
      <c r="T49" s="161">
        <f>+'42 61'!T48+'42 63'!T48+'42 64'!T48+'42 65'!T48+'42 66'!T48+'42 67'!T48</f>
        <v>0</v>
      </c>
      <c r="U49" s="161">
        <f>+'42 61'!U48+'42 63'!U48+'42 64'!U48+'42 65'!U48+'42 66'!U48+'42 67'!U48</f>
        <v>0</v>
      </c>
      <c r="V49" s="448">
        <f t="shared" si="5"/>
        <v>0</v>
      </c>
      <c r="W49" s="161">
        <f>+'42 61'!W48+'42 63'!W48+'42 64'!W48+'42 65'!W48+'42 66'!W48+'42 67'!W48</f>
        <v>0</v>
      </c>
      <c r="X49" s="161">
        <f>+'42 61'!X48+'42 63'!X48+'42 64'!X48+'42 65'!X48+'42 66'!X48+'42 67'!X48</f>
        <v>0</v>
      </c>
      <c r="Y49" s="444">
        <f t="shared" si="6"/>
        <v>0</v>
      </c>
      <c r="Z49" s="168">
        <f t="shared" si="25"/>
        <v>0</v>
      </c>
      <c r="AA49" s="161">
        <f t="shared" si="25"/>
        <v>0</v>
      </c>
      <c r="AB49" s="403">
        <f t="shared" si="7"/>
        <v>0</v>
      </c>
      <c r="AC49" s="404">
        <f t="shared" si="26"/>
        <v>0</v>
      </c>
      <c r="AD49" s="161">
        <f t="shared" si="26"/>
        <v>0</v>
      </c>
      <c r="AE49" s="403">
        <f t="shared" si="8"/>
        <v>0</v>
      </c>
      <c r="AF49" s="168">
        <f>+'42 61'!AF48+'42 63'!AF48+'42 64'!AF48+'42 65'!AF48+'42 66'!AF48+'42 67'!AF48</f>
        <v>0</v>
      </c>
      <c r="AG49" s="161">
        <f>+'42 61'!AG48+'42 63'!AG48+'42 64'!AG48+'42 65'!AG48+'42 66'!AG48+'42 67'!AG48</f>
        <v>0</v>
      </c>
      <c r="AH49" s="462">
        <f t="shared" si="9"/>
        <v>0</v>
      </c>
      <c r="AI49" s="161">
        <f>+'42 61'!AI48+'42 63'!AI48+'42 64'!AI48+'42 65'!AI48+'42 66'!AI48+'42 67'!AI48</f>
        <v>0</v>
      </c>
      <c r="AJ49" s="161">
        <f>+'42 61'!AJ48+'42 63'!AJ48+'42 64'!AJ48+'42 65'!AJ48+'42 66'!AJ48+'42 67'!AJ48</f>
        <v>0</v>
      </c>
      <c r="AK49" s="462">
        <f t="shared" si="10"/>
        <v>0</v>
      </c>
      <c r="AL49" s="161">
        <f>+'42 61'!AL48+'42 63'!AL48+'42 64'!AL48+'42 65'!AL48+'42 66'!AL48+'42 67'!AL48</f>
        <v>0</v>
      </c>
      <c r="AM49" s="161">
        <f>+'42 61'!AM48+'42 63'!AM48+'42 64'!AM48+'42 65'!AM48+'42 66'!AM48+'42 67'!AM48</f>
        <v>0</v>
      </c>
      <c r="AN49" s="444">
        <f t="shared" si="11"/>
        <v>0</v>
      </c>
      <c r="AO49" s="404">
        <f t="shared" si="12"/>
        <v>0</v>
      </c>
      <c r="AP49" s="161">
        <f t="shared" si="12"/>
        <v>0</v>
      </c>
      <c r="AQ49" s="161">
        <f t="shared" si="13"/>
        <v>0</v>
      </c>
      <c r="AR49" s="168">
        <f>+'42 61'!AR48+'42 63'!AR48+'42 64'!AR48+'42 65'!AR48+'42 66'!AR48+'42 67'!AR48</f>
        <v>0</v>
      </c>
      <c r="AS49" s="161">
        <f>+'42 61'!AS48+'42 63'!AS48+'42 64'!AS48+'42 65'!AS48+'42 66'!AS48+'42 67'!AS48</f>
        <v>0</v>
      </c>
      <c r="AT49" s="462">
        <f t="shared" si="14"/>
        <v>0</v>
      </c>
      <c r="AU49" s="161">
        <f>+'42 61'!AU48+'42 63'!AU48+'42 64'!AU48+'42 65'!AU48+'42 66'!AU48+'42 67'!AU48</f>
        <v>0</v>
      </c>
      <c r="AV49" s="161">
        <f>+'42 61'!AV48+'42 63'!AV48+'42 64'!AV48+'42 65'!AV48+'42 66'!AV48+'42 67'!AV48</f>
        <v>0</v>
      </c>
      <c r="AW49" s="448">
        <f t="shared" si="15"/>
        <v>0</v>
      </c>
      <c r="AX49" s="161">
        <f>+'42 61'!AX48+'42 63'!AX48+'42 64'!AX48+'42 65'!AX48+'42 66'!AX48+'42 67'!AX48</f>
        <v>0</v>
      </c>
      <c r="AY49" s="161">
        <f>+'42 61'!AY48+'42 63'!AY48+'42 64'!AY48+'42 65'!AY48+'42 66'!AY48+'42 67'!AY48</f>
        <v>0</v>
      </c>
      <c r="AZ49" s="444">
        <f t="shared" si="16"/>
        <v>0</v>
      </c>
      <c r="BA49" s="359">
        <f t="shared" si="17"/>
        <v>0</v>
      </c>
      <c r="BB49" s="364">
        <f t="shared" si="17"/>
        <v>0</v>
      </c>
      <c r="BC49" s="364">
        <f t="shared" si="18"/>
        <v>0</v>
      </c>
      <c r="BD49" s="371">
        <f t="shared" si="19"/>
        <v>0</v>
      </c>
      <c r="BE49" s="372">
        <f t="shared" si="20"/>
        <v>0</v>
      </c>
      <c r="BF49" s="372">
        <f t="shared" si="21"/>
        <v>0</v>
      </c>
      <c r="BG49" s="381">
        <f t="shared" si="22"/>
        <v>0</v>
      </c>
      <c r="BH49" s="372">
        <f t="shared" si="22"/>
        <v>0</v>
      </c>
      <c r="BI49" s="372">
        <f t="shared" si="23"/>
        <v>0</v>
      </c>
      <c r="BJ49" s="436"/>
    </row>
    <row r="50" spans="1:62" s="149" customFormat="1" ht="30" customHeight="1">
      <c r="A50" s="40">
        <f t="shared" si="27"/>
        <v>43</v>
      </c>
      <c r="B50" s="197">
        <v>51615</v>
      </c>
      <c r="C50" s="198" t="s">
        <v>82</v>
      </c>
      <c r="D50" s="151" t="s">
        <v>87</v>
      </c>
      <c r="E50" s="168">
        <f>+'42 61'!E49+'42 63'!E49+'42 64'!E49+'42 65'!E49+'42 66'!E49+'42 67'!E49</f>
        <v>35517.479999999996</v>
      </c>
      <c r="F50" s="161">
        <f>+'42 61'!F49+'42 63'!F49+'42 64'!F49+'42 65'!F49+'42 66'!F49+'42 67'!F49</f>
        <v>11412.330000000002</v>
      </c>
      <c r="G50" s="448">
        <f t="shared" si="0"/>
        <v>24105.149999999994</v>
      </c>
      <c r="H50" s="161">
        <f>+'42 61'!H49+'42 63'!H49+'42 64'!H49+'42 65'!H49+'42 66'!H49+'42 67'!H49</f>
        <v>42329.014999999999</v>
      </c>
      <c r="I50" s="161">
        <f>+'42 61'!I49+'42 63'!I49+'42 64'!I49+'42 65'!I49+'42 66'!I49+'42 67'!I49</f>
        <v>263967.86</v>
      </c>
      <c r="J50" s="448">
        <f t="shared" si="1"/>
        <v>-221638.84499999997</v>
      </c>
      <c r="K50" s="161">
        <f>+'42 61'!K49+'42 63'!K49+'42 64'!K49+'42 65'!K49+'42 66'!K49+'42 67'!K49</f>
        <v>60016.5</v>
      </c>
      <c r="L50" s="161">
        <f>+'42 61'!L49+'42 63'!L49+'42 64'!L49+'42 65'!L49+'42 66'!L49+'42 67'!L49</f>
        <v>55178.939999999995</v>
      </c>
      <c r="M50" s="444">
        <f t="shared" si="2"/>
        <v>4837.5600000000049</v>
      </c>
      <c r="N50" s="404">
        <f t="shared" si="24"/>
        <v>137862.995</v>
      </c>
      <c r="O50" s="161">
        <f t="shared" si="24"/>
        <v>330559.13</v>
      </c>
      <c r="P50" s="403">
        <f t="shared" si="3"/>
        <v>-192696.13500000001</v>
      </c>
      <c r="Q50" s="168">
        <f>+'42 61'!Q49+'42 63'!Q49+'42 64'!Q49+'42 65'!Q49+'42 66'!Q49+'42 67'!Q49</f>
        <v>28850.870000000003</v>
      </c>
      <c r="R50" s="161">
        <f>+'42 61'!R49+'42 63'!R49+'42 64'!R49+'42 65'!R49+'42 66'!R49+'42 67'!R49</f>
        <v>62106.720000000008</v>
      </c>
      <c r="S50" s="448">
        <f t="shared" si="4"/>
        <v>-33255.850000000006</v>
      </c>
      <c r="T50" s="161">
        <f>+'42 61'!T49+'42 63'!T49+'42 64'!T49+'42 65'!T49+'42 66'!T49+'42 67'!T49</f>
        <v>47682.099999999991</v>
      </c>
      <c r="U50" s="161">
        <f>+'42 61'!U49+'42 63'!U49+'42 64'!U49+'42 65'!U49+'42 66'!U49+'42 67'!U49</f>
        <v>0</v>
      </c>
      <c r="V50" s="448">
        <f t="shared" si="5"/>
        <v>47682.099999999991</v>
      </c>
      <c r="W50" s="161">
        <f>+'42 61'!W49+'42 63'!W49+'42 64'!W49+'42 65'!W49+'42 66'!W49+'42 67'!W49</f>
        <v>102466.97</v>
      </c>
      <c r="X50" s="161">
        <f>+'42 61'!X49+'42 63'!X49+'42 64'!X49+'42 65'!X49+'42 66'!X49+'42 67'!X49</f>
        <v>0</v>
      </c>
      <c r="Y50" s="444">
        <f t="shared" si="6"/>
        <v>102466.97</v>
      </c>
      <c r="Z50" s="168">
        <f t="shared" si="25"/>
        <v>178999.94</v>
      </c>
      <c r="AA50" s="161">
        <f t="shared" si="25"/>
        <v>62106.720000000008</v>
      </c>
      <c r="AB50" s="403">
        <f t="shared" si="7"/>
        <v>116893.22</v>
      </c>
      <c r="AC50" s="404">
        <f t="shared" si="26"/>
        <v>316862.93499999994</v>
      </c>
      <c r="AD50" s="161">
        <f t="shared" si="26"/>
        <v>392665.85000000003</v>
      </c>
      <c r="AE50" s="403">
        <f t="shared" si="8"/>
        <v>-75802.915000000095</v>
      </c>
      <c r="AF50" s="168">
        <f>+'42 61'!AF49+'42 63'!AF49+'42 64'!AF49+'42 65'!AF49+'42 66'!AF49+'42 67'!AF49</f>
        <v>63232.3</v>
      </c>
      <c r="AG50" s="161">
        <f>+'42 61'!AG49+'42 63'!AG49+'42 64'!AG49+'42 65'!AG49+'42 66'!AG49+'42 67'!AG49</f>
        <v>0</v>
      </c>
      <c r="AH50" s="462">
        <f t="shared" si="9"/>
        <v>63232.3</v>
      </c>
      <c r="AI50" s="161">
        <f>+'42 61'!AI49+'42 63'!AI49+'42 64'!AI49+'42 65'!AI49+'42 66'!AI49+'42 67'!AI49</f>
        <v>27638.74</v>
      </c>
      <c r="AJ50" s="161">
        <f>+'42 61'!AJ49+'42 63'!AJ49+'42 64'!AJ49+'42 65'!AJ49+'42 66'!AJ49+'42 67'!AJ49</f>
        <v>0</v>
      </c>
      <c r="AK50" s="462">
        <f t="shared" si="10"/>
        <v>27638.74</v>
      </c>
      <c r="AL50" s="161">
        <f>+'42 61'!AL49+'42 63'!AL49+'42 64'!AL49+'42 65'!AL49+'42 66'!AL49+'42 67'!AL49</f>
        <v>33266.810000000005</v>
      </c>
      <c r="AM50" s="161">
        <f>+'42 61'!AM49+'42 63'!AM49+'42 64'!AM49+'42 65'!AM49+'42 66'!AM49+'42 67'!AM49</f>
        <v>0</v>
      </c>
      <c r="AN50" s="444">
        <f t="shared" si="11"/>
        <v>33266.810000000005</v>
      </c>
      <c r="AO50" s="404">
        <f t="shared" si="12"/>
        <v>124137.85</v>
      </c>
      <c r="AP50" s="161">
        <f t="shared" si="12"/>
        <v>0</v>
      </c>
      <c r="AQ50" s="161">
        <f t="shared" si="13"/>
        <v>124137.85</v>
      </c>
      <c r="AR50" s="168">
        <f>+'42 61'!AR49+'42 63'!AR49+'42 64'!AR49+'42 65'!AR49+'42 66'!AR49+'42 67'!AR49</f>
        <v>59860.12000000001</v>
      </c>
      <c r="AS50" s="161">
        <f>+'42 61'!AS49+'42 63'!AS49+'42 64'!AS49+'42 65'!AS49+'42 66'!AS49+'42 67'!AS49</f>
        <v>0</v>
      </c>
      <c r="AT50" s="462">
        <f t="shared" si="14"/>
        <v>59860.12000000001</v>
      </c>
      <c r="AU50" s="161">
        <f>+'42 61'!AU49+'42 63'!AU49+'42 64'!AU49+'42 65'!AU49+'42 66'!AU49+'42 67'!AU49</f>
        <v>55069.3</v>
      </c>
      <c r="AV50" s="161">
        <f>+'42 61'!AV49+'42 63'!AV49+'42 64'!AV49+'42 65'!AV49+'42 66'!AV49+'42 67'!AV49</f>
        <v>0</v>
      </c>
      <c r="AW50" s="448">
        <f t="shared" si="15"/>
        <v>55069.3</v>
      </c>
      <c r="AX50" s="161">
        <f>+'42 61'!AX49+'42 63'!AX49+'42 64'!AX49+'42 65'!AX49+'42 66'!AX49+'42 67'!AX49</f>
        <v>21376.400000000001</v>
      </c>
      <c r="AY50" s="161">
        <f>+'42 61'!AY49+'42 63'!AY49+'42 64'!AY49+'42 65'!AY49+'42 66'!AY49+'42 67'!AY49</f>
        <v>0</v>
      </c>
      <c r="AZ50" s="444">
        <f t="shared" si="16"/>
        <v>21376.400000000001</v>
      </c>
      <c r="BA50" s="359">
        <f t="shared" si="17"/>
        <v>136305.82</v>
      </c>
      <c r="BB50" s="364">
        <f t="shared" si="17"/>
        <v>0</v>
      </c>
      <c r="BC50" s="364">
        <f t="shared" si="18"/>
        <v>136305.82</v>
      </c>
      <c r="BD50" s="371">
        <f t="shared" si="19"/>
        <v>260443.67</v>
      </c>
      <c r="BE50" s="372">
        <f t="shared" si="20"/>
        <v>0</v>
      </c>
      <c r="BF50" s="372">
        <f t="shared" si="21"/>
        <v>260443.67</v>
      </c>
      <c r="BG50" s="381">
        <f t="shared" si="22"/>
        <v>577306.60499999998</v>
      </c>
      <c r="BH50" s="372">
        <f t="shared" si="22"/>
        <v>392665.85000000003</v>
      </c>
      <c r="BI50" s="372">
        <f t="shared" si="23"/>
        <v>184640.75499999995</v>
      </c>
      <c r="BJ50" s="436"/>
    </row>
    <row r="51" spans="1:62" s="149" customFormat="1" ht="30" customHeight="1">
      <c r="A51" s="40">
        <f t="shared" si="27"/>
        <v>44</v>
      </c>
      <c r="B51" s="197">
        <v>51616</v>
      </c>
      <c r="C51" s="198" t="s">
        <v>37</v>
      </c>
      <c r="D51" s="151" t="s">
        <v>77</v>
      </c>
      <c r="E51" s="168">
        <f>+'42 61'!E50+'42 63'!E50+'42 64'!E50+'42 65'!E50+'42 66'!E50+'42 67'!E50</f>
        <v>0</v>
      </c>
      <c r="F51" s="161">
        <f>+'42 61'!F50+'42 63'!F50+'42 64'!F50+'42 65'!F50+'42 66'!F50+'42 67'!F50</f>
        <v>0</v>
      </c>
      <c r="G51" s="448">
        <f t="shared" si="0"/>
        <v>0</v>
      </c>
      <c r="H51" s="161">
        <f>+'42 61'!H50+'42 63'!H50+'42 64'!H50+'42 65'!H50+'42 66'!H50+'42 67'!H50</f>
        <v>0</v>
      </c>
      <c r="I51" s="161">
        <f>+'42 61'!I50+'42 63'!I50+'42 64'!I50+'42 65'!I50+'42 66'!I50+'42 67'!I50</f>
        <v>0</v>
      </c>
      <c r="J51" s="448">
        <f t="shared" si="1"/>
        <v>0</v>
      </c>
      <c r="K51" s="161">
        <f>+'42 61'!K50+'42 63'!K50+'42 64'!K50+'42 65'!K50+'42 66'!K50+'42 67'!K50</f>
        <v>0</v>
      </c>
      <c r="L51" s="161">
        <f>+'42 61'!L50+'42 63'!L50+'42 64'!L50+'42 65'!L50+'42 66'!L50+'42 67'!L50</f>
        <v>0</v>
      </c>
      <c r="M51" s="444">
        <f t="shared" si="2"/>
        <v>0</v>
      </c>
      <c r="N51" s="404">
        <f t="shared" si="24"/>
        <v>0</v>
      </c>
      <c r="O51" s="161">
        <f t="shared" si="24"/>
        <v>0</v>
      </c>
      <c r="P51" s="403">
        <f t="shared" si="3"/>
        <v>0</v>
      </c>
      <c r="Q51" s="168">
        <f>+'42 61'!Q50+'42 63'!Q50+'42 64'!Q50+'42 65'!Q50+'42 66'!Q50+'42 67'!Q50</f>
        <v>0</v>
      </c>
      <c r="R51" s="161">
        <f>+'42 61'!R50+'42 63'!R50+'42 64'!R50+'42 65'!R50+'42 66'!R50+'42 67'!R50</f>
        <v>0</v>
      </c>
      <c r="S51" s="448">
        <f t="shared" si="4"/>
        <v>0</v>
      </c>
      <c r="T51" s="161">
        <f>+'42 61'!T50+'42 63'!T50+'42 64'!T50+'42 65'!T50+'42 66'!T50+'42 67'!T50</f>
        <v>0</v>
      </c>
      <c r="U51" s="161">
        <f>+'42 61'!U50+'42 63'!U50+'42 64'!U50+'42 65'!U50+'42 66'!U50+'42 67'!U50</f>
        <v>0</v>
      </c>
      <c r="V51" s="448">
        <f t="shared" si="5"/>
        <v>0</v>
      </c>
      <c r="W51" s="161">
        <f>+'42 61'!W50+'42 63'!W50+'42 64'!W50+'42 65'!W50+'42 66'!W50+'42 67'!W50</f>
        <v>0</v>
      </c>
      <c r="X51" s="161">
        <f>+'42 61'!X50+'42 63'!X50+'42 64'!X50+'42 65'!X50+'42 66'!X50+'42 67'!X50</f>
        <v>0</v>
      </c>
      <c r="Y51" s="444">
        <f t="shared" si="6"/>
        <v>0</v>
      </c>
      <c r="Z51" s="168">
        <f t="shared" si="25"/>
        <v>0</v>
      </c>
      <c r="AA51" s="161">
        <f t="shared" si="25"/>
        <v>0</v>
      </c>
      <c r="AB51" s="403">
        <f t="shared" si="7"/>
        <v>0</v>
      </c>
      <c r="AC51" s="404">
        <f t="shared" si="26"/>
        <v>0</v>
      </c>
      <c r="AD51" s="161">
        <f t="shared" si="26"/>
        <v>0</v>
      </c>
      <c r="AE51" s="403">
        <f t="shared" si="8"/>
        <v>0</v>
      </c>
      <c r="AF51" s="168">
        <f>+'42 61'!AF50+'42 63'!AF50+'42 64'!AF50+'42 65'!AF50+'42 66'!AF50+'42 67'!AF50</f>
        <v>0</v>
      </c>
      <c r="AG51" s="161">
        <f>+'42 61'!AG50+'42 63'!AG50+'42 64'!AG50+'42 65'!AG50+'42 66'!AG50+'42 67'!AG50</f>
        <v>0</v>
      </c>
      <c r="AH51" s="462">
        <f t="shared" si="9"/>
        <v>0</v>
      </c>
      <c r="AI51" s="161">
        <f>+'42 61'!AI50+'42 63'!AI50+'42 64'!AI50+'42 65'!AI50+'42 66'!AI50+'42 67'!AI50</f>
        <v>0</v>
      </c>
      <c r="AJ51" s="161">
        <f>+'42 61'!AJ50+'42 63'!AJ50+'42 64'!AJ50+'42 65'!AJ50+'42 66'!AJ50+'42 67'!AJ50</f>
        <v>0</v>
      </c>
      <c r="AK51" s="462">
        <f t="shared" si="10"/>
        <v>0</v>
      </c>
      <c r="AL51" s="161">
        <f>+'42 61'!AL50+'42 63'!AL50+'42 64'!AL50+'42 65'!AL50+'42 66'!AL50+'42 67'!AL50</f>
        <v>0</v>
      </c>
      <c r="AM51" s="161">
        <f>+'42 61'!AM50+'42 63'!AM50+'42 64'!AM50+'42 65'!AM50+'42 66'!AM50+'42 67'!AM50</f>
        <v>0</v>
      </c>
      <c r="AN51" s="444">
        <f t="shared" si="11"/>
        <v>0</v>
      </c>
      <c r="AO51" s="404">
        <f t="shared" si="12"/>
        <v>0</v>
      </c>
      <c r="AP51" s="161">
        <f t="shared" si="12"/>
        <v>0</v>
      </c>
      <c r="AQ51" s="161">
        <f t="shared" si="13"/>
        <v>0</v>
      </c>
      <c r="AR51" s="168">
        <f>+'42 61'!AR50+'42 63'!AR50+'42 64'!AR50+'42 65'!AR50+'42 66'!AR50+'42 67'!AR50</f>
        <v>0</v>
      </c>
      <c r="AS51" s="161">
        <f>+'42 61'!AS50+'42 63'!AS50+'42 64'!AS50+'42 65'!AS50+'42 66'!AS50+'42 67'!AS50</f>
        <v>0</v>
      </c>
      <c r="AT51" s="462">
        <f t="shared" si="14"/>
        <v>0</v>
      </c>
      <c r="AU51" s="161">
        <f>+'42 61'!AU50+'42 63'!AU50+'42 64'!AU50+'42 65'!AU50+'42 66'!AU50+'42 67'!AU50</f>
        <v>0</v>
      </c>
      <c r="AV51" s="161">
        <f>+'42 61'!AV50+'42 63'!AV50+'42 64'!AV50+'42 65'!AV50+'42 66'!AV50+'42 67'!AV50</f>
        <v>0</v>
      </c>
      <c r="AW51" s="448">
        <f t="shared" si="15"/>
        <v>0</v>
      </c>
      <c r="AX51" s="161">
        <f>+'42 61'!AX50+'42 63'!AX50+'42 64'!AX50+'42 65'!AX50+'42 66'!AX50+'42 67'!AX50</f>
        <v>0</v>
      </c>
      <c r="AY51" s="161">
        <f>+'42 61'!AY50+'42 63'!AY50+'42 64'!AY50+'42 65'!AY50+'42 66'!AY50+'42 67'!AY50</f>
        <v>0</v>
      </c>
      <c r="AZ51" s="444">
        <f t="shared" si="16"/>
        <v>0</v>
      </c>
      <c r="BA51" s="359">
        <f t="shared" si="17"/>
        <v>0</v>
      </c>
      <c r="BB51" s="364">
        <f t="shared" si="17"/>
        <v>0</v>
      </c>
      <c r="BC51" s="364">
        <f t="shared" si="18"/>
        <v>0</v>
      </c>
      <c r="BD51" s="371">
        <f t="shared" si="19"/>
        <v>0</v>
      </c>
      <c r="BE51" s="372">
        <f t="shared" si="20"/>
        <v>0</v>
      </c>
      <c r="BF51" s="372">
        <f t="shared" si="21"/>
        <v>0</v>
      </c>
      <c r="BG51" s="381">
        <f t="shared" si="22"/>
        <v>0</v>
      </c>
      <c r="BH51" s="372">
        <f t="shared" si="22"/>
        <v>0</v>
      </c>
      <c r="BI51" s="372">
        <f t="shared" si="23"/>
        <v>0</v>
      </c>
      <c r="BJ51" s="436"/>
    </row>
    <row r="52" spans="1:62" s="149" customFormat="1" ht="30" customHeight="1">
      <c r="A52" s="40">
        <f t="shared" si="27"/>
        <v>45</v>
      </c>
      <c r="B52" s="197">
        <v>51617</v>
      </c>
      <c r="C52" s="198" t="s">
        <v>38</v>
      </c>
      <c r="D52" s="151" t="s">
        <v>78</v>
      </c>
      <c r="E52" s="168">
        <f>+'42 61'!E51+'42 63'!E51+'42 64'!E51+'42 65'!E51+'42 66'!E51+'42 67'!E51</f>
        <v>0</v>
      </c>
      <c r="F52" s="161">
        <f>+'42 61'!F51+'42 63'!F51+'42 64'!F51+'42 65'!F51+'42 66'!F51+'42 67'!F51</f>
        <v>0</v>
      </c>
      <c r="G52" s="448">
        <f t="shared" si="0"/>
        <v>0</v>
      </c>
      <c r="H52" s="161">
        <f>+'42 61'!H51+'42 63'!H51+'42 64'!H51+'42 65'!H51+'42 66'!H51+'42 67'!H51</f>
        <v>0</v>
      </c>
      <c r="I52" s="161">
        <f>+'42 61'!I51+'42 63'!I51+'42 64'!I51+'42 65'!I51+'42 66'!I51+'42 67'!I51</f>
        <v>0</v>
      </c>
      <c r="J52" s="448">
        <f t="shared" si="1"/>
        <v>0</v>
      </c>
      <c r="K52" s="161">
        <f>+'42 61'!K51+'42 63'!K51+'42 64'!K51+'42 65'!K51+'42 66'!K51+'42 67'!K51</f>
        <v>0</v>
      </c>
      <c r="L52" s="161">
        <f>+'42 61'!L51+'42 63'!L51+'42 64'!L51+'42 65'!L51+'42 66'!L51+'42 67'!L51</f>
        <v>0</v>
      </c>
      <c r="M52" s="444">
        <f t="shared" si="2"/>
        <v>0</v>
      </c>
      <c r="N52" s="404">
        <f t="shared" si="24"/>
        <v>0</v>
      </c>
      <c r="O52" s="161">
        <f t="shared" si="24"/>
        <v>0</v>
      </c>
      <c r="P52" s="403">
        <f t="shared" si="3"/>
        <v>0</v>
      </c>
      <c r="Q52" s="168">
        <f>+'42 61'!Q51+'42 63'!Q51+'42 64'!Q51+'42 65'!Q51+'42 66'!Q51+'42 67'!Q51</f>
        <v>0</v>
      </c>
      <c r="R52" s="161">
        <f>+'42 61'!R51+'42 63'!R51+'42 64'!R51+'42 65'!R51+'42 66'!R51+'42 67'!R51</f>
        <v>0</v>
      </c>
      <c r="S52" s="448">
        <f t="shared" si="4"/>
        <v>0</v>
      </c>
      <c r="T52" s="161">
        <f>+'42 61'!T51+'42 63'!T51+'42 64'!T51+'42 65'!T51+'42 66'!T51+'42 67'!T51</f>
        <v>0</v>
      </c>
      <c r="U52" s="161">
        <f>+'42 61'!U51+'42 63'!U51+'42 64'!U51+'42 65'!U51+'42 66'!U51+'42 67'!U51</f>
        <v>0</v>
      </c>
      <c r="V52" s="448">
        <f t="shared" si="5"/>
        <v>0</v>
      </c>
      <c r="W52" s="161">
        <f>+'42 61'!W51+'42 63'!W51+'42 64'!W51+'42 65'!W51+'42 66'!W51+'42 67'!W51</f>
        <v>0</v>
      </c>
      <c r="X52" s="161">
        <f>+'42 61'!X51+'42 63'!X51+'42 64'!X51+'42 65'!X51+'42 66'!X51+'42 67'!X51</f>
        <v>0</v>
      </c>
      <c r="Y52" s="444">
        <f t="shared" si="6"/>
        <v>0</v>
      </c>
      <c r="Z52" s="168">
        <f t="shared" si="25"/>
        <v>0</v>
      </c>
      <c r="AA52" s="161">
        <f t="shared" si="25"/>
        <v>0</v>
      </c>
      <c r="AB52" s="403">
        <f t="shared" si="7"/>
        <v>0</v>
      </c>
      <c r="AC52" s="404">
        <f t="shared" si="26"/>
        <v>0</v>
      </c>
      <c r="AD52" s="161">
        <f t="shared" si="26"/>
        <v>0</v>
      </c>
      <c r="AE52" s="403">
        <f t="shared" si="8"/>
        <v>0</v>
      </c>
      <c r="AF52" s="168">
        <f>+'42 61'!AF51+'42 63'!AF51+'42 64'!AF51+'42 65'!AF51+'42 66'!AF51+'42 67'!AF51</f>
        <v>0</v>
      </c>
      <c r="AG52" s="161">
        <f>+'42 61'!AG51+'42 63'!AG51+'42 64'!AG51+'42 65'!AG51+'42 66'!AG51+'42 67'!AG51</f>
        <v>0</v>
      </c>
      <c r="AH52" s="462">
        <f t="shared" si="9"/>
        <v>0</v>
      </c>
      <c r="AI52" s="161">
        <f>+'42 61'!AI51+'42 63'!AI51+'42 64'!AI51+'42 65'!AI51+'42 66'!AI51+'42 67'!AI51</f>
        <v>0</v>
      </c>
      <c r="AJ52" s="161">
        <f>+'42 61'!AJ51+'42 63'!AJ51+'42 64'!AJ51+'42 65'!AJ51+'42 66'!AJ51+'42 67'!AJ51</f>
        <v>0</v>
      </c>
      <c r="AK52" s="462">
        <f t="shared" si="10"/>
        <v>0</v>
      </c>
      <c r="AL52" s="161">
        <f>+'42 61'!AL51+'42 63'!AL51+'42 64'!AL51+'42 65'!AL51+'42 66'!AL51+'42 67'!AL51</f>
        <v>0</v>
      </c>
      <c r="AM52" s="161">
        <f>+'42 61'!AM51+'42 63'!AM51+'42 64'!AM51+'42 65'!AM51+'42 66'!AM51+'42 67'!AM51</f>
        <v>0</v>
      </c>
      <c r="AN52" s="444">
        <f t="shared" si="11"/>
        <v>0</v>
      </c>
      <c r="AO52" s="404">
        <f t="shared" si="12"/>
        <v>0</v>
      </c>
      <c r="AP52" s="161">
        <f t="shared" si="12"/>
        <v>0</v>
      </c>
      <c r="AQ52" s="161">
        <f t="shared" si="13"/>
        <v>0</v>
      </c>
      <c r="AR52" s="168">
        <f>+'42 61'!AR51+'42 63'!AR51+'42 64'!AR51+'42 65'!AR51+'42 66'!AR51+'42 67'!AR51</f>
        <v>0</v>
      </c>
      <c r="AS52" s="161">
        <f>+'42 61'!AS51+'42 63'!AS51+'42 64'!AS51+'42 65'!AS51+'42 66'!AS51+'42 67'!AS51</f>
        <v>0</v>
      </c>
      <c r="AT52" s="462">
        <f t="shared" si="14"/>
        <v>0</v>
      </c>
      <c r="AU52" s="161">
        <f>+'42 61'!AU51+'42 63'!AU51+'42 64'!AU51+'42 65'!AU51+'42 66'!AU51+'42 67'!AU51</f>
        <v>0</v>
      </c>
      <c r="AV52" s="161">
        <f>+'42 61'!AV51+'42 63'!AV51+'42 64'!AV51+'42 65'!AV51+'42 66'!AV51+'42 67'!AV51</f>
        <v>0</v>
      </c>
      <c r="AW52" s="448">
        <f t="shared" si="15"/>
        <v>0</v>
      </c>
      <c r="AX52" s="161">
        <f>+'42 61'!AX51+'42 63'!AX51+'42 64'!AX51+'42 65'!AX51+'42 66'!AX51+'42 67'!AX51</f>
        <v>0</v>
      </c>
      <c r="AY52" s="161">
        <f>+'42 61'!AY51+'42 63'!AY51+'42 64'!AY51+'42 65'!AY51+'42 66'!AY51+'42 67'!AY51</f>
        <v>0</v>
      </c>
      <c r="AZ52" s="444">
        <f t="shared" si="16"/>
        <v>0</v>
      </c>
      <c r="BA52" s="359">
        <f t="shared" si="17"/>
        <v>0</v>
      </c>
      <c r="BB52" s="364">
        <f t="shared" si="17"/>
        <v>0</v>
      </c>
      <c r="BC52" s="364">
        <f t="shared" si="18"/>
        <v>0</v>
      </c>
      <c r="BD52" s="371">
        <f t="shared" si="19"/>
        <v>0</v>
      </c>
      <c r="BE52" s="372">
        <f t="shared" si="20"/>
        <v>0</v>
      </c>
      <c r="BF52" s="372">
        <f t="shared" si="21"/>
        <v>0</v>
      </c>
      <c r="BG52" s="381">
        <f t="shared" si="22"/>
        <v>0</v>
      </c>
      <c r="BH52" s="372">
        <f t="shared" si="22"/>
        <v>0</v>
      </c>
      <c r="BI52" s="372">
        <f t="shared" si="23"/>
        <v>0</v>
      </c>
      <c r="BJ52" s="436"/>
    </row>
    <row r="53" spans="1:62" s="149" customFormat="1" ht="30" customHeight="1">
      <c r="A53" s="40">
        <f t="shared" si="27"/>
        <v>46</v>
      </c>
      <c r="B53" s="488">
        <v>51624</v>
      </c>
      <c r="C53" s="489" t="s">
        <v>305</v>
      </c>
      <c r="D53" s="152" t="s">
        <v>309</v>
      </c>
      <c r="E53" s="168" t="e">
        <f>+'42 61'!#REF!+'42 63'!#REF!+'42 64'!#REF!+'42 65'!#REF!+'42 66'!#REF!+'42 67'!#REF!</f>
        <v>#REF!</v>
      </c>
      <c r="F53" s="161" t="e">
        <f>+'42 61'!#REF!+'42 63'!#REF!+'42 64'!#REF!+'42 65'!#REF!+'42 66'!#REF!+'42 67'!#REF!</f>
        <v>#REF!</v>
      </c>
      <c r="G53" s="448" t="e">
        <f t="shared" ref="G53:G54" si="28">+E53-F53</f>
        <v>#REF!</v>
      </c>
      <c r="H53" s="161" t="e">
        <f>+'42 61'!#REF!+'42 63'!#REF!+'42 64'!#REF!+'42 65'!#REF!+'42 66'!#REF!+'42 67'!#REF!</f>
        <v>#REF!</v>
      </c>
      <c r="I53" s="161" t="e">
        <f>+'42 61'!#REF!+'42 63'!#REF!+'42 64'!#REF!+'42 65'!#REF!+'42 66'!#REF!+'42 67'!#REF!</f>
        <v>#REF!</v>
      </c>
      <c r="J53" s="448" t="e">
        <f t="shared" ref="J53:J54" si="29">+H53-I53</f>
        <v>#REF!</v>
      </c>
      <c r="K53" s="161" t="e">
        <f>+'42 61'!#REF!+'42 63'!#REF!+'42 64'!#REF!+'42 65'!#REF!+'42 66'!#REF!+'42 67'!#REF!</f>
        <v>#REF!</v>
      </c>
      <c r="L53" s="161" t="e">
        <f>+'42 61'!#REF!+'42 63'!#REF!+'42 64'!#REF!+'42 65'!#REF!+'42 66'!#REF!+'42 67'!#REF!</f>
        <v>#REF!</v>
      </c>
      <c r="M53" s="444" t="e">
        <f t="shared" ref="M53:M54" si="30">+K53-L53</f>
        <v>#REF!</v>
      </c>
      <c r="N53" s="404" t="e">
        <f t="shared" ref="N53:N54" si="31">+E53+H53+K53</f>
        <v>#REF!</v>
      </c>
      <c r="O53" s="161" t="e">
        <f t="shared" ref="O53:O54" si="32">+F53+I53+L53</f>
        <v>#REF!</v>
      </c>
      <c r="P53" s="403" t="e">
        <f t="shared" ref="P53:P54" si="33">+N53-O53</f>
        <v>#REF!</v>
      </c>
      <c r="Q53" s="168" t="e">
        <f>+'42 61'!#REF!+'42 63'!#REF!+'42 64'!#REF!+'42 65'!#REF!+'42 66'!#REF!+'42 67'!#REF!</f>
        <v>#REF!</v>
      </c>
      <c r="R53" s="161" t="e">
        <f>+'42 61'!#REF!+'42 63'!#REF!+'42 64'!#REF!+'42 65'!#REF!+'42 66'!#REF!+'42 67'!#REF!</f>
        <v>#REF!</v>
      </c>
      <c r="S53" s="448" t="e">
        <f t="shared" ref="S53:S54" si="34">+Q53-R53</f>
        <v>#REF!</v>
      </c>
      <c r="T53" s="161" t="e">
        <f>+'42 61'!#REF!+'42 63'!#REF!+'42 64'!#REF!+'42 65'!#REF!+'42 66'!#REF!+'42 67'!#REF!</f>
        <v>#REF!</v>
      </c>
      <c r="U53" s="161" t="e">
        <f>+'42 61'!#REF!+'42 63'!#REF!+'42 64'!#REF!+'42 65'!#REF!+'42 66'!#REF!+'42 67'!#REF!</f>
        <v>#REF!</v>
      </c>
      <c r="V53" s="448" t="e">
        <f t="shared" ref="V53:V54" si="35">+T53-U53</f>
        <v>#REF!</v>
      </c>
      <c r="W53" s="161" t="e">
        <f>+'42 61'!#REF!+'42 63'!#REF!+'42 64'!#REF!+'42 65'!#REF!+'42 66'!#REF!+'42 67'!#REF!</f>
        <v>#REF!</v>
      </c>
      <c r="X53" s="161" t="e">
        <f>+'42 61'!#REF!+'42 63'!#REF!+'42 64'!#REF!+'42 65'!#REF!+'42 66'!#REF!+'42 67'!#REF!</f>
        <v>#REF!</v>
      </c>
      <c r="Y53" s="444" t="e">
        <f t="shared" ref="Y53:Y54" si="36">+W53-X53</f>
        <v>#REF!</v>
      </c>
      <c r="Z53" s="168" t="e">
        <f t="shared" ref="Z53:Z54" si="37">+Q53+T53+W53</f>
        <v>#REF!</v>
      </c>
      <c r="AA53" s="161" t="e">
        <f t="shared" ref="AA53:AA54" si="38">+R53+U53+X53</f>
        <v>#REF!</v>
      </c>
      <c r="AB53" s="403" t="e">
        <f t="shared" ref="AB53:AB54" si="39">+Z53-AA53</f>
        <v>#REF!</v>
      </c>
      <c r="AC53" s="404" t="e">
        <f t="shared" ref="AC53:AC54" si="40">+E53+H53+K53+Q53+T53+W53</f>
        <v>#REF!</v>
      </c>
      <c r="AD53" s="161" t="e">
        <f t="shared" ref="AD53:AD54" si="41">+F53+I53+L53+R53+U53+X53</f>
        <v>#REF!</v>
      </c>
      <c r="AE53" s="403" t="e">
        <f t="shared" ref="AE53:AE54" si="42">+AC53-AD53</f>
        <v>#REF!</v>
      </c>
      <c r="AF53" s="168" t="e">
        <f>+'42 61'!#REF!+'42 63'!#REF!+'42 64'!#REF!+'42 65'!#REF!+'42 66'!#REF!+'42 67'!#REF!</f>
        <v>#REF!</v>
      </c>
      <c r="AG53" s="161" t="e">
        <f>+'42 61'!#REF!+'42 63'!#REF!+'42 64'!#REF!+'42 65'!#REF!+'42 66'!#REF!+'42 67'!#REF!</f>
        <v>#REF!</v>
      </c>
      <c r="AH53" s="462" t="e">
        <f t="shared" ref="AH53:AH54" si="43">+AF53-AG53</f>
        <v>#REF!</v>
      </c>
      <c r="AI53" s="161" t="e">
        <f>+'42 61'!#REF!+'42 63'!#REF!+'42 64'!#REF!+'42 65'!#REF!+'42 66'!#REF!+'42 67'!#REF!</f>
        <v>#REF!</v>
      </c>
      <c r="AJ53" s="161" t="e">
        <f>+'42 61'!#REF!+'42 63'!#REF!+'42 64'!#REF!+'42 65'!#REF!+'42 66'!#REF!+'42 67'!#REF!</f>
        <v>#REF!</v>
      </c>
      <c r="AK53" s="462" t="e">
        <f t="shared" ref="AK53:AK54" si="44">+AI53-AJ53</f>
        <v>#REF!</v>
      </c>
      <c r="AL53" s="161" t="e">
        <f>+'42 61'!#REF!+'42 63'!#REF!+'42 64'!#REF!+'42 65'!#REF!+'42 66'!#REF!+'42 67'!#REF!</f>
        <v>#REF!</v>
      </c>
      <c r="AM53" s="161" t="e">
        <f>+'42 61'!#REF!+'42 63'!#REF!+'42 64'!#REF!+'42 65'!#REF!+'42 66'!#REF!+'42 67'!#REF!</f>
        <v>#REF!</v>
      </c>
      <c r="AN53" s="444" t="e">
        <f t="shared" ref="AN53:AN54" si="45">+AL53-AM53</f>
        <v>#REF!</v>
      </c>
      <c r="AO53" s="404" t="e">
        <f t="shared" ref="AO53:AO54" si="46">+AF53+AI53+AL53</f>
        <v>#REF!</v>
      </c>
      <c r="AP53" s="161" t="e">
        <f t="shared" ref="AP53:AP54" si="47">+AG53+AJ53+AM53</f>
        <v>#REF!</v>
      </c>
      <c r="AQ53" s="161" t="e">
        <f t="shared" ref="AQ53:AQ54" si="48">+AO53-AP53</f>
        <v>#REF!</v>
      </c>
      <c r="AR53" s="168" t="e">
        <f>+'42 61'!#REF!+'42 63'!#REF!+'42 64'!#REF!+'42 65'!#REF!+'42 66'!#REF!+'42 67'!#REF!</f>
        <v>#REF!</v>
      </c>
      <c r="AS53" s="161" t="e">
        <f>+'42 61'!#REF!+'42 63'!#REF!+'42 64'!#REF!+'42 65'!#REF!+'42 66'!#REF!+'42 67'!#REF!</f>
        <v>#REF!</v>
      </c>
      <c r="AT53" s="462" t="e">
        <f t="shared" ref="AT53:AT54" si="49">+AR53-AS53</f>
        <v>#REF!</v>
      </c>
      <c r="AU53" s="161" t="e">
        <f>+'42 61'!#REF!+'42 63'!#REF!+'42 64'!#REF!+'42 65'!#REF!+'42 66'!#REF!+'42 67'!#REF!</f>
        <v>#REF!</v>
      </c>
      <c r="AV53" s="161" t="e">
        <f>+'42 61'!#REF!+'42 63'!#REF!+'42 64'!#REF!+'42 65'!#REF!+'42 66'!#REF!+'42 67'!#REF!</f>
        <v>#REF!</v>
      </c>
      <c r="AW53" s="448" t="e">
        <f t="shared" ref="AW53:AW54" si="50">+AU53-AV53</f>
        <v>#REF!</v>
      </c>
      <c r="AX53" s="161" t="e">
        <f>+'42 61'!#REF!+'42 63'!#REF!+'42 64'!#REF!+'42 65'!#REF!+'42 66'!#REF!+'42 67'!#REF!</f>
        <v>#REF!</v>
      </c>
      <c r="AY53" s="161" t="e">
        <f>+'42 61'!#REF!+'42 63'!#REF!+'42 64'!#REF!+'42 65'!#REF!+'42 66'!#REF!+'42 67'!#REF!</f>
        <v>#REF!</v>
      </c>
      <c r="AZ53" s="444" t="e">
        <f t="shared" ref="AZ53:AZ54" si="51">+AX53-AY53</f>
        <v>#REF!</v>
      </c>
      <c r="BA53" s="359" t="e">
        <f t="shared" ref="BA53:BA54" si="52">+AR53+AU53+AX53</f>
        <v>#REF!</v>
      </c>
      <c r="BB53" s="364" t="e">
        <f t="shared" ref="BB53:BB54" si="53">+AS53+AV53+AY53</f>
        <v>#REF!</v>
      </c>
      <c r="BC53" s="364" t="e">
        <f t="shared" ref="BC53:BC54" si="54">+BA53-BB53</f>
        <v>#REF!</v>
      </c>
      <c r="BD53" s="371" t="e">
        <f t="shared" ref="BD53:BD54" si="55">AF53+AI53+AL53+AR53+AU53+AX53</f>
        <v>#REF!</v>
      </c>
      <c r="BE53" s="372" t="e">
        <f t="shared" ref="BE53:BE54" si="56">+AG53+AJ53+AM53+AS53+AV53+AY53</f>
        <v>#REF!</v>
      </c>
      <c r="BF53" s="372" t="e">
        <f t="shared" ref="BF53:BF54" si="57">+BD53-BE53</f>
        <v>#REF!</v>
      </c>
      <c r="BG53" s="381" t="e">
        <f t="shared" ref="BG53:BG54" si="58">+AC53+BD53</f>
        <v>#REF!</v>
      </c>
      <c r="BH53" s="372" t="e">
        <f t="shared" ref="BH53:BH54" si="59">+AD53+BE53</f>
        <v>#REF!</v>
      </c>
      <c r="BI53" s="372" t="e">
        <f t="shared" ref="BI53:BI54" si="60">+BG53-BH53</f>
        <v>#REF!</v>
      </c>
      <c r="BJ53" s="436"/>
    </row>
    <row r="54" spans="1:62" s="149" customFormat="1" ht="30" customHeight="1">
      <c r="A54" s="40">
        <f t="shared" si="27"/>
        <v>47</v>
      </c>
      <c r="B54" s="488">
        <v>51708</v>
      </c>
      <c r="C54" s="489" t="s">
        <v>306</v>
      </c>
      <c r="D54" s="152" t="s">
        <v>310</v>
      </c>
      <c r="E54" s="168">
        <f>+'42 61'!E53+'42 63'!E53+'42 64'!E53+'42 65'!E53+'42 66'!E53+'42 67'!E53</f>
        <v>0</v>
      </c>
      <c r="F54" s="161">
        <f>+'42 61'!F53+'42 63'!F53+'42 64'!F53+'42 65'!F53+'42 66'!F53+'42 67'!F53</f>
        <v>0</v>
      </c>
      <c r="G54" s="448">
        <f t="shared" si="28"/>
        <v>0</v>
      </c>
      <c r="H54" s="161">
        <f>+'42 61'!H53+'42 63'!H53+'42 64'!H53+'42 65'!H53+'42 66'!H53+'42 67'!H53</f>
        <v>0</v>
      </c>
      <c r="I54" s="161">
        <f>+'42 61'!I53+'42 63'!I53+'42 64'!I53+'42 65'!I53+'42 66'!I53+'42 67'!I53</f>
        <v>0</v>
      </c>
      <c r="J54" s="448">
        <f t="shared" si="29"/>
        <v>0</v>
      </c>
      <c r="K54" s="161">
        <f>+'42 61'!K53+'42 63'!K53+'42 64'!K53+'42 65'!K53+'42 66'!K53+'42 67'!K53</f>
        <v>0</v>
      </c>
      <c r="L54" s="161">
        <f>+'42 61'!L53+'42 63'!L53+'42 64'!L53+'42 65'!L53+'42 66'!L53+'42 67'!L53</f>
        <v>0</v>
      </c>
      <c r="M54" s="444">
        <f t="shared" si="30"/>
        <v>0</v>
      </c>
      <c r="N54" s="404">
        <f t="shared" si="31"/>
        <v>0</v>
      </c>
      <c r="O54" s="161">
        <f t="shared" si="32"/>
        <v>0</v>
      </c>
      <c r="P54" s="403">
        <f t="shared" si="33"/>
        <v>0</v>
      </c>
      <c r="Q54" s="168">
        <f>+'42 61'!Q53+'42 63'!Q53+'42 64'!Q53+'42 65'!Q53+'42 66'!Q53+'42 67'!Q53</f>
        <v>0</v>
      </c>
      <c r="R54" s="161">
        <f>+'42 61'!R53+'42 63'!R53+'42 64'!R53+'42 65'!R53+'42 66'!R53+'42 67'!R53</f>
        <v>0</v>
      </c>
      <c r="S54" s="448">
        <f t="shared" si="34"/>
        <v>0</v>
      </c>
      <c r="T54" s="161">
        <f>+'42 61'!T53+'42 63'!T53+'42 64'!T53+'42 65'!T53+'42 66'!T53+'42 67'!T53</f>
        <v>0</v>
      </c>
      <c r="U54" s="161">
        <f>+'42 61'!U53+'42 63'!U53+'42 64'!U53+'42 65'!U53+'42 66'!U53+'42 67'!U53</f>
        <v>0</v>
      </c>
      <c r="V54" s="448">
        <f t="shared" si="35"/>
        <v>0</v>
      </c>
      <c r="W54" s="161">
        <f>+'42 61'!W53+'42 63'!W53+'42 64'!W53+'42 65'!W53+'42 66'!W53+'42 67'!W53</f>
        <v>0</v>
      </c>
      <c r="X54" s="161">
        <f>+'42 61'!X53+'42 63'!X53+'42 64'!X53+'42 65'!X53+'42 66'!X53+'42 67'!X53</f>
        <v>0</v>
      </c>
      <c r="Y54" s="444">
        <f t="shared" si="36"/>
        <v>0</v>
      </c>
      <c r="Z54" s="168">
        <f t="shared" si="37"/>
        <v>0</v>
      </c>
      <c r="AA54" s="161">
        <f t="shared" si="38"/>
        <v>0</v>
      </c>
      <c r="AB54" s="403">
        <f t="shared" si="39"/>
        <v>0</v>
      </c>
      <c r="AC54" s="404">
        <f t="shared" si="40"/>
        <v>0</v>
      </c>
      <c r="AD54" s="161">
        <f t="shared" si="41"/>
        <v>0</v>
      </c>
      <c r="AE54" s="403">
        <f t="shared" si="42"/>
        <v>0</v>
      </c>
      <c r="AF54" s="168">
        <f>+'42 61'!AF53+'42 63'!AF53+'42 64'!AF53+'42 65'!AF53+'42 66'!AF53+'42 67'!AF53</f>
        <v>0</v>
      </c>
      <c r="AG54" s="161">
        <f>+'42 61'!AG53+'42 63'!AG53+'42 64'!AG53+'42 65'!AG53+'42 66'!AG53+'42 67'!AG53</f>
        <v>0</v>
      </c>
      <c r="AH54" s="462">
        <f t="shared" si="43"/>
        <v>0</v>
      </c>
      <c r="AI54" s="161">
        <f>+'42 61'!AI53+'42 63'!AI53+'42 64'!AI53+'42 65'!AI53+'42 66'!AI53+'42 67'!AI53</f>
        <v>0</v>
      </c>
      <c r="AJ54" s="161">
        <f>+'42 61'!AJ53+'42 63'!AJ53+'42 64'!AJ53+'42 65'!AJ53+'42 66'!AJ53+'42 67'!AJ53</f>
        <v>0</v>
      </c>
      <c r="AK54" s="462">
        <f t="shared" si="44"/>
        <v>0</v>
      </c>
      <c r="AL54" s="161">
        <f>+'42 61'!AL53+'42 63'!AL53+'42 64'!AL53+'42 65'!AL53+'42 66'!AL53+'42 67'!AL53</f>
        <v>0</v>
      </c>
      <c r="AM54" s="161">
        <f>+'42 61'!AM53+'42 63'!AM53+'42 64'!AM53+'42 65'!AM53+'42 66'!AM53+'42 67'!AM53</f>
        <v>0</v>
      </c>
      <c r="AN54" s="444">
        <f t="shared" si="45"/>
        <v>0</v>
      </c>
      <c r="AO54" s="404">
        <f t="shared" si="46"/>
        <v>0</v>
      </c>
      <c r="AP54" s="161">
        <f t="shared" si="47"/>
        <v>0</v>
      </c>
      <c r="AQ54" s="161">
        <f t="shared" si="48"/>
        <v>0</v>
      </c>
      <c r="AR54" s="168">
        <f>+'42 61'!AR53+'42 63'!AR53+'42 64'!AR53+'42 65'!AR53+'42 66'!AR53+'42 67'!AR53</f>
        <v>0</v>
      </c>
      <c r="AS54" s="161">
        <f>+'42 61'!AS53+'42 63'!AS53+'42 64'!AS53+'42 65'!AS53+'42 66'!AS53+'42 67'!AS53</f>
        <v>0</v>
      </c>
      <c r="AT54" s="462">
        <f t="shared" si="49"/>
        <v>0</v>
      </c>
      <c r="AU54" s="161">
        <f>+'42 61'!AU53+'42 63'!AU53+'42 64'!AU53+'42 65'!AU53+'42 66'!AU53+'42 67'!AU53</f>
        <v>0</v>
      </c>
      <c r="AV54" s="161">
        <f>+'42 61'!AV53+'42 63'!AV53+'42 64'!AV53+'42 65'!AV53+'42 66'!AV53+'42 67'!AV53</f>
        <v>0</v>
      </c>
      <c r="AW54" s="448">
        <f t="shared" si="50"/>
        <v>0</v>
      </c>
      <c r="AX54" s="161">
        <f>+'42 61'!AX53+'42 63'!AX53+'42 64'!AX53+'42 65'!AX53+'42 66'!AX53+'42 67'!AX53</f>
        <v>0</v>
      </c>
      <c r="AY54" s="161">
        <f>+'42 61'!AY53+'42 63'!AY53+'42 64'!AY53+'42 65'!AY53+'42 66'!AY53+'42 67'!AY53</f>
        <v>0</v>
      </c>
      <c r="AZ54" s="444">
        <f t="shared" si="51"/>
        <v>0</v>
      </c>
      <c r="BA54" s="359">
        <f t="shared" si="52"/>
        <v>0</v>
      </c>
      <c r="BB54" s="364">
        <f t="shared" si="53"/>
        <v>0</v>
      </c>
      <c r="BC54" s="364">
        <f t="shared" si="54"/>
        <v>0</v>
      </c>
      <c r="BD54" s="371">
        <f t="shared" si="55"/>
        <v>0</v>
      </c>
      <c r="BE54" s="372">
        <f t="shared" si="56"/>
        <v>0</v>
      </c>
      <c r="BF54" s="372">
        <f t="shared" si="57"/>
        <v>0</v>
      </c>
      <c r="BG54" s="381">
        <f t="shared" si="58"/>
        <v>0</v>
      </c>
      <c r="BH54" s="372">
        <f t="shared" si="59"/>
        <v>0</v>
      </c>
      <c r="BI54" s="372">
        <f t="shared" si="60"/>
        <v>0</v>
      </c>
      <c r="BJ54" s="436"/>
    </row>
    <row r="55" spans="1:62" s="149" customFormat="1" ht="30" customHeight="1" thickBot="1">
      <c r="A55" s="40">
        <f>+A54+1</f>
        <v>48</v>
      </c>
      <c r="B55" s="481" t="s">
        <v>301</v>
      </c>
      <c r="C55" s="482" t="s">
        <v>302</v>
      </c>
      <c r="D55" s="152" t="s">
        <v>311</v>
      </c>
      <c r="E55" s="169">
        <f>+'42 61'!E54+'42 63'!E54+'42 64'!E54+'42 65'!E54+'42 66'!E54+'42 67'!E54</f>
        <v>0</v>
      </c>
      <c r="F55" s="163">
        <f>+'42 61'!F54+'42 63'!F54+'42 64'!F54+'42 65'!F54+'42 66'!F54+'42 67'!F54</f>
        <v>0</v>
      </c>
      <c r="G55" s="449">
        <f t="shared" si="0"/>
        <v>0</v>
      </c>
      <c r="H55" s="162">
        <f>+'42 61'!H54+'42 63'!H54+'42 64'!H54+'42 65'!H54+'42 66'!H54+'42 67'!H54</f>
        <v>0</v>
      </c>
      <c r="I55" s="162">
        <f>+'42 61'!I54+'42 63'!I54+'42 64'!I54+'42 65'!I54+'42 66'!I54+'42 67'!I54</f>
        <v>0</v>
      </c>
      <c r="J55" s="449">
        <f t="shared" si="1"/>
        <v>0</v>
      </c>
      <c r="K55" s="162">
        <f>+'42 61'!K54+'42 63'!K54+'42 64'!K54+'42 65'!K54+'42 66'!K54+'42 67'!K54</f>
        <v>0</v>
      </c>
      <c r="L55" s="162">
        <f>+'42 61'!L54+'42 63'!L54+'42 64'!L54+'42 65'!L54+'42 66'!L54+'42 67'!L54</f>
        <v>0</v>
      </c>
      <c r="M55" s="445">
        <f t="shared" si="2"/>
        <v>0</v>
      </c>
      <c r="N55" s="406">
        <f t="shared" si="24"/>
        <v>0</v>
      </c>
      <c r="O55" s="162">
        <f t="shared" si="24"/>
        <v>0</v>
      </c>
      <c r="P55" s="405">
        <f t="shared" si="3"/>
        <v>0</v>
      </c>
      <c r="Q55" s="169">
        <f>+'42 61'!Q54+'42 63'!Q54+'42 64'!Q54+'42 65'!Q54+'42 66'!Q54+'42 67'!Q54</f>
        <v>0</v>
      </c>
      <c r="R55" s="162">
        <f>+'42 61'!R54+'42 63'!R54+'42 64'!R54+'42 65'!R54+'42 66'!R54+'42 67'!R54</f>
        <v>0</v>
      </c>
      <c r="S55" s="449">
        <f t="shared" si="4"/>
        <v>0</v>
      </c>
      <c r="T55" s="162">
        <f>+'42 61'!T54+'42 63'!T54+'42 64'!T54+'42 65'!T54+'42 66'!T54+'42 67'!T54</f>
        <v>0</v>
      </c>
      <c r="U55" s="162">
        <f>+'42 61'!U54+'42 63'!U54+'42 64'!U54+'42 65'!U54+'42 66'!U54+'42 67'!U54</f>
        <v>0</v>
      </c>
      <c r="V55" s="449">
        <f t="shared" si="5"/>
        <v>0</v>
      </c>
      <c r="W55" s="163">
        <f>+'42 61'!W54+'42 63'!W54+'42 64'!W54+'42 65'!W54+'42 66'!W54+'42 67'!W54</f>
        <v>0</v>
      </c>
      <c r="X55" s="163">
        <f>+'42 61'!X54+'42 63'!X54+'42 64'!X54+'42 65'!X54+'42 66'!X54+'42 67'!X54</f>
        <v>0</v>
      </c>
      <c r="Y55" s="469">
        <f t="shared" si="6"/>
        <v>0</v>
      </c>
      <c r="Z55" s="169">
        <f t="shared" si="25"/>
        <v>0</v>
      </c>
      <c r="AA55" s="162">
        <f t="shared" si="25"/>
        <v>0</v>
      </c>
      <c r="AB55" s="405">
        <f t="shared" si="7"/>
        <v>0</v>
      </c>
      <c r="AC55" s="407">
        <f t="shared" si="26"/>
        <v>0</v>
      </c>
      <c r="AD55" s="163">
        <f t="shared" si="26"/>
        <v>0</v>
      </c>
      <c r="AE55" s="408">
        <f t="shared" si="8"/>
        <v>0</v>
      </c>
      <c r="AF55" s="169">
        <f>+'42 61'!AF54+'42 63'!AF54+'42 64'!AF54+'42 65'!AF54+'42 66'!AF54+'42 67'!AF54</f>
        <v>0</v>
      </c>
      <c r="AG55" s="163">
        <f>+'42 61'!AG54+'42 63'!AG54+'42 64'!AG54+'42 65'!AG54+'42 66'!AG54+'42 67'!AG54</f>
        <v>0</v>
      </c>
      <c r="AH55" s="463">
        <f t="shared" si="9"/>
        <v>0</v>
      </c>
      <c r="AI55" s="162">
        <f>+'42 61'!AI54+'42 63'!AI54+'42 64'!AI54+'42 65'!AI54+'42 66'!AI54+'42 67'!AI54</f>
        <v>0</v>
      </c>
      <c r="AJ55" s="163">
        <f>+'42 61'!AJ54+'42 63'!AJ54+'42 64'!AJ54+'42 65'!AJ54+'42 66'!AJ54+'42 67'!AJ54</f>
        <v>0</v>
      </c>
      <c r="AK55" s="463">
        <f t="shared" si="10"/>
        <v>0</v>
      </c>
      <c r="AL55" s="162">
        <f>+'42 61'!AL54+'42 63'!AL54+'42 64'!AL54+'42 65'!AL54+'42 66'!AL54+'42 67'!AL54</f>
        <v>0</v>
      </c>
      <c r="AM55" s="163">
        <f>+'42 61'!AM54+'42 63'!AM54+'42 64'!AM54+'42 65'!AM54+'42 66'!AM54+'42 67'!AM54</f>
        <v>0</v>
      </c>
      <c r="AN55" s="445">
        <f t="shared" si="11"/>
        <v>0</v>
      </c>
      <c r="AO55" s="406">
        <f t="shared" si="12"/>
        <v>0</v>
      </c>
      <c r="AP55" s="162">
        <f t="shared" si="12"/>
        <v>0</v>
      </c>
      <c r="AQ55" s="162">
        <f t="shared" si="13"/>
        <v>0</v>
      </c>
      <c r="AR55" s="169">
        <f>+'42 61'!AR54+'42 63'!AR54+'42 64'!AR54+'42 65'!AR54+'42 66'!AR54+'42 67'!AR54</f>
        <v>0</v>
      </c>
      <c r="AS55" s="163">
        <f>+'42 61'!AS54+'42 63'!AS54+'42 64'!AS54+'42 65'!AS54+'42 66'!AS54+'42 67'!AS54</f>
        <v>0</v>
      </c>
      <c r="AT55" s="463">
        <f t="shared" si="14"/>
        <v>0</v>
      </c>
      <c r="AU55" s="162">
        <f>+'42 61'!AU54+'42 63'!AU54+'42 64'!AU54+'42 65'!AU54+'42 66'!AU54+'42 67'!AU54</f>
        <v>0</v>
      </c>
      <c r="AV55" s="163">
        <f>+'42 61'!AV54+'42 63'!AV54+'42 64'!AV54+'42 65'!AV54+'42 66'!AV54+'42 67'!AV54</f>
        <v>0</v>
      </c>
      <c r="AW55" s="449">
        <f t="shared" si="15"/>
        <v>0</v>
      </c>
      <c r="AX55" s="162">
        <f>+'42 61'!AX54+'42 63'!AX54+'42 64'!AX54+'42 65'!AX54+'42 66'!AX54+'42 67'!AX54</f>
        <v>0</v>
      </c>
      <c r="AY55" s="353">
        <f>+'42 61'!AY54+'42 63'!AY54+'42 64'!AY54+'42 65'!AY54+'42 66'!AY54+'42 67'!AY54</f>
        <v>0</v>
      </c>
      <c r="AZ55" s="445">
        <f t="shared" si="16"/>
        <v>0</v>
      </c>
      <c r="BA55" s="360">
        <f t="shared" si="17"/>
        <v>0</v>
      </c>
      <c r="BB55" s="365">
        <f t="shared" si="17"/>
        <v>0</v>
      </c>
      <c r="BC55" s="365">
        <f t="shared" si="18"/>
        <v>0</v>
      </c>
      <c r="BD55" s="373">
        <f t="shared" si="19"/>
        <v>0</v>
      </c>
      <c r="BE55" s="374">
        <f t="shared" si="20"/>
        <v>0</v>
      </c>
      <c r="BF55" s="374">
        <f t="shared" si="21"/>
        <v>0</v>
      </c>
      <c r="BG55" s="382">
        <f t="shared" si="22"/>
        <v>0</v>
      </c>
      <c r="BH55" s="374">
        <f t="shared" si="22"/>
        <v>0</v>
      </c>
      <c r="BI55" s="374">
        <f t="shared" si="23"/>
        <v>0</v>
      </c>
      <c r="BJ55" s="436"/>
    </row>
    <row r="56" spans="1:62" s="158" customFormat="1" ht="35.1" customHeight="1" thickBot="1">
      <c r="A56" s="571" t="s">
        <v>98</v>
      </c>
      <c r="B56" s="572"/>
      <c r="C56" s="573"/>
      <c r="D56" s="155"/>
      <c r="E56" s="157" t="e">
        <f>SUM(E7:E55)</f>
        <v>#REF!</v>
      </c>
      <c r="F56" s="156" t="e">
        <f t="shared" ref="F56:BI56" si="61">SUM(F7:F55)</f>
        <v>#REF!</v>
      </c>
      <c r="G56" s="451" t="e">
        <f t="shared" si="61"/>
        <v>#REF!</v>
      </c>
      <c r="H56" s="156" t="e">
        <f t="shared" si="61"/>
        <v>#REF!</v>
      </c>
      <c r="I56" s="156" t="e">
        <f>SUM(I7:I55)</f>
        <v>#REF!</v>
      </c>
      <c r="J56" s="450" t="e">
        <f t="shared" si="61"/>
        <v>#REF!</v>
      </c>
      <c r="K56" s="156" t="e">
        <f>SUM(K7:K55)</f>
        <v>#REF!</v>
      </c>
      <c r="L56" s="156" t="e">
        <f t="shared" si="61"/>
        <v>#REF!</v>
      </c>
      <c r="M56" s="446" t="e">
        <f t="shared" si="61"/>
        <v>#REF!</v>
      </c>
      <c r="N56" s="410" t="e">
        <f>SUM(N7:N55)</f>
        <v>#REF!</v>
      </c>
      <c r="O56" s="411" t="e">
        <f>SUM(O7:O55)</f>
        <v>#REF!</v>
      </c>
      <c r="P56" s="412" t="e">
        <f>SUM(P7:P55)</f>
        <v>#REF!</v>
      </c>
      <c r="Q56" s="157" t="e">
        <f t="shared" si="61"/>
        <v>#REF!</v>
      </c>
      <c r="R56" s="156" t="e">
        <f t="shared" si="61"/>
        <v>#REF!</v>
      </c>
      <c r="S56" s="451" t="e">
        <f t="shared" si="61"/>
        <v>#REF!</v>
      </c>
      <c r="T56" s="156" t="e">
        <f t="shared" si="61"/>
        <v>#REF!</v>
      </c>
      <c r="U56" s="156" t="e">
        <f t="shared" si="61"/>
        <v>#REF!</v>
      </c>
      <c r="V56" s="450" t="e">
        <f t="shared" si="61"/>
        <v>#REF!</v>
      </c>
      <c r="W56" s="156" t="e">
        <f t="shared" si="61"/>
        <v>#REF!</v>
      </c>
      <c r="X56" s="156" t="e">
        <f t="shared" si="61"/>
        <v>#REF!</v>
      </c>
      <c r="Y56" s="446" t="e">
        <f t="shared" si="61"/>
        <v>#REF!</v>
      </c>
      <c r="Z56" s="413" t="e">
        <f>SUM(Z7:Z55)</f>
        <v>#REF!</v>
      </c>
      <c r="AA56" s="411" t="e">
        <f>SUM(AA7:AA55)</f>
        <v>#REF!</v>
      </c>
      <c r="AB56" s="412" t="e">
        <f>SUM(AB7:AB55)</f>
        <v>#REF!</v>
      </c>
      <c r="AC56" s="414" t="e">
        <f>SUM(AC7:AC55)</f>
        <v>#REF!</v>
      </c>
      <c r="AD56" s="156" t="e">
        <f t="shared" si="61"/>
        <v>#REF!</v>
      </c>
      <c r="AE56" s="409" t="e">
        <f t="shared" si="61"/>
        <v>#REF!</v>
      </c>
      <c r="AF56" s="157" t="e">
        <f t="shared" si="61"/>
        <v>#REF!</v>
      </c>
      <c r="AG56" s="354" t="e">
        <f t="shared" si="61"/>
        <v>#REF!</v>
      </c>
      <c r="AH56" s="451" t="e">
        <f t="shared" si="61"/>
        <v>#REF!</v>
      </c>
      <c r="AI56" s="156" t="e">
        <f t="shared" si="61"/>
        <v>#REF!</v>
      </c>
      <c r="AJ56" s="354" t="e">
        <f t="shared" si="61"/>
        <v>#REF!</v>
      </c>
      <c r="AK56" s="451" t="e">
        <f t="shared" si="61"/>
        <v>#REF!</v>
      </c>
      <c r="AL56" s="156" t="e">
        <f t="shared" si="61"/>
        <v>#REF!</v>
      </c>
      <c r="AM56" s="354" t="e">
        <f t="shared" si="61"/>
        <v>#REF!</v>
      </c>
      <c r="AN56" s="446" t="e">
        <f t="shared" si="61"/>
        <v>#REF!</v>
      </c>
      <c r="AO56" s="410" t="e">
        <f t="shared" si="61"/>
        <v>#REF!</v>
      </c>
      <c r="AP56" s="411" t="e">
        <f t="shared" si="61"/>
        <v>#REF!</v>
      </c>
      <c r="AQ56" s="411" t="e">
        <f t="shared" si="61"/>
        <v>#REF!</v>
      </c>
      <c r="AR56" s="157" t="e">
        <f t="shared" si="61"/>
        <v>#REF!</v>
      </c>
      <c r="AS56" s="354" t="e">
        <f t="shared" si="61"/>
        <v>#REF!</v>
      </c>
      <c r="AT56" s="451" t="e">
        <f t="shared" si="61"/>
        <v>#REF!</v>
      </c>
      <c r="AU56" s="156" t="e">
        <f t="shared" si="61"/>
        <v>#REF!</v>
      </c>
      <c r="AV56" s="354" t="e">
        <f t="shared" si="61"/>
        <v>#REF!</v>
      </c>
      <c r="AW56" s="450" t="e">
        <f t="shared" si="61"/>
        <v>#REF!</v>
      </c>
      <c r="AX56" s="156" t="e">
        <f t="shared" si="61"/>
        <v>#REF!</v>
      </c>
      <c r="AY56" s="354" t="e">
        <f t="shared" si="61"/>
        <v>#REF!</v>
      </c>
      <c r="AZ56" s="446" t="e">
        <f t="shared" si="61"/>
        <v>#REF!</v>
      </c>
      <c r="BA56" s="361" t="e">
        <f t="shared" si="61"/>
        <v>#REF!</v>
      </c>
      <c r="BB56" s="366" t="e">
        <f t="shared" si="61"/>
        <v>#REF!</v>
      </c>
      <c r="BC56" s="366" t="e">
        <f t="shared" si="61"/>
        <v>#REF!</v>
      </c>
      <c r="BD56" s="375" t="e">
        <f t="shared" si="61"/>
        <v>#REF!</v>
      </c>
      <c r="BE56" s="376" t="e">
        <f t="shared" si="61"/>
        <v>#REF!</v>
      </c>
      <c r="BF56" s="376" t="e">
        <f t="shared" si="61"/>
        <v>#REF!</v>
      </c>
      <c r="BG56" s="383" t="e">
        <f t="shared" si="61"/>
        <v>#REF!</v>
      </c>
      <c r="BH56" s="376" t="e">
        <f t="shared" si="61"/>
        <v>#REF!</v>
      </c>
      <c r="BI56" s="376" t="e">
        <f t="shared" si="61"/>
        <v>#REF!</v>
      </c>
      <c r="BJ56" s="434"/>
    </row>
    <row r="57" spans="1:62" ht="29.25" customHeight="1"/>
    <row r="58" spans="1:62" ht="29.25" customHeight="1"/>
    <row r="59" spans="1:62" ht="29.25" customHeight="1"/>
    <row r="60" spans="1:62" ht="29.25" customHeight="1"/>
    <row r="61" spans="1:62" ht="29.25" customHeight="1"/>
    <row r="66" ht="16.5" customHeight="1"/>
  </sheetData>
  <protectedRanges>
    <protectedRange sqref="Z57:AB164 N57:P164 Q57:Y163 AO57:AQ164 BA57:BC164 A57:M163 AR57:AZ163 BD57:IB163 AC57:AN163 BJ1:BR65539" name="ช่วง1"/>
  </protectedRanges>
  <mergeCells count="6">
    <mergeCell ref="A56:C56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K49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321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+'42 61'!E7+'42 63'!E7+'42 64'!E7+'42 65'!E7+'42 66'!E7+'42 69'!E7+'42 67'!E7</f>
        <v>29900</v>
      </c>
      <c r="F7" s="161">
        <f>+'42 61'!F7+'42 63'!F7+'42 64'!F7+'42 65'!F7+'42 66'!F7+'42 69'!F7+'42 67'!F7</f>
        <v>29900</v>
      </c>
      <c r="G7" s="448">
        <f>E7-F7</f>
        <v>0</v>
      </c>
      <c r="H7" s="161">
        <f>+'42 61'!H7+'42 63'!H7+'42 64'!H7+'42 65'!H7+'42 66'!H7+'42 69'!H7+'42 67'!H7</f>
        <v>29900</v>
      </c>
      <c r="I7" s="161">
        <f>+'42 61'!I7+'42 63'!I7+'42 64'!I7+'42 65'!I7+'42 66'!I7+'42 69'!I7+'42 67'!I7</f>
        <v>29900</v>
      </c>
      <c r="J7" s="448">
        <f>H7-I7</f>
        <v>0</v>
      </c>
      <c r="K7" s="161">
        <f>+'42 61'!K7+'42 63'!K7+'42 64'!K7+'42 65'!K7+'42 66'!K7+'42 69'!K7+'42 67'!K7</f>
        <v>29800</v>
      </c>
      <c r="L7" s="161">
        <f>+'42 61'!L7+'42 63'!L7+'42 64'!L7+'42 65'!L7+'42 66'!L7+'42 69'!L7+'42 67'!L7</f>
        <v>29800</v>
      </c>
      <c r="M7" s="444">
        <f>K7-L7</f>
        <v>0</v>
      </c>
      <c r="N7" s="404">
        <f>E7+H7+K7</f>
        <v>89600</v>
      </c>
      <c r="O7" s="161">
        <f>F7+I7+L7</f>
        <v>89600</v>
      </c>
      <c r="P7" s="403">
        <f>N7-O7</f>
        <v>0</v>
      </c>
      <c r="Q7" s="168">
        <f>+'42 61'!Q7+'42 63'!Q7+'42 64'!Q7+'42 65'!Q7+'42 66'!Q7+'42 69'!Q7+'42 67'!Q7</f>
        <v>29800</v>
      </c>
      <c r="R7" s="161">
        <f>+'42 61'!R7+'42 63'!R7+'42 64'!R7+'42 65'!R7+'42 66'!R7+'42 69'!R7+'42 67'!R7</f>
        <v>29800</v>
      </c>
      <c r="S7" s="448">
        <f>Q7-R7</f>
        <v>0</v>
      </c>
      <c r="T7" s="161">
        <f>+'42 61'!T7+'42 63'!T7+'42 64'!T7+'42 65'!T7+'42 66'!T7+'42 69'!T7+'42 67'!T7</f>
        <v>29900</v>
      </c>
      <c r="U7" s="161">
        <f>+'42 61'!U7+'42 63'!U7+'42 64'!U7+'42 65'!U7+'42 66'!U7+'42 69'!U7+'42 67'!U7</f>
        <v>0</v>
      </c>
      <c r="V7" s="448">
        <f>T7-U7</f>
        <v>29900</v>
      </c>
      <c r="W7" s="161">
        <f>+'42 61'!W7+'42 63'!W7+'42 64'!W7+'42 65'!W7+'42 66'!W7+'42 69'!W7+'42 67'!W7</f>
        <v>29800</v>
      </c>
      <c r="X7" s="161">
        <f>+'42 61'!X7+'42 63'!X7+'42 64'!X7+'42 65'!X7+'42 66'!X7+'42 69'!X7+'42 67'!X7</f>
        <v>0</v>
      </c>
      <c r="Y7" s="444">
        <f>W7-X7</f>
        <v>29800</v>
      </c>
      <c r="Z7" s="168">
        <f>Q7+T7+W7</f>
        <v>89500</v>
      </c>
      <c r="AA7" s="161">
        <f>R7+U7+X7</f>
        <v>29800</v>
      </c>
      <c r="AB7" s="403">
        <f>Z7-AA7</f>
        <v>59700</v>
      </c>
      <c r="AC7" s="404">
        <f>E7+H7+K7+Q7+T7+W7</f>
        <v>179100</v>
      </c>
      <c r="AD7" s="161">
        <f>F7+I7+L7+R7+U7+X7</f>
        <v>119400</v>
      </c>
      <c r="AE7" s="403">
        <f>AC7-AD7</f>
        <v>59700</v>
      </c>
      <c r="AF7" s="168">
        <f>+'42 61'!AF7+'42 63'!AF7+'42 64'!AF7+'42 65'!AF7+'42 66'!AF7+'42 69'!AF7+'42 67'!AF7</f>
        <v>29800</v>
      </c>
      <c r="AG7" s="161">
        <f>+'42 61'!AG7+'42 63'!AG7+'42 64'!AG7+'42 65'!AG7+'42 66'!AG7+'42 69'!AG7+'42 67'!AG7</f>
        <v>0</v>
      </c>
      <c r="AH7" s="462">
        <f>AF7-AG7</f>
        <v>29800</v>
      </c>
      <c r="AI7" s="161">
        <f>+'42 61'!AI7+'42 63'!AI7+'42 64'!AI7+'42 65'!AI7+'42 66'!AI7+'42 69'!AI7+'42 67'!AI7</f>
        <v>29800</v>
      </c>
      <c r="AJ7" s="161">
        <f>+'42 61'!AJ7+'42 63'!AJ7+'42 64'!AJ7+'42 65'!AJ7+'42 66'!AJ7+'42 69'!AJ7+'42 67'!AJ7</f>
        <v>0</v>
      </c>
      <c r="AK7" s="462">
        <f>AI7-AJ7</f>
        <v>29800</v>
      </c>
      <c r="AL7" s="161">
        <f>+'42 61'!AL7+'42 63'!AL7+'42 64'!AL7+'42 65'!AL7+'42 66'!AL7+'42 69'!AL7+'42 67'!AL7</f>
        <v>29800</v>
      </c>
      <c r="AM7" s="161">
        <f>+'42 61'!AM7+'42 63'!AM7+'42 64'!AM7+'42 65'!AM7+'42 66'!AM7+'42 69'!AM7+'42 67'!AM7</f>
        <v>0</v>
      </c>
      <c r="AN7" s="444">
        <f>AL7-AM7</f>
        <v>29800</v>
      </c>
      <c r="AO7" s="404">
        <f>AF7+AI7+AL7</f>
        <v>89400</v>
      </c>
      <c r="AP7" s="161">
        <f>AG7+AJ7+AM7</f>
        <v>0</v>
      </c>
      <c r="AQ7" s="161">
        <f>AO7-AP7</f>
        <v>89400</v>
      </c>
      <c r="AR7" s="168">
        <f>+'42 61'!AR7+'42 63'!AR7+'42 64'!AR7+'42 65'!AR7+'42 66'!AR7+'42 69'!AR7+'42 67'!AR7</f>
        <v>29700</v>
      </c>
      <c r="AS7" s="161">
        <f>+'42 61'!AS7+'42 63'!AS7+'42 64'!AS7+'42 65'!AS7+'42 66'!AS7+'42 69'!AS7+'42 67'!AS7</f>
        <v>0</v>
      </c>
      <c r="AT7" s="462">
        <f>AR7-AS7</f>
        <v>29700</v>
      </c>
      <c r="AU7" s="161">
        <f>+'42 61'!AU7+'42 63'!AU7+'42 64'!AU7+'42 65'!AU7+'42 66'!AU7+'42 69'!AU7+'42 67'!AU7</f>
        <v>29700</v>
      </c>
      <c r="AV7" s="161">
        <f>+'42 61'!AV7+'42 63'!AV7+'42 64'!AV7+'42 65'!AV7+'42 66'!AV7+'42 69'!AV7+'42 67'!AV7</f>
        <v>0</v>
      </c>
      <c r="AW7" s="448">
        <f>AU7-AV7</f>
        <v>29700</v>
      </c>
      <c r="AX7" s="161">
        <f>+'42 61'!AX7+'42 63'!AX7+'42 64'!AX7+'42 65'!AX7+'42 66'!AX7+'42 69'!AX7+'42 67'!AX7</f>
        <v>29600</v>
      </c>
      <c r="AY7" s="161">
        <f>+'42 61'!AY7+'42 63'!AY7+'42 64'!AY7+'42 65'!AY7+'42 66'!AY7+'42 69'!AY7+'42 67'!AY7</f>
        <v>0</v>
      </c>
      <c r="AZ7" s="444">
        <f>AX7-AY7</f>
        <v>29600</v>
      </c>
      <c r="BA7" s="359">
        <f>AR7+AU7+AX7</f>
        <v>89000</v>
      </c>
      <c r="BB7" s="364">
        <f>AS7+AV7+AY7</f>
        <v>0</v>
      </c>
      <c r="BC7" s="364">
        <f>BA7-BB7</f>
        <v>89000</v>
      </c>
      <c r="BD7" s="371">
        <f t="shared" ref="BD7" si="7">AF7+AI7+AL7+AR7+AU7+AX7</f>
        <v>178400</v>
      </c>
      <c r="BE7" s="372">
        <f>AG7+AJ7+AM7+AS7+AV7+AY7</f>
        <v>0</v>
      </c>
      <c r="BF7" s="372">
        <f>BD7-BE7</f>
        <v>178400</v>
      </c>
      <c r="BG7" s="381">
        <f>AC7+BD7</f>
        <v>357500</v>
      </c>
      <c r="BH7" s="372">
        <f>AD7+BE7</f>
        <v>119400</v>
      </c>
      <c r="BI7" s="372">
        <f>BG7-BH7</f>
        <v>238100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+'42 61'!E8+'42 63'!E8+'42 64'!E8+'42 65'!E8+'42 66'!E8+'42 69'!E8+'42 67'!E8</f>
        <v>352698.51999999996</v>
      </c>
      <c r="F8" s="161">
        <f>+'42 61'!F8+'42 63'!F8+'42 64'!F8+'42 65'!F8+'42 66'!F8+'42 69'!F8+'42 67'!F8</f>
        <v>551480.55000000005</v>
      </c>
      <c r="G8" s="448">
        <f t="shared" ref="G8:G54" si="8">E8-F8</f>
        <v>-198782.03000000009</v>
      </c>
      <c r="H8" s="161">
        <f>+'42 61'!H8+'42 63'!H8+'42 64'!H8+'42 65'!H8+'42 66'!H8+'42 69'!H8+'42 67'!H8</f>
        <v>352230.04000000004</v>
      </c>
      <c r="I8" s="161">
        <f>+'42 61'!I8+'42 63'!I8+'42 64'!I8+'42 65'!I8+'42 66'!I8+'42 69'!I8+'42 67'!I8</f>
        <v>720333.33</v>
      </c>
      <c r="J8" s="448">
        <f t="shared" ref="J8:J54" si="9">H8-I8</f>
        <v>-368103.28999999992</v>
      </c>
      <c r="K8" s="161">
        <f>+'42 61'!K8+'42 63'!K8+'42 64'!K8+'42 65'!K8+'42 66'!K8+'42 69'!K8+'42 67'!K8</f>
        <v>359230.88</v>
      </c>
      <c r="L8" s="161">
        <f>+'42 61'!L8+'42 63'!L8+'42 64'!L8+'42 65'!L8+'42 66'!L8+'42 69'!L8+'42 67'!L8</f>
        <v>864179.03999999992</v>
      </c>
      <c r="M8" s="444">
        <f t="shared" ref="M8:M54" si="10">K8-L8</f>
        <v>-504948.15999999992</v>
      </c>
      <c r="N8" s="404">
        <f t="shared" ref="N8:N54" si="11">E8+H8+K8</f>
        <v>1064159.44</v>
      </c>
      <c r="O8" s="161">
        <f t="shared" ref="O8:O54" si="12">F8+I8+L8</f>
        <v>2135992.92</v>
      </c>
      <c r="P8" s="403">
        <f t="shared" ref="P8:P54" si="13">N8-O8</f>
        <v>-1071833.48</v>
      </c>
      <c r="Q8" s="168">
        <f>+'42 61'!Q8+'42 63'!Q8+'42 64'!Q8+'42 65'!Q8+'42 66'!Q8+'42 69'!Q8+'42 67'!Q8</f>
        <v>350271.99999999994</v>
      </c>
      <c r="R8" s="161">
        <f>+'42 61'!R8+'42 63'!R8+'42 64'!R8+'42 65'!R8+'42 66'!R8+'42 69'!R8+'42 67'!R8</f>
        <v>387555.83999999997</v>
      </c>
      <c r="S8" s="448">
        <f t="shared" ref="S8:S54" si="14">Q8-R8</f>
        <v>-37283.840000000026</v>
      </c>
      <c r="T8" s="161">
        <f>+'42 61'!T8+'42 63'!T8+'42 64'!T8+'42 65'!T8+'42 66'!T8+'42 69'!T8+'42 67'!T8</f>
        <v>389813.44</v>
      </c>
      <c r="U8" s="161">
        <f>+'42 61'!U8+'42 63'!U8+'42 64'!U8+'42 65'!U8+'42 66'!U8+'42 69'!U8+'42 67'!U8</f>
        <v>0</v>
      </c>
      <c r="V8" s="448">
        <f t="shared" ref="V8:V54" si="15">T8-U8</f>
        <v>389813.44</v>
      </c>
      <c r="W8" s="161">
        <f>+'42 61'!W8+'42 63'!W8+'42 64'!W8+'42 65'!W8+'42 66'!W8+'42 69'!W8+'42 67'!W8</f>
        <v>389323.88000000006</v>
      </c>
      <c r="X8" s="161">
        <f>+'42 61'!X8+'42 63'!X8+'42 64'!X8+'42 65'!X8+'42 66'!X8+'42 69'!X8+'42 67'!X8</f>
        <v>0</v>
      </c>
      <c r="Y8" s="444">
        <f t="shared" ref="Y8:Y54" si="16">W8-X8</f>
        <v>389323.88000000006</v>
      </c>
      <c r="Z8" s="168">
        <f t="shared" ref="Z8:Z54" si="17">Q8+T8+W8</f>
        <v>1129409.32</v>
      </c>
      <c r="AA8" s="161">
        <f t="shared" ref="AA8:AA54" si="18">R8+U8+X8</f>
        <v>387555.83999999997</v>
      </c>
      <c r="AB8" s="403">
        <f t="shared" ref="AB8:AB54" si="19">Z8-AA8</f>
        <v>741853.4800000001</v>
      </c>
      <c r="AC8" s="404">
        <f t="shared" ref="AC8:AC54" si="20">E8+H8+K8+Q8+T8+W8</f>
        <v>2193568.7599999998</v>
      </c>
      <c r="AD8" s="161">
        <f t="shared" ref="AD8:AD54" si="21">F8+I8+L8+R8+U8+X8</f>
        <v>2523548.7599999998</v>
      </c>
      <c r="AE8" s="403">
        <f t="shared" ref="AE8:AE54" si="22">AC8-AD8</f>
        <v>-329980</v>
      </c>
      <c r="AF8" s="168">
        <f>+'42 61'!AF8+'42 63'!AF8+'42 64'!AF8+'42 65'!AF8+'42 66'!AF8+'42 69'!AF8+'42 67'!AF8</f>
        <v>385587.83999999997</v>
      </c>
      <c r="AG8" s="161">
        <f>+'42 61'!AG8+'42 63'!AG8+'42 64'!AG8+'42 65'!AG8+'42 66'!AG8+'42 69'!AG8+'42 67'!AG8</f>
        <v>0</v>
      </c>
      <c r="AH8" s="462">
        <f t="shared" ref="AH8:AH54" si="23">AF8-AG8</f>
        <v>385587.83999999997</v>
      </c>
      <c r="AI8" s="161">
        <f>+'42 61'!AI8+'42 63'!AI8+'42 64'!AI8+'42 65'!AI8+'42 66'!AI8+'42 69'!AI8+'42 67'!AI8</f>
        <v>388559.35999999999</v>
      </c>
      <c r="AJ8" s="161">
        <f>+'42 61'!AJ8+'42 63'!AJ8+'42 64'!AJ8+'42 65'!AJ8+'42 66'!AJ8+'42 69'!AJ8+'42 67'!AJ8</f>
        <v>0</v>
      </c>
      <c r="AK8" s="462">
        <f t="shared" ref="AK8:AK54" si="24">AI8-AJ8</f>
        <v>388559.35999999999</v>
      </c>
      <c r="AL8" s="161">
        <f>+'42 61'!AL8+'42 63'!AL8+'42 64'!AL8+'42 65'!AL8+'42 66'!AL8+'42 69'!AL8+'42 67'!AL8</f>
        <v>384337.81999999995</v>
      </c>
      <c r="AM8" s="161">
        <f>+'42 61'!AM8+'42 63'!AM8+'42 64'!AM8+'42 65'!AM8+'42 66'!AM8+'42 69'!AM8+'42 67'!AM8</f>
        <v>0</v>
      </c>
      <c r="AN8" s="444">
        <f t="shared" ref="AN8:AN54" si="25">AL8-AM8</f>
        <v>384337.81999999995</v>
      </c>
      <c r="AO8" s="404">
        <f t="shared" ref="AO8:AO54" si="26">AF8+AI8+AL8</f>
        <v>1158485.02</v>
      </c>
      <c r="AP8" s="161">
        <f t="shared" ref="AP8:AP54" si="27">AG8+AJ8+AM8</f>
        <v>0</v>
      </c>
      <c r="AQ8" s="161">
        <f t="shared" ref="AQ8:AQ54" si="28">AO8-AP8</f>
        <v>1158485.02</v>
      </c>
      <c r="AR8" s="168">
        <f>+'42 61'!AR8+'42 63'!AR8+'42 64'!AR8+'42 65'!AR8+'42 66'!AR8+'42 69'!AR8+'42 67'!AR8</f>
        <v>384307.60000000009</v>
      </c>
      <c r="AS8" s="161">
        <f>+'42 61'!AS8+'42 63'!AS8+'42 64'!AS8+'42 65'!AS8+'42 66'!AS8+'42 69'!AS8+'42 67'!AS8</f>
        <v>0</v>
      </c>
      <c r="AT8" s="462">
        <f t="shared" ref="AT8:AT54" si="29">AR8-AS8</f>
        <v>384307.60000000009</v>
      </c>
      <c r="AU8" s="161">
        <f>+'42 61'!AU8+'42 63'!AU8+'42 64'!AU8+'42 65'!AU8+'42 66'!AU8+'42 69'!AU8+'42 67'!AU8</f>
        <v>382078.22</v>
      </c>
      <c r="AV8" s="161">
        <f>+'42 61'!AV8+'42 63'!AV8+'42 64'!AV8+'42 65'!AV8+'42 66'!AV8+'42 69'!AV8+'42 67'!AV8</f>
        <v>0</v>
      </c>
      <c r="AW8" s="448">
        <f t="shared" ref="AW8:AW54" si="30">AU8-AV8</f>
        <v>382078.22</v>
      </c>
      <c r="AX8" s="161">
        <f>+'42 61'!AX8+'42 63'!AX8+'42 64'!AX8+'42 65'!AX8+'42 66'!AX8+'42 69'!AX8+'42 67'!AX8</f>
        <v>369250.36</v>
      </c>
      <c r="AY8" s="161">
        <f>+'42 61'!AY8+'42 63'!AY8+'42 64'!AY8+'42 65'!AY8+'42 66'!AY8+'42 69'!AY8+'42 67'!AY8</f>
        <v>0</v>
      </c>
      <c r="AZ8" s="444">
        <f t="shared" ref="AZ8:AZ54" si="31">AX8-AY8</f>
        <v>369250.36</v>
      </c>
      <c r="BA8" s="359">
        <f t="shared" ref="BA8:BA54" si="32">AR8+AU8+AX8</f>
        <v>1135636.1800000002</v>
      </c>
      <c r="BB8" s="364">
        <f t="shared" ref="BB8:BB54" si="33">AS8+AV8+AY8</f>
        <v>0</v>
      </c>
      <c r="BC8" s="364">
        <f t="shared" ref="BC8:BC54" si="34">BA8-BB8</f>
        <v>1135636.1800000002</v>
      </c>
      <c r="BD8" s="371">
        <f t="shared" ref="BD8:BD54" si="35">AF8+AI8+AL8+AR8+AU8+AX8</f>
        <v>2294121.2000000002</v>
      </c>
      <c r="BE8" s="372">
        <f t="shared" ref="BE8:BE54" si="36">AG8+AJ8+AM8+AS8+AV8+AY8</f>
        <v>0</v>
      </c>
      <c r="BF8" s="372">
        <f t="shared" ref="BF8:BF54" si="37">BD8-BE8</f>
        <v>2294121.2000000002</v>
      </c>
      <c r="BG8" s="381">
        <f t="shared" ref="BG8:BG54" si="38">AC8+BD8</f>
        <v>4487689.96</v>
      </c>
      <c r="BH8" s="372">
        <f t="shared" ref="BH8:BH54" si="39">AD8+BE8</f>
        <v>2523548.7599999998</v>
      </c>
      <c r="BI8" s="372">
        <f t="shared" ref="BI8:BI54" si="40">BG8-BH8</f>
        <v>1964141.2000000002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+'42 61'!E9+'42 63'!E9+'42 64'!E9+'42 65'!E9+'42 66'!E9+'42 69'!E9+'42 67'!E9</f>
        <v>381025.49450000009</v>
      </c>
      <c r="F9" s="161">
        <f>+'42 61'!F9+'42 63'!F9+'42 64'!F9+'42 65'!F9+'42 66'!F9+'42 69'!F9+'42 67'!F9</f>
        <v>370910.31999999995</v>
      </c>
      <c r="G9" s="448">
        <f t="shared" si="8"/>
        <v>10115.174500000139</v>
      </c>
      <c r="H9" s="161">
        <f>+'42 61'!H9+'42 63'!H9+'42 64'!H9+'42 65'!H9+'42 66'!H9+'42 69'!H9+'42 67'!H9</f>
        <v>605.05199999999991</v>
      </c>
      <c r="I9" s="161">
        <f>+'42 61'!I9+'42 63'!I9+'42 64'!I9+'42 65'!I9+'42 66'!I9+'42 69'!I9+'42 67'!I9</f>
        <v>20694.77</v>
      </c>
      <c r="J9" s="448">
        <f t="shared" si="9"/>
        <v>-20089.718000000001</v>
      </c>
      <c r="K9" s="161">
        <f>+'42 61'!K9+'42 63'!K9+'42 64'!K9+'42 65'!K9+'42 66'!K9+'42 69'!K9+'42 67'!K9</f>
        <v>0</v>
      </c>
      <c r="L9" s="161">
        <f>+'42 61'!L9+'42 63'!L9+'42 64'!L9+'42 65'!L9+'42 66'!L9+'42 69'!L9+'42 67'!L9</f>
        <v>34269.9</v>
      </c>
      <c r="M9" s="444">
        <f t="shared" si="10"/>
        <v>-34269.9</v>
      </c>
      <c r="N9" s="404">
        <f t="shared" si="11"/>
        <v>381630.54650000011</v>
      </c>
      <c r="O9" s="161">
        <f t="shared" si="12"/>
        <v>425874.99</v>
      </c>
      <c r="P9" s="403">
        <f t="shared" si="13"/>
        <v>-44244.443499999878</v>
      </c>
      <c r="Q9" s="168">
        <f>+'42 61'!Q9+'42 63'!Q9+'42 64'!Q9+'42 65'!Q9+'42 66'!Q9+'42 69'!Q9+'42 67'!Q9</f>
        <v>4143.2685000000001</v>
      </c>
      <c r="R9" s="161">
        <f>+'42 61'!R9+'42 63'!R9+'42 64'!R9+'42 65'!R9+'42 66'!R9+'42 69'!R9+'42 67'!R9</f>
        <v>10072.369999999999</v>
      </c>
      <c r="S9" s="448">
        <f t="shared" si="14"/>
        <v>-5929.1014999999989</v>
      </c>
      <c r="T9" s="161">
        <f>+'42 61'!T9+'42 63'!T9+'42 64'!T9+'42 65'!T9+'42 66'!T9+'42 69'!T9+'42 67'!T9</f>
        <v>1229.3119999999999</v>
      </c>
      <c r="U9" s="161">
        <f>+'42 61'!U9+'42 63'!U9+'42 64'!U9+'42 65'!U9+'42 66'!U9+'42 69'!U9+'42 67'!U9</f>
        <v>0</v>
      </c>
      <c r="V9" s="448">
        <f t="shared" si="15"/>
        <v>1229.3119999999999</v>
      </c>
      <c r="W9" s="161">
        <f>+'42 61'!W9+'42 63'!W9+'42 64'!W9+'42 65'!W9+'42 66'!W9+'42 69'!W9+'42 67'!W9</f>
        <v>606.08100000000013</v>
      </c>
      <c r="X9" s="161">
        <f>+'42 61'!X9+'42 63'!X9+'42 64'!X9+'42 65'!X9+'42 66'!X9+'42 69'!X9+'42 67'!X9</f>
        <v>0</v>
      </c>
      <c r="Y9" s="444">
        <f t="shared" si="16"/>
        <v>606.08100000000013</v>
      </c>
      <c r="Z9" s="168">
        <f t="shared" si="17"/>
        <v>5978.6615000000002</v>
      </c>
      <c r="AA9" s="161">
        <f t="shared" si="18"/>
        <v>10072.369999999999</v>
      </c>
      <c r="AB9" s="403">
        <f t="shared" si="19"/>
        <v>-4093.7084999999988</v>
      </c>
      <c r="AC9" s="404">
        <f t="shared" si="20"/>
        <v>387609.2080000001</v>
      </c>
      <c r="AD9" s="161">
        <f t="shared" si="21"/>
        <v>435947.36</v>
      </c>
      <c r="AE9" s="403">
        <f t="shared" si="22"/>
        <v>-48338.151999999885</v>
      </c>
      <c r="AF9" s="168">
        <f>+'42 61'!AF9+'42 63'!AF9+'42 64'!AF9+'42 65'!AF9+'42 66'!AF9+'42 69'!AF9+'42 67'!AF9</f>
        <v>0</v>
      </c>
      <c r="AG9" s="161">
        <f>+'42 61'!AG9+'42 63'!AG9+'42 64'!AG9+'42 65'!AG9+'42 66'!AG9+'42 69'!AG9+'42 67'!AG9</f>
        <v>0</v>
      </c>
      <c r="AH9" s="462">
        <f t="shared" si="23"/>
        <v>0</v>
      </c>
      <c r="AI9" s="161">
        <f>+'42 61'!AI9+'42 63'!AI9+'42 64'!AI9+'42 65'!AI9+'42 66'!AI9+'42 69'!AI9+'42 67'!AI9</f>
        <v>1781.1990000000001</v>
      </c>
      <c r="AJ9" s="161">
        <f>+'42 61'!AJ9+'42 63'!AJ9+'42 64'!AJ9+'42 65'!AJ9+'42 66'!AJ9+'42 69'!AJ9+'42 67'!AJ9</f>
        <v>0</v>
      </c>
      <c r="AK9" s="462">
        <f t="shared" si="24"/>
        <v>1781.1990000000001</v>
      </c>
      <c r="AL9" s="161">
        <f>+'42 61'!AL9+'42 63'!AL9+'42 64'!AL9+'42 65'!AL9+'42 66'!AL9+'42 69'!AL9+'42 67'!AL9</f>
        <v>0</v>
      </c>
      <c r="AM9" s="161">
        <f>+'42 61'!AM9+'42 63'!AM9+'42 64'!AM9+'42 65'!AM9+'42 66'!AM9+'42 69'!AM9+'42 67'!AM9</f>
        <v>0</v>
      </c>
      <c r="AN9" s="444">
        <f t="shared" si="25"/>
        <v>0</v>
      </c>
      <c r="AO9" s="404">
        <f t="shared" si="26"/>
        <v>1781.1990000000001</v>
      </c>
      <c r="AP9" s="161">
        <f t="shared" si="27"/>
        <v>0</v>
      </c>
      <c r="AQ9" s="161">
        <f t="shared" si="28"/>
        <v>1781.1990000000001</v>
      </c>
      <c r="AR9" s="168">
        <f>+'42 61'!AR9+'42 63'!AR9+'42 64'!AR9+'42 65'!AR9+'42 66'!AR9+'42 69'!AR9+'42 67'!AR9</f>
        <v>0</v>
      </c>
      <c r="AS9" s="161">
        <f>+'42 61'!AS9+'42 63'!AS9+'42 64'!AS9+'42 65'!AS9+'42 66'!AS9+'42 69'!AS9+'42 67'!AS9</f>
        <v>0</v>
      </c>
      <c r="AT9" s="462">
        <f t="shared" si="29"/>
        <v>0</v>
      </c>
      <c r="AU9" s="161">
        <f>+'42 61'!AU9+'42 63'!AU9+'42 64'!AU9+'42 65'!AU9+'42 66'!AU9+'42 69'!AU9+'42 67'!AU9</f>
        <v>21173.5615</v>
      </c>
      <c r="AV9" s="161">
        <f>+'42 61'!AV9+'42 63'!AV9+'42 64'!AV9+'42 65'!AV9+'42 66'!AV9+'42 69'!AV9+'42 67'!AV9</f>
        <v>0</v>
      </c>
      <c r="AW9" s="448">
        <f t="shared" si="30"/>
        <v>21173.5615</v>
      </c>
      <c r="AX9" s="161">
        <f>+'42 61'!AX9+'42 63'!AX9+'42 64'!AX9+'42 65'!AX9+'42 66'!AX9+'42 69'!AX9+'42 67'!AX9</f>
        <v>0</v>
      </c>
      <c r="AY9" s="161">
        <f>+'42 61'!AY9+'42 63'!AY9+'42 64'!AY9+'42 65'!AY9+'42 66'!AY9+'42 69'!AY9+'42 67'!AY9</f>
        <v>0</v>
      </c>
      <c r="AZ9" s="444">
        <f t="shared" si="31"/>
        <v>0</v>
      </c>
      <c r="BA9" s="359">
        <f t="shared" si="32"/>
        <v>21173.5615</v>
      </c>
      <c r="BB9" s="364">
        <f t="shared" si="33"/>
        <v>0</v>
      </c>
      <c r="BC9" s="364">
        <f t="shared" si="34"/>
        <v>21173.5615</v>
      </c>
      <c r="BD9" s="371">
        <f t="shared" si="35"/>
        <v>22954.7605</v>
      </c>
      <c r="BE9" s="372">
        <f t="shared" si="36"/>
        <v>0</v>
      </c>
      <c r="BF9" s="372">
        <f t="shared" si="37"/>
        <v>22954.7605</v>
      </c>
      <c r="BG9" s="381">
        <f t="shared" si="38"/>
        <v>410563.96850000008</v>
      </c>
      <c r="BH9" s="372">
        <f t="shared" si="39"/>
        <v>435947.36</v>
      </c>
      <c r="BI9" s="372">
        <f t="shared" si="40"/>
        <v>-25383.391499999911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+'42 61'!E10+'42 63'!E10+'42 64'!E10+'42 65'!E10+'42 66'!E10+'42 69'!E10+'42 67'!E10</f>
        <v>0</v>
      </c>
      <c r="F10" s="161">
        <f>+'42 61'!F10+'42 63'!F10+'42 64'!F10+'42 65'!F10+'42 66'!F10+'42 69'!F10+'42 67'!F10</f>
        <v>3044.4399999999996</v>
      </c>
      <c r="G10" s="448">
        <f t="shared" si="8"/>
        <v>-3044.4399999999996</v>
      </c>
      <c r="H10" s="161">
        <f>+'42 61'!H10+'42 63'!H10+'42 64'!H10+'42 65'!H10+'42 66'!H10+'42 69'!H10+'42 67'!H10</f>
        <v>0</v>
      </c>
      <c r="I10" s="161">
        <f>+'42 61'!I10+'42 63'!I10+'42 64'!I10+'42 65'!I10+'42 66'!I10+'42 69'!I10+'42 67'!I10</f>
        <v>1485.1999999999998</v>
      </c>
      <c r="J10" s="448">
        <f t="shared" si="9"/>
        <v>-1485.1999999999998</v>
      </c>
      <c r="K10" s="161">
        <f>+'42 61'!K10+'42 63'!K10+'42 64'!K10+'42 65'!K10+'42 66'!K10+'42 69'!K10+'42 67'!K10</f>
        <v>488205</v>
      </c>
      <c r="L10" s="161">
        <f>+'42 61'!L10+'42 63'!L10+'42 64'!L10+'42 65'!L10+'42 66'!L10+'42 69'!L10+'42 67'!L10</f>
        <v>518456.55999999994</v>
      </c>
      <c r="M10" s="444">
        <f t="shared" si="10"/>
        <v>-30251.559999999939</v>
      </c>
      <c r="N10" s="404">
        <f t="shared" si="11"/>
        <v>488205</v>
      </c>
      <c r="O10" s="161">
        <f t="shared" si="12"/>
        <v>522986.19999999995</v>
      </c>
      <c r="P10" s="403">
        <f t="shared" si="13"/>
        <v>-34781.199999999953</v>
      </c>
      <c r="Q10" s="168">
        <f>+'42 61'!Q10+'42 63'!Q10+'42 64'!Q10+'42 65'!Q10+'42 66'!Q10+'42 69'!Q10+'42 67'!Q10</f>
        <v>0</v>
      </c>
      <c r="R10" s="161">
        <f>+'42 61'!R10+'42 63'!R10+'42 64'!R10+'42 65'!R10+'42 66'!R10+'42 69'!R10+'42 67'!R10</f>
        <v>150.61999999999998</v>
      </c>
      <c r="S10" s="448">
        <f t="shared" si="14"/>
        <v>-150.61999999999998</v>
      </c>
      <c r="T10" s="161">
        <f>+'42 61'!T10+'42 63'!T10+'42 64'!T10+'42 65'!T10+'42 66'!T10+'42 69'!T10+'42 67'!T10</f>
        <v>0</v>
      </c>
      <c r="U10" s="161">
        <f>+'42 61'!U10+'42 63'!U10+'42 64'!U10+'42 65'!U10+'42 66'!U10+'42 69'!U10+'42 67'!U10</f>
        <v>0</v>
      </c>
      <c r="V10" s="448">
        <f t="shared" si="15"/>
        <v>0</v>
      </c>
      <c r="W10" s="161">
        <f>+'42 61'!W10+'42 63'!W10+'42 64'!W10+'42 65'!W10+'42 66'!W10+'42 69'!W10+'42 67'!W10</f>
        <v>0</v>
      </c>
      <c r="X10" s="161">
        <f>+'42 61'!X10+'42 63'!X10+'42 64'!X10+'42 65'!X10+'42 66'!X10+'42 69'!X10+'42 67'!X10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150.61999999999998</v>
      </c>
      <c r="AB10" s="403">
        <f t="shared" si="19"/>
        <v>-150.61999999999998</v>
      </c>
      <c r="AC10" s="404">
        <f t="shared" si="20"/>
        <v>488205</v>
      </c>
      <c r="AD10" s="161">
        <f t="shared" si="21"/>
        <v>523136.81999999995</v>
      </c>
      <c r="AE10" s="403">
        <f t="shared" si="22"/>
        <v>-34931.819999999949</v>
      </c>
      <c r="AF10" s="168">
        <f>+'42 61'!AF10+'42 63'!AF10+'42 64'!AF10+'42 65'!AF10+'42 66'!AF10+'42 69'!AF10+'42 67'!AF10</f>
        <v>0</v>
      </c>
      <c r="AG10" s="161">
        <f>+'42 61'!AG10+'42 63'!AG10+'42 64'!AG10+'42 65'!AG10+'42 66'!AG10+'42 69'!AG10+'42 67'!AG10</f>
        <v>0</v>
      </c>
      <c r="AH10" s="462">
        <f t="shared" si="23"/>
        <v>0</v>
      </c>
      <c r="AI10" s="161">
        <f>+'42 61'!AI10+'42 63'!AI10+'42 64'!AI10+'42 65'!AI10+'42 66'!AI10+'42 69'!AI10+'42 67'!AI10</f>
        <v>0</v>
      </c>
      <c r="AJ10" s="161">
        <f>+'42 61'!AJ10+'42 63'!AJ10+'42 64'!AJ10+'42 65'!AJ10+'42 66'!AJ10+'42 69'!AJ10+'42 67'!AJ10</f>
        <v>0</v>
      </c>
      <c r="AK10" s="462">
        <f t="shared" si="24"/>
        <v>0</v>
      </c>
      <c r="AL10" s="161">
        <f>+'42 61'!AL10+'42 63'!AL10+'42 64'!AL10+'42 65'!AL10+'42 66'!AL10+'42 69'!AL10+'42 67'!AL10</f>
        <v>0</v>
      </c>
      <c r="AM10" s="161">
        <f>+'42 61'!AM10+'42 63'!AM10+'42 64'!AM10+'42 65'!AM10+'42 66'!AM10+'42 69'!AM10+'42 67'!AM10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+'42 61'!AR10+'42 63'!AR10+'42 64'!AR10+'42 65'!AR10+'42 66'!AR10+'42 69'!AR10+'42 67'!AR10</f>
        <v>0</v>
      </c>
      <c r="AS10" s="161">
        <f>+'42 61'!AS10+'42 63'!AS10+'42 64'!AS10+'42 65'!AS10+'42 66'!AS10+'42 69'!AS10+'42 67'!AS10</f>
        <v>0</v>
      </c>
      <c r="AT10" s="462">
        <f t="shared" si="29"/>
        <v>0</v>
      </c>
      <c r="AU10" s="161">
        <f>+'42 61'!AU10+'42 63'!AU10+'42 64'!AU10+'42 65'!AU10+'42 66'!AU10+'42 69'!AU10+'42 67'!AU10</f>
        <v>0</v>
      </c>
      <c r="AV10" s="161">
        <f>+'42 61'!AV10+'42 63'!AV10+'42 64'!AV10+'42 65'!AV10+'42 66'!AV10+'42 69'!AV10+'42 67'!AV10</f>
        <v>0</v>
      </c>
      <c r="AW10" s="448">
        <f t="shared" si="30"/>
        <v>0</v>
      </c>
      <c r="AX10" s="161">
        <f>+'42 61'!AX10+'42 63'!AX10+'42 64'!AX10+'42 65'!AX10+'42 66'!AX10+'42 69'!AX10+'42 67'!AX10</f>
        <v>1073802.3305000002</v>
      </c>
      <c r="AY10" s="161">
        <f>+'42 61'!AY10+'42 63'!AY10+'42 64'!AY10+'42 65'!AY10+'42 66'!AY10+'42 69'!AY10+'42 67'!AY10</f>
        <v>0</v>
      </c>
      <c r="AZ10" s="444">
        <f t="shared" si="31"/>
        <v>1073802.3305000002</v>
      </c>
      <c r="BA10" s="359">
        <f t="shared" si="32"/>
        <v>1073802.3305000002</v>
      </c>
      <c r="BB10" s="364">
        <f t="shared" si="33"/>
        <v>0</v>
      </c>
      <c r="BC10" s="364">
        <f t="shared" si="34"/>
        <v>1073802.3305000002</v>
      </c>
      <c r="BD10" s="371">
        <f t="shared" si="35"/>
        <v>1073802.3305000002</v>
      </c>
      <c r="BE10" s="372">
        <f t="shared" si="36"/>
        <v>0</v>
      </c>
      <c r="BF10" s="372">
        <f t="shared" si="37"/>
        <v>1073802.3305000002</v>
      </c>
      <c r="BG10" s="381">
        <f t="shared" si="38"/>
        <v>1562007.3305000002</v>
      </c>
      <c r="BH10" s="372">
        <f t="shared" si="39"/>
        <v>523136.81999999995</v>
      </c>
      <c r="BI10" s="372">
        <f t="shared" si="40"/>
        <v>1038870.5105000002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+'42 61'!E11+'42 63'!E11+'42 64'!E11+'42 65'!E11+'42 66'!E11+'42 69'!E11+'42 67'!E11</f>
        <v>270000</v>
      </c>
      <c r="F11" s="161">
        <f>+'42 61'!F11+'42 63'!F11+'42 64'!F11+'42 65'!F11+'42 66'!F11+'42 69'!F11+'42 67'!F11</f>
        <v>0</v>
      </c>
      <c r="G11" s="448">
        <f t="shared" si="8"/>
        <v>270000</v>
      </c>
      <c r="H11" s="161">
        <f>+'42 61'!H11+'42 63'!H11+'42 64'!H11+'42 65'!H11+'42 66'!H11+'42 69'!H11+'42 67'!H11</f>
        <v>680000</v>
      </c>
      <c r="I11" s="161">
        <f>+'42 61'!I11+'42 63'!I11+'42 64'!I11+'42 65'!I11+'42 66'!I11+'42 69'!I11+'42 67'!I11</f>
        <v>55000</v>
      </c>
      <c r="J11" s="448">
        <f t="shared" si="9"/>
        <v>625000</v>
      </c>
      <c r="K11" s="161">
        <f>+'42 61'!K11+'42 63'!K11+'42 64'!K11+'42 65'!K11+'42 66'!K11+'42 69'!K11+'42 67'!K11</f>
        <v>270000</v>
      </c>
      <c r="L11" s="161">
        <f>+'42 61'!L11+'42 63'!L11+'42 64'!L11+'42 65'!L11+'42 66'!L11+'42 69'!L11+'42 67'!L11</f>
        <v>-55000</v>
      </c>
      <c r="M11" s="444">
        <f t="shared" si="10"/>
        <v>325000</v>
      </c>
      <c r="N11" s="404">
        <f t="shared" si="11"/>
        <v>1220000</v>
      </c>
      <c r="O11" s="161">
        <f t="shared" si="12"/>
        <v>0</v>
      </c>
      <c r="P11" s="403">
        <f t="shared" si="13"/>
        <v>1220000</v>
      </c>
      <c r="Q11" s="168">
        <f>+'42 61'!Q11+'42 63'!Q11+'42 64'!Q11+'42 65'!Q11+'42 66'!Q11+'42 69'!Q11+'42 67'!Q11</f>
        <v>270000</v>
      </c>
      <c r="R11" s="161">
        <f>+'42 61'!R11+'42 63'!R11+'42 64'!R11+'42 65'!R11+'42 66'!R11+'42 69'!R11+'42 67'!R11</f>
        <v>0</v>
      </c>
      <c r="S11" s="448">
        <f t="shared" si="14"/>
        <v>270000</v>
      </c>
      <c r="T11" s="161">
        <f>+'42 61'!T11+'42 63'!T11+'42 64'!T11+'42 65'!T11+'42 66'!T11+'42 69'!T11+'42 67'!T11</f>
        <v>320000</v>
      </c>
      <c r="U11" s="161">
        <f>+'42 61'!U11+'42 63'!U11+'42 64'!U11+'42 65'!U11+'42 66'!U11+'42 69'!U11+'42 67'!U11</f>
        <v>0</v>
      </c>
      <c r="V11" s="448">
        <f t="shared" si="15"/>
        <v>320000</v>
      </c>
      <c r="W11" s="161">
        <f>+'42 61'!W11+'42 63'!W11+'42 64'!W11+'42 65'!W11+'42 66'!W11+'42 69'!W11+'42 67'!W11</f>
        <v>422000</v>
      </c>
      <c r="X11" s="161">
        <f>+'42 61'!X11+'42 63'!X11+'42 64'!X11+'42 65'!X11+'42 66'!X11+'42 69'!X11+'42 67'!X11</f>
        <v>0</v>
      </c>
      <c r="Y11" s="444">
        <f t="shared" si="16"/>
        <v>422000</v>
      </c>
      <c r="Z11" s="168">
        <f t="shared" si="17"/>
        <v>1012000</v>
      </c>
      <c r="AA11" s="161">
        <f t="shared" si="18"/>
        <v>0</v>
      </c>
      <c r="AB11" s="403">
        <f t="shared" si="19"/>
        <v>1012000</v>
      </c>
      <c r="AC11" s="404">
        <f t="shared" si="20"/>
        <v>2232000</v>
      </c>
      <c r="AD11" s="161">
        <f t="shared" si="21"/>
        <v>0</v>
      </c>
      <c r="AE11" s="403">
        <f t="shared" si="22"/>
        <v>2232000</v>
      </c>
      <c r="AF11" s="168">
        <f>+'42 61'!AF11+'42 63'!AF11+'42 64'!AF11+'42 65'!AF11+'42 66'!AF11+'42 69'!AF11+'42 67'!AF11</f>
        <v>630000</v>
      </c>
      <c r="AG11" s="161">
        <f>+'42 61'!AG11+'42 63'!AG11+'42 64'!AG11+'42 65'!AG11+'42 66'!AG11+'42 69'!AG11+'42 67'!AG11</f>
        <v>0</v>
      </c>
      <c r="AH11" s="462">
        <f t="shared" si="23"/>
        <v>630000</v>
      </c>
      <c r="AI11" s="161">
        <f>+'42 61'!AI11+'42 63'!AI11+'42 64'!AI11+'42 65'!AI11+'42 66'!AI11+'42 69'!AI11+'42 67'!AI11</f>
        <v>442000</v>
      </c>
      <c r="AJ11" s="161">
        <f>+'42 61'!AJ11+'42 63'!AJ11+'42 64'!AJ11+'42 65'!AJ11+'42 66'!AJ11+'42 69'!AJ11+'42 67'!AJ11</f>
        <v>0</v>
      </c>
      <c r="AK11" s="462">
        <f t="shared" si="24"/>
        <v>442000</v>
      </c>
      <c r="AL11" s="161">
        <f>+'42 61'!AL11+'42 63'!AL11+'42 64'!AL11+'42 65'!AL11+'42 66'!AL11+'42 69'!AL11+'42 67'!AL11</f>
        <v>350000</v>
      </c>
      <c r="AM11" s="161">
        <f>+'42 61'!AM11+'42 63'!AM11+'42 64'!AM11+'42 65'!AM11+'42 66'!AM11+'42 69'!AM11+'42 67'!AM11</f>
        <v>0</v>
      </c>
      <c r="AN11" s="444">
        <f t="shared" si="25"/>
        <v>350000</v>
      </c>
      <c r="AO11" s="404">
        <f t="shared" si="26"/>
        <v>1422000</v>
      </c>
      <c r="AP11" s="161">
        <f t="shared" si="27"/>
        <v>0</v>
      </c>
      <c r="AQ11" s="161">
        <f t="shared" si="28"/>
        <v>1422000</v>
      </c>
      <c r="AR11" s="168">
        <f>+'42 61'!AR11+'42 63'!AR11+'42 64'!AR11+'42 65'!AR11+'42 66'!AR11+'42 69'!AR11+'42 67'!AR11</f>
        <v>300000</v>
      </c>
      <c r="AS11" s="161">
        <f>+'42 61'!AS11+'42 63'!AS11+'42 64'!AS11+'42 65'!AS11+'42 66'!AS11+'42 69'!AS11+'42 67'!AS11</f>
        <v>0</v>
      </c>
      <c r="AT11" s="462">
        <f t="shared" si="29"/>
        <v>300000</v>
      </c>
      <c r="AU11" s="161">
        <f>+'42 61'!AU11+'42 63'!AU11+'42 64'!AU11+'42 65'!AU11+'42 66'!AU11+'42 69'!AU11+'42 67'!AU11</f>
        <v>472000</v>
      </c>
      <c r="AV11" s="161">
        <f>+'42 61'!AV11+'42 63'!AV11+'42 64'!AV11+'42 65'!AV11+'42 66'!AV11+'42 69'!AV11+'42 67'!AV11</f>
        <v>0</v>
      </c>
      <c r="AW11" s="448">
        <f t="shared" si="30"/>
        <v>472000</v>
      </c>
      <c r="AX11" s="161">
        <f>+'42 61'!AX11+'42 63'!AX11+'42 64'!AX11+'42 65'!AX11+'42 66'!AX11+'42 69'!AX11+'42 67'!AX11</f>
        <v>250000</v>
      </c>
      <c r="AY11" s="161">
        <f>+'42 61'!AY11+'42 63'!AY11+'42 64'!AY11+'42 65'!AY11+'42 66'!AY11+'42 69'!AY11+'42 67'!AY11</f>
        <v>0</v>
      </c>
      <c r="AZ11" s="444">
        <f t="shared" si="31"/>
        <v>250000</v>
      </c>
      <c r="BA11" s="359">
        <f t="shared" si="32"/>
        <v>1022000</v>
      </c>
      <c r="BB11" s="364">
        <f t="shared" si="33"/>
        <v>0</v>
      </c>
      <c r="BC11" s="364">
        <f t="shared" si="34"/>
        <v>1022000</v>
      </c>
      <c r="BD11" s="371">
        <f t="shared" si="35"/>
        <v>2444000</v>
      </c>
      <c r="BE11" s="372">
        <f t="shared" si="36"/>
        <v>0</v>
      </c>
      <c r="BF11" s="372">
        <f t="shared" si="37"/>
        <v>2444000</v>
      </c>
      <c r="BG11" s="381">
        <f t="shared" si="38"/>
        <v>4676000</v>
      </c>
      <c r="BH11" s="372">
        <f t="shared" si="39"/>
        <v>0</v>
      </c>
      <c r="BI11" s="372">
        <f t="shared" si="40"/>
        <v>4676000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+'42 61'!E12+'42 63'!E12+'42 64'!E12+'42 65'!E12+'42 66'!E12+'42 69'!E12+'42 67'!E12</f>
        <v>48022</v>
      </c>
      <c r="F12" s="161">
        <f>+'42 61'!F12+'42 63'!F12+'42 64'!F12+'42 65'!F12+'42 66'!F12+'42 69'!F12+'42 67'!F12</f>
        <v>48022</v>
      </c>
      <c r="G12" s="448">
        <f t="shared" si="8"/>
        <v>0</v>
      </c>
      <c r="H12" s="161">
        <f>+'42 61'!H12+'42 63'!H12+'42 64'!H12+'42 65'!H12+'42 66'!H12+'42 69'!H12+'42 67'!H12</f>
        <v>44922.89</v>
      </c>
      <c r="I12" s="161">
        <f>+'42 61'!I12+'42 63'!I12+'42 64'!I12+'42 65'!I12+'42 66'!I12+'42 69'!I12+'42 67'!I12</f>
        <v>44922.889999999992</v>
      </c>
      <c r="J12" s="448">
        <f t="shared" si="9"/>
        <v>0</v>
      </c>
      <c r="K12" s="161">
        <f>+'42 61'!K12+'42 63'!K12+'42 64'!K12+'42 65'!K12+'42 66'!K12+'42 69'!K12+'42 67'!K12</f>
        <v>48022</v>
      </c>
      <c r="L12" s="161">
        <f>+'42 61'!L12+'42 63'!L12+'42 64'!L12+'42 65'!L12+'42 66'!L12+'42 69'!L12+'42 67'!L12</f>
        <v>63893.320000000007</v>
      </c>
      <c r="M12" s="444">
        <f t="shared" si="10"/>
        <v>-15871.320000000007</v>
      </c>
      <c r="N12" s="404">
        <f t="shared" si="11"/>
        <v>140966.89000000001</v>
      </c>
      <c r="O12" s="161">
        <f t="shared" si="12"/>
        <v>156838.21</v>
      </c>
      <c r="P12" s="403">
        <f t="shared" si="13"/>
        <v>-15871.319999999978</v>
      </c>
      <c r="Q12" s="168">
        <f>+'42 61'!Q12+'42 63'!Q12+'42 64'!Q12+'42 65'!Q12+'42 66'!Q12+'42 69'!Q12+'42 67'!Q12</f>
        <v>46989</v>
      </c>
      <c r="R12" s="161">
        <f>+'42 61'!R12+'42 63'!R12+'42 64'!R12+'42 65'!R12+'42 66'!R12+'42 69'!R12+'42 67'!R12</f>
        <v>46989</v>
      </c>
      <c r="S12" s="448">
        <f t="shared" si="14"/>
        <v>0</v>
      </c>
      <c r="T12" s="161">
        <f>+'42 61'!T12+'42 63'!T12+'42 64'!T12+'42 65'!T12+'42 66'!T12+'42 69'!T12+'42 67'!T12</f>
        <v>48555.049999999996</v>
      </c>
      <c r="U12" s="161">
        <f>+'42 61'!U12+'42 63'!U12+'42 64'!U12+'42 65'!U12+'42 66'!U12+'42 69'!U12+'42 67'!U12</f>
        <v>0</v>
      </c>
      <c r="V12" s="448">
        <f t="shared" si="15"/>
        <v>48555.049999999996</v>
      </c>
      <c r="W12" s="161">
        <f>+'42 61'!W12+'42 63'!W12+'42 64'!W12+'42 65'!W12+'42 66'!W12+'42 69'!W12+'42 67'!W12</f>
        <v>46989</v>
      </c>
      <c r="X12" s="161">
        <f>+'42 61'!X12+'42 63'!X12+'42 64'!X12+'42 65'!X12+'42 66'!X12+'42 69'!X12+'42 67'!X12</f>
        <v>0</v>
      </c>
      <c r="Y12" s="444">
        <f t="shared" si="16"/>
        <v>46989</v>
      </c>
      <c r="Z12" s="168">
        <f t="shared" si="17"/>
        <v>142533.04999999999</v>
      </c>
      <c r="AA12" s="161">
        <f t="shared" si="18"/>
        <v>46989</v>
      </c>
      <c r="AB12" s="403">
        <f t="shared" si="19"/>
        <v>95544.049999999988</v>
      </c>
      <c r="AC12" s="404">
        <f t="shared" si="20"/>
        <v>283499.94</v>
      </c>
      <c r="AD12" s="161">
        <f t="shared" si="21"/>
        <v>203827.21</v>
      </c>
      <c r="AE12" s="403">
        <f t="shared" si="22"/>
        <v>79672.73000000001</v>
      </c>
      <c r="AF12" s="168">
        <f>+'42 61'!AF12+'42 63'!AF12+'42 64'!AF12+'42 65'!AF12+'42 66'!AF12+'42 69'!AF12+'42 67'!AF12</f>
        <v>48556</v>
      </c>
      <c r="AG12" s="161">
        <f>+'42 61'!AG12+'42 63'!AG12+'42 64'!AG12+'42 65'!AG12+'42 66'!AG12+'42 69'!AG12+'42 67'!AG12</f>
        <v>0</v>
      </c>
      <c r="AH12" s="462">
        <f t="shared" si="23"/>
        <v>48556</v>
      </c>
      <c r="AI12" s="161">
        <f>+'42 61'!AI12+'42 63'!AI12+'42 64'!AI12+'42 65'!AI12+'42 66'!AI12+'42 69'!AI12+'42 67'!AI12</f>
        <v>48556</v>
      </c>
      <c r="AJ12" s="161">
        <f>+'42 61'!AJ12+'42 63'!AJ12+'42 64'!AJ12+'42 65'!AJ12+'42 66'!AJ12+'42 69'!AJ12+'42 67'!AJ12</f>
        <v>0</v>
      </c>
      <c r="AK12" s="462">
        <f t="shared" si="24"/>
        <v>48556</v>
      </c>
      <c r="AL12" s="161">
        <f>+'42 61'!AL12+'42 63'!AL12+'42 64'!AL12+'42 65'!AL12+'42 66'!AL12+'42 69'!AL12+'42 67'!AL12</f>
        <v>46987.59</v>
      </c>
      <c r="AM12" s="161">
        <f>+'42 61'!AM12+'42 63'!AM12+'42 64'!AM12+'42 65'!AM12+'42 66'!AM12+'42 69'!AM12+'42 67'!AM12</f>
        <v>0</v>
      </c>
      <c r="AN12" s="444">
        <f t="shared" si="25"/>
        <v>46987.59</v>
      </c>
      <c r="AO12" s="404">
        <f t="shared" si="26"/>
        <v>144099.59</v>
      </c>
      <c r="AP12" s="161">
        <f t="shared" si="27"/>
        <v>0</v>
      </c>
      <c r="AQ12" s="161">
        <f t="shared" si="28"/>
        <v>144099.59</v>
      </c>
      <c r="AR12" s="168">
        <f>+'42 61'!AR12+'42 63'!AR12+'42 64'!AR12+'42 65'!AR12+'42 66'!AR12+'42 69'!AR12+'42 67'!AR12</f>
        <v>48555</v>
      </c>
      <c r="AS12" s="161">
        <f>+'42 61'!AS12+'42 63'!AS12+'42 64'!AS12+'42 65'!AS12+'42 66'!AS12+'42 69'!AS12+'42 67'!AS12</f>
        <v>0</v>
      </c>
      <c r="AT12" s="462">
        <f t="shared" si="29"/>
        <v>48555</v>
      </c>
      <c r="AU12" s="161">
        <f>+'42 61'!AU12+'42 63'!AU12+'42 64'!AU12+'42 65'!AU12+'42 66'!AU12+'42 69'!AU12+'42 67'!AU12</f>
        <v>46987.23000000001</v>
      </c>
      <c r="AV12" s="161">
        <f>+'42 61'!AV12+'42 63'!AV12+'42 64'!AV12+'42 65'!AV12+'42 66'!AV12+'42 69'!AV12+'42 67'!AV12</f>
        <v>0</v>
      </c>
      <c r="AW12" s="448">
        <f t="shared" si="30"/>
        <v>46987.23000000001</v>
      </c>
      <c r="AX12" s="161">
        <f>+'42 61'!AX12+'42 63'!AX12+'42 64'!AX12+'42 65'!AX12+'42 66'!AX12+'42 69'!AX12+'42 67'!AX12</f>
        <v>48555</v>
      </c>
      <c r="AY12" s="161">
        <f>+'42 61'!AY12+'42 63'!AY12+'42 64'!AY12+'42 65'!AY12+'42 66'!AY12+'42 69'!AY12+'42 67'!AY12</f>
        <v>0</v>
      </c>
      <c r="AZ12" s="444">
        <f t="shared" si="31"/>
        <v>48555</v>
      </c>
      <c r="BA12" s="359">
        <f t="shared" si="32"/>
        <v>144097.23000000001</v>
      </c>
      <c r="BB12" s="364">
        <f t="shared" si="33"/>
        <v>0</v>
      </c>
      <c r="BC12" s="364">
        <f t="shared" si="34"/>
        <v>144097.23000000001</v>
      </c>
      <c r="BD12" s="371">
        <f t="shared" si="35"/>
        <v>288196.82</v>
      </c>
      <c r="BE12" s="372">
        <f t="shared" si="36"/>
        <v>0</v>
      </c>
      <c r="BF12" s="372">
        <f t="shared" si="37"/>
        <v>288196.82</v>
      </c>
      <c r="BG12" s="381">
        <f t="shared" si="38"/>
        <v>571696.76</v>
      </c>
      <c r="BH12" s="372">
        <f t="shared" si="39"/>
        <v>203827.21</v>
      </c>
      <c r="BI12" s="372">
        <f t="shared" si="40"/>
        <v>367869.55000000005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+'42 61'!E13+'42 63'!E13+'42 64'!E13+'42 65'!E13+'42 66'!E13+'42 69'!E13+'42 67'!E13</f>
        <v>0</v>
      </c>
      <c r="F13" s="161">
        <f>+'42 61'!F13+'42 63'!F13+'42 64'!F13+'42 65'!F13+'42 66'!F13+'42 69'!F13+'42 67'!F13</f>
        <v>0</v>
      </c>
      <c r="G13" s="448">
        <f t="shared" si="8"/>
        <v>0</v>
      </c>
      <c r="H13" s="161">
        <f>+'42 61'!H13+'42 63'!H13+'42 64'!H13+'42 65'!H13+'42 66'!H13+'42 69'!H13+'42 67'!H13</f>
        <v>0</v>
      </c>
      <c r="I13" s="161">
        <f>+'42 61'!I13+'42 63'!I13+'42 64'!I13+'42 65'!I13+'42 66'!I13+'42 69'!I13+'42 67'!I13</f>
        <v>0</v>
      </c>
      <c r="J13" s="448">
        <f t="shared" si="9"/>
        <v>0</v>
      </c>
      <c r="K13" s="161">
        <f>+'42 61'!K13+'42 63'!K13+'42 64'!K13+'42 65'!K13+'42 66'!K13+'42 69'!K13+'42 67'!K13</f>
        <v>0</v>
      </c>
      <c r="L13" s="161">
        <f>+'42 61'!L13+'42 63'!L13+'42 64'!L13+'42 65'!L13+'42 66'!L13+'42 69'!L13+'42 67'!L13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+'42 61'!Q13+'42 63'!Q13+'42 64'!Q13+'42 65'!Q13+'42 66'!Q13+'42 69'!Q13+'42 67'!Q13</f>
        <v>0</v>
      </c>
      <c r="R13" s="161">
        <f>+'42 61'!R13+'42 63'!R13+'42 64'!R13+'42 65'!R13+'42 66'!R13+'42 69'!R13+'42 67'!R13</f>
        <v>0</v>
      </c>
      <c r="S13" s="448">
        <f t="shared" si="14"/>
        <v>0</v>
      </c>
      <c r="T13" s="161">
        <f>+'42 61'!T13+'42 63'!T13+'42 64'!T13+'42 65'!T13+'42 66'!T13+'42 69'!T13+'42 67'!T13</f>
        <v>0</v>
      </c>
      <c r="U13" s="161">
        <f>+'42 61'!U13+'42 63'!U13+'42 64'!U13+'42 65'!U13+'42 66'!U13+'42 69'!U13+'42 67'!U13</f>
        <v>0</v>
      </c>
      <c r="V13" s="448">
        <f t="shared" si="15"/>
        <v>0</v>
      </c>
      <c r="W13" s="161">
        <f>+'42 61'!W13+'42 63'!W13+'42 64'!W13+'42 65'!W13+'42 66'!W13+'42 69'!W13+'42 67'!W13</f>
        <v>0</v>
      </c>
      <c r="X13" s="161">
        <f>+'42 61'!X13+'42 63'!X13+'42 64'!X13+'42 65'!X13+'42 66'!X13+'42 69'!X13+'42 67'!X13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+'42 61'!AF13+'42 63'!AF13+'42 64'!AF13+'42 65'!AF13+'42 66'!AF13+'42 69'!AF13+'42 67'!AF13</f>
        <v>0</v>
      </c>
      <c r="AG13" s="161">
        <f>+'42 61'!AG13+'42 63'!AG13+'42 64'!AG13+'42 65'!AG13+'42 66'!AG13+'42 69'!AG13+'42 67'!AG13</f>
        <v>0</v>
      </c>
      <c r="AH13" s="462">
        <f t="shared" si="23"/>
        <v>0</v>
      </c>
      <c r="AI13" s="161">
        <f>+'42 61'!AI13+'42 63'!AI13+'42 64'!AI13+'42 65'!AI13+'42 66'!AI13+'42 69'!AI13+'42 67'!AI13</f>
        <v>0</v>
      </c>
      <c r="AJ13" s="161">
        <f>+'42 61'!AJ13+'42 63'!AJ13+'42 64'!AJ13+'42 65'!AJ13+'42 66'!AJ13+'42 69'!AJ13+'42 67'!AJ13</f>
        <v>0</v>
      </c>
      <c r="AK13" s="462">
        <f t="shared" si="24"/>
        <v>0</v>
      </c>
      <c r="AL13" s="161">
        <f>+'42 61'!AL13+'42 63'!AL13+'42 64'!AL13+'42 65'!AL13+'42 66'!AL13+'42 69'!AL13+'42 67'!AL13</f>
        <v>0</v>
      </c>
      <c r="AM13" s="161">
        <f>+'42 61'!AM13+'42 63'!AM13+'42 64'!AM13+'42 65'!AM13+'42 66'!AM13+'42 69'!AM13+'42 67'!AM13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+'42 61'!AR13+'42 63'!AR13+'42 64'!AR13+'42 65'!AR13+'42 66'!AR13+'42 69'!AR13+'42 67'!AR13</f>
        <v>0</v>
      </c>
      <c r="AS13" s="161">
        <f>+'42 61'!AS13+'42 63'!AS13+'42 64'!AS13+'42 65'!AS13+'42 66'!AS13+'42 69'!AS13+'42 67'!AS13</f>
        <v>0</v>
      </c>
      <c r="AT13" s="462">
        <f t="shared" si="29"/>
        <v>0</v>
      </c>
      <c r="AU13" s="161">
        <f>+'42 61'!AU13+'42 63'!AU13+'42 64'!AU13+'42 65'!AU13+'42 66'!AU13+'42 69'!AU13+'42 67'!AU13</f>
        <v>0</v>
      </c>
      <c r="AV13" s="161">
        <f>+'42 61'!AV13+'42 63'!AV13+'42 64'!AV13+'42 65'!AV13+'42 66'!AV13+'42 69'!AV13+'42 67'!AV13</f>
        <v>0</v>
      </c>
      <c r="AW13" s="448">
        <f t="shared" si="30"/>
        <v>0</v>
      </c>
      <c r="AX13" s="161">
        <f>+'42 61'!AX13+'42 63'!AX13+'42 64'!AX13+'42 65'!AX13+'42 66'!AX13+'42 69'!AX13+'42 67'!AX13</f>
        <v>0</v>
      </c>
      <c r="AY13" s="161">
        <f>+'42 61'!AY13+'42 63'!AY13+'42 64'!AY13+'42 65'!AY13+'42 66'!AY13+'42 69'!AY13+'42 67'!AY13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+'42 61'!E14+'42 63'!E14+'42 64'!E14+'42 65'!E14+'42 66'!E14+'42 69'!E14+'42 67'!E14</f>
        <v>3647582.7938358509</v>
      </c>
      <c r="F14" s="161">
        <f>+'42 61'!F14+'42 63'!F14+'42 64'!F14+'42 65'!F14+'42 66'!F14+'42 69'!F14+'42 67'!F14</f>
        <v>2281809.31</v>
      </c>
      <c r="G14" s="448">
        <f t="shared" si="8"/>
        <v>1365773.4838358508</v>
      </c>
      <c r="H14" s="161">
        <f>+'42 61'!H14+'42 63'!H14+'42 64'!H14+'42 65'!H14+'42 66'!H14+'42 69'!H14+'42 67'!H14</f>
        <v>3669168.4030130892</v>
      </c>
      <c r="I14" s="161">
        <f>+'42 61'!I14+'42 63'!I14+'42 64'!I14+'42 65'!I14+'42 66'!I14+'42 69'!I14+'42 67'!I14</f>
        <v>4172523.5399999996</v>
      </c>
      <c r="J14" s="448">
        <f t="shared" si="9"/>
        <v>-503355.13698691037</v>
      </c>
      <c r="K14" s="161">
        <f>+'42 61'!K14+'42 63'!K14+'42 64'!K14+'42 65'!K14+'42 66'!K14+'42 69'!K14+'42 67'!K14</f>
        <v>4366311.2299999995</v>
      </c>
      <c r="L14" s="161">
        <f>+'42 61'!L14+'42 63'!L14+'42 64'!L14+'42 65'!L14+'42 66'!L14+'42 69'!L14+'42 67'!L14</f>
        <v>4943973.5599999996</v>
      </c>
      <c r="M14" s="444">
        <f t="shared" si="10"/>
        <v>-577662.33000000007</v>
      </c>
      <c r="N14" s="404">
        <f t="shared" si="11"/>
        <v>11683062.426848941</v>
      </c>
      <c r="O14" s="161">
        <f t="shared" si="12"/>
        <v>11398306.41</v>
      </c>
      <c r="P14" s="403">
        <f t="shared" si="13"/>
        <v>284756.0168489404</v>
      </c>
      <c r="Q14" s="168">
        <f>+'42 61'!Q14+'42 63'!Q14+'42 64'!Q14+'42 65'!Q14+'42 66'!Q14+'42 69'!Q14+'42 67'!Q14</f>
        <v>6004234.5403430555</v>
      </c>
      <c r="R14" s="161">
        <f>+'42 61'!R14+'42 63'!R14+'42 64'!R14+'42 65'!R14+'42 66'!R14+'42 69'!R14+'42 67'!R14</f>
        <v>2653461.41</v>
      </c>
      <c r="S14" s="448">
        <f t="shared" si="14"/>
        <v>3350773.1303430554</v>
      </c>
      <c r="T14" s="161">
        <f>+'42 61'!T14+'42 63'!T14+'42 64'!T14+'42 65'!T14+'42 66'!T14+'42 69'!T14+'42 67'!T14</f>
        <v>4537839.8082470773</v>
      </c>
      <c r="U14" s="161">
        <f>+'42 61'!U14+'42 63'!U14+'42 64'!U14+'42 65'!U14+'42 66'!U14+'42 69'!U14+'42 67'!U14</f>
        <v>0</v>
      </c>
      <c r="V14" s="448">
        <f t="shared" si="15"/>
        <v>4537839.8082470773</v>
      </c>
      <c r="W14" s="161">
        <f>+'42 61'!W14+'42 63'!W14+'42 64'!W14+'42 65'!W14+'42 66'!W14+'42 69'!W14+'42 67'!W14</f>
        <v>5497379.3013259247</v>
      </c>
      <c r="X14" s="161">
        <f>+'42 61'!X14+'42 63'!X14+'42 64'!X14+'42 65'!X14+'42 66'!X14+'42 69'!X14+'42 67'!X14</f>
        <v>0</v>
      </c>
      <c r="Y14" s="444">
        <f t="shared" si="16"/>
        <v>5497379.3013259247</v>
      </c>
      <c r="Z14" s="168">
        <f t="shared" si="17"/>
        <v>16039453.649916057</v>
      </c>
      <c r="AA14" s="161">
        <f t="shared" si="18"/>
        <v>2653461.41</v>
      </c>
      <c r="AB14" s="403">
        <f t="shared" si="19"/>
        <v>13385992.239916056</v>
      </c>
      <c r="AC14" s="404">
        <f t="shared" si="20"/>
        <v>27722516.076764997</v>
      </c>
      <c r="AD14" s="161">
        <f t="shared" si="21"/>
        <v>14051767.82</v>
      </c>
      <c r="AE14" s="403">
        <f t="shared" si="22"/>
        <v>13670748.256764997</v>
      </c>
      <c r="AF14" s="168">
        <f>+'42 61'!AF14+'42 63'!AF14+'42 64'!AF14+'42 65'!AF14+'42 66'!AF14+'42 69'!AF14+'42 67'!AF14</f>
        <v>3827301.7372496375</v>
      </c>
      <c r="AG14" s="161">
        <f>+'42 61'!AG14+'42 63'!AG14+'42 64'!AG14+'42 65'!AG14+'42 66'!AG14+'42 69'!AG14+'42 67'!AG14</f>
        <v>0</v>
      </c>
      <c r="AH14" s="462">
        <f t="shared" si="23"/>
        <v>3827301.7372496375</v>
      </c>
      <c r="AI14" s="161">
        <f>+'42 61'!AI14+'42 63'!AI14+'42 64'!AI14+'42 65'!AI14+'42 66'!AI14+'42 69'!AI14+'42 67'!AI14</f>
        <v>4918893.7610630523</v>
      </c>
      <c r="AJ14" s="161">
        <f>+'42 61'!AJ14+'42 63'!AJ14+'42 64'!AJ14+'42 65'!AJ14+'42 66'!AJ14+'42 69'!AJ14+'42 67'!AJ14</f>
        <v>0</v>
      </c>
      <c r="AK14" s="462">
        <f t="shared" si="24"/>
        <v>4918893.7610630523</v>
      </c>
      <c r="AL14" s="161">
        <f>+'42 61'!AL14+'42 63'!AL14+'42 64'!AL14+'42 65'!AL14+'42 66'!AL14+'42 69'!AL14+'42 67'!AL14</f>
        <v>3506547.6380853006</v>
      </c>
      <c r="AM14" s="161">
        <f>+'42 61'!AM14+'42 63'!AM14+'42 64'!AM14+'42 65'!AM14+'42 66'!AM14+'42 69'!AM14+'42 67'!AM14</f>
        <v>0</v>
      </c>
      <c r="AN14" s="444">
        <f t="shared" si="25"/>
        <v>3506547.6380853006</v>
      </c>
      <c r="AO14" s="404">
        <f t="shared" si="26"/>
        <v>12252743.136397989</v>
      </c>
      <c r="AP14" s="161">
        <f t="shared" si="27"/>
        <v>0</v>
      </c>
      <c r="AQ14" s="161">
        <f t="shared" si="28"/>
        <v>12252743.136397989</v>
      </c>
      <c r="AR14" s="168">
        <f>+'42 61'!AR14+'42 63'!AR14+'42 64'!AR14+'42 65'!AR14+'42 66'!AR14+'42 69'!AR14+'42 67'!AR14</f>
        <v>3194849.986</v>
      </c>
      <c r="AS14" s="161">
        <f>+'42 61'!AS14+'42 63'!AS14+'42 64'!AS14+'42 65'!AS14+'42 66'!AS14+'42 69'!AS14+'42 67'!AS14</f>
        <v>0</v>
      </c>
      <c r="AT14" s="462">
        <f t="shared" si="29"/>
        <v>3194849.986</v>
      </c>
      <c r="AU14" s="161">
        <f>+'42 61'!AU14+'42 63'!AU14+'42 64'!AU14+'42 65'!AU14+'42 66'!AU14+'42 69'!AU14+'42 67'!AU14</f>
        <v>3369271.327278873</v>
      </c>
      <c r="AV14" s="161">
        <f>+'42 61'!AV14+'42 63'!AV14+'42 64'!AV14+'42 65'!AV14+'42 66'!AV14+'42 69'!AV14+'42 67'!AV14</f>
        <v>0</v>
      </c>
      <c r="AW14" s="448">
        <f t="shared" si="30"/>
        <v>3369271.327278873</v>
      </c>
      <c r="AX14" s="161">
        <f>+'42 61'!AX14+'42 63'!AX14+'42 64'!AX14+'42 65'!AX14+'42 66'!AX14+'42 69'!AX14+'42 67'!AX14</f>
        <v>2830256.6227570348</v>
      </c>
      <c r="AY14" s="161">
        <f>+'42 61'!AY14+'42 63'!AY14+'42 64'!AY14+'42 65'!AY14+'42 66'!AY14+'42 69'!AY14+'42 67'!AY14</f>
        <v>0</v>
      </c>
      <c r="AZ14" s="444">
        <f t="shared" si="31"/>
        <v>2830256.6227570348</v>
      </c>
      <c r="BA14" s="359">
        <f t="shared" si="32"/>
        <v>9394377.9360359069</v>
      </c>
      <c r="BB14" s="364">
        <f t="shared" si="33"/>
        <v>0</v>
      </c>
      <c r="BC14" s="364">
        <f t="shared" si="34"/>
        <v>9394377.9360359069</v>
      </c>
      <c r="BD14" s="371">
        <f t="shared" si="35"/>
        <v>21647121.0724339</v>
      </c>
      <c r="BE14" s="372">
        <f t="shared" si="36"/>
        <v>0</v>
      </c>
      <c r="BF14" s="372">
        <f t="shared" si="37"/>
        <v>21647121.0724339</v>
      </c>
      <c r="BG14" s="381">
        <f t="shared" si="38"/>
        <v>49369637.149198897</v>
      </c>
      <c r="BH14" s="372">
        <f t="shared" si="39"/>
        <v>14051767.82</v>
      </c>
      <c r="BI14" s="372">
        <f t="shared" si="40"/>
        <v>35317869.329198897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+'42 61'!E15+'42 63'!E15+'42 64'!E15+'42 65'!E15+'42 66'!E15+'42 69'!E15+'42 67'!E15</f>
        <v>2257515.0993241989</v>
      </c>
      <c r="F15" s="161">
        <f>+'42 61'!F15+'42 63'!F15+'42 64'!F15+'42 65'!F15+'42 66'!F15+'42 69'!F15+'42 67'!F15</f>
        <v>2152470.3199999998</v>
      </c>
      <c r="G15" s="448">
        <f t="shared" si="8"/>
        <v>105044.77932419907</v>
      </c>
      <c r="H15" s="161">
        <f>+'42 61'!H15+'42 63'!H15+'42 64'!H15+'42 65'!H15+'42 66'!H15+'42 69'!H15+'42 67'!H15</f>
        <v>2124564.5936563304</v>
      </c>
      <c r="I15" s="161">
        <f>+'42 61'!I15+'42 63'!I15+'42 64'!I15+'42 65'!I15+'42 66'!I15+'42 69'!I15+'42 67'!I15</f>
        <v>2235061.37</v>
      </c>
      <c r="J15" s="448">
        <f t="shared" si="9"/>
        <v>-110496.77634366974</v>
      </c>
      <c r="K15" s="161">
        <f>+'42 61'!K15+'42 63'!K15+'42 64'!K15+'42 65'!K15+'42 66'!K15+'42 69'!K15+'42 67'!K15</f>
        <v>2230750.1871662592</v>
      </c>
      <c r="L15" s="161">
        <f>+'42 61'!L15+'42 63'!L15+'42 64'!L15+'42 65'!L15+'42 66'!L15+'42 69'!L15+'42 67'!L15</f>
        <v>2432766.4600000004</v>
      </c>
      <c r="M15" s="444">
        <f t="shared" si="10"/>
        <v>-202016.27283374127</v>
      </c>
      <c r="N15" s="404">
        <f t="shared" si="11"/>
        <v>6612829.8801467884</v>
      </c>
      <c r="O15" s="161">
        <f t="shared" si="12"/>
        <v>6820298.1500000004</v>
      </c>
      <c r="P15" s="403">
        <f t="shared" si="13"/>
        <v>-207468.26985321194</v>
      </c>
      <c r="Q15" s="168">
        <f>+'42 61'!Q15+'42 63'!Q15+'42 64'!Q15+'42 65'!Q15+'42 66'!Q15+'42 69'!Q15+'42 67'!Q15</f>
        <v>1963195.1742444169</v>
      </c>
      <c r="R15" s="161">
        <f>+'42 61'!R15+'42 63'!R15+'42 64'!R15+'42 65'!R15+'42 66'!R15+'42 69'!R15+'42 67'!R15</f>
        <v>1399336.73</v>
      </c>
      <c r="S15" s="448">
        <f t="shared" si="14"/>
        <v>563858.4442444169</v>
      </c>
      <c r="T15" s="161">
        <f>+'42 61'!T15+'42 63'!T15+'42 64'!T15+'42 65'!T15+'42 66'!T15+'42 69'!T15+'42 67'!T15</f>
        <v>2233620.9051272087</v>
      </c>
      <c r="U15" s="161">
        <f>+'42 61'!U15+'42 63'!U15+'42 64'!U15+'42 65'!U15+'42 66'!U15+'42 69'!U15+'42 67'!U15</f>
        <v>0</v>
      </c>
      <c r="V15" s="448">
        <f t="shared" si="15"/>
        <v>2233620.9051272087</v>
      </c>
      <c r="W15" s="161">
        <f>+'42 61'!W15+'42 63'!W15+'42 64'!W15+'42 65'!W15+'42 66'!W15+'42 69'!W15+'42 67'!W15</f>
        <v>2213743.8957603066</v>
      </c>
      <c r="X15" s="161">
        <f>+'42 61'!X15+'42 63'!X15+'42 64'!X15+'42 65'!X15+'42 66'!X15+'42 69'!X15+'42 67'!X15</f>
        <v>0</v>
      </c>
      <c r="Y15" s="444">
        <f t="shared" si="16"/>
        <v>2213743.8957603066</v>
      </c>
      <c r="Z15" s="168">
        <f t="shared" si="17"/>
        <v>6410559.9751319326</v>
      </c>
      <c r="AA15" s="161">
        <f t="shared" si="18"/>
        <v>1399336.73</v>
      </c>
      <c r="AB15" s="403">
        <f t="shared" si="19"/>
        <v>5011223.2451319322</v>
      </c>
      <c r="AC15" s="404">
        <f t="shared" si="20"/>
        <v>13023389.855278721</v>
      </c>
      <c r="AD15" s="161">
        <f t="shared" si="21"/>
        <v>8219634.8800000008</v>
      </c>
      <c r="AE15" s="403">
        <f t="shared" si="22"/>
        <v>4803754.9752787203</v>
      </c>
      <c r="AF15" s="168">
        <f>+'42 61'!AF15+'42 63'!AF15+'42 64'!AF15+'42 65'!AF15+'42 66'!AF15+'42 69'!AF15+'42 67'!AF15</f>
        <v>2263528.1779720685</v>
      </c>
      <c r="AG15" s="161">
        <f>+'42 61'!AG15+'42 63'!AG15+'42 64'!AG15+'42 65'!AG15+'42 66'!AG15+'42 69'!AG15+'42 67'!AG15</f>
        <v>0</v>
      </c>
      <c r="AH15" s="462">
        <f t="shared" si="23"/>
        <v>2263528.1779720685</v>
      </c>
      <c r="AI15" s="161">
        <f>+'42 61'!AI15+'42 63'!AI15+'42 64'!AI15+'42 65'!AI15+'42 66'!AI15+'42 69'!AI15+'42 67'!AI15</f>
        <v>2272257.8264861116</v>
      </c>
      <c r="AJ15" s="161">
        <f>+'42 61'!AJ15+'42 63'!AJ15+'42 64'!AJ15+'42 65'!AJ15+'42 66'!AJ15+'42 69'!AJ15+'42 67'!AJ15</f>
        <v>0</v>
      </c>
      <c r="AK15" s="462">
        <f t="shared" si="24"/>
        <v>2272257.8264861116</v>
      </c>
      <c r="AL15" s="161">
        <f>+'42 61'!AL15+'42 63'!AL15+'42 64'!AL15+'42 65'!AL15+'42 66'!AL15+'42 69'!AL15+'42 67'!AL15</f>
        <v>2288621.1947365236</v>
      </c>
      <c r="AM15" s="161">
        <f>+'42 61'!AM15+'42 63'!AM15+'42 64'!AM15+'42 65'!AM15+'42 66'!AM15+'42 69'!AM15+'42 67'!AM15</f>
        <v>0</v>
      </c>
      <c r="AN15" s="444">
        <f t="shared" si="25"/>
        <v>2288621.1947365236</v>
      </c>
      <c r="AO15" s="404">
        <f t="shared" si="26"/>
        <v>6824407.1991947033</v>
      </c>
      <c r="AP15" s="161">
        <f t="shared" si="27"/>
        <v>0</v>
      </c>
      <c r="AQ15" s="161">
        <f t="shared" si="28"/>
        <v>6824407.1991947033</v>
      </c>
      <c r="AR15" s="168">
        <f>+'42 61'!AR15+'42 63'!AR15+'42 64'!AR15+'42 65'!AR15+'42 66'!AR15+'42 69'!AR15+'42 67'!AR15</f>
        <v>2342351.1188497529</v>
      </c>
      <c r="AS15" s="161">
        <f>+'42 61'!AS15+'42 63'!AS15+'42 64'!AS15+'42 65'!AS15+'42 66'!AS15+'42 69'!AS15+'42 67'!AS15</f>
        <v>0</v>
      </c>
      <c r="AT15" s="462">
        <f t="shared" si="29"/>
        <v>2342351.1188497529</v>
      </c>
      <c r="AU15" s="161">
        <f>+'42 61'!AU15+'42 63'!AU15+'42 64'!AU15+'42 65'!AU15+'42 66'!AU15+'42 69'!AU15+'42 67'!AU15</f>
        <v>2397841.7820980633</v>
      </c>
      <c r="AV15" s="161">
        <f>+'42 61'!AV15+'42 63'!AV15+'42 64'!AV15+'42 65'!AV15+'42 66'!AV15+'42 69'!AV15+'42 67'!AV15</f>
        <v>0</v>
      </c>
      <c r="AW15" s="448">
        <f t="shared" si="30"/>
        <v>2397841.7820980633</v>
      </c>
      <c r="AX15" s="161">
        <f>+'42 61'!AX15+'42 63'!AX15+'42 64'!AX15+'42 65'!AX15+'42 66'!AX15+'42 69'!AX15+'42 67'!AX15</f>
        <v>2256233.1453717775</v>
      </c>
      <c r="AY15" s="161">
        <f>+'42 61'!AY15+'42 63'!AY15+'42 64'!AY15+'42 65'!AY15+'42 66'!AY15+'42 69'!AY15+'42 67'!AY15</f>
        <v>0</v>
      </c>
      <c r="AZ15" s="444">
        <f t="shared" si="31"/>
        <v>2256233.1453717775</v>
      </c>
      <c r="BA15" s="359">
        <f t="shared" si="32"/>
        <v>6996426.0463195946</v>
      </c>
      <c r="BB15" s="364">
        <f t="shared" si="33"/>
        <v>0</v>
      </c>
      <c r="BC15" s="364">
        <f t="shared" si="34"/>
        <v>6996426.0463195946</v>
      </c>
      <c r="BD15" s="371">
        <f t="shared" si="35"/>
        <v>13820833.245514298</v>
      </c>
      <c r="BE15" s="372">
        <f t="shared" si="36"/>
        <v>0</v>
      </c>
      <c r="BF15" s="372">
        <f t="shared" si="37"/>
        <v>13820833.245514298</v>
      </c>
      <c r="BG15" s="381">
        <f t="shared" si="38"/>
        <v>26844223.100793019</v>
      </c>
      <c r="BH15" s="372">
        <f t="shared" si="39"/>
        <v>8219634.8800000008</v>
      </c>
      <c r="BI15" s="372">
        <f t="shared" si="40"/>
        <v>18624588.220793016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+'42 61'!E16+'42 63'!E16+'42 64'!E16+'42 65'!E16+'42 66'!E16+'42 69'!E16+'42 67'!E16</f>
        <v>162086.27574544968</v>
      </c>
      <c r="F16" s="161">
        <f>+'42 61'!F16+'42 63'!F16+'42 64'!F16+'42 65'!F16+'42 66'!F16+'42 69'!F16+'42 67'!F16</f>
        <v>121029.97</v>
      </c>
      <c r="G16" s="448">
        <f t="shared" si="8"/>
        <v>41056.305745449674</v>
      </c>
      <c r="H16" s="161">
        <f>+'42 61'!H16+'42 63'!H16+'42 64'!H16+'42 65'!H16+'42 66'!H16+'42 69'!H16+'42 67'!H16</f>
        <v>152658.89387010544</v>
      </c>
      <c r="I16" s="161">
        <f>+'42 61'!I16+'42 63'!I16+'42 64'!I16+'42 65'!I16+'42 66'!I16+'42 69'!I16+'42 67'!I16</f>
        <v>123140.61</v>
      </c>
      <c r="J16" s="448">
        <f t="shared" si="9"/>
        <v>29518.283870105442</v>
      </c>
      <c r="K16" s="161">
        <f>+'42 61'!K16+'42 63'!K16+'42 64'!K16+'42 65'!K16+'42 66'!K16+'42 69'!K16+'42 67'!K16</f>
        <v>161400.97307717524</v>
      </c>
      <c r="L16" s="161">
        <f>+'42 61'!L16+'42 63'!L16+'42 64'!L16+'42 65'!L16+'42 66'!L16+'42 69'!L16+'42 67'!L16</f>
        <v>128993.38999999998</v>
      </c>
      <c r="M16" s="444">
        <f t="shared" si="10"/>
        <v>32407.583077175252</v>
      </c>
      <c r="N16" s="404">
        <f t="shared" si="11"/>
        <v>476146.1426927303</v>
      </c>
      <c r="O16" s="161">
        <f t="shared" si="12"/>
        <v>373163.97</v>
      </c>
      <c r="P16" s="403">
        <f t="shared" si="13"/>
        <v>102982.17269273032</v>
      </c>
      <c r="Q16" s="168">
        <f>+'42 61'!Q16+'42 63'!Q16+'42 64'!Q16+'42 65'!Q16+'42 66'!Q16+'42 69'!Q16+'42 67'!Q16</f>
        <v>140363.25704338547</v>
      </c>
      <c r="R16" s="161">
        <f>+'42 61'!R16+'42 63'!R16+'42 64'!R16+'42 65'!R16+'42 66'!R16+'42 69'!R16+'42 67'!R16</f>
        <v>116702.76999999999</v>
      </c>
      <c r="S16" s="448">
        <f t="shared" si="14"/>
        <v>23660.487043385481</v>
      </c>
      <c r="T16" s="161">
        <f>+'42 61'!T16+'42 63'!T16+'42 64'!T16+'42 65'!T16+'42 66'!T16+'42 69'!T16+'42 67'!T16</f>
        <v>158681.47458620294</v>
      </c>
      <c r="U16" s="161">
        <f>+'42 61'!U16+'42 63'!U16+'42 64'!U16+'42 65'!U16+'42 66'!U16+'42 69'!U16+'42 67'!U16</f>
        <v>0</v>
      </c>
      <c r="V16" s="448">
        <f t="shared" si="15"/>
        <v>158681.47458620294</v>
      </c>
      <c r="W16" s="161">
        <f>+'42 61'!W16+'42 63'!W16+'42 64'!W16+'42 65'!W16+'42 66'!W16+'42 69'!W16+'42 67'!W16</f>
        <v>162980.67663795833</v>
      </c>
      <c r="X16" s="161">
        <f>+'42 61'!X16+'42 63'!X16+'42 64'!X16+'42 65'!X16+'42 66'!X16+'42 69'!X16+'42 67'!X16</f>
        <v>0</v>
      </c>
      <c r="Y16" s="444">
        <f t="shared" si="16"/>
        <v>162980.67663795833</v>
      </c>
      <c r="Z16" s="168">
        <f t="shared" si="17"/>
        <v>462025.40826754674</v>
      </c>
      <c r="AA16" s="161">
        <f t="shared" si="18"/>
        <v>116702.76999999999</v>
      </c>
      <c r="AB16" s="403">
        <f t="shared" si="19"/>
        <v>345322.63826754678</v>
      </c>
      <c r="AC16" s="404">
        <f t="shared" si="20"/>
        <v>938171.55096027697</v>
      </c>
      <c r="AD16" s="161">
        <f t="shared" si="21"/>
        <v>489866.74</v>
      </c>
      <c r="AE16" s="403">
        <f t="shared" si="22"/>
        <v>448304.81096027698</v>
      </c>
      <c r="AF16" s="168">
        <f>+'42 61'!AF16+'42 63'!AF16+'42 64'!AF16+'42 65'!AF16+'42 66'!AF16+'42 69'!AF16+'42 67'!AF16</f>
        <v>162495.50298790538</v>
      </c>
      <c r="AG16" s="161">
        <f>+'42 61'!AG16+'42 63'!AG16+'42 64'!AG16+'42 65'!AG16+'42 66'!AG16+'42 69'!AG16+'42 67'!AG16</f>
        <v>0</v>
      </c>
      <c r="AH16" s="462">
        <f t="shared" si="23"/>
        <v>162495.50298790538</v>
      </c>
      <c r="AI16" s="161">
        <f>+'42 61'!AI16+'42 63'!AI16+'42 64'!AI16+'42 65'!AI16+'42 66'!AI16+'42 69'!AI16+'42 67'!AI16</f>
        <v>165093.41153630751</v>
      </c>
      <c r="AJ16" s="161">
        <f>+'42 61'!AJ16+'42 63'!AJ16+'42 64'!AJ16+'42 65'!AJ16+'42 66'!AJ16+'42 69'!AJ16+'42 67'!AJ16</f>
        <v>0</v>
      </c>
      <c r="AK16" s="462">
        <f t="shared" si="24"/>
        <v>165093.41153630751</v>
      </c>
      <c r="AL16" s="161">
        <f>+'42 61'!AL16+'42 63'!AL16+'42 64'!AL16+'42 65'!AL16+'42 66'!AL16+'42 69'!AL16+'42 67'!AL16</f>
        <v>162742.44032213802</v>
      </c>
      <c r="AM16" s="161">
        <f>+'42 61'!AM16+'42 63'!AM16+'42 64'!AM16+'42 65'!AM16+'42 66'!AM16+'42 69'!AM16+'42 67'!AM16</f>
        <v>0</v>
      </c>
      <c r="AN16" s="444">
        <f t="shared" si="25"/>
        <v>162742.44032213802</v>
      </c>
      <c r="AO16" s="404">
        <f t="shared" si="26"/>
        <v>490331.35484635091</v>
      </c>
      <c r="AP16" s="161">
        <f t="shared" si="27"/>
        <v>0</v>
      </c>
      <c r="AQ16" s="161">
        <f t="shared" si="28"/>
        <v>490331.35484635091</v>
      </c>
      <c r="AR16" s="168">
        <f>+'42 61'!AR16+'42 63'!AR16+'42 64'!AR16+'42 65'!AR16+'42 66'!AR16+'42 69'!AR16+'42 67'!AR16</f>
        <v>169261.82341614814</v>
      </c>
      <c r="AS16" s="161">
        <f>+'42 61'!AS16+'42 63'!AS16+'42 64'!AS16+'42 65'!AS16+'42 66'!AS16+'42 69'!AS16+'42 67'!AS16</f>
        <v>0</v>
      </c>
      <c r="AT16" s="462">
        <f t="shared" si="29"/>
        <v>169261.82341614814</v>
      </c>
      <c r="AU16" s="161">
        <f>+'42 61'!AU16+'42 63'!AU16+'42 64'!AU16+'42 65'!AU16+'42 66'!AU16+'42 69'!AU16+'42 67'!AU16</f>
        <v>167154.73744920566</v>
      </c>
      <c r="AV16" s="161">
        <f>+'42 61'!AV16+'42 63'!AV16+'42 64'!AV16+'42 65'!AV16+'42 66'!AV16+'42 69'!AV16+'42 67'!AV16</f>
        <v>0</v>
      </c>
      <c r="AW16" s="448">
        <f t="shared" si="30"/>
        <v>167154.73744920566</v>
      </c>
      <c r="AX16" s="161">
        <f>+'42 61'!AX16+'42 63'!AX16+'42 64'!AX16+'42 65'!AX16+'42 66'!AX16+'42 69'!AX16+'42 67'!AX16</f>
        <v>159408.81720978278</v>
      </c>
      <c r="AY16" s="161">
        <f>+'42 61'!AY16+'42 63'!AY16+'42 64'!AY16+'42 65'!AY16+'42 66'!AY16+'42 69'!AY16+'42 67'!AY16</f>
        <v>0</v>
      </c>
      <c r="AZ16" s="444">
        <f t="shared" si="31"/>
        <v>159408.81720978278</v>
      </c>
      <c r="BA16" s="359">
        <f t="shared" si="32"/>
        <v>495825.37807513657</v>
      </c>
      <c r="BB16" s="364">
        <f t="shared" si="33"/>
        <v>0</v>
      </c>
      <c r="BC16" s="364">
        <f t="shared" si="34"/>
        <v>495825.37807513657</v>
      </c>
      <c r="BD16" s="371">
        <f t="shared" si="35"/>
        <v>986156.73292148742</v>
      </c>
      <c r="BE16" s="372">
        <f t="shared" si="36"/>
        <v>0</v>
      </c>
      <c r="BF16" s="372">
        <f t="shared" si="37"/>
        <v>986156.73292148742</v>
      </c>
      <c r="BG16" s="381">
        <f t="shared" si="38"/>
        <v>1924328.2838817644</v>
      </c>
      <c r="BH16" s="372">
        <f t="shared" si="39"/>
        <v>489866.74</v>
      </c>
      <c r="BI16" s="372">
        <f t="shared" si="40"/>
        <v>1434461.5438817644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+'42 61'!E17+'42 63'!E17+'42 64'!E17+'42 65'!E17+'42 66'!E17+'42 69'!E17+'42 67'!E17</f>
        <v>0</v>
      </c>
      <c r="F17" s="161">
        <f>+'42 61'!F17+'42 63'!F17+'42 64'!F17+'42 65'!F17+'42 66'!F17+'42 69'!F17+'42 67'!F17</f>
        <v>0</v>
      </c>
      <c r="G17" s="448">
        <f t="shared" si="8"/>
        <v>0</v>
      </c>
      <c r="H17" s="161">
        <f>+'42 61'!H17+'42 63'!H17+'42 64'!H17+'42 65'!H17+'42 66'!H17+'42 69'!H17+'42 67'!H17</f>
        <v>0</v>
      </c>
      <c r="I17" s="161">
        <f>+'42 61'!I17+'42 63'!I17+'42 64'!I17+'42 65'!I17+'42 66'!I17+'42 69'!I17+'42 67'!I17</f>
        <v>0</v>
      </c>
      <c r="J17" s="448">
        <f t="shared" si="9"/>
        <v>0</v>
      </c>
      <c r="K17" s="161">
        <f>+'42 61'!K17+'42 63'!K17+'42 64'!K17+'42 65'!K17+'42 66'!K17+'42 69'!K17+'42 67'!K17</f>
        <v>0</v>
      </c>
      <c r="L17" s="161">
        <f>+'42 61'!L17+'42 63'!L17+'42 64'!L17+'42 65'!L17+'42 66'!L17+'42 69'!L17+'42 67'!L17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+'42 61'!Q17+'42 63'!Q17+'42 64'!Q17+'42 65'!Q17+'42 66'!Q17+'42 69'!Q17+'42 67'!Q17</f>
        <v>0</v>
      </c>
      <c r="R17" s="161">
        <f>+'42 61'!R17+'42 63'!R17+'42 64'!R17+'42 65'!R17+'42 66'!R17+'42 69'!R17+'42 67'!R17</f>
        <v>0</v>
      </c>
      <c r="S17" s="448">
        <f t="shared" si="14"/>
        <v>0</v>
      </c>
      <c r="T17" s="161">
        <f>+'42 61'!T17+'42 63'!T17+'42 64'!T17+'42 65'!T17+'42 66'!T17+'42 69'!T17+'42 67'!T17</f>
        <v>0</v>
      </c>
      <c r="U17" s="161">
        <f>+'42 61'!U17+'42 63'!U17+'42 64'!U17+'42 65'!U17+'42 66'!U17+'42 69'!U17+'42 67'!U17</f>
        <v>0</v>
      </c>
      <c r="V17" s="448">
        <f t="shared" si="15"/>
        <v>0</v>
      </c>
      <c r="W17" s="161">
        <f>+'42 61'!W17+'42 63'!W17+'42 64'!W17+'42 65'!W17+'42 66'!W17+'42 69'!W17+'42 67'!W17</f>
        <v>0</v>
      </c>
      <c r="X17" s="161">
        <f>+'42 61'!X17+'42 63'!X17+'42 64'!X17+'42 65'!X17+'42 66'!X17+'42 69'!X17+'42 67'!X17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+'42 61'!AF17+'42 63'!AF17+'42 64'!AF17+'42 65'!AF17+'42 66'!AF17+'42 69'!AF17+'42 67'!AF17</f>
        <v>0</v>
      </c>
      <c r="AG17" s="161">
        <f>+'42 61'!AG17+'42 63'!AG17+'42 64'!AG17+'42 65'!AG17+'42 66'!AG17+'42 69'!AG17+'42 67'!AG17</f>
        <v>0</v>
      </c>
      <c r="AH17" s="462">
        <f t="shared" si="23"/>
        <v>0</v>
      </c>
      <c r="AI17" s="161">
        <f>+'42 61'!AI17+'42 63'!AI17+'42 64'!AI17+'42 65'!AI17+'42 66'!AI17+'42 69'!AI17+'42 67'!AI17</f>
        <v>0</v>
      </c>
      <c r="AJ17" s="161">
        <f>+'42 61'!AJ17+'42 63'!AJ17+'42 64'!AJ17+'42 65'!AJ17+'42 66'!AJ17+'42 69'!AJ17+'42 67'!AJ17</f>
        <v>0</v>
      </c>
      <c r="AK17" s="462">
        <f t="shared" si="24"/>
        <v>0</v>
      </c>
      <c r="AL17" s="161">
        <f>+'42 61'!AL17+'42 63'!AL17+'42 64'!AL17+'42 65'!AL17+'42 66'!AL17+'42 69'!AL17+'42 67'!AL17</f>
        <v>0</v>
      </c>
      <c r="AM17" s="161">
        <f>+'42 61'!AM17+'42 63'!AM17+'42 64'!AM17+'42 65'!AM17+'42 66'!AM17+'42 69'!AM17+'42 67'!AM17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+'42 61'!AR17+'42 63'!AR17+'42 64'!AR17+'42 65'!AR17+'42 66'!AR17+'42 69'!AR17+'42 67'!AR17</f>
        <v>0</v>
      </c>
      <c r="AS17" s="161">
        <f>+'42 61'!AS17+'42 63'!AS17+'42 64'!AS17+'42 65'!AS17+'42 66'!AS17+'42 69'!AS17+'42 67'!AS17</f>
        <v>0</v>
      </c>
      <c r="AT17" s="462">
        <f t="shared" si="29"/>
        <v>0</v>
      </c>
      <c r="AU17" s="161">
        <f>+'42 61'!AU17+'42 63'!AU17+'42 64'!AU17+'42 65'!AU17+'42 66'!AU17+'42 69'!AU17+'42 67'!AU17</f>
        <v>0</v>
      </c>
      <c r="AV17" s="161">
        <f>+'42 61'!AV17+'42 63'!AV17+'42 64'!AV17+'42 65'!AV17+'42 66'!AV17+'42 69'!AV17+'42 67'!AV17</f>
        <v>0</v>
      </c>
      <c r="AW17" s="448">
        <f t="shared" si="30"/>
        <v>0</v>
      </c>
      <c r="AX17" s="161">
        <f>+'42 61'!AX17+'42 63'!AX17+'42 64'!AX17+'42 65'!AX17+'42 66'!AX17+'42 69'!AX17+'42 67'!AX17</f>
        <v>0</v>
      </c>
      <c r="AY17" s="161">
        <f>+'42 61'!AY17+'42 63'!AY17+'42 64'!AY17+'42 65'!AY17+'42 66'!AY17+'42 69'!AY17+'42 67'!AY17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+'42 61'!E18+'42 63'!E18+'42 64'!E18+'42 65'!E18+'42 66'!E18+'42 69'!E18+'42 67'!E18</f>
        <v>89301.846576603202</v>
      </c>
      <c r="F18" s="161">
        <f>+'42 61'!F18+'42 63'!F18+'42 64'!F18+'42 65'!F18+'42 66'!F18+'42 69'!F18+'42 67'!F18</f>
        <v>65823.3</v>
      </c>
      <c r="G18" s="448">
        <f t="shared" si="8"/>
        <v>23478.546576603199</v>
      </c>
      <c r="H18" s="161">
        <f>+'42 61'!H18+'42 63'!H18+'42 64'!H18+'42 65'!H18+'42 66'!H18+'42 69'!H18+'42 67'!H18</f>
        <v>87075.052458118924</v>
      </c>
      <c r="I18" s="161">
        <f>+'42 61'!I18+'42 63'!I18+'42 64'!I18+'42 65'!I18+'42 66'!I18+'42 69'!I18+'42 67'!I18</f>
        <v>48660.88</v>
      </c>
      <c r="J18" s="448">
        <f t="shared" si="9"/>
        <v>38414.172458118926</v>
      </c>
      <c r="K18" s="161">
        <f>+'42 61'!K18+'42 63'!K18+'42 64'!K18+'42 65'!K18+'42 66'!K18+'42 69'!K18+'42 67'!K18</f>
        <v>89364.410522289618</v>
      </c>
      <c r="L18" s="161">
        <f>+'42 61'!L18+'42 63'!L18+'42 64'!L18+'42 65'!L18+'42 66'!L18+'42 69'!L18+'42 67'!L18</f>
        <v>56515.71</v>
      </c>
      <c r="M18" s="444">
        <f t="shared" si="10"/>
        <v>32848.700522289619</v>
      </c>
      <c r="N18" s="404">
        <f t="shared" si="11"/>
        <v>265741.30955701176</v>
      </c>
      <c r="O18" s="161">
        <f t="shared" si="12"/>
        <v>170999.88999999998</v>
      </c>
      <c r="P18" s="403">
        <f t="shared" si="13"/>
        <v>94741.419557011774</v>
      </c>
      <c r="Q18" s="168">
        <f>+'42 61'!Q18+'42 63'!Q18+'42 64'!Q18+'42 65'!Q18+'42 66'!Q18+'42 69'!Q18+'42 67'!Q18</f>
        <v>80173.569392728372</v>
      </c>
      <c r="R18" s="161">
        <f>+'42 61'!R18+'42 63'!R18+'42 64'!R18+'42 65'!R18+'42 66'!R18+'42 69'!R18+'42 67'!R18</f>
        <v>62945.649999999994</v>
      </c>
      <c r="S18" s="448">
        <f t="shared" si="14"/>
        <v>17227.919392728378</v>
      </c>
      <c r="T18" s="161">
        <f>+'42 61'!T18+'42 63'!T18+'42 64'!T18+'42 65'!T18+'42 66'!T18+'42 69'!T18+'42 67'!T18</f>
        <v>88825.755524759108</v>
      </c>
      <c r="U18" s="161">
        <f>+'42 61'!U18+'42 63'!U18+'42 64'!U18+'42 65'!U18+'42 66'!U18+'42 69'!U18+'42 67'!U18</f>
        <v>0</v>
      </c>
      <c r="V18" s="448">
        <f t="shared" si="15"/>
        <v>88825.755524759108</v>
      </c>
      <c r="W18" s="161">
        <f>+'42 61'!W18+'42 63'!W18+'42 64'!W18+'42 65'!W18+'42 66'!W18+'42 69'!W18+'42 67'!W18</f>
        <v>88311.940763653474</v>
      </c>
      <c r="X18" s="161">
        <f>+'42 61'!X18+'42 63'!X18+'42 64'!X18+'42 65'!X18+'42 66'!X18+'42 69'!X18+'42 67'!X18</f>
        <v>0</v>
      </c>
      <c r="Y18" s="444">
        <f t="shared" si="16"/>
        <v>88311.940763653474</v>
      </c>
      <c r="Z18" s="168">
        <f t="shared" si="17"/>
        <v>257311.26568114094</v>
      </c>
      <c r="AA18" s="161">
        <f t="shared" si="18"/>
        <v>62945.649999999994</v>
      </c>
      <c r="AB18" s="403">
        <f t="shared" si="19"/>
        <v>194365.61568114095</v>
      </c>
      <c r="AC18" s="404">
        <f t="shared" si="20"/>
        <v>523052.57523815276</v>
      </c>
      <c r="AD18" s="161">
        <f t="shared" si="21"/>
        <v>233945.53999999998</v>
      </c>
      <c r="AE18" s="403">
        <f t="shared" si="22"/>
        <v>289107.03523815278</v>
      </c>
      <c r="AF18" s="168">
        <f>+'42 61'!AF18+'42 63'!AF18+'42 64'!AF18+'42 65'!AF18+'42 66'!AF18+'42 69'!AF18+'42 67'!AF18</f>
        <v>87214.806315248206</v>
      </c>
      <c r="AG18" s="161">
        <f>+'42 61'!AG18+'42 63'!AG18+'42 64'!AG18+'42 65'!AG18+'42 66'!AG18+'42 69'!AG18+'42 67'!AG18</f>
        <v>0</v>
      </c>
      <c r="AH18" s="462">
        <f t="shared" si="23"/>
        <v>87214.806315248206</v>
      </c>
      <c r="AI18" s="161">
        <f>+'42 61'!AI18+'42 63'!AI18+'42 64'!AI18+'42 65'!AI18+'42 66'!AI18+'42 69'!AI18+'42 67'!AI18</f>
        <v>88407.776699133712</v>
      </c>
      <c r="AJ18" s="161">
        <f>+'42 61'!AJ18+'42 63'!AJ18+'42 64'!AJ18+'42 65'!AJ18+'42 66'!AJ18+'42 69'!AJ18+'42 67'!AJ18</f>
        <v>0</v>
      </c>
      <c r="AK18" s="462">
        <f t="shared" si="24"/>
        <v>88407.776699133712</v>
      </c>
      <c r="AL18" s="161">
        <f>+'42 61'!AL18+'42 63'!AL18+'42 64'!AL18+'42 65'!AL18+'42 66'!AL18+'42 69'!AL18+'42 67'!AL18</f>
        <v>88832.626100269757</v>
      </c>
      <c r="AM18" s="161">
        <f>+'42 61'!AM18+'42 63'!AM18+'42 64'!AM18+'42 65'!AM18+'42 66'!AM18+'42 69'!AM18+'42 67'!AM18</f>
        <v>0</v>
      </c>
      <c r="AN18" s="444">
        <f t="shared" si="25"/>
        <v>88832.626100269757</v>
      </c>
      <c r="AO18" s="404">
        <f t="shared" si="26"/>
        <v>264455.20911465166</v>
      </c>
      <c r="AP18" s="161">
        <f t="shared" si="27"/>
        <v>0</v>
      </c>
      <c r="AQ18" s="161">
        <f t="shared" si="28"/>
        <v>264455.20911465166</v>
      </c>
      <c r="AR18" s="168">
        <f>+'42 61'!AR18+'42 63'!AR18+'42 64'!AR18+'42 65'!AR18+'42 66'!AR18+'42 69'!AR18+'42 67'!AR18</f>
        <v>89536.178013642508</v>
      </c>
      <c r="AS18" s="161">
        <f>+'42 61'!AS18+'42 63'!AS18+'42 64'!AS18+'42 65'!AS18+'42 66'!AS18+'42 69'!AS18+'42 67'!AS18</f>
        <v>0</v>
      </c>
      <c r="AT18" s="462">
        <f t="shared" si="29"/>
        <v>89536.178013642508</v>
      </c>
      <c r="AU18" s="161">
        <f>+'42 61'!AU18+'42 63'!AU18+'42 64'!AU18+'42 65'!AU18+'42 66'!AU18+'42 69'!AU18+'42 67'!AU18</f>
        <v>90927.441752099985</v>
      </c>
      <c r="AV18" s="161">
        <f>+'42 61'!AV18+'42 63'!AV18+'42 64'!AV18+'42 65'!AV18+'42 66'!AV18+'42 69'!AV18+'42 67'!AV18</f>
        <v>0</v>
      </c>
      <c r="AW18" s="448">
        <f t="shared" si="30"/>
        <v>90927.441752099985</v>
      </c>
      <c r="AX18" s="161">
        <f>+'42 61'!AX18+'42 63'!AX18+'42 64'!AX18+'42 65'!AX18+'42 66'!AX18+'42 69'!AX18+'42 67'!AX18</f>
        <v>86102.639006796599</v>
      </c>
      <c r="AY18" s="161">
        <f>+'42 61'!AY18+'42 63'!AY18+'42 64'!AY18+'42 65'!AY18+'42 66'!AY18+'42 69'!AY18+'42 67'!AY18</f>
        <v>0</v>
      </c>
      <c r="AZ18" s="444">
        <f t="shared" si="31"/>
        <v>86102.639006796599</v>
      </c>
      <c r="BA18" s="359">
        <f t="shared" si="32"/>
        <v>266566.25877253909</v>
      </c>
      <c r="BB18" s="364">
        <f t="shared" si="33"/>
        <v>0</v>
      </c>
      <c r="BC18" s="364">
        <f t="shared" si="34"/>
        <v>266566.25877253909</v>
      </c>
      <c r="BD18" s="371">
        <f t="shared" si="35"/>
        <v>531021.46788719075</v>
      </c>
      <c r="BE18" s="372">
        <f t="shared" si="36"/>
        <v>0</v>
      </c>
      <c r="BF18" s="372">
        <f t="shared" si="37"/>
        <v>531021.46788719075</v>
      </c>
      <c r="BG18" s="381">
        <f t="shared" si="38"/>
        <v>1054074.0431253435</v>
      </c>
      <c r="BH18" s="372">
        <f t="shared" si="39"/>
        <v>233945.53999999998</v>
      </c>
      <c r="BI18" s="372">
        <f t="shared" si="40"/>
        <v>820128.50312534347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+'42 61'!E19+'42 63'!E19+'42 64'!E19+'42 65'!E19+'42 66'!E19+'42 69'!E19+'42 67'!E19</f>
        <v>39215.4</v>
      </c>
      <c r="F19" s="161">
        <f>+'42 61'!F19+'42 63'!F19+'42 64'!F19+'42 65'!F19+'42 66'!F19+'42 69'!F19+'42 67'!F19</f>
        <v>902278.98</v>
      </c>
      <c r="G19" s="448">
        <f t="shared" si="8"/>
        <v>-863063.58</v>
      </c>
      <c r="H19" s="161">
        <f>+'42 61'!H19+'42 63'!H19+'42 64'!H19+'42 65'!H19+'42 66'!H19+'42 69'!H19+'42 67'!H19</f>
        <v>39215.4</v>
      </c>
      <c r="I19" s="161">
        <f>+'42 61'!I19+'42 63'!I19+'42 64'!I19+'42 65'!I19+'42 66'!I19+'42 69'!I19+'42 67'!I19</f>
        <v>128433.48000000001</v>
      </c>
      <c r="J19" s="448">
        <f t="shared" si="9"/>
        <v>-89218.080000000016</v>
      </c>
      <c r="K19" s="161">
        <f>+'42 61'!K19+'42 63'!K19+'42 64'!K19+'42 65'!K19+'42 66'!K19+'42 69'!K19+'42 67'!K19</f>
        <v>289215.39999999997</v>
      </c>
      <c r="L19" s="161">
        <f>+'42 61'!L19+'42 63'!L19+'42 64'!L19+'42 65'!L19+'42 66'!L19+'42 69'!L19+'42 67'!L19</f>
        <v>129356.06</v>
      </c>
      <c r="M19" s="444">
        <f t="shared" si="10"/>
        <v>159859.33999999997</v>
      </c>
      <c r="N19" s="404">
        <f t="shared" si="11"/>
        <v>367646.19999999995</v>
      </c>
      <c r="O19" s="161">
        <f t="shared" si="12"/>
        <v>1160068.52</v>
      </c>
      <c r="P19" s="403">
        <f t="shared" si="13"/>
        <v>-792422.32000000007</v>
      </c>
      <c r="Q19" s="168">
        <f>+'42 61'!Q19+'42 63'!Q19+'42 64'!Q19+'42 65'!Q19+'42 66'!Q19+'42 69'!Q19+'42 67'!Q19</f>
        <v>39215.4</v>
      </c>
      <c r="R19" s="161">
        <f>+'42 61'!R19+'42 63'!R19+'42 64'!R19+'42 65'!R19+'42 66'!R19+'42 69'!R19+'42 67'!R19</f>
        <v>340233.41</v>
      </c>
      <c r="S19" s="448">
        <f t="shared" si="14"/>
        <v>-301018.00999999995</v>
      </c>
      <c r="T19" s="161">
        <f>+'42 61'!T19+'42 63'!T19+'42 64'!T19+'42 65'!T19+'42 66'!T19+'42 69'!T19+'42 67'!T19</f>
        <v>39215.4</v>
      </c>
      <c r="U19" s="161">
        <f>+'42 61'!U19+'42 63'!U19+'42 64'!U19+'42 65'!U19+'42 66'!U19+'42 69'!U19+'42 67'!U19</f>
        <v>0</v>
      </c>
      <c r="V19" s="448">
        <f t="shared" si="15"/>
        <v>39215.4</v>
      </c>
      <c r="W19" s="161">
        <f>+'42 61'!W19+'42 63'!W19+'42 64'!W19+'42 65'!W19+'42 66'!W19+'42 69'!W19+'42 67'!W19</f>
        <v>39215.4</v>
      </c>
      <c r="X19" s="161">
        <f>+'42 61'!X19+'42 63'!X19+'42 64'!X19+'42 65'!X19+'42 66'!X19+'42 69'!X19+'42 67'!X19</f>
        <v>0</v>
      </c>
      <c r="Y19" s="444">
        <f t="shared" si="16"/>
        <v>39215.4</v>
      </c>
      <c r="Z19" s="168">
        <f t="shared" si="17"/>
        <v>117646.20000000001</v>
      </c>
      <c r="AA19" s="161">
        <f t="shared" si="18"/>
        <v>340233.41</v>
      </c>
      <c r="AB19" s="403">
        <f t="shared" si="19"/>
        <v>-222587.20999999996</v>
      </c>
      <c r="AC19" s="404">
        <f t="shared" si="20"/>
        <v>485292.4</v>
      </c>
      <c r="AD19" s="161">
        <f t="shared" si="21"/>
        <v>1500301.93</v>
      </c>
      <c r="AE19" s="403">
        <f t="shared" si="22"/>
        <v>-1015009.5299999999</v>
      </c>
      <c r="AF19" s="168">
        <f>+'42 61'!AF19+'42 63'!AF19+'42 64'!AF19+'42 65'!AF19+'42 66'!AF19+'42 69'!AF19+'42 67'!AF19</f>
        <v>39215.4</v>
      </c>
      <c r="AG19" s="161">
        <f>+'42 61'!AG19+'42 63'!AG19+'42 64'!AG19+'42 65'!AG19+'42 66'!AG19+'42 69'!AG19+'42 67'!AG19</f>
        <v>0</v>
      </c>
      <c r="AH19" s="462">
        <f t="shared" si="23"/>
        <v>39215.4</v>
      </c>
      <c r="AI19" s="161">
        <f>+'42 61'!AI19+'42 63'!AI19+'42 64'!AI19+'42 65'!AI19+'42 66'!AI19+'42 69'!AI19+'42 67'!AI19</f>
        <v>39215.4</v>
      </c>
      <c r="AJ19" s="161">
        <f>+'42 61'!AJ19+'42 63'!AJ19+'42 64'!AJ19+'42 65'!AJ19+'42 66'!AJ19+'42 69'!AJ19+'42 67'!AJ19</f>
        <v>0</v>
      </c>
      <c r="AK19" s="462">
        <f t="shared" si="24"/>
        <v>39215.4</v>
      </c>
      <c r="AL19" s="161">
        <f>+'42 61'!AL19+'42 63'!AL19+'42 64'!AL19+'42 65'!AL19+'42 66'!AL19+'42 69'!AL19+'42 67'!AL19</f>
        <v>289215.39999999997</v>
      </c>
      <c r="AM19" s="161">
        <f>+'42 61'!AM19+'42 63'!AM19+'42 64'!AM19+'42 65'!AM19+'42 66'!AM19+'42 69'!AM19+'42 67'!AM19</f>
        <v>0</v>
      </c>
      <c r="AN19" s="444">
        <f t="shared" si="25"/>
        <v>289215.39999999997</v>
      </c>
      <c r="AO19" s="404">
        <f t="shared" si="26"/>
        <v>367646.19999999995</v>
      </c>
      <c r="AP19" s="161">
        <f t="shared" si="27"/>
        <v>0</v>
      </c>
      <c r="AQ19" s="161">
        <f t="shared" si="28"/>
        <v>367646.19999999995</v>
      </c>
      <c r="AR19" s="168">
        <f>+'42 61'!AR19+'42 63'!AR19+'42 64'!AR19+'42 65'!AR19+'42 66'!AR19+'42 69'!AR19+'42 67'!AR19</f>
        <v>39215.4</v>
      </c>
      <c r="AS19" s="161">
        <f>+'42 61'!AS19+'42 63'!AS19+'42 64'!AS19+'42 65'!AS19+'42 66'!AS19+'42 69'!AS19+'42 67'!AS19</f>
        <v>0</v>
      </c>
      <c r="AT19" s="462">
        <f t="shared" si="29"/>
        <v>39215.4</v>
      </c>
      <c r="AU19" s="161">
        <f>+'42 61'!AU19+'42 63'!AU19+'42 64'!AU19+'42 65'!AU19+'42 66'!AU19+'42 69'!AU19+'42 67'!AU19</f>
        <v>39215.4</v>
      </c>
      <c r="AV19" s="161">
        <f>+'42 61'!AV19+'42 63'!AV19+'42 64'!AV19+'42 65'!AV19+'42 66'!AV19+'42 69'!AV19+'42 67'!AV19</f>
        <v>0</v>
      </c>
      <c r="AW19" s="448">
        <f t="shared" si="30"/>
        <v>39215.4</v>
      </c>
      <c r="AX19" s="161">
        <f>+'42 61'!AX19+'42 63'!AX19+'42 64'!AX19+'42 65'!AX19+'42 66'!AX19+'42 69'!AX19+'42 67'!AX19</f>
        <v>39215.4</v>
      </c>
      <c r="AY19" s="161">
        <f>+'42 61'!AY19+'42 63'!AY19+'42 64'!AY19+'42 65'!AY19+'42 66'!AY19+'42 69'!AY19+'42 67'!AY19</f>
        <v>0</v>
      </c>
      <c r="AZ19" s="444">
        <f t="shared" si="31"/>
        <v>39215.4</v>
      </c>
      <c r="BA19" s="359">
        <f t="shared" si="32"/>
        <v>117646.20000000001</v>
      </c>
      <c r="BB19" s="364">
        <f t="shared" si="33"/>
        <v>0</v>
      </c>
      <c r="BC19" s="364">
        <f t="shared" si="34"/>
        <v>117646.20000000001</v>
      </c>
      <c r="BD19" s="371">
        <f t="shared" si="35"/>
        <v>485292.4</v>
      </c>
      <c r="BE19" s="372">
        <f t="shared" si="36"/>
        <v>0</v>
      </c>
      <c r="BF19" s="372">
        <f t="shared" si="37"/>
        <v>485292.4</v>
      </c>
      <c r="BG19" s="381">
        <f t="shared" si="38"/>
        <v>970584.8</v>
      </c>
      <c r="BH19" s="372">
        <f t="shared" si="39"/>
        <v>1500301.93</v>
      </c>
      <c r="BI19" s="372">
        <f t="shared" si="40"/>
        <v>-529717.12999999989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+'42 61'!E20+'42 63'!E20+'42 64'!E20+'42 65'!E20+'42 66'!E20+'42 69'!E20+'42 67'!E20</f>
        <v>0</v>
      </c>
      <c r="F20" s="161">
        <f>+'42 61'!F20+'42 63'!F20+'42 64'!F20+'42 65'!F20+'42 66'!F20+'42 69'!F20+'42 67'!F20</f>
        <v>0</v>
      </c>
      <c r="G20" s="448">
        <f t="shared" si="8"/>
        <v>0</v>
      </c>
      <c r="H20" s="161">
        <f>+'42 61'!H20+'42 63'!H20+'42 64'!H20+'42 65'!H20+'42 66'!H20+'42 69'!H20+'42 67'!H20</f>
        <v>0</v>
      </c>
      <c r="I20" s="161">
        <f>+'42 61'!I20+'42 63'!I20+'42 64'!I20+'42 65'!I20+'42 66'!I20+'42 69'!I20+'42 67'!I20</f>
        <v>0</v>
      </c>
      <c r="J20" s="448">
        <f t="shared" si="9"/>
        <v>0</v>
      </c>
      <c r="K20" s="161">
        <f>+'42 61'!K20+'42 63'!K20+'42 64'!K20+'42 65'!K20+'42 66'!K20+'42 69'!K20+'42 67'!K20</f>
        <v>0</v>
      </c>
      <c r="L20" s="161">
        <f>+'42 61'!L20+'42 63'!L20+'42 64'!L20+'42 65'!L20+'42 66'!L20+'42 69'!L20+'42 67'!L20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+'42 61'!Q20+'42 63'!Q20+'42 64'!Q20+'42 65'!Q20+'42 66'!Q20+'42 69'!Q20+'42 67'!Q20</f>
        <v>0</v>
      </c>
      <c r="R20" s="161">
        <f>+'42 61'!R20+'42 63'!R20+'42 64'!R20+'42 65'!R20+'42 66'!R20+'42 69'!R20+'42 67'!R20</f>
        <v>0</v>
      </c>
      <c r="S20" s="448">
        <f t="shared" si="14"/>
        <v>0</v>
      </c>
      <c r="T20" s="161">
        <f>+'42 61'!T20+'42 63'!T20+'42 64'!T20+'42 65'!T20+'42 66'!T20+'42 69'!T20+'42 67'!T20</f>
        <v>0</v>
      </c>
      <c r="U20" s="161">
        <f>+'42 61'!U20+'42 63'!U20+'42 64'!U20+'42 65'!U20+'42 66'!U20+'42 69'!U20+'42 67'!U20</f>
        <v>0</v>
      </c>
      <c r="V20" s="448">
        <f t="shared" si="15"/>
        <v>0</v>
      </c>
      <c r="W20" s="161">
        <f>+'42 61'!W20+'42 63'!W20+'42 64'!W20+'42 65'!W20+'42 66'!W20+'42 69'!W20+'42 67'!W20</f>
        <v>0</v>
      </c>
      <c r="X20" s="161">
        <f>+'42 61'!X20+'42 63'!X20+'42 64'!X20+'42 65'!X20+'42 66'!X20+'42 69'!X20+'42 67'!X20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+'42 61'!AF20+'42 63'!AF20+'42 64'!AF20+'42 65'!AF20+'42 66'!AF20+'42 69'!AF20+'42 67'!AF20</f>
        <v>0</v>
      </c>
      <c r="AG20" s="161">
        <f>+'42 61'!AG20+'42 63'!AG20+'42 64'!AG20+'42 65'!AG20+'42 66'!AG20+'42 69'!AG20+'42 67'!AG20</f>
        <v>0</v>
      </c>
      <c r="AH20" s="462">
        <f t="shared" si="23"/>
        <v>0</v>
      </c>
      <c r="AI20" s="161">
        <f>+'42 61'!AI20+'42 63'!AI20+'42 64'!AI20+'42 65'!AI20+'42 66'!AI20+'42 69'!AI20+'42 67'!AI20</f>
        <v>0</v>
      </c>
      <c r="AJ20" s="161">
        <f>+'42 61'!AJ20+'42 63'!AJ20+'42 64'!AJ20+'42 65'!AJ20+'42 66'!AJ20+'42 69'!AJ20+'42 67'!AJ20</f>
        <v>0</v>
      </c>
      <c r="AK20" s="462">
        <f t="shared" si="24"/>
        <v>0</v>
      </c>
      <c r="AL20" s="161">
        <f>+'42 61'!AL20+'42 63'!AL20+'42 64'!AL20+'42 65'!AL20+'42 66'!AL20+'42 69'!AL20+'42 67'!AL20</f>
        <v>0</v>
      </c>
      <c r="AM20" s="161">
        <f>+'42 61'!AM20+'42 63'!AM20+'42 64'!AM20+'42 65'!AM20+'42 66'!AM20+'42 69'!AM20+'42 67'!AM20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+'42 61'!AR20+'42 63'!AR20+'42 64'!AR20+'42 65'!AR20+'42 66'!AR20+'42 69'!AR20+'42 67'!AR20</f>
        <v>0</v>
      </c>
      <c r="AS20" s="161">
        <f>+'42 61'!AS20+'42 63'!AS20+'42 64'!AS20+'42 65'!AS20+'42 66'!AS20+'42 69'!AS20+'42 67'!AS20</f>
        <v>0</v>
      </c>
      <c r="AT20" s="462">
        <f t="shared" si="29"/>
        <v>0</v>
      </c>
      <c r="AU20" s="161">
        <f>+'42 61'!AU20+'42 63'!AU20+'42 64'!AU20+'42 65'!AU20+'42 66'!AU20+'42 69'!AU20+'42 67'!AU20</f>
        <v>0</v>
      </c>
      <c r="AV20" s="161">
        <f>+'42 61'!AV20+'42 63'!AV20+'42 64'!AV20+'42 65'!AV20+'42 66'!AV20+'42 69'!AV20+'42 67'!AV20</f>
        <v>0</v>
      </c>
      <c r="AW20" s="448">
        <f t="shared" si="30"/>
        <v>0</v>
      </c>
      <c r="AX20" s="161">
        <f>+'42 61'!AX20+'42 63'!AX20+'42 64'!AX20+'42 65'!AX20+'42 66'!AX20+'42 69'!AX20+'42 67'!AX20</f>
        <v>0</v>
      </c>
      <c r="AY20" s="161">
        <f>+'42 61'!AY20+'42 63'!AY20+'42 64'!AY20+'42 65'!AY20+'42 66'!AY20+'42 69'!AY20+'42 67'!AY20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+'42 61'!E21+'42 63'!E21+'42 64'!E21+'42 65'!E21+'42 66'!E21+'42 69'!E21+'42 67'!E21</f>
        <v>-263025.79515993223</v>
      </c>
      <c r="F21" s="161">
        <f>+'42 61'!F21+'42 63'!F21+'42 64'!F21+'42 65'!F21+'42 66'!F21+'42 69'!F21+'42 67'!F21</f>
        <v>-912747.88</v>
      </c>
      <c r="G21" s="448">
        <f t="shared" si="8"/>
        <v>649722.08484006778</v>
      </c>
      <c r="H21" s="161">
        <f>+'42 61'!H21+'42 63'!H21+'42 64'!H21+'42 65'!H21+'42 66'!H21+'42 69'!H21+'42 67'!H21</f>
        <v>-263025.79515993223</v>
      </c>
      <c r="I21" s="161">
        <f>+'42 61'!I21+'42 63'!I21+'42 64'!I21+'42 65'!I21+'42 66'!I21+'42 69'!I21+'42 67'!I21</f>
        <v>-1037476.94</v>
      </c>
      <c r="J21" s="448">
        <f t="shared" si="9"/>
        <v>774451.14484006772</v>
      </c>
      <c r="K21" s="161">
        <f>+'42 61'!K21+'42 63'!K21+'42 64'!K21+'42 65'!K21+'42 66'!K21+'42 69'!K21+'42 67'!K21</f>
        <v>-263025.79515993223</v>
      </c>
      <c r="L21" s="161">
        <f>+'42 61'!L21+'42 63'!L21+'42 64'!L21+'42 65'!L21+'42 66'!L21+'42 69'!L21+'42 67'!L21</f>
        <v>-742917.94</v>
      </c>
      <c r="M21" s="444">
        <f t="shared" si="10"/>
        <v>479892.14484006772</v>
      </c>
      <c r="N21" s="404">
        <f t="shared" si="11"/>
        <v>-789077.38547979668</v>
      </c>
      <c r="O21" s="161">
        <f t="shared" si="12"/>
        <v>-2693142.76</v>
      </c>
      <c r="P21" s="403">
        <f t="shared" si="13"/>
        <v>1904065.3745202031</v>
      </c>
      <c r="Q21" s="168">
        <f>+'42 61'!Q21+'42 63'!Q21+'42 64'!Q21+'42 65'!Q21+'42 66'!Q21+'42 69'!Q21+'42 67'!Q21</f>
        <v>-263025.79515993223</v>
      </c>
      <c r="R21" s="161">
        <f>+'42 61'!R21+'42 63'!R21+'42 64'!R21+'42 65'!R21+'42 66'!R21+'42 69'!R21+'42 67'!R21</f>
        <v>-346267.8</v>
      </c>
      <c r="S21" s="448">
        <f t="shared" si="14"/>
        <v>83242.004840067762</v>
      </c>
      <c r="T21" s="161">
        <f>+'42 61'!T21+'42 63'!T21+'42 64'!T21+'42 65'!T21+'42 66'!T21+'42 69'!T21+'42 67'!T21</f>
        <v>-263025.79515993223</v>
      </c>
      <c r="U21" s="161">
        <f>+'42 61'!U21+'42 63'!U21+'42 64'!U21+'42 65'!U21+'42 66'!U21+'42 69'!U21+'42 67'!U21</f>
        <v>0</v>
      </c>
      <c r="V21" s="448">
        <f t="shared" si="15"/>
        <v>-263025.79515993223</v>
      </c>
      <c r="W21" s="161">
        <f>+'42 61'!W21+'42 63'!W21+'42 64'!W21+'42 65'!W21+'42 66'!W21+'42 69'!W21+'42 67'!W21</f>
        <v>-263025.79515993223</v>
      </c>
      <c r="X21" s="161">
        <f>+'42 61'!X21+'42 63'!X21+'42 64'!X21+'42 65'!X21+'42 66'!X21+'42 69'!X21+'42 67'!X21</f>
        <v>0</v>
      </c>
      <c r="Y21" s="444">
        <f t="shared" si="16"/>
        <v>-263025.79515993223</v>
      </c>
      <c r="Z21" s="168">
        <f t="shared" si="17"/>
        <v>-789077.38547979668</v>
      </c>
      <c r="AA21" s="161">
        <f t="shared" si="18"/>
        <v>-346267.8</v>
      </c>
      <c r="AB21" s="403">
        <f t="shared" si="19"/>
        <v>-442809.58547979669</v>
      </c>
      <c r="AC21" s="404">
        <f t="shared" si="20"/>
        <v>-1578154.7709595934</v>
      </c>
      <c r="AD21" s="161">
        <f t="shared" si="21"/>
        <v>-3039410.5599999996</v>
      </c>
      <c r="AE21" s="403">
        <f t="shared" si="22"/>
        <v>1461255.7890404062</v>
      </c>
      <c r="AF21" s="168">
        <f>+'42 61'!AF21+'42 63'!AF21+'42 64'!AF21+'42 65'!AF21+'42 66'!AF21+'42 69'!AF21+'42 67'!AF21</f>
        <v>-263025.79515993223</v>
      </c>
      <c r="AG21" s="161">
        <f>+'42 61'!AG21+'42 63'!AG21+'42 64'!AG21+'42 65'!AG21+'42 66'!AG21+'42 69'!AG21+'42 67'!AG21</f>
        <v>0</v>
      </c>
      <c r="AH21" s="462">
        <f t="shared" si="23"/>
        <v>-263025.79515993223</v>
      </c>
      <c r="AI21" s="161">
        <f>+'42 61'!AI21+'42 63'!AI21+'42 64'!AI21+'42 65'!AI21+'42 66'!AI21+'42 69'!AI21+'42 67'!AI21</f>
        <v>-263025.79515993223</v>
      </c>
      <c r="AJ21" s="161">
        <f>+'42 61'!AJ21+'42 63'!AJ21+'42 64'!AJ21+'42 65'!AJ21+'42 66'!AJ21+'42 69'!AJ21+'42 67'!AJ21</f>
        <v>0</v>
      </c>
      <c r="AK21" s="462">
        <f t="shared" si="24"/>
        <v>-263025.79515993223</v>
      </c>
      <c r="AL21" s="161">
        <f>+'42 61'!AL21+'42 63'!AL21+'42 64'!AL21+'42 65'!AL21+'42 66'!AL21+'42 69'!AL21+'42 67'!AL21</f>
        <v>-263025.79515993223</v>
      </c>
      <c r="AM21" s="161">
        <f>+'42 61'!AM21+'42 63'!AM21+'42 64'!AM21+'42 65'!AM21+'42 66'!AM21+'42 69'!AM21+'42 67'!AM21</f>
        <v>0</v>
      </c>
      <c r="AN21" s="444">
        <f t="shared" si="25"/>
        <v>-263025.79515993223</v>
      </c>
      <c r="AO21" s="404">
        <f t="shared" si="26"/>
        <v>-789077.38547979668</v>
      </c>
      <c r="AP21" s="161">
        <f t="shared" si="27"/>
        <v>0</v>
      </c>
      <c r="AQ21" s="161">
        <f t="shared" si="28"/>
        <v>-789077.38547979668</v>
      </c>
      <c r="AR21" s="168">
        <f>+'42 61'!AR21+'42 63'!AR21+'42 64'!AR21+'42 65'!AR21+'42 66'!AR21+'42 69'!AR21+'42 67'!AR21</f>
        <v>-263025.79515993223</v>
      </c>
      <c r="AS21" s="161">
        <f>+'42 61'!AS21+'42 63'!AS21+'42 64'!AS21+'42 65'!AS21+'42 66'!AS21+'42 69'!AS21+'42 67'!AS21</f>
        <v>0</v>
      </c>
      <c r="AT21" s="462">
        <f t="shared" si="29"/>
        <v>-263025.79515993223</v>
      </c>
      <c r="AU21" s="161">
        <f>+'42 61'!AU21+'42 63'!AU21+'42 64'!AU21+'42 65'!AU21+'42 66'!AU21+'42 69'!AU21+'42 67'!AU21</f>
        <v>-263025.79515993223</v>
      </c>
      <c r="AV21" s="161">
        <f>+'42 61'!AV21+'42 63'!AV21+'42 64'!AV21+'42 65'!AV21+'42 66'!AV21+'42 69'!AV21+'42 67'!AV21</f>
        <v>0</v>
      </c>
      <c r="AW21" s="448">
        <f t="shared" si="30"/>
        <v>-263025.79515993223</v>
      </c>
      <c r="AX21" s="161">
        <f>+'42 61'!AX21+'42 63'!AX21+'42 64'!AX21+'42 65'!AX21+'42 66'!AX21+'42 69'!AX21+'42 67'!AX21</f>
        <v>-263025.79515993223</v>
      </c>
      <c r="AY21" s="161">
        <f>+'42 61'!AY21+'42 63'!AY21+'42 64'!AY21+'42 65'!AY21+'42 66'!AY21+'42 69'!AY21+'42 67'!AY21</f>
        <v>0</v>
      </c>
      <c r="AZ21" s="444">
        <f t="shared" si="31"/>
        <v>-263025.79515993223</v>
      </c>
      <c r="BA21" s="359">
        <f t="shared" si="32"/>
        <v>-789077.38547979668</v>
      </c>
      <c r="BB21" s="364">
        <f t="shared" si="33"/>
        <v>0</v>
      </c>
      <c r="BC21" s="364">
        <f t="shared" si="34"/>
        <v>-789077.38547979668</v>
      </c>
      <c r="BD21" s="371">
        <f t="shared" si="35"/>
        <v>-1578154.7709595934</v>
      </c>
      <c r="BE21" s="372">
        <f t="shared" si="36"/>
        <v>0</v>
      </c>
      <c r="BF21" s="372">
        <f t="shared" si="37"/>
        <v>-1578154.7709595934</v>
      </c>
      <c r="BG21" s="381">
        <f t="shared" si="38"/>
        <v>-3156309.5419191867</v>
      </c>
      <c r="BH21" s="372">
        <f t="shared" si="39"/>
        <v>-3039410.5599999996</v>
      </c>
      <c r="BI21" s="372">
        <f t="shared" si="40"/>
        <v>-116898.98191918712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+'42 61'!E22+'42 63'!E22+'42 64'!E22+'42 65'!E22+'42 66'!E22+'42 69'!E22+'42 67'!E22</f>
        <v>0</v>
      </c>
      <c r="F22" s="161">
        <f>+'42 61'!F22+'42 63'!F22+'42 64'!F22+'42 65'!F22+'42 66'!F22+'42 69'!F22+'42 67'!F22</f>
        <v>0</v>
      </c>
      <c r="G22" s="448">
        <f t="shared" si="8"/>
        <v>0</v>
      </c>
      <c r="H22" s="161">
        <f>+'42 61'!H22+'42 63'!H22+'42 64'!H22+'42 65'!H22+'42 66'!H22+'42 69'!H22+'42 67'!H22</f>
        <v>0</v>
      </c>
      <c r="I22" s="161">
        <f>+'42 61'!I22+'42 63'!I22+'42 64'!I22+'42 65'!I22+'42 66'!I22+'42 69'!I22+'42 67'!I22</f>
        <v>0</v>
      </c>
      <c r="J22" s="448">
        <f t="shared" si="9"/>
        <v>0</v>
      </c>
      <c r="K22" s="161">
        <f>+'42 61'!K22+'42 63'!K22+'42 64'!K22+'42 65'!K22+'42 66'!K22+'42 69'!K22+'42 67'!K22</f>
        <v>0</v>
      </c>
      <c r="L22" s="161">
        <f>+'42 61'!L22+'42 63'!L22+'42 64'!L22+'42 65'!L22+'42 66'!L22+'42 69'!L22+'42 67'!L22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+'42 61'!Q22+'42 63'!Q22+'42 64'!Q22+'42 65'!Q22+'42 66'!Q22+'42 69'!Q22+'42 67'!Q22</f>
        <v>0</v>
      </c>
      <c r="R22" s="161">
        <f>+'42 61'!R22+'42 63'!R22+'42 64'!R22+'42 65'!R22+'42 66'!R22+'42 69'!R22+'42 67'!R22</f>
        <v>0</v>
      </c>
      <c r="S22" s="448">
        <f t="shared" si="14"/>
        <v>0</v>
      </c>
      <c r="T22" s="161">
        <f>+'42 61'!T22+'42 63'!T22+'42 64'!T22+'42 65'!T22+'42 66'!T22+'42 69'!T22+'42 67'!T22</f>
        <v>0</v>
      </c>
      <c r="U22" s="161">
        <f>+'42 61'!U22+'42 63'!U22+'42 64'!U22+'42 65'!U22+'42 66'!U22+'42 69'!U22+'42 67'!U22</f>
        <v>0</v>
      </c>
      <c r="V22" s="448">
        <f t="shared" si="15"/>
        <v>0</v>
      </c>
      <c r="W22" s="161">
        <f>+'42 61'!W22+'42 63'!W22+'42 64'!W22+'42 65'!W22+'42 66'!W22+'42 69'!W22+'42 67'!W22</f>
        <v>0</v>
      </c>
      <c r="X22" s="161">
        <f>+'42 61'!X22+'42 63'!X22+'42 64'!X22+'42 65'!X22+'42 66'!X22+'42 69'!X22+'42 67'!X22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+'42 61'!AF22+'42 63'!AF22+'42 64'!AF22+'42 65'!AF22+'42 66'!AF22+'42 69'!AF22+'42 67'!AF22</f>
        <v>0</v>
      </c>
      <c r="AG22" s="161">
        <f>+'42 61'!AG22+'42 63'!AG22+'42 64'!AG22+'42 65'!AG22+'42 66'!AG22+'42 69'!AG22+'42 67'!AG22</f>
        <v>0</v>
      </c>
      <c r="AH22" s="462">
        <f t="shared" si="23"/>
        <v>0</v>
      </c>
      <c r="AI22" s="161">
        <f>+'42 61'!AI22+'42 63'!AI22+'42 64'!AI22+'42 65'!AI22+'42 66'!AI22+'42 69'!AI22+'42 67'!AI22</f>
        <v>0</v>
      </c>
      <c r="AJ22" s="161">
        <f>+'42 61'!AJ22+'42 63'!AJ22+'42 64'!AJ22+'42 65'!AJ22+'42 66'!AJ22+'42 69'!AJ22+'42 67'!AJ22</f>
        <v>0</v>
      </c>
      <c r="AK22" s="462">
        <f t="shared" si="24"/>
        <v>0</v>
      </c>
      <c r="AL22" s="161">
        <f>+'42 61'!AL22+'42 63'!AL22+'42 64'!AL22+'42 65'!AL22+'42 66'!AL22+'42 69'!AL22+'42 67'!AL22</f>
        <v>0</v>
      </c>
      <c r="AM22" s="161">
        <f>+'42 61'!AM22+'42 63'!AM22+'42 64'!AM22+'42 65'!AM22+'42 66'!AM22+'42 69'!AM22+'42 67'!AM22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+'42 61'!AR22+'42 63'!AR22+'42 64'!AR22+'42 65'!AR22+'42 66'!AR22+'42 69'!AR22+'42 67'!AR22</f>
        <v>0</v>
      </c>
      <c r="AS22" s="161">
        <f>+'42 61'!AS22+'42 63'!AS22+'42 64'!AS22+'42 65'!AS22+'42 66'!AS22+'42 69'!AS22+'42 67'!AS22</f>
        <v>0</v>
      </c>
      <c r="AT22" s="462">
        <f t="shared" si="29"/>
        <v>0</v>
      </c>
      <c r="AU22" s="161">
        <f>+'42 61'!AU22+'42 63'!AU22+'42 64'!AU22+'42 65'!AU22+'42 66'!AU22+'42 69'!AU22+'42 67'!AU22</f>
        <v>0</v>
      </c>
      <c r="AV22" s="161">
        <f>+'42 61'!AV22+'42 63'!AV22+'42 64'!AV22+'42 65'!AV22+'42 66'!AV22+'42 69'!AV22+'42 67'!AV22</f>
        <v>0</v>
      </c>
      <c r="AW22" s="448">
        <f t="shared" si="30"/>
        <v>0</v>
      </c>
      <c r="AX22" s="161">
        <f>+'42 61'!AX22+'42 63'!AX22+'42 64'!AX22+'42 65'!AX22+'42 66'!AX22+'42 69'!AX22+'42 67'!AX22</f>
        <v>0</v>
      </c>
      <c r="AY22" s="161">
        <f>+'42 61'!AY22+'42 63'!AY22+'42 64'!AY22+'42 65'!AY22+'42 66'!AY22+'42 69'!AY22+'42 67'!AY22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+'42 61'!E23+'42 63'!E23+'42 64'!E23+'42 65'!E23+'42 66'!E23+'42 69'!E23+'42 67'!E23</f>
        <v>0</v>
      </c>
      <c r="F23" s="161">
        <f>+'42 61'!F23+'42 63'!F23+'42 64'!F23+'42 65'!F23+'42 66'!F23+'42 69'!F23+'42 67'!F23</f>
        <v>0</v>
      </c>
      <c r="G23" s="448">
        <f t="shared" si="8"/>
        <v>0</v>
      </c>
      <c r="H23" s="161">
        <f>+'42 61'!H23+'42 63'!H23+'42 64'!H23+'42 65'!H23+'42 66'!H23+'42 69'!H23+'42 67'!H23</f>
        <v>0</v>
      </c>
      <c r="I23" s="161">
        <f>+'42 61'!I23+'42 63'!I23+'42 64'!I23+'42 65'!I23+'42 66'!I23+'42 69'!I23+'42 67'!I23</f>
        <v>0</v>
      </c>
      <c r="J23" s="448">
        <f t="shared" si="9"/>
        <v>0</v>
      </c>
      <c r="K23" s="161">
        <f>+'42 61'!K23+'42 63'!K23+'42 64'!K23+'42 65'!K23+'42 66'!K23+'42 69'!K23+'42 67'!K23</f>
        <v>0</v>
      </c>
      <c r="L23" s="161">
        <f>+'42 61'!L23+'42 63'!L23+'42 64'!L23+'42 65'!L23+'42 66'!L23+'42 69'!L23+'42 67'!L23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+'42 61'!Q23+'42 63'!Q23+'42 64'!Q23+'42 65'!Q23+'42 66'!Q23+'42 69'!Q23+'42 67'!Q23</f>
        <v>0</v>
      </c>
      <c r="R23" s="161">
        <f>+'42 61'!R23+'42 63'!R23+'42 64'!R23+'42 65'!R23+'42 66'!R23+'42 69'!R23+'42 67'!R23</f>
        <v>0</v>
      </c>
      <c r="S23" s="448">
        <f t="shared" si="14"/>
        <v>0</v>
      </c>
      <c r="T23" s="161">
        <f>+'42 61'!T23+'42 63'!T23+'42 64'!T23+'42 65'!T23+'42 66'!T23+'42 69'!T23+'42 67'!T23</f>
        <v>0</v>
      </c>
      <c r="U23" s="161">
        <f>+'42 61'!U23+'42 63'!U23+'42 64'!U23+'42 65'!U23+'42 66'!U23+'42 69'!U23+'42 67'!U23</f>
        <v>0</v>
      </c>
      <c r="V23" s="448">
        <f t="shared" si="15"/>
        <v>0</v>
      </c>
      <c r="W23" s="161">
        <f>+'42 61'!W23+'42 63'!W23+'42 64'!W23+'42 65'!W23+'42 66'!W23+'42 69'!W23+'42 67'!W23</f>
        <v>0</v>
      </c>
      <c r="X23" s="161">
        <f>+'42 61'!X23+'42 63'!X23+'42 64'!X23+'42 65'!X23+'42 66'!X23+'42 69'!X23+'42 67'!X23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+'42 61'!AF23+'42 63'!AF23+'42 64'!AF23+'42 65'!AF23+'42 66'!AF23+'42 69'!AF23+'42 67'!AF23</f>
        <v>0</v>
      </c>
      <c r="AG23" s="161">
        <f>+'42 61'!AG23+'42 63'!AG23+'42 64'!AG23+'42 65'!AG23+'42 66'!AG23+'42 69'!AG23+'42 67'!AG23</f>
        <v>0</v>
      </c>
      <c r="AH23" s="462">
        <f t="shared" si="23"/>
        <v>0</v>
      </c>
      <c r="AI23" s="161">
        <f>+'42 61'!AI23+'42 63'!AI23+'42 64'!AI23+'42 65'!AI23+'42 66'!AI23+'42 69'!AI23+'42 67'!AI23</f>
        <v>0</v>
      </c>
      <c r="AJ23" s="161">
        <f>+'42 61'!AJ23+'42 63'!AJ23+'42 64'!AJ23+'42 65'!AJ23+'42 66'!AJ23+'42 69'!AJ23+'42 67'!AJ23</f>
        <v>0</v>
      </c>
      <c r="AK23" s="462">
        <f t="shared" si="24"/>
        <v>0</v>
      </c>
      <c r="AL23" s="161">
        <f>+'42 61'!AL23+'42 63'!AL23+'42 64'!AL23+'42 65'!AL23+'42 66'!AL23+'42 69'!AL23+'42 67'!AL23</f>
        <v>0</v>
      </c>
      <c r="AM23" s="161">
        <f>+'42 61'!AM23+'42 63'!AM23+'42 64'!AM23+'42 65'!AM23+'42 66'!AM23+'42 69'!AM23+'42 67'!AM23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+'42 61'!AR23+'42 63'!AR23+'42 64'!AR23+'42 65'!AR23+'42 66'!AR23+'42 69'!AR23+'42 67'!AR23</f>
        <v>0</v>
      </c>
      <c r="AS23" s="161">
        <f>+'42 61'!AS23+'42 63'!AS23+'42 64'!AS23+'42 65'!AS23+'42 66'!AS23+'42 69'!AS23+'42 67'!AS23</f>
        <v>0</v>
      </c>
      <c r="AT23" s="462">
        <f t="shared" si="29"/>
        <v>0</v>
      </c>
      <c r="AU23" s="161">
        <f>+'42 61'!AU23+'42 63'!AU23+'42 64'!AU23+'42 65'!AU23+'42 66'!AU23+'42 69'!AU23+'42 67'!AU23</f>
        <v>0</v>
      </c>
      <c r="AV23" s="161">
        <f>+'42 61'!AV23+'42 63'!AV23+'42 64'!AV23+'42 65'!AV23+'42 66'!AV23+'42 69'!AV23+'42 67'!AV23</f>
        <v>0</v>
      </c>
      <c r="AW23" s="448">
        <f t="shared" si="30"/>
        <v>0</v>
      </c>
      <c r="AX23" s="161">
        <f>+'42 61'!AX23+'42 63'!AX23+'42 64'!AX23+'42 65'!AX23+'42 66'!AX23+'42 69'!AX23+'42 67'!AX23</f>
        <v>0</v>
      </c>
      <c r="AY23" s="161">
        <f>+'42 61'!AY23+'42 63'!AY23+'42 64'!AY23+'42 65'!AY23+'42 66'!AY23+'42 69'!AY23+'42 67'!AY23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+'42 61'!E24+'42 63'!E24+'42 64'!E24+'42 65'!E24+'42 66'!E24+'42 69'!E24+'42 67'!E24</f>
        <v>148729.93148</v>
      </c>
      <c r="F24" s="161">
        <f>+'42 61'!F24+'42 63'!F24+'42 64'!F24+'42 65'!F24+'42 66'!F24+'42 69'!F24+'42 67'!F24</f>
        <v>70954.100000000006</v>
      </c>
      <c r="G24" s="448">
        <f t="shared" si="8"/>
        <v>77775.831479999993</v>
      </c>
      <c r="H24" s="161">
        <f>+'42 61'!H24+'42 63'!H24+'42 64'!H24+'42 65'!H24+'42 66'!H24+'42 69'!H24+'42 67'!H24</f>
        <v>71354.698944000003</v>
      </c>
      <c r="I24" s="161">
        <f>+'42 61'!I24+'42 63'!I24+'42 64'!I24+'42 65'!I24+'42 66'!I24+'42 69'!I24+'42 67'!I24</f>
        <v>144206.15</v>
      </c>
      <c r="J24" s="448">
        <f t="shared" si="9"/>
        <v>-72851.451055999991</v>
      </c>
      <c r="K24" s="161">
        <f>+'42 61'!K24+'42 63'!K24+'42 64'!K24+'42 65'!K24+'42 66'!K24+'42 69'!K24+'42 67'!K24</f>
        <v>75245.661264000009</v>
      </c>
      <c r="L24" s="161">
        <f>+'42 61'!L24+'42 63'!L24+'42 64'!L24+'42 65'!L24+'42 66'!L24+'42 69'!L24+'42 67'!L24</f>
        <v>197381.64999999997</v>
      </c>
      <c r="M24" s="444">
        <f t="shared" si="10"/>
        <v>-122135.98873599996</v>
      </c>
      <c r="N24" s="404">
        <f t="shared" si="11"/>
        <v>295330.29168800003</v>
      </c>
      <c r="O24" s="161">
        <f t="shared" si="12"/>
        <v>412541.89999999997</v>
      </c>
      <c r="P24" s="403">
        <f t="shared" si="13"/>
        <v>-117211.60831199994</v>
      </c>
      <c r="Q24" s="168">
        <f>+'42 61'!Q24+'42 63'!Q24+'42 64'!Q24+'42 65'!Q24+'42 66'!Q24+'42 69'!Q24+'42 67'!Q24</f>
        <v>55613.769343999993</v>
      </c>
      <c r="R24" s="161">
        <f>+'42 61'!R24+'42 63'!R24+'42 64'!R24+'42 65'!R24+'42 66'!R24+'42 69'!R24+'42 67'!R24</f>
        <v>536610.71</v>
      </c>
      <c r="S24" s="448">
        <f t="shared" si="14"/>
        <v>-480996.94065599999</v>
      </c>
      <c r="T24" s="161">
        <f>+'42 61'!T24+'42 63'!T24+'42 64'!T24+'42 65'!T24+'42 66'!T24+'42 69'!T24+'42 67'!T24</f>
        <v>57219.720832000006</v>
      </c>
      <c r="U24" s="161">
        <f>+'42 61'!U24+'42 63'!U24+'42 64'!U24+'42 65'!U24+'42 66'!U24+'42 69'!U24+'42 67'!U24</f>
        <v>0</v>
      </c>
      <c r="V24" s="448">
        <f t="shared" si="15"/>
        <v>57219.720832000006</v>
      </c>
      <c r="W24" s="161">
        <f>+'42 61'!W24+'42 63'!W24+'42 64'!W24+'42 65'!W24+'42 66'!W24+'42 69'!W24+'42 67'!W24</f>
        <v>58500.608431999994</v>
      </c>
      <c r="X24" s="161">
        <f>+'42 61'!X24+'42 63'!X24+'42 64'!X24+'42 65'!X24+'42 66'!X24+'42 69'!X24+'42 67'!X24</f>
        <v>0</v>
      </c>
      <c r="Y24" s="444">
        <f t="shared" si="16"/>
        <v>58500.608431999994</v>
      </c>
      <c r="Z24" s="168">
        <f t="shared" si="17"/>
        <v>171334.09860799997</v>
      </c>
      <c r="AA24" s="161">
        <f t="shared" si="18"/>
        <v>536610.71</v>
      </c>
      <c r="AB24" s="403">
        <f t="shared" si="19"/>
        <v>-365276.61139199999</v>
      </c>
      <c r="AC24" s="404">
        <f t="shared" si="20"/>
        <v>466664.390296</v>
      </c>
      <c r="AD24" s="161">
        <f t="shared" si="21"/>
        <v>949152.60999999987</v>
      </c>
      <c r="AE24" s="403">
        <f t="shared" si="22"/>
        <v>-482488.21970399987</v>
      </c>
      <c r="AF24" s="168">
        <f>+'42 61'!AF24+'42 63'!AF24+'42 64'!AF24+'42 65'!AF24+'42 66'!AF24+'42 69'!AF24+'42 67'!AF24</f>
        <v>106995.74451999999</v>
      </c>
      <c r="AG24" s="161">
        <f>+'42 61'!AG24+'42 63'!AG24+'42 64'!AG24+'42 65'!AG24+'42 66'!AG24+'42 69'!AG24+'42 67'!AG24</f>
        <v>0</v>
      </c>
      <c r="AH24" s="462">
        <f t="shared" si="23"/>
        <v>106995.74451999999</v>
      </c>
      <c r="AI24" s="161">
        <f>+'42 61'!AI24+'42 63'!AI24+'42 64'!AI24+'42 65'!AI24+'42 66'!AI24+'42 69'!AI24+'42 67'!AI24</f>
        <v>65379.854575999998</v>
      </c>
      <c r="AJ24" s="161">
        <f>+'42 61'!AJ24+'42 63'!AJ24+'42 64'!AJ24+'42 65'!AJ24+'42 66'!AJ24+'42 69'!AJ24+'42 67'!AJ24</f>
        <v>0</v>
      </c>
      <c r="AK24" s="462">
        <f t="shared" si="24"/>
        <v>65379.854575999998</v>
      </c>
      <c r="AL24" s="161">
        <f>+'42 61'!AL24+'42 63'!AL24+'42 64'!AL24+'42 65'!AL24+'42 66'!AL24+'42 69'!AL24+'42 67'!AL24</f>
        <v>63433.016919999995</v>
      </c>
      <c r="AM24" s="161">
        <f>+'42 61'!AM24+'42 63'!AM24+'42 64'!AM24+'42 65'!AM24+'42 66'!AM24+'42 69'!AM24+'42 67'!AM24</f>
        <v>0</v>
      </c>
      <c r="AN24" s="444">
        <f t="shared" si="25"/>
        <v>63433.016919999995</v>
      </c>
      <c r="AO24" s="404">
        <f t="shared" si="26"/>
        <v>235808.61601599999</v>
      </c>
      <c r="AP24" s="161">
        <f t="shared" si="27"/>
        <v>0</v>
      </c>
      <c r="AQ24" s="161">
        <f t="shared" si="28"/>
        <v>235808.61601599999</v>
      </c>
      <c r="AR24" s="168">
        <f>+'42 61'!AR24+'42 63'!AR24+'42 64'!AR24+'42 65'!AR24+'42 66'!AR24+'42 69'!AR24+'42 67'!AR24</f>
        <v>55591.345088000002</v>
      </c>
      <c r="AS24" s="161">
        <f>+'42 61'!AS24+'42 63'!AS24+'42 64'!AS24+'42 65'!AS24+'42 66'!AS24+'42 69'!AS24+'42 67'!AS24</f>
        <v>0</v>
      </c>
      <c r="AT24" s="462">
        <f t="shared" si="29"/>
        <v>55591.345088000002</v>
      </c>
      <c r="AU24" s="161">
        <f>+'42 61'!AU24+'42 63'!AU24+'42 64'!AU24+'42 65'!AU24+'42 66'!AU24+'42 69'!AU24+'42 67'!AU24</f>
        <v>55713.136327999993</v>
      </c>
      <c r="AV24" s="161">
        <f>+'42 61'!AV24+'42 63'!AV24+'42 64'!AV24+'42 65'!AV24+'42 66'!AV24+'42 69'!AV24+'42 67'!AV24</f>
        <v>0</v>
      </c>
      <c r="AW24" s="448">
        <f t="shared" si="30"/>
        <v>55713.136327999993</v>
      </c>
      <c r="AX24" s="161">
        <f>+'42 61'!AX24+'42 63'!AX24+'42 64'!AX24+'42 65'!AX24+'42 66'!AX24+'42 69'!AX24+'42 67'!AX24</f>
        <v>77398.414303999991</v>
      </c>
      <c r="AY24" s="161">
        <f>+'42 61'!AY24+'42 63'!AY24+'42 64'!AY24+'42 65'!AY24+'42 66'!AY24+'42 69'!AY24+'42 67'!AY24</f>
        <v>0</v>
      </c>
      <c r="AZ24" s="444">
        <f t="shared" si="31"/>
        <v>77398.414303999991</v>
      </c>
      <c r="BA24" s="359">
        <f t="shared" si="32"/>
        <v>188702.89571999997</v>
      </c>
      <c r="BB24" s="364">
        <f t="shared" si="33"/>
        <v>0</v>
      </c>
      <c r="BC24" s="364">
        <f t="shared" si="34"/>
        <v>188702.89571999997</v>
      </c>
      <c r="BD24" s="371">
        <f t="shared" si="35"/>
        <v>424511.51173599996</v>
      </c>
      <c r="BE24" s="372">
        <f t="shared" si="36"/>
        <v>0</v>
      </c>
      <c r="BF24" s="372">
        <f t="shared" si="37"/>
        <v>424511.51173599996</v>
      </c>
      <c r="BG24" s="381">
        <f t="shared" si="38"/>
        <v>891175.90203200001</v>
      </c>
      <c r="BH24" s="372">
        <f t="shared" si="39"/>
        <v>949152.60999999987</v>
      </c>
      <c r="BI24" s="372">
        <f t="shared" si="40"/>
        <v>-57976.707967999857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+'42 61'!E25+'42 63'!E25+'42 64'!E25+'42 65'!E25+'42 66'!E25+'42 69'!E25+'42 67'!E25</f>
        <v>0</v>
      </c>
      <c r="F25" s="161">
        <f>+'42 61'!F25+'42 63'!F25+'42 64'!F25+'42 65'!F25+'42 66'!F25+'42 69'!F25+'42 67'!F25</f>
        <v>0</v>
      </c>
      <c r="G25" s="448">
        <f t="shared" si="8"/>
        <v>0</v>
      </c>
      <c r="H25" s="161">
        <f>+'42 61'!H25+'42 63'!H25+'42 64'!H25+'42 65'!H25+'42 66'!H25+'42 69'!H25+'42 67'!H25</f>
        <v>0</v>
      </c>
      <c r="I25" s="161">
        <f>+'42 61'!I25+'42 63'!I25+'42 64'!I25+'42 65'!I25+'42 66'!I25+'42 69'!I25+'42 67'!I25</f>
        <v>0</v>
      </c>
      <c r="J25" s="448">
        <f t="shared" si="9"/>
        <v>0</v>
      </c>
      <c r="K25" s="161">
        <f>+'42 61'!K25+'42 63'!K25+'42 64'!K25+'42 65'!K25+'42 66'!K25+'42 69'!K25+'42 67'!K25</f>
        <v>0</v>
      </c>
      <c r="L25" s="161">
        <f>+'42 61'!L25+'42 63'!L25+'42 64'!L25+'42 65'!L25+'42 66'!L25+'42 69'!L25+'42 67'!L25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+'42 61'!Q25+'42 63'!Q25+'42 64'!Q25+'42 65'!Q25+'42 66'!Q25+'42 69'!Q25+'42 67'!Q25</f>
        <v>0</v>
      </c>
      <c r="R25" s="161">
        <f>+'42 61'!R25+'42 63'!R25+'42 64'!R25+'42 65'!R25+'42 66'!R25+'42 69'!R25+'42 67'!R25</f>
        <v>0</v>
      </c>
      <c r="S25" s="448">
        <f t="shared" si="14"/>
        <v>0</v>
      </c>
      <c r="T25" s="161">
        <f>+'42 61'!T25+'42 63'!T25+'42 64'!T25+'42 65'!T25+'42 66'!T25+'42 69'!T25+'42 67'!T25</f>
        <v>0</v>
      </c>
      <c r="U25" s="161">
        <f>+'42 61'!U25+'42 63'!U25+'42 64'!U25+'42 65'!U25+'42 66'!U25+'42 69'!U25+'42 67'!U25</f>
        <v>0</v>
      </c>
      <c r="V25" s="448">
        <f t="shared" si="15"/>
        <v>0</v>
      </c>
      <c r="W25" s="161">
        <f>+'42 61'!W25+'42 63'!W25+'42 64'!W25+'42 65'!W25+'42 66'!W25+'42 69'!W25+'42 67'!W25</f>
        <v>0</v>
      </c>
      <c r="X25" s="161">
        <f>+'42 61'!X25+'42 63'!X25+'42 64'!X25+'42 65'!X25+'42 66'!X25+'42 69'!X25+'42 67'!X25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+'42 61'!AF25+'42 63'!AF25+'42 64'!AF25+'42 65'!AF25+'42 66'!AF25+'42 69'!AF25+'42 67'!AF25</f>
        <v>0</v>
      </c>
      <c r="AG25" s="161">
        <f>+'42 61'!AG25+'42 63'!AG25+'42 64'!AG25+'42 65'!AG25+'42 66'!AG25+'42 69'!AG25+'42 67'!AG25</f>
        <v>0</v>
      </c>
      <c r="AH25" s="462">
        <f t="shared" si="23"/>
        <v>0</v>
      </c>
      <c r="AI25" s="161">
        <f>+'42 61'!AI25+'42 63'!AI25+'42 64'!AI25+'42 65'!AI25+'42 66'!AI25+'42 69'!AI25+'42 67'!AI25</f>
        <v>0</v>
      </c>
      <c r="AJ25" s="161">
        <f>+'42 61'!AJ25+'42 63'!AJ25+'42 64'!AJ25+'42 65'!AJ25+'42 66'!AJ25+'42 69'!AJ25+'42 67'!AJ25</f>
        <v>0</v>
      </c>
      <c r="AK25" s="462">
        <f t="shared" si="24"/>
        <v>0</v>
      </c>
      <c r="AL25" s="161">
        <f>+'42 61'!AL25+'42 63'!AL25+'42 64'!AL25+'42 65'!AL25+'42 66'!AL25+'42 69'!AL25+'42 67'!AL25</f>
        <v>0</v>
      </c>
      <c r="AM25" s="161">
        <f>+'42 61'!AM25+'42 63'!AM25+'42 64'!AM25+'42 65'!AM25+'42 66'!AM25+'42 69'!AM25+'42 67'!AM25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+'42 61'!AR25+'42 63'!AR25+'42 64'!AR25+'42 65'!AR25+'42 66'!AR25+'42 69'!AR25+'42 67'!AR25</f>
        <v>0</v>
      </c>
      <c r="AS25" s="161">
        <f>+'42 61'!AS25+'42 63'!AS25+'42 64'!AS25+'42 65'!AS25+'42 66'!AS25+'42 69'!AS25+'42 67'!AS25</f>
        <v>0</v>
      </c>
      <c r="AT25" s="462">
        <f t="shared" si="29"/>
        <v>0</v>
      </c>
      <c r="AU25" s="161">
        <f>+'42 61'!AU25+'42 63'!AU25+'42 64'!AU25+'42 65'!AU25+'42 66'!AU25+'42 69'!AU25+'42 67'!AU25</f>
        <v>0</v>
      </c>
      <c r="AV25" s="161">
        <f>+'42 61'!AV25+'42 63'!AV25+'42 64'!AV25+'42 65'!AV25+'42 66'!AV25+'42 69'!AV25+'42 67'!AV25</f>
        <v>0</v>
      </c>
      <c r="AW25" s="448">
        <f t="shared" si="30"/>
        <v>0</v>
      </c>
      <c r="AX25" s="161">
        <f>+'42 61'!AX25+'42 63'!AX25+'42 64'!AX25+'42 65'!AX25+'42 66'!AX25+'42 69'!AX25+'42 67'!AX25</f>
        <v>0</v>
      </c>
      <c r="AY25" s="161">
        <f>+'42 61'!AY25+'42 63'!AY25+'42 64'!AY25+'42 65'!AY25+'42 66'!AY25+'42 69'!AY25+'42 67'!AY25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+'42 61'!E26+'42 63'!E26+'42 64'!E26+'42 65'!E26+'42 66'!E26+'42 69'!E26+'42 67'!E26</f>
        <v>0</v>
      </c>
      <c r="F26" s="161">
        <f>+'42 61'!F26+'42 63'!F26+'42 64'!F26+'42 65'!F26+'42 66'!F26+'42 69'!F26+'42 67'!F26</f>
        <v>0</v>
      </c>
      <c r="G26" s="448">
        <f t="shared" si="8"/>
        <v>0</v>
      </c>
      <c r="H26" s="161">
        <f>+'42 61'!H26+'42 63'!H26+'42 64'!H26+'42 65'!H26+'42 66'!H26+'42 69'!H26+'42 67'!H26</f>
        <v>0</v>
      </c>
      <c r="I26" s="161">
        <f>+'42 61'!I26+'42 63'!I26+'42 64'!I26+'42 65'!I26+'42 66'!I26+'42 69'!I26+'42 67'!I26</f>
        <v>0</v>
      </c>
      <c r="J26" s="448">
        <f t="shared" si="9"/>
        <v>0</v>
      </c>
      <c r="K26" s="161">
        <f>+'42 61'!K26+'42 63'!K26+'42 64'!K26+'42 65'!K26+'42 66'!K26+'42 69'!K26+'42 67'!K26</f>
        <v>0</v>
      </c>
      <c r="L26" s="161">
        <f>+'42 61'!L26+'42 63'!L26+'42 64'!L26+'42 65'!L26+'42 66'!L26+'42 69'!L26+'42 67'!L26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+'42 61'!Q26+'42 63'!Q26+'42 64'!Q26+'42 65'!Q26+'42 66'!Q26+'42 69'!Q26+'42 67'!Q26</f>
        <v>0</v>
      </c>
      <c r="R26" s="161">
        <f>+'42 61'!R26+'42 63'!R26+'42 64'!R26+'42 65'!R26+'42 66'!R26+'42 69'!R26+'42 67'!R26</f>
        <v>0</v>
      </c>
      <c r="S26" s="448">
        <f t="shared" si="14"/>
        <v>0</v>
      </c>
      <c r="T26" s="161">
        <f>+'42 61'!T26+'42 63'!T26+'42 64'!T26+'42 65'!T26+'42 66'!T26+'42 69'!T26+'42 67'!T26</f>
        <v>0</v>
      </c>
      <c r="U26" s="161">
        <f>+'42 61'!U26+'42 63'!U26+'42 64'!U26+'42 65'!U26+'42 66'!U26+'42 69'!U26+'42 67'!U26</f>
        <v>0</v>
      </c>
      <c r="V26" s="448">
        <f t="shared" si="15"/>
        <v>0</v>
      </c>
      <c r="W26" s="161">
        <f>+'42 61'!W26+'42 63'!W26+'42 64'!W26+'42 65'!W26+'42 66'!W26+'42 69'!W26+'42 67'!W26</f>
        <v>0</v>
      </c>
      <c r="X26" s="161">
        <f>+'42 61'!X26+'42 63'!X26+'42 64'!X26+'42 65'!X26+'42 66'!X26+'42 69'!X26+'42 67'!X26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+'42 61'!AF26+'42 63'!AF26+'42 64'!AF26+'42 65'!AF26+'42 66'!AF26+'42 69'!AF26+'42 67'!AF26</f>
        <v>0</v>
      </c>
      <c r="AG26" s="161">
        <f>+'42 61'!AG26+'42 63'!AG26+'42 64'!AG26+'42 65'!AG26+'42 66'!AG26+'42 69'!AG26+'42 67'!AG26</f>
        <v>0</v>
      </c>
      <c r="AH26" s="462">
        <f t="shared" si="23"/>
        <v>0</v>
      </c>
      <c r="AI26" s="161">
        <f>+'42 61'!AI26+'42 63'!AI26+'42 64'!AI26+'42 65'!AI26+'42 66'!AI26+'42 69'!AI26+'42 67'!AI26</f>
        <v>0</v>
      </c>
      <c r="AJ26" s="161">
        <f>+'42 61'!AJ26+'42 63'!AJ26+'42 64'!AJ26+'42 65'!AJ26+'42 66'!AJ26+'42 69'!AJ26+'42 67'!AJ26</f>
        <v>0</v>
      </c>
      <c r="AK26" s="462">
        <f t="shared" si="24"/>
        <v>0</v>
      </c>
      <c r="AL26" s="161">
        <f>+'42 61'!AL26+'42 63'!AL26+'42 64'!AL26+'42 65'!AL26+'42 66'!AL26+'42 69'!AL26+'42 67'!AL26</f>
        <v>0</v>
      </c>
      <c r="AM26" s="161">
        <f>+'42 61'!AM26+'42 63'!AM26+'42 64'!AM26+'42 65'!AM26+'42 66'!AM26+'42 69'!AM26+'42 67'!AM26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+'42 61'!AR26+'42 63'!AR26+'42 64'!AR26+'42 65'!AR26+'42 66'!AR26+'42 69'!AR26+'42 67'!AR26</f>
        <v>0</v>
      </c>
      <c r="AS26" s="161">
        <f>+'42 61'!AS26+'42 63'!AS26+'42 64'!AS26+'42 65'!AS26+'42 66'!AS26+'42 69'!AS26+'42 67'!AS26</f>
        <v>0</v>
      </c>
      <c r="AT26" s="462">
        <f t="shared" si="29"/>
        <v>0</v>
      </c>
      <c r="AU26" s="161">
        <f>+'42 61'!AU26+'42 63'!AU26+'42 64'!AU26+'42 65'!AU26+'42 66'!AU26+'42 69'!AU26+'42 67'!AU26</f>
        <v>0</v>
      </c>
      <c r="AV26" s="161">
        <f>+'42 61'!AV26+'42 63'!AV26+'42 64'!AV26+'42 65'!AV26+'42 66'!AV26+'42 69'!AV26+'42 67'!AV26</f>
        <v>0</v>
      </c>
      <c r="AW26" s="448">
        <f t="shared" si="30"/>
        <v>0</v>
      </c>
      <c r="AX26" s="161">
        <f>+'42 61'!AX26+'42 63'!AX26+'42 64'!AX26+'42 65'!AX26+'42 66'!AX26+'42 69'!AX26+'42 67'!AX26</f>
        <v>0</v>
      </c>
      <c r="AY26" s="161">
        <f>+'42 61'!AY26+'42 63'!AY26+'42 64'!AY26+'42 65'!AY26+'42 66'!AY26+'42 69'!AY26+'42 67'!AY26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+'42 61'!E27+'42 63'!E27+'42 64'!E27+'42 65'!E27+'42 66'!E27+'42 69'!E27+'42 67'!E27</f>
        <v>0</v>
      </c>
      <c r="F27" s="161">
        <f>+'42 61'!F27+'42 63'!F27+'42 64'!F27+'42 65'!F27+'42 66'!F27+'42 69'!F27+'42 67'!F27</f>
        <v>0</v>
      </c>
      <c r="G27" s="448">
        <f t="shared" si="8"/>
        <v>0</v>
      </c>
      <c r="H27" s="161">
        <f>+'42 61'!H27+'42 63'!H27+'42 64'!H27+'42 65'!H27+'42 66'!H27+'42 69'!H27+'42 67'!H27</f>
        <v>0</v>
      </c>
      <c r="I27" s="161">
        <f>+'42 61'!I27+'42 63'!I27+'42 64'!I27+'42 65'!I27+'42 66'!I27+'42 69'!I27+'42 67'!I27</f>
        <v>0</v>
      </c>
      <c r="J27" s="448">
        <f t="shared" si="9"/>
        <v>0</v>
      </c>
      <c r="K27" s="161">
        <f>+'42 61'!K27+'42 63'!K27+'42 64'!K27+'42 65'!K27+'42 66'!K27+'42 69'!K27+'42 67'!K27</f>
        <v>0</v>
      </c>
      <c r="L27" s="161">
        <f>+'42 61'!L27+'42 63'!L27+'42 64'!L27+'42 65'!L27+'42 66'!L27+'42 69'!L27+'42 67'!L27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+'42 61'!Q27+'42 63'!Q27+'42 64'!Q27+'42 65'!Q27+'42 66'!Q27+'42 69'!Q27+'42 67'!Q27</f>
        <v>0</v>
      </c>
      <c r="R27" s="161">
        <f>+'42 61'!R27+'42 63'!R27+'42 64'!R27+'42 65'!R27+'42 66'!R27+'42 69'!R27+'42 67'!R27</f>
        <v>0</v>
      </c>
      <c r="S27" s="448">
        <f t="shared" si="14"/>
        <v>0</v>
      </c>
      <c r="T27" s="161">
        <f>+'42 61'!T27+'42 63'!T27+'42 64'!T27+'42 65'!T27+'42 66'!T27+'42 69'!T27+'42 67'!T27</f>
        <v>0</v>
      </c>
      <c r="U27" s="161">
        <f>+'42 61'!U27+'42 63'!U27+'42 64'!U27+'42 65'!U27+'42 66'!U27+'42 69'!U27+'42 67'!U27</f>
        <v>0</v>
      </c>
      <c r="V27" s="448">
        <f t="shared" si="15"/>
        <v>0</v>
      </c>
      <c r="W27" s="161">
        <f>+'42 61'!W27+'42 63'!W27+'42 64'!W27+'42 65'!W27+'42 66'!W27+'42 69'!W27+'42 67'!W27</f>
        <v>0</v>
      </c>
      <c r="X27" s="161">
        <f>+'42 61'!X27+'42 63'!X27+'42 64'!X27+'42 65'!X27+'42 66'!X27+'42 69'!X27+'42 67'!X27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+'42 61'!AF27+'42 63'!AF27+'42 64'!AF27+'42 65'!AF27+'42 66'!AF27+'42 69'!AF27+'42 67'!AF27</f>
        <v>0</v>
      </c>
      <c r="AG27" s="161">
        <f>+'42 61'!AG27+'42 63'!AG27+'42 64'!AG27+'42 65'!AG27+'42 66'!AG27+'42 69'!AG27+'42 67'!AG27</f>
        <v>0</v>
      </c>
      <c r="AH27" s="462">
        <f t="shared" si="23"/>
        <v>0</v>
      </c>
      <c r="AI27" s="161">
        <f>+'42 61'!AI27+'42 63'!AI27+'42 64'!AI27+'42 65'!AI27+'42 66'!AI27+'42 69'!AI27+'42 67'!AI27</f>
        <v>0</v>
      </c>
      <c r="AJ27" s="161">
        <f>+'42 61'!AJ27+'42 63'!AJ27+'42 64'!AJ27+'42 65'!AJ27+'42 66'!AJ27+'42 69'!AJ27+'42 67'!AJ27</f>
        <v>0</v>
      </c>
      <c r="AK27" s="462">
        <f t="shared" si="24"/>
        <v>0</v>
      </c>
      <c r="AL27" s="161">
        <f>+'42 61'!AL27+'42 63'!AL27+'42 64'!AL27+'42 65'!AL27+'42 66'!AL27+'42 69'!AL27+'42 67'!AL27</f>
        <v>0</v>
      </c>
      <c r="AM27" s="161">
        <f>+'42 61'!AM27+'42 63'!AM27+'42 64'!AM27+'42 65'!AM27+'42 66'!AM27+'42 69'!AM27+'42 67'!AM27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+'42 61'!AR27+'42 63'!AR27+'42 64'!AR27+'42 65'!AR27+'42 66'!AR27+'42 69'!AR27+'42 67'!AR27</f>
        <v>0</v>
      </c>
      <c r="AS27" s="161">
        <f>+'42 61'!AS27+'42 63'!AS27+'42 64'!AS27+'42 65'!AS27+'42 66'!AS27+'42 69'!AS27+'42 67'!AS27</f>
        <v>0</v>
      </c>
      <c r="AT27" s="462">
        <f t="shared" si="29"/>
        <v>0</v>
      </c>
      <c r="AU27" s="161">
        <f>+'42 61'!AU27+'42 63'!AU27+'42 64'!AU27+'42 65'!AU27+'42 66'!AU27+'42 69'!AU27+'42 67'!AU27</f>
        <v>0</v>
      </c>
      <c r="AV27" s="161">
        <f>+'42 61'!AV27+'42 63'!AV27+'42 64'!AV27+'42 65'!AV27+'42 66'!AV27+'42 69'!AV27+'42 67'!AV27</f>
        <v>0</v>
      </c>
      <c r="AW27" s="448">
        <f t="shared" si="30"/>
        <v>0</v>
      </c>
      <c r="AX27" s="161">
        <f>+'42 61'!AX27+'42 63'!AX27+'42 64'!AX27+'42 65'!AX27+'42 66'!AX27+'42 69'!AX27+'42 67'!AX27</f>
        <v>0</v>
      </c>
      <c r="AY27" s="161">
        <f>+'42 61'!AY27+'42 63'!AY27+'42 64'!AY27+'42 65'!AY27+'42 66'!AY27+'42 69'!AY27+'42 67'!AY27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+'42 61'!E28+'42 63'!E28+'42 64'!E28+'42 65'!E28+'42 66'!E28+'42 69'!E28+'42 67'!E28</f>
        <v>0</v>
      </c>
      <c r="F28" s="161">
        <f>+'42 61'!F28+'42 63'!F28+'42 64'!F28+'42 65'!F28+'42 66'!F28+'42 69'!F28+'42 67'!F28</f>
        <v>0</v>
      </c>
      <c r="G28" s="448">
        <f t="shared" si="8"/>
        <v>0</v>
      </c>
      <c r="H28" s="161">
        <f>+'42 61'!H28+'42 63'!H28+'42 64'!H28+'42 65'!H28+'42 66'!H28+'42 69'!H28+'42 67'!H28</f>
        <v>0</v>
      </c>
      <c r="I28" s="161">
        <f>+'42 61'!I28+'42 63'!I28+'42 64'!I28+'42 65'!I28+'42 66'!I28+'42 69'!I28+'42 67'!I28</f>
        <v>0</v>
      </c>
      <c r="J28" s="448">
        <f t="shared" si="9"/>
        <v>0</v>
      </c>
      <c r="K28" s="161">
        <f>+'42 61'!K28+'42 63'!K28+'42 64'!K28+'42 65'!K28+'42 66'!K28+'42 69'!K28+'42 67'!K28</f>
        <v>0</v>
      </c>
      <c r="L28" s="161">
        <f>+'42 61'!L28+'42 63'!L28+'42 64'!L28+'42 65'!L28+'42 66'!L28+'42 69'!L28+'42 67'!L28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+'42 61'!Q28+'42 63'!Q28+'42 64'!Q28+'42 65'!Q28+'42 66'!Q28+'42 69'!Q28+'42 67'!Q28</f>
        <v>0</v>
      </c>
      <c r="R28" s="161">
        <f>+'42 61'!R28+'42 63'!R28+'42 64'!R28+'42 65'!R28+'42 66'!R28+'42 69'!R28+'42 67'!R28</f>
        <v>0</v>
      </c>
      <c r="S28" s="448">
        <f t="shared" si="14"/>
        <v>0</v>
      </c>
      <c r="T28" s="161">
        <f>+'42 61'!T28+'42 63'!T28+'42 64'!T28+'42 65'!T28+'42 66'!T28+'42 69'!T28+'42 67'!T28</f>
        <v>0</v>
      </c>
      <c r="U28" s="161">
        <f>+'42 61'!U28+'42 63'!U28+'42 64'!U28+'42 65'!U28+'42 66'!U28+'42 69'!U28+'42 67'!U28</f>
        <v>0</v>
      </c>
      <c r="V28" s="448">
        <f t="shared" si="15"/>
        <v>0</v>
      </c>
      <c r="W28" s="161">
        <f>+'42 61'!W28+'42 63'!W28+'42 64'!W28+'42 65'!W28+'42 66'!W28+'42 69'!W28+'42 67'!W28</f>
        <v>0</v>
      </c>
      <c r="X28" s="161">
        <f>+'42 61'!X28+'42 63'!X28+'42 64'!X28+'42 65'!X28+'42 66'!X28+'42 69'!X28+'42 67'!X28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+'42 61'!AF28+'42 63'!AF28+'42 64'!AF28+'42 65'!AF28+'42 66'!AF28+'42 69'!AF28+'42 67'!AF28</f>
        <v>0</v>
      </c>
      <c r="AG28" s="161">
        <f>+'42 61'!AG28+'42 63'!AG28+'42 64'!AG28+'42 65'!AG28+'42 66'!AG28+'42 69'!AG28+'42 67'!AG28</f>
        <v>0</v>
      </c>
      <c r="AH28" s="462">
        <f t="shared" si="23"/>
        <v>0</v>
      </c>
      <c r="AI28" s="161">
        <f>+'42 61'!AI28+'42 63'!AI28+'42 64'!AI28+'42 65'!AI28+'42 66'!AI28+'42 69'!AI28+'42 67'!AI28</f>
        <v>0</v>
      </c>
      <c r="AJ28" s="161">
        <f>+'42 61'!AJ28+'42 63'!AJ28+'42 64'!AJ28+'42 65'!AJ28+'42 66'!AJ28+'42 69'!AJ28+'42 67'!AJ28</f>
        <v>0</v>
      </c>
      <c r="AK28" s="462">
        <f t="shared" si="24"/>
        <v>0</v>
      </c>
      <c r="AL28" s="161">
        <f>+'42 61'!AL28+'42 63'!AL28+'42 64'!AL28+'42 65'!AL28+'42 66'!AL28+'42 69'!AL28+'42 67'!AL28</f>
        <v>0</v>
      </c>
      <c r="AM28" s="161">
        <f>+'42 61'!AM28+'42 63'!AM28+'42 64'!AM28+'42 65'!AM28+'42 66'!AM28+'42 69'!AM28+'42 67'!AM28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+'42 61'!AR28+'42 63'!AR28+'42 64'!AR28+'42 65'!AR28+'42 66'!AR28+'42 69'!AR28+'42 67'!AR28</f>
        <v>0</v>
      </c>
      <c r="AS28" s="161">
        <f>+'42 61'!AS28+'42 63'!AS28+'42 64'!AS28+'42 65'!AS28+'42 66'!AS28+'42 69'!AS28+'42 67'!AS28</f>
        <v>0</v>
      </c>
      <c r="AT28" s="462">
        <f t="shared" si="29"/>
        <v>0</v>
      </c>
      <c r="AU28" s="161">
        <f>+'42 61'!AU28+'42 63'!AU28+'42 64'!AU28+'42 65'!AU28+'42 66'!AU28+'42 69'!AU28+'42 67'!AU28</f>
        <v>0</v>
      </c>
      <c r="AV28" s="161">
        <f>+'42 61'!AV28+'42 63'!AV28+'42 64'!AV28+'42 65'!AV28+'42 66'!AV28+'42 69'!AV28+'42 67'!AV28</f>
        <v>0</v>
      </c>
      <c r="AW28" s="448">
        <f t="shared" si="30"/>
        <v>0</v>
      </c>
      <c r="AX28" s="161">
        <f>+'42 61'!AX28+'42 63'!AX28+'42 64'!AX28+'42 65'!AX28+'42 66'!AX28+'42 69'!AX28+'42 67'!AX28</f>
        <v>0</v>
      </c>
      <c r="AY28" s="161">
        <f>+'42 61'!AY28+'42 63'!AY28+'42 64'!AY28+'42 65'!AY28+'42 66'!AY28+'42 69'!AY28+'42 67'!AY28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+'42 61'!E29+'42 63'!E29+'42 64'!E29+'42 65'!E29+'42 66'!E29+'42 69'!E29+'42 67'!E29</f>
        <v>71127.5</v>
      </c>
      <c r="F29" s="161">
        <f>+'42 61'!F29+'42 63'!F29+'42 64'!F29+'42 65'!F29+'42 66'!F29+'42 69'!F29+'42 67'!F29</f>
        <v>49123.199999999997</v>
      </c>
      <c r="G29" s="448">
        <f t="shared" si="8"/>
        <v>22004.300000000003</v>
      </c>
      <c r="H29" s="161">
        <f>+'42 61'!H29+'42 63'!H29+'42 64'!H29+'42 65'!H29+'42 66'!H29+'42 69'!H29+'42 67'!H29</f>
        <v>69885.95</v>
      </c>
      <c r="I29" s="161">
        <f>+'42 61'!I29+'42 63'!I29+'42 64'!I29+'42 65'!I29+'42 66'!I29+'42 69'!I29+'42 67'!I29</f>
        <v>79579.55</v>
      </c>
      <c r="J29" s="448">
        <f t="shared" si="9"/>
        <v>-9693.6000000000058</v>
      </c>
      <c r="K29" s="161">
        <f>+'42 61'!K29+'42 63'!K29+'42 64'!K29+'42 65'!K29+'42 66'!K29+'42 69'!K29+'42 67'!K29</f>
        <v>71299.200000000012</v>
      </c>
      <c r="L29" s="161">
        <f>+'42 61'!L29+'42 63'!L29+'42 64'!L29+'42 65'!L29+'42 66'!L29+'42 69'!L29+'42 67'!L29</f>
        <v>71403.05</v>
      </c>
      <c r="M29" s="444">
        <f t="shared" si="10"/>
        <v>-103.84999999999127</v>
      </c>
      <c r="N29" s="404">
        <f t="shared" si="11"/>
        <v>212312.65000000002</v>
      </c>
      <c r="O29" s="161">
        <f t="shared" si="12"/>
        <v>200105.8</v>
      </c>
      <c r="P29" s="403">
        <f t="shared" si="13"/>
        <v>12206.850000000035</v>
      </c>
      <c r="Q29" s="168">
        <f>+'42 61'!Q29+'42 63'!Q29+'42 64'!Q29+'42 65'!Q29+'42 66'!Q29+'42 69'!Q29+'42 67'!Q29</f>
        <v>67330.950000000012</v>
      </c>
      <c r="R29" s="161">
        <f>+'42 61'!R29+'42 63'!R29+'42 64'!R29+'42 65'!R29+'42 66'!R29+'42 69'!R29+'42 67'!R29</f>
        <v>74190.25</v>
      </c>
      <c r="S29" s="448">
        <f t="shared" si="14"/>
        <v>-6859.2999999999884</v>
      </c>
      <c r="T29" s="161">
        <f>+'42 61'!T29+'42 63'!T29+'42 64'!T29+'42 65'!T29+'42 66'!T29+'42 69'!T29+'42 67'!T29</f>
        <v>70784.100000000006</v>
      </c>
      <c r="U29" s="161">
        <f>+'42 61'!U29+'42 63'!U29+'42 64'!U29+'42 65'!U29+'42 66'!U29+'42 69'!U29+'42 67'!U29</f>
        <v>0</v>
      </c>
      <c r="V29" s="448">
        <f t="shared" si="15"/>
        <v>70784.100000000006</v>
      </c>
      <c r="W29" s="161">
        <f>+'42 61'!W29+'42 63'!W29+'42 64'!W29+'42 65'!W29+'42 66'!W29+'42 69'!W29+'42 67'!W29</f>
        <v>70655.350000000006</v>
      </c>
      <c r="X29" s="161">
        <f>+'42 61'!X29+'42 63'!X29+'42 64'!X29+'42 65'!X29+'42 66'!X29+'42 69'!X29+'42 67'!X29</f>
        <v>0</v>
      </c>
      <c r="Y29" s="444">
        <f t="shared" si="16"/>
        <v>70655.350000000006</v>
      </c>
      <c r="Z29" s="168">
        <f t="shared" si="17"/>
        <v>208770.40000000002</v>
      </c>
      <c r="AA29" s="161">
        <f t="shared" si="18"/>
        <v>74190.25</v>
      </c>
      <c r="AB29" s="403">
        <f t="shared" si="19"/>
        <v>134580.15000000002</v>
      </c>
      <c r="AC29" s="404">
        <f t="shared" si="20"/>
        <v>421083.05000000005</v>
      </c>
      <c r="AD29" s="161">
        <f t="shared" si="21"/>
        <v>274296.05</v>
      </c>
      <c r="AE29" s="403">
        <f t="shared" si="22"/>
        <v>146787.00000000006</v>
      </c>
      <c r="AF29" s="168">
        <f>+'42 61'!AF29+'42 63'!AF29+'42 64'!AF29+'42 65'!AF29+'42 66'!AF29+'42 69'!AF29+'42 67'!AF29</f>
        <v>67516.75</v>
      </c>
      <c r="AG29" s="161">
        <f>+'42 61'!AG29+'42 63'!AG29+'42 64'!AG29+'42 65'!AG29+'42 66'!AG29+'42 69'!AG29+'42 67'!AG29</f>
        <v>0</v>
      </c>
      <c r="AH29" s="462">
        <f t="shared" si="23"/>
        <v>67516.75</v>
      </c>
      <c r="AI29" s="161">
        <f>+'42 61'!AI29+'42 63'!AI29+'42 64'!AI29+'42 65'!AI29+'42 66'!AI29+'42 69'!AI29+'42 67'!AI29</f>
        <v>70802.299999999988</v>
      </c>
      <c r="AJ29" s="161">
        <f>+'42 61'!AJ29+'42 63'!AJ29+'42 64'!AJ29+'42 65'!AJ29+'42 66'!AJ29+'42 69'!AJ29+'42 67'!AJ29</f>
        <v>0</v>
      </c>
      <c r="AK29" s="462">
        <f t="shared" si="24"/>
        <v>70802.299999999988</v>
      </c>
      <c r="AL29" s="161">
        <f>+'42 61'!AL29+'42 63'!AL29+'42 64'!AL29+'42 65'!AL29+'42 66'!AL29+'42 69'!AL29+'42 67'!AL29</f>
        <v>70276.25</v>
      </c>
      <c r="AM29" s="161">
        <f>+'42 61'!AM29+'42 63'!AM29+'42 64'!AM29+'42 65'!AM29+'42 66'!AM29+'42 69'!AM29+'42 67'!AM29</f>
        <v>0</v>
      </c>
      <c r="AN29" s="444">
        <f t="shared" si="25"/>
        <v>70276.25</v>
      </c>
      <c r="AO29" s="404">
        <f t="shared" si="26"/>
        <v>208595.3</v>
      </c>
      <c r="AP29" s="161">
        <f t="shared" si="27"/>
        <v>0</v>
      </c>
      <c r="AQ29" s="161">
        <f t="shared" si="28"/>
        <v>208595.3</v>
      </c>
      <c r="AR29" s="168">
        <f>+'42 61'!AR29+'42 63'!AR29+'42 64'!AR29+'42 65'!AR29+'42 66'!AR29+'42 69'!AR29+'42 67'!AR29</f>
        <v>70219.899999999994</v>
      </c>
      <c r="AS29" s="161">
        <f>+'42 61'!AS29+'42 63'!AS29+'42 64'!AS29+'42 65'!AS29+'42 66'!AS29+'42 69'!AS29+'42 67'!AS29</f>
        <v>0</v>
      </c>
      <c r="AT29" s="462">
        <f t="shared" si="29"/>
        <v>70219.899999999994</v>
      </c>
      <c r="AU29" s="161">
        <f>+'42 61'!AU29+'42 63'!AU29+'42 64'!AU29+'42 65'!AU29+'42 66'!AU29+'42 69'!AU29+'42 67'!AU29</f>
        <v>69605.899999999994</v>
      </c>
      <c r="AV29" s="161">
        <f>+'42 61'!AV29+'42 63'!AV29+'42 64'!AV29+'42 65'!AV29+'42 66'!AV29+'42 69'!AV29+'42 67'!AV29</f>
        <v>0</v>
      </c>
      <c r="AW29" s="448">
        <f t="shared" si="30"/>
        <v>69605.899999999994</v>
      </c>
      <c r="AX29" s="161">
        <f>+'42 61'!AX29+'42 63'!AX29+'42 64'!AX29+'42 65'!AX29+'42 66'!AX29+'42 69'!AX29+'42 67'!AX29</f>
        <v>68682.95</v>
      </c>
      <c r="AY29" s="161">
        <f>+'42 61'!AY29+'42 63'!AY29+'42 64'!AY29+'42 65'!AY29+'42 66'!AY29+'42 69'!AY29+'42 67'!AY29</f>
        <v>0</v>
      </c>
      <c r="AZ29" s="444">
        <f t="shared" si="31"/>
        <v>68682.95</v>
      </c>
      <c r="BA29" s="359">
        <f t="shared" si="32"/>
        <v>208508.75</v>
      </c>
      <c r="BB29" s="364">
        <f t="shared" si="33"/>
        <v>0</v>
      </c>
      <c r="BC29" s="364">
        <f t="shared" si="34"/>
        <v>208508.75</v>
      </c>
      <c r="BD29" s="371">
        <f t="shared" si="35"/>
        <v>417104.05</v>
      </c>
      <c r="BE29" s="372">
        <f t="shared" si="36"/>
        <v>0</v>
      </c>
      <c r="BF29" s="372">
        <f t="shared" si="37"/>
        <v>417104.05</v>
      </c>
      <c r="BG29" s="381">
        <f t="shared" si="38"/>
        <v>838187.10000000009</v>
      </c>
      <c r="BH29" s="372">
        <f t="shared" si="39"/>
        <v>274296.05</v>
      </c>
      <c r="BI29" s="372">
        <f t="shared" si="40"/>
        <v>563891.05000000005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+'42 61'!E30+'42 63'!E30+'42 64'!E30+'42 65'!E30+'42 66'!E30+'42 69'!E30+'42 67'!E30</f>
        <v>0</v>
      </c>
      <c r="F30" s="161">
        <f>+'42 61'!F30+'42 63'!F30+'42 64'!F30+'42 65'!F30+'42 66'!F30+'42 69'!F30+'42 67'!F30</f>
        <v>0</v>
      </c>
      <c r="G30" s="448">
        <f t="shared" si="8"/>
        <v>0</v>
      </c>
      <c r="H30" s="161">
        <f>+'42 61'!H30+'42 63'!H30+'42 64'!H30+'42 65'!H30+'42 66'!H30+'42 69'!H30+'42 67'!H30</f>
        <v>0</v>
      </c>
      <c r="I30" s="161">
        <f>+'42 61'!I30+'42 63'!I30+'42 64'!I30+'42 65'!I30+'42 66'!I30+'42 69'!I30+'42 67'!I30</f>
        <v>0</v>
      </c>
      <c r="J30" s="448">
        <f t="shared" si="9"/>
        <v>0</v>
      </c>
      <c r="K30" s="161">
        <f>+'42 61'!K30+'42 63'!K30+'42 64'!K30+'42 65'!K30+'42 66'!K30+'42 69'!K30+'42 67'!K30</f>
        <v>0</v>
      </c>
      <c r="L30" s="161">
        <f>+'42 61'!L30+'42 63'!L30+'42 64'!L30+'42 65'!L30+'42 66'!L30+'42 69'!L30+'42 67'!L30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+'42 61'!Q30+'42 63'!Q30+'42 64'!Q30+'42 65'!Q30+'42 66'!Q30+'42 69'!Q30+'42 67'!Q30</f>
        <v>0</v>
      </c>
      <c r="R30" s="161">
        <f>+'42 61'!R30+'42 63'!R30+'42 64'!R30+'42 65'!R30+'42 66'!R30+'42 69'!R30+'42 67'!R30</f>
        <v>0</v>
      </c>
      <c r="S30" s="448">
        <f t="shared" si="14"/>
        <v>0</v>
      </c>
      <c r="T30" s="161">
        <f>+'42 61'!T30+'42 63'!T30+'42 64'!T30+'42 65'!T30+'42 66'!T30+'42 69'!T30+'42 67'!T30</f>
        <v>0</v>
      </c>
      <c r="U30" s="161">
        <f>+'42 61'!U30+'42 63'!U30+'42 64'!U30+'42 65'!U30+'42 66'!U30+'42 69'!U30+'42 67'!U30</f>
        <v>0</v>
      </c>
      <c r="V30" s="448">
        <f t="shared" si="15"/>
        <v>0</v>
      </c>
      <c r="W30" s="161">
        <f>+'42 61'!W30+'42 63'!W30+'42 64'!W30+'42 65'!W30+'42 66'!W30+'42 69'!W30+'42 67'!W30</f>
        <v>0</v>
      </c>
      <c r="X30" s="161">
        <f>+'42 61'!X30+'42 63'!X30+'42 64'!X30+'42 65'!X30+'42 66'!X30+'42 69'!X30+'42 67'!X30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+'42 61'!AF30+'42 63'!AF30+'42 64'!AF30+'42 65'!AF30+'42 66'!AF30+'42 69'!AF30+'42 67'!AF30</f>
        <v>0</v>
      </c>
      <c r="AG30" s="161">
        <f>+'42 61'!AG30+'42 63'!AG30+'42 64'!AG30+'42 65'!AG30+'42 66'!AG30+'42 69'!AG30+'42 67'!AG30</f>
        <v>0</v>
      </c>
      <c r="AH30" s="462">
        <f t="shared" si="23"/>
        <v>0</v>
      </c>
      <c r="AI30" s="161">
        <f>+'42 61'!AI30+'42 63'!AI30+'42 64'!AI30+'42 65'!AI30+'42 66'!AI30+'42 69'!AI30+'42 67'!AI30</f>
        <v>0</v>
      </c>
      <c r="AJ30" s="161">
        <f>+'42 61'!AJ30+'42 63'!AJ30+'42 64'!AJ30+'42 65'!AJ30+'42 66'!AJ30+'42 69'!AJ30+'42 67'!AJ30</f>
        <v>0</v>
      </c>
      <c r="AK30" s="462">
        <f t="shared" si="24"/>
        <v>0</v>
      </c>
      <c r="AL30" s="161">
        <f>+'42 61'!AL30+'42 63'!AL30+'42 64'!AL30+'42 65'!AL30+'42 66'!AL30+'42 69'!AL30+'42 67'!AL30</f>
        <v>0</v>
      </c>
      <c r="AM30" s="161">
        <f>+'42 61'!AM30+'42 63'!AM30+'42 64'!AM30+'42 65'!AM30+'42 66'!AM30+'42 69'!AM30+'42 67'!AM30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+'42 61'!AR30+'42 63'!AR30+'42 64'!AR30+'42 65'!AR30+'42 66'!AR30+'42 69'!AR30+'42 67'!AR30</f>
        <v>0</v>
      </c>
      <c r="AS30" s="161">
        <f>+'42 61'!AS30+'42 63'!AS30+'42 64'!AS30+'42 65'!AS30+'42 66'!AS30+'42 69'!AS30+'42 67'!AS30</f>
        <v>0</v>
      </c>
      <c r="AT30" s="462">
        <f t="shared" si="29"/>
        <v>0</v>
      </c>
      <c r="AU30" s="161">
        <f>+'42 61'!AU30+'42 63'!AU30+'42 64'!AU30+'42 65'!AU30+'42 66'!AU30+'42 69'!AU30+'42 67'!AU30</f>
        <v>0</v>
      </c>
      <c r="AV30" s="161">
        <f>+'42 61'!AV30+'42 63'!AV30+'42 64'!AV30+'42 65'!AV30+'42 66'!AV30+'42 69'!AV30+'42 67'!AV30</f>
        <v>0</v>
      </c>
      <c r="AW30" s="448">
        <f t="shared" si="30"/>
        <v>0</v>
      </c>
      <c r="AX30" s="161">
        <f>+'42 61'!AX30+'42 63'!AX30+'42 64'!AX30+'42 65'!AX30+'42 66'!AX30+'42 69'!AX30+'42 67'!AX30</f>
        <v>0</v>
      </c>
      <c r="AY30" s="161">
        <f>+'42 61'!AY30+'42 63'!AY30+'42 64'!AY30+'42 65'!AY30+'42 66'!AY30+'42 69'!AY30+'42 67'!AY30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+'42 61'!E31+'42 63'!E31+'42 64'!E31+'42 65'!E31+'42 66'!E31+'42 69'!E31+'42 67'!E31</f>
        <v>0</v>
      </c>
      <c r="F31" s="161">
        <f>+'42 61'!F31+'42 63'!F31+'42 64'!F31+'42 65'!F31+'42 66'!F31+'42 69'!F31+'42 67'!F31</f>
        <v>0</v>
      </c>
      <c r="G31" s="448">
        <f t="shared" si="8"/>
        <v>0</v>
      </c>
      <c r="H31" s="161">
        <f>+'42 61'!H31+'42 63'!H31+'42 64'!H31+'42 65'!H31+'42 66'!H31+'42 69'!H31+'42 67'!H31</f>
        <v>0</v>
      </c>
      <c r="I31" s="161">
        <f>+'42 61'!I31+'42 63'!I31+'42 64'!I31+'42 65'!I31+'42 66'!I31+'42 69'!I31+'42 67'!I31</f>
        <v>0</v>
      </c>
      <c r="J31" s="448">
        <f t="shared" si="9"/>
        <v>0</v>
      </c>
      <c r="K31" s="161">
        <f>+'42 61'!K31+'42 63'!K31+'42 64'!K31+'42 65'!K31+'42 66'!K31+'42 69'!K31+'42 67'!K31</f>
        <v>0</v>
      </c>
      <c r="L31" s="161">
        <f>+'42 61'!L31+'42 63'!L31+'42 64'!L31+'42 65'!L31+'42 66'!L31+'42 69'!L31+'42 67'!L31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+'42 61'!Q31+'42 63'!Q31+'42 64'!Q31+'42 65'!Q31+'42 66'!Q31+'42 69'!Q31+'42 67'!Q31</f>
        <v>0</v>
      </c>
      <c r="R31" s="161">
        <f>+'42 61'!R31+'42 63'!R31+'42 64'!R31+'42 65'!R31+'42 66'!R31+'42 69'!R31+'42 67'!R31</f>
        <v>0</v>
      </c>
      <c r="S31" s="448">
        <f t="shared" si="14"/>
        <v>0</v>
      </c>
      <c r="T31" s="161">
        <f>+'42 61'!T31+'42 63'!T31+'42 64'!T31+'42 65'!T31+'42 66'!T31+'42 69'!T31+'42 67'!T31</f>
        <v>0</v>
      </c>
      <c r="U31" s="161">
        <f>+'42 61'!U31+'42 63'!U31+'42 64'!U31+'42 65'!U31+'42 66'!U31+'42 69'!U31+'42 67'!U31</f>
        <v>0</v>
      </c>
      <c r="V31" s="448">
        <f t="shared" si="15"/>
        <v>0</v>
      </c>
      <c r="W31" s="161">
        <f>+'42 61'!W31+'42 63'!W31+'42 64'!W31+'42 65'!W31+'42 66'!W31+'42 69'!W31+'42 67'!W31</f>
        <v>0</v>
      </c>
      <c r="X31" s="161">
        <f>+'42 61'!X31+'42 63'!X31+'42 64'!X31+'42 65'!X31+'42 66'!X31+'42 69'!X31+'42 67'!X31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+'42 61'!AF31+'42 63'!AF31+'42 64'!AF31+'42 65'!AF31+'42 66'!AF31+'42 69'!AF31+'42 67'!AF31</f>
        <v>0</v>
      </c>
      <c r="AG31" s="161">
        <f>+'42 61'!AG31+'42 63'!AG31+'42 64'!AG31+'42 65'!AG31+'42 66'!AG31+'42 69'!AG31+'42 67'!AG31</f>
        <v>0</v>
      </c>
      <c r="AH31" s="462">
        <f t="shared" si="23"/>
        <v>0</v>
      </c>
      <c r="AI31" s="161">
        <f>+'42 61'!AI31+'42 63'!AI31+'42 64'!AI31+'42 65'!AI31+'42 66'!AI31+'42 69'!AI31+'42 67'!AI31</f>
        <v>0</v>
      </c>
      <c r="AJ31" s="161">
        <f>+'42 61'!AJ31+'42 63'!AJ31+'42 64'!AJ31+'42 65'!AJ31+'42 66'!AJ31+'42 69'!AJ31+'42 67'!AJ31</f>
        <v>0</v>
      </c>
      <c r="AK31" s="462">
        <f t="shared" si="24"/>
        <v>0</v>
      </c>
      <c r="AL31" s="161">
        <f>+'42 61'!AL31+'42 63'!AL31+'42 64'!AL31+'42 65'!AL31+'42 66'!AL31+'42 69'!AL31+'42 67'!AL31</f>
        <v>0</v>
      </c>
      <c r="AM31" s="161">
        <f>+'42 61'!AM31+'42 63'!AM31+'42 64'!AM31+'42 65'!AM31+'42 66'!AM31+'42 69'!AM31+'42 67'!AM31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+'42 61'!AR31+'42 63'!AR31+'42 64'!AR31+'42 65'!AR31+'42 66'!AR31+'42 69'!AR31+'42 67'!AR31</f>
        <v>0</v>
      </c>
      <c r="AS31" s="161">
        <f>+'42 61'!AS31+'42 63'!AS31+'42 64'!AS31+'42 65'!AS31+'42 66'!AS31+'42 69'!AS31+'42 67'!AS31</f>
        <v>0</v>
      </c>
      <c r="AT31" s="462">
        <f t="shared" si="29"/>
        <v>0</v>
      </c>
      <c r="AU31" s="161">
        <f>+'42 61'!AU31+'42 63'!AU31+'42 64'!AU31+'42 65'!AU31+'42 66'!AU31+'42 69'!AU31+'42 67'!AU31</f>
        <v>0</v>
      </c>
      <c r="AV31" s="161">
        <f>+'42 61'!AV31+'42 63'!AV31+'42 64'!AV31+'42 65'!AV31+'42 66'!AV31+'42 69'!AV31+'42 67'!AV31</f>
        <v>0</v>
      </c>
      <c r="AW31" s="448">
        <f t="shared" si="30"/>
        <v>0</v>
      </c>
      <c r="AX31" s="161">
        <f>+'42 61'!AX31+'42 63'!AX31+'42 64'!AX31+'42 65'!AX31+'42 66'!AX31+'42 69'!AX31+'42 67'!AX31</f>
        <v>0</v>
      </c>
      <c r="AY31" s="161">
        <f>+'42 61'!AY31+'42 63'!AY31+'42 64'!AY31+'42 65'!AY31+'42 66'!AY31+'42 69'!AY31+'42 67'!AY31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+'42 61'!E32+'42 63'!E32+'42 64'!E32+'42 65'!E32+'42 66'!E32+'42 69'!E32+'42 67'!E32</f>
        <v>414259.5173855272</v>
      </c>
      <c r="F32" s="161">
        <f>+'42 61'!F32+'42 63'!F32+'42 64'!F32+'42 65'!F32+'42 66'!F32+'42 69'!F32+'42 67'!F32</f>
        <v>329813.08999999997</v>
      </c>
      <c r="G32" s="448">
        <f t="shared" si="8"/>
        <v>84446.427385527233</v>
      </c>
      <c r="H32" s="161">
        <f>+'42 61'!H32+'42 63'!H32+'42 64'!H32+'42 65'!H32+'42 66'!H32+'42 69'!H32+'42 67'!H32</f>
        <v>403737.27250199323</v>
      </c>
      <c r="I32" s="161">
        <f>+'42 61'!I32+'42 63'!I32+'42 64'!I32+'42 65'!I32+'42 66'!I32+'42 69'!I32+'42 67'!I32</f>
        <v>504087.14999999997</v>
      </c>
      <c r="J32" s="448">
        <f t="shared" si="9"/>
        <v>-100349.87749800674</v>
      </c>
      <c r="K32" s="161">
        <f>+'42 61'!K32+'42 63'!K32+'42 64'!K32+'42 65'!K32+'42 66'!K32+'42 69'!K32+'42 67'!K32</f>
        <v>417395.44077068783</v>
      </c>
      <c r="L32" s="161">
        <f>+'42 61'!L32+'42 63'!L32+'42 64'!L32+'42 65'!L32+'42 66'!L32+'42 69'!L32+'42 67'!L32</f>
        <v>442979.02</v>
      </c>
      <c r="M32" s="444">
        <f t="shared" si="10"/>
        <v>-25583.579229312192</v>
      </c>
      <c r="N32" s="404">
        <f t="shared" si="11"/>
        <v>1235392.2306582083</v>
      </c>
      <c r="O32" s="161">
        <f t="shared" si="12"/>
        <v>1276879.26</v>
      </c>
      <c r="P32" s="403">
        <f t="shared" si="13"/>
        <v>-41487.029341791756</v>
      </c>
      <c r="Q32" s="168">
        <f>+'42 61'!Q32+'42 63'!Q32+'42 64'!Q32+'42 65'!Q32+'42 66'!Q32+'42 69'!Q32+'42 67'!Q32</f>
        <v>356758.54993606085</v>
      </c>
      <c r="R32" s="161">
        <f>+'42 61'!R32+'42 63'!R32+'42 64'!R32+'42 65'!R32+'42 66'!R32+'42 69'!R32+'42 67'!R32</f>
        <v>339902.74000000005</v>
      </c>
      <c r="S32" s="448">
        <f t="shared" si="14"/>
        <v>16855.809936060803</v>
      </c>
      <c r="T32" s="161">
        <f>+'42 61'!T32+'42 63'!T32+'42 64'!T32+'42 65'!T32+'42 66'!T32+'42 69'!T32+'42 67'!T32</f>
        <v>413829.07308007305</v>
      </c>
      <c r="U32" s="161">
        <f>+'42 61'!U32+'42 63'!U32+'42 64'!U32+'42 65'!U32+'42 66'!U32+'42 69'!U32+'42 67'!U32</f>
        <v>0</v>
      </c>
      <c r="V32" s="448">
        <f t="shared" si="15"/>
        <v>413829.07308007305</v>
      </c>
      <c r="W32" s="161">
        <f>+'42 61'!W32+'42 63'!W32+'42 64'!W32+'42 65'!W32+'42 66'!W32+'42 69'!W32+'42 67'!W32</f>
        <v>409626.13819459674</v>
      </c>
      <c r="X32" s="161">
        <f>+'42 61'!X32+'42 63'!X32+'42 64'!X32+'42 65'!X32+'42 66'!X32+'42 69'!X32+'42 67'!X32</f>
        <v>0</v>
      </c>
      <c r="Y32" s="444">
        <f t="shared" si="16"/>
        <v>409626.13819459674</v>
      </c>
      <c r="Z32" s="168">
        <f t="shared" si="17"/>
        <v>1180213.7612107308</v>
      </c>
      <c r="AA32" s="161">
        <f t="shared" si="18"/>
        <v>339902.74000000005</v>
      </c>
      <c r="AB32" s="403">
        <f t="shared" si="19"/>
        <v>840311.02121073077</v>
      </c>
      <c r="AC32" s="404">
        <f t="shared" si="20"/>
        <v>2415605.9918689388</v>
      </c>
      <c r="AD32" s="161">
        <f t="shared" si="21"/>
        <v>1616782</v>
      </c>
      <c r="AE32" s="403">
        <f t="shared" si="22"/>
        <v>798823.99186893879</v>
      </c>
      <c r="AF32" s="168">
        <f>+'42 61'!AF32+'42 63'!AF32+'42 64'!AF32+'42 65'!AF32+'42 66'!AF32+'42 69'!AF32+'42 67'!AF32</f>
        <v>404094.96364564967</v>
      </c>
      <c r="AG32" s="161">
        <f>+'42 61'!AG32+'42 63'!AG32+'42 64'!AG32+'42 65'!AG32+'42 66'!AG32+'42 69'!AG32+'42 67'!AG32</f>
        <v>0</v>
      </c>
      <c r="AH32" s="462">
        <f t="shared" si="23"/>
        <v>404094.96364564967</v>
      </c>
      <c r="AI32" s="161">
        <f>+'42 61'!AI32+'42 63'!AI32+'42 64'!AI32+'42 65'!AI32+'42 66'!AI32+'42 69'!AI32+'42 67'!AI32</f>
        <v>404253.63109183445</v>
      </c>
      <c r="AJ32" s="161">
        <f>+'42 61'!AJ32+'42 63'!AJ32+'42 64'!AJ32+'42 65'!AJ32+'42 66'!AJ32+'42 69'!AJ32+'42 67'!AJ32</f>
        <v>0</v>
      </c>
      <c r="AK32" s="462">
        <f t="shared" si="24"/>
        <v>404253.63109183445</v>
      </c>
      <c r="AL32" s="161">
        <f>+'42 61'!AL32+'42 63'!AL32+'42 64'!AL32+'42 65'!AL32+'42 66'!AL32+'42 69'!AL32+'42 67'!AL32</f>
        <v>409873.77463823167</v>
      </c>
      <c r="AM32" s="161">
        <f>+'42 61'!AM32+'42 63'!AM32+'42 64'!AM32+'42 65'!AM32+'42 66'!AM32+'42 69'!AM32+'42 67'!AM32</f>
        <v>0</v>
      </c>
      <c r="AN32" s="444">
        <f t="shared" si="25"/>
        <v>409873.77463823167</v>
      </c>
      <c r="AO32" s="404">
        <f t="shared" si="26"/>
        <v>1218222.3693757157</v>
      </c>
      <c r="AP32" s="161">
        <f t="shared" si="27"/>
        <v>0</v>
      </c>
      <c r="AQ32" s="161">
        <f t="shared" si="28"/>
        <v>1218222.3693757157</v>
      </c>
      <c r="AR32" s="168">
        <f>+'42 61'!AR32+'42 63'!AR32+'42 64'!AR32+'42 65'!AR32+'42 66'!AR32+'42 69'!AR32+'42 67'!AR32</f>
        <v>413650.88693616074</v>
      </c>
      <c r="AS32" s="161">
        <f>+'42 61'!AS32+'42 63'!AS32+'42 64'!AS32+'42 65'!AS32+'42 66'!AS32+'42 69'!AS32+'42 67'!AS32</f>
        <v>0</v>
      </c>
      <c r="AT32" s="462">
        <f t="shared" si="29"/>
        <v>413650.88693616074</v>
      </c>
      <c r="AU32" s="161">
        <f>+'42 61'!AU32+'42 63'!AU32+'42 64'!AU32+'42 65'!AU32+'42 66'!AU32+'42 69'!AU32+'42 67'!AU32</f>
        <v>426621.23813138861</v>
      </c>
      <c r="AV32" s="161">
        <f>+'42 61'!AV32+'42 63'!AV32+'42 64'!AV32+'42 65'!AV32+'42 66'!AV32+'42 69'!AV32+'42 67'!AV32</f>
        <v>0</v>
      </c>
      <c r="AW32" s="448">
        <f t="shared" si="30"/>
        <v>426621.23813138861</v>
      </c>
      <c r="AX32" s="161">
        <f>+'42 61'!AX32+'42 63'!AX32+'42 64'!AX32+'42 65'!AX32+'42 66'!AX32+'42 69'!AX32+'42 67'!AX32</f>
        <v>392740.46728759352</v>
      </c>
      <c r="AY32" s="161">
        <f>+'42 61'!AY32+'42 63'!AY32+'42 64'!AY32+'42 65'!AY32+'42 66'!AY32+'42 69'!AY32+'42 67'!AY32</f>
        <v>0</v>
      </c>
      <c r="AZ32" s="444">
        <f t="shared" si="31"/>
        <v>392740.46728759352</v>
      </c>
      <c r="BA32" s="359">
        <f t="shared" si="32"/>
        <v>1233012.5923551428</v>
      </c>
      <c r="BB32" s="364">
        <f t="shared" si="33"/>
        <v>0</v>
      </c>
      <c r="BC32" s="364">
        <f t="shared" si="34"/>
        <v>1233012.5923551428</v>
      </c>
      <c r="BD32" s="371">
        <f t="shared" si="35"/>
        <v>2451234.9617308583</v>
      </c>
      <c r="BE32" s="372">
        <f t="shared" si="36"/>
        <v>0</v>
      </c>
      <c r="BF32" s="372">
        <f t="shared" si="37"/>
        <v>2451234.9617308583</v>
      </c>
      <c r="BG32" s="381">
        <f t="shared" si="38"/>
        <v>4866840.9535997976</v>
      </c>
      <c r="BH32" s="372">
        <f t="shared" si="39"/>
        <v>1616782</v>
      </c>
      <c r="BI32" s="372">
        <f t="shared" si="40"/>
        <v>3250058.9535997976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+'42 61'!E33+'42 63'!E33+'42 64'!E33+'42 65'!E33+'42 66'!E33+'42 69'!E33+'42 67'!E33</f>
        <v>615169.6399999999</v>
      </c>
      <c r="F33" s="161">
        <f>+'42 61'!F33+'42 63'!F33+'42 64'!F33+'42 65'!F33+'42 66'!F33+'42 69'!F33+'42 67'!F33</f>
        <v>643539.74</v>
      </c>
      <c r="G33" s="448">
        <f t="shared" si="8"/>
        <v>-28370.100000000093</v>
      </c>
      <c r="H33" s="161">
        <f>+'42 61'!H33+'42 63'!H33+'42 64'!H33+'42 65'!H33+'42 66'!H33+'42 69'!H33+'42 67'!H33</f>
        <v>608710.36</v>
      </c>
      <c r="I33" s="161">
        <f>+'42 61'!I33+'42 63'!I33+'42 64'!I33+'42 65'!I33+'42 66'!I33+'42 69'!I33+'42 67'!I33</f>
        <v>653335.66</v>
      </c>
      <c r="J33" s="448">
        <f t="shared" si="9"/>
        <v>-44625.300000000047</v>
      </c>
      <c r="K33" s="161">
        <f>+'42 61'!K33+'42 63'!K33+'42 64'!K33+'42 65'!K33+'42 66'!K33+'42 69'!K33+'42 67'!K33</f>
        <v>597987.6</v>
      </c>
      <c r="L33" s="161">
        <f>+'42 61'!L33+'42 63'!L33+'42 64'!L33+'42 65'!L33+'42 66'!L33+'42 69'!L33+'42 67'!L33</f>
        <v>675241.89999999991</v>
      </c>
      <c r="M33" s="444">
        <f t="shared" si="10"/>
        <v>-77254.29999999993</v>
      </c>
      <c r="N33" s="404">
        <f t="shared" si="11"/>
        <v>1821867.6</v>
      </c>
      <c r="O33" s="161">
        <f t="shared" si="12"/>
        <v>1972117.2999999998</v>
      </c>
      <c r="P33" s="403">
        <f t="shared" si="13"/>
        <v>-150249.69999999972</v>
      </c>
      <c r="Q33" s="168">
        <f>+'42 61'!Q33+'42 63'!Q33+'42 64'!Q33+'42 65'!Q33+'42 66'!Q33+'42 69'!Q33+'42 67'!Q33</f>
        <v>577218.36</v>
      </c>
      <c r="R33" s="161">
        <f>+'42 61'!R33+'42 63'!R33+'42 64'!R33+'42 65'!R33+'42 66'!R33+'42 69'!R33+'42 67'!R33</f>
        <v>541447.02</v>
      </c>
      <c r="S33" s="448">
        <f t="shared" si="14"/>
        <v>35771.339999999967</v>
      </c>
      <c r="T33" s="161">
        <f>+'42 61'!T33+'42 63'!T33+'42 64'!T33+'42 65'!T33+'42 66'!T33+'42 69'!T33+'42 67'!T33</f>
        <v>594132.88</v>
      </c>
      <c r="U33" s="161">
        <f>+'42 61'!U33+'42 63'!U33+'42 64'!U33+'42 65'!U33+'42 66'!U33+'42 69'!U33+'42 67'!U33</f>
        <v>0</v>
      </c>
      <c r="V33" s="448">
        <f t="shared" si="15"/>
        <v>594132.88</v>
      </c>
      <c r="W33" s="161">
        <f>+'42 61'!W33+'42 63'!W33+'42 64'!W33+'42 65'!W33+'42 66'!W33+'42 69'!W33+'42 67'!W33</f>
        <v>584058.28</v>
      </c>
      <c r="X33" s="161">
        <f>+'42 61'!X33+'42 63'!X33+'42 64'!X33+'42 65'!X33+'42 66'!X33+'42 69'!X33+'42 67'!X33</f>
        <v>0</v>
      </c>
      <c r="Y33" s="444">
        <f t="shared" si="16"/>
        <v>584058.28</v>
      </c>
      <c r="Z33" s="168">
        <f t="shared" si="17"/>
        <v>1755409.52</v>
      </c>
      <c r="AA33" s="161">
        <f t="shared" si="18"/>
        <v>541447.02</v>
      </c>
      <c r="AB33" s="403">
        <f t="shared" si="19"/>
        <v>1213962.5</v>
      </c>
      <c r="AC33" s="404">
        <f t="shared" si="20"/>
        <v>3577277.12</v>
      </c>
      <c r="AD33" s="161">
        <f t="shared" si="21"/>
        <v>2513564.3199999998</v>
      </c>
      <c r="AE33" s="403">
        <f t="shared" si="22"/>
        <v>1063712.8000000003</v>
      </c>
      <c r="AF33" s="168">
        <f>+'42 61'!AF33+'42 63'!AF33+'42 64'!AF33+'42 65'!AF33+'42 66'!AF33+'42 69'!AF33+'42 67'!AF33</f>
        <v>574009.28</v>
      </c>
      <c r="AG33" s="161">
        <f>+'42 61'!AG33+'42 63'!AG33+'42 64'!AG33+'42 65'!AG33+'42 66'!AG33+'42 69'!AG33+'42 67'!AG33</f>
        <v>0</v>
      </c>
      <c r="AH33" s="462">
        <f t="shared" si="23"/>
        <v>574009.28</v>
      </c>
      <c r="AI33" s="161">
        <f>+'42 61'!AI33+'42 63'!AI33+'42 64'!AI33+'42 65'!AI33+'42 66'!AI33+'42 69'!AI33+'42 67'!AI33</f>
        <v>586680.48</v>
      </c>
      <c r="AJ33" s="161">
        <f>+'42 61'!AJ33+'42 63'!AJ33+'42 64'!AJ33+'42 65'!AJ33+'42 66'!AJ33+'42 69'!AJ33+'42 67'!AJ33</f>
        <v>0</v>
      </c>
      <c r="AK33" s="462">
        <f t="shared" si="24"/>
        <v>586680.48</v>
      </c>
      <c r="AL33" s="161">
        <f>+'42 61'!AL33+'42 63'!AL33+'42 64'!AL33+'42 65'!AL33+'42 66'!AL33+'42 69'!AL33+'42 67'!AL33</f>
        <v>573028.96000000008</v>
      </c>
      <c r="AM33" s="161">
        <f>+'42 61'!AM33+'42 63'!AM33+'42 64'!AM33+'42 65'!AM33+'42 66'!AM33+'42 69'!AM33+'42 67'!AM33</f>
        <v>0</v>
      </c>
      <c r="AN33" s="444">
        <f t="shared" si="25"/>
        <v>573028.96000000008</v>
      </c>
      <c r="AO33" s="404">
        <f t="shared" si="26"/>
        <v>1733718.7200000002</v>
      </c>
      <c r="AP33" s="161">
        <f t="shared" si="27"/>
        <v>0</v>
      </c>
      <c r="AQ33" s="161">
        <f t="shared" si="28"/>
        <v>1733718.7200000002</v>
      </c>
      <c r="AR33" s="168">
        <f>+'42 61'!AR33+'42 63'!AR33+'42 64'!AR33+'42 65'!AR33+'42 66'!AR33+'42 69'!AR33+'42 67'!AR33</f>
        <v>575518.64</v>
      </c>
      <c r="AS33" s="161">
        <f>+'42 61'!AS33+'42 63'!AS33+'42 64'!AS33+'42 65'!AS33+'42 66'!AS33+'42 69'!AS33+'42 67'!AS33</f>
        <v>0</v>
      </c>
      <c r="AT33" s="462">
        <f t="shared" si="29"/>
        <v>575518.64</v>
      </c>
      <c r="AU33" s="161">
        <f>+'42 61'!AU33+'42 63'!AU33+'42 64'!AU33+'42 65'!AU33+'42 66'!AU33+'42 69'!AU33+'42 67'!AU33</f>
        <v>575541.40000000014</v>
      </c>
      <c r="AV33" s="161">
        <f>+'42 61'!AV33+'42 63'!AV33+'42 64'!AV33+'42 65'!AV33+'42 66'!AV33+'42 69'!AV33+'42 67'!AV33</f>
        <v>0</v>
      </c>
      <c r="AW33" s="448">
        <f t="shared" si="30"/>
        <v>575541.40000000014</v>
      </c>
      <c r="AX33" s="161">
        <f>+'42 61'!AX33+'42 63'!AX33+'42 64'!AX33+'42 65'!AX33+'42 66'!AX33+'42 69'!AX33+'42 67'!AX33</f>
        <v>566744.12</v>
      </c>
      <c r="AY33" s="161">
        <f>+'42 61'!AY33+'42 63'!AY33+'42 64'!AY33+'42 65'!AY33+'42 66'!AY33+'42 69'!AY33+'42 67'!AY33</f>
        <v>0</v>
      </c>
      <c r="AZ33" s="444">
        <f t="shared" si="31"/>
        <v>566744.12</v>
      </c>
      <c r="BA33" s="359">
        <f t="shared" si="32"/>
        <v>1717804.1600000001</v>
      </c>
      <c r="BB33" s="364">
        <f t="shared" si="33"/>
        <v>0</v>
      </c>
      <c r="BC33" s="364">
        <f t="shared" si="34"/>
        <v>1717804.1600000001</v>
      </c>
      <c r="BD33" s="371">
        <f t="shared" si="35"/>
        <v>3451522.8800000008</v>
      </c>
      <c r="BE33" s="372">
        <f t="shared" si="36"/>
        <v>0</v>
      </c>
      <c r="BF33" s="372">
        <f t="shared" si="37"/>
        <v>3451522.8800000008</v>
      </c>
      <c r="BG33" s="381">
        <f t="shared" si="38"/>
        <v>7028800.0000000009</v>
      </c>
      <c r="BH33" s="372">
        <f t="shared" si="39"/>
        <v>2513564.3199999998</v>
      </c>
      <c r="BI33" s="372">
        <f t="shared" si="40"/>
        <v>4515235.6800000016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+'42 61'!E34+'42 63'!E34+'42 64'!E34+'42 65'!E34+'42 66'!E34+'42 69'!E34+'42 67'!E34</f>
        <v>0</v>
      </c>
      <c r="F34" s="161">
        <f>+'42 61'!F34+'42 63'!F34+'42 64'!F34+'42 65'!F34+'42 66'!F34+'42 69'!F34+'42 67'!F34</f>
        <v>0</v>
      </c>
      <c r="G34" s="448">
        <f t="shared" si="8"/>
        <v>0</v>
      </c>
      <c r="H34" s="161">
        <f>+'42 61'!H34+'42 63'!H34+'42 64'!H34+'42 65'!H34+'42 66'!H34+'42 69'!H34+'42 67'!H34</f>
        <v>0</v>
      </c>
      <c r="I34" s="161">
        <f>+'42 61'!I34+'42 63'!I34+'42 64'!I34+'42 65'!I34+'42 66'!I34+'42 69'!I34+'42 67'!I34</f>
        <v>0</v>
      </c>
      <c r="J34" s="448">
        <f t="shared" si="9"/>
        <v>0</v>
      </c>
      <c r="K34" s="161">
        <f>+'42 61'!K34+'42 63'!K34+'42 64'!K34+'42 65'!K34+'42 66'!K34+'42 69'!K34+'42 67'!K34</f>
        <v>0</v>
      </c>
      <c r="L34" s="161">
        <f>+'42 61'!L34+'42 63'!L34+'42 64'!L34+'42 65'!L34+'42 66'!L34+'42 69'!L34+'42 67'!L34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+'42 61'!Q34+'42 63'!Q34+'42 64'!Q34+'42 65'!Q34+'42 66'!Q34+'42 69'!Q34+'42 67'!Q34</f>
        <v>0</v>
      </c>
      <c r="R34" s="161">
        <f>+'42 61'!R34+'42 63'!R34+'42 64'!R34+'42 65'!R34+'42 66'!R34+'42 69'!R34+'42 67'!R34</f>
        <v>0</v>
      </c>
      <c r="S34" s="448">
        <f t="shared" si="14"/>
        <v>0</v>
      </c>
      <c r="T34" s="161">
        <f>+'42 61'!T34+'42 63'!T34+'42 64'!T34+'42 65'!T34+'42 66'!T34+'42 69'!T34+'42 67'!T34</f>
        <v>0</v>
      </c>
      <c r="U34" s="161">
        <f>+'42 61'!U34+'42 63'!U34+'42 64'!U34+'42 65'!U34+'42 66'!U34+'42 69'!U34+'42 67'!U34</f>
        <v>0</v>
      </c>
      <c r="V34" s="448">
        <f t="shared" si="15"/>
        <v>0</v>
      </c>
      <c r="W34" s="161">
        <f>+'42 61'!W34+'42 63'!W34+'42 64'!W34+'42 65'!W34+'42 66'!W34+'42 69'!W34+'42 67'!W34</f>
        <v>0</v>
      </c>
      <c r="X34" s="161">
        <f>+'42 61'!X34+'42 63'!X34+'42 64'!X34+'42 65'!X34+'42 66'!X34+'42 69'!X34+'42 67'!X34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+'42 61'!AF34+'42 63'!AF34+'42 64'!AF34+'42 65'!AF34+'42 66'!AF34+'42 69'!AF34+'42 67'!AF34</f>
        <v>0</v>
      </c>
      <c r="AG34" s="161">
        <f>+'42 61'!AG34+'42 63'!AG34+'42 64'!AG34+'42 65'!AG34+'42 66'!AG34+'42 69'!AG34+'42 67'!AG34</f>
        <v>0</v>
      </c>
      <c r="AH34" s="462">
        <f t="shared" si="23"/>
        <v>0</v>
      </c>
      <c r="AI34" s="161">
        <f>+'42 61'!AI34+'42 63'!AI34+'42 64'!AI34+'42 65'!AI34+'42 66'!AI34+'42 69'!AI34+'42 67'!AI34</f>
        <v>0</v>
      </c>
      <c r="AJ34" s="161">
        <f>+'42 61'!AJ34+'42 63'!AJ34+'42 64'!AJ34+'42 65'!AJ34+'42 66'!AJ34+'42 69'!AJ34+'42 67'!AJ34</f>
        <v>0</v>
      </c>
      <c r="AK34" s="462">
        <f t="shared" si="24"/>
        <v>0</v>
      </c>
      <c r="AL34" s="161">
        <f>+'42 61'!AL34+'42 63'!AL34+'42 64'!AL34+'42 65'!AL34+'42 66'!AL34+'42 69'!AL34+'42 67'!AL34</f>
        <v>0</v>
      </c>
      <c r="AM34" s="161">
        <f>+'42 61'!AM34+'42 63'!AM34+'42 64'!AM34+'42 65'!AM34+'42 66'!AM34+'42 69'!AM34+'42 67'!AM34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+'42 61'!AR34+'42 63'!AR34+'42 64'!AR34+'42 65'!AR34+'42 66'!AR34+'42 69'!AR34+'42 67'!AR34</f>
        <v>0</v>
      </c>
      <c r="AS34" s="161">
        <f>+'42 61'!AS34+'42 63'!AS34+'42 64'!AS34+'42 65'!AS34+'42 66'!AS34+'42 69'!AS34+'42 67'!AS34</f>
        <v>0</v>
      </c>
      <c r="AT34" s="462">
        <f t="shared" si="29"/>
        <v>0</v>
      </c>
      <c r="AU34" s="161">
        <f>+'42 61'!AU34+'42 63'!AU34+'42 64'!AU34+'42 65'!AU34+'42 66'!AU34+'42 69'!AU34+'42 67'!AU34</f>
        <v>0</v>
      </c>
      <c r="AV34" s="161">
        <f>+'42 61'!AV34+'42 63'!AV34+'42 64'!AV34+'42 65'!AV34+'42 66'!AV34+'42 69'!AV34+'42 67'!AV34</f>
        <v>0</v>
      </c>
      <c r="AW34" s="448">
        <f t="shared" si="30"/>
        <v>0</v>
      </c>
      <c r="AX34" s="161">
        <f>+'42 61'!AX34+'42 63'!AX34+'42 64'!AX34+'42 65'!AX34+'42 66'!AX34+'42 69'!AX34+'42 67'!AX34</f>
        <v>0</v>
      </c>
      <c r="AY34" s="161">
        <f>+'42 61'!AY34+'42 63'!AY34+'42 64'!AY34+'42 65'!AY34+'42 66'!AY34+'42 69'!AY34+'42 67'!AY34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+'42 61'!E35+'42 63'!E35+'42 64'!E35+'42 65'!E35+'42 66'!E35+'42 69'!E35+'42 67'!E35</f>
        <v>0</v>
      </c>
      <c r="F35" s="161">
        <f>+'42 61'!F35+'42 63'!F35+'42 64'!F35+'42 65'!F35+'42 66'!F35+'42 69'!F35+'42 67'!F35</f>
        <v>0</v>
      </c>
      <c r="G35" s="448">
        <f t="shared" si="8"/>
        <v>0</v>
      </c>
      <c r="H35" s="161">
        <f>+'42 61'!H35+'42 63'!H35+'42 64'!H35+'42 65'!H35+'42 66'!H35+'42 69'!H35+'42 67'!H35</f>
        <v>0</v>
      </c>
      <c r="I35" s="161">
        <f>+'42 61'!I35+'42 63'!I35+'42 64'!I35+'42 65'!I35+'42 66'!I35+'42 69'!I35+'42 67'!I35</f>
        <v>0</v>
      </c>
      <c r="J35" s="448">
        <f t="shared" si="9"/>
        <v>0</v>
      </c>
      <c r="K35" s="161">
        <f>+'42 61'!K35+'42 63'!K35+'42 64'!K35+'42 65'!K35+'42 66'!K35+'42 69'!K35+'42 67'!K35</f>
        <v>0</v>
      </c>
      <c r="L35" s="161">
        <f>+'42 61'!L35+'42 63'!L35+'42 64'!L35+'42 65'!L35+'42 66'!L35+'42 69'!L35+'42 67'!L35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+'42 61'!Q35+'42 63'!Q35+'42 64'!Q35+'42 65'!Q35+'42 66'!Q35+'42 69'!Q35+'42 67'!Q35</f>
        <v>0</v>
      </c>
      <c r="R35" s="161">
        <f>+'42 61'!R35+'42 63'!R35+'42 64'!R35+'42 65'!R35+'42 66'!R35+'42 69'!R35+'42 67'!R35</f>
        <v>0</v>
      </c>
      <c r="S35" s="448">
        <f t="shared" si="14"/>
        <v>0</v>
      </c>
      <c r="T35" s="161">
        <f>+'42 61'!T35+'42 63'!T35+'42 64'!T35+'42 65'!T35+'42 66'!T35+'42 69'!T35+'42 67'!T35</f>
        <v>0</v>
      </c>
      <c r="U35" s="161">
        <f>+'42 61'!U35+'42 63'!U35+'42 64'!U35+'42 65'!U35+'42 66'!U35+'42 69'!U35+'42 67'!U35</f>
        <v>0</v>
      </c>
      <c r="V35" s="448">
        <f t="shared" si="15"/>
        <v>0</v>
      </c>
      <c r="W35" s="161">
        <f>+'42 61'!W35+'42 63'!W35+'42 64'!W35+'42 65'!W35+'42 66'!W35+'42 69'!W35+'42 67'!W35</f>
        <v>0</v>
      </c>
      <c r="X35" s="161">
        <f>+'42 61'!X35+'42 63'!X35+'42 64'!X35+'42 65'!X35+'42 66'!X35+'42 69'!X35+'42 67'!X35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+'42 61'!AF35+'42 63'!AF35+'42 64'!AF35+'42 65'!AF35+'42 66'!AF35+'42 69'!AF35+'42 67'!AF35</f>
        <v>0</v>
      </c>
      <c r="AG35" s="161">
        <f>+'42 61'!AG35+'42 63'!AG35+'42 64'!AG35+'42 65'!AG35+'42 66'!AG35+'42 69'!AG35+'42 67'!AG35</f>
        <v>0</v>
      </c>
      <c r="AH35" s="462">
        <f t="shared" si="23"/>
        <v>0</v>
      </c>
      <c r="AI35" s="161">
        <f>+'42 61'!AI35+'42 63'!AI35+'42 64'!AI35+'42 65'!AI35+'42 66'!AI35+'42 69'!AI35+'42 67'!AI35</f>
        <v>0</v>
      </c>
      <c r="AJ35" s="161">
        <f>+'42 61'!AJ35+'42 63'!AJ35+'42 64'!AJ35+'42 65'!AJ35+'42 66'!AJ35+'42 69'!AJ35+'42 67'!AJ35</f>
        <v>0</v>
      </c>
      <c r="AK35" s="462">
        <f t="shared" si="24"/>
        <v>0</v>
      </c>
      <c r="AL35" s="161">
        <f>+'42 61'!AL35+'42 63'!AL35+'42 64'!AL35+'42 65'!AL35+'42 66'!AL35+'42 69'!AL35+'42 67'!AL35</f>
        <v>0</v>
      </c>
      <c r="AM35" s="161">
        <f>+'42 61'!AM35+'42 63'!AM35+'42 64'!AM35+'42 65'!AM35+'42 66'!AM35+'42 69'!AM35+'42 67'!AM35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+'42 61'!AR35+'42 63'!AR35+'42 64'!AR35+'42 65'!AR35+'42 66'!AR35+'42 69'!AR35+'42 67'!AR35</f>
        <v>0</v>
      </c>
      <c r="AS35" s="161">
        <f>+'42 61'!AS35+'42 63'!AS35+'42 64'!AS35+'42 65'!AS35+'42 66'!AS35+'42 69'!AS35+'42 67'!AS35</f>
        <v>0</v>
      </c>
      <c r="AT35" s="462">
        <f t="shared" si="29"/>
        <v>0</v>
      </c>
      <c r="AU35" s="161">
        <f>+'42 61'!AU35+'42 63'!AU35+'42 64'!AU35+'42 65'!AU35+'42 66'!AU35+'42 69'!AU35+'42 67'!AU35</f>
        <v>0</v>
      </c>
      <c r="AV35" s="161">
        <f>+'42 61'!AV35+'42 63'!AV35+'42 64'!AV35+'42 65'!AV35+'42 66'!AV35+'42 69'!AV35+'42 67'!AV35</f>
        <v>0</v>
      </c>
      <c r="AW35" s="448">
        <f t="shared" si="30"/>
        <v>0</v>
      </c>
      <c r="AX35" s="161">
        <f>+'42 61'!AX35+'42 63'!AX35+'42 64'!AX35+'42 65'!AX35+'42 66'!AX35+'42 69'!AX35+'42 67'!AX35</f>
        <v>0</v>
      </c>
      <c r="AY35" s="161">
        <f>+'42 61'!AY35+'42 63'!AY35+'42 64'!AY35+'42 65'!AY35+'42 66'!AY35+'42 69'!AY35+'42 67'!AY35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+'42 61'!E36+'42 63'!E36+'42 64'!E36+'42 65'!E36+'42 66'!E36+'42 69'!E36+'42 67'!E36</f>
        <v>0</v>
      </c>
      <c r="F36" s="161">
        <f>+'42 61'!F36+'42 63'!F36+'42 64'!F36+'42 65'!F36+'42 66'!F36+'42 69'!F36+'42 67'!F36</f>
        <v>0</v>
      </c>
      <c r="G36" s="448">
        <f t="shared" si="8"/>
        <v>0</v>
      </c>
      <c r="H36" s="161">
        <f>+'42 61'!H36+'42 63'!H36+'42 64'!H36+'42 65'!H36+'42 66'!H36+'42 69'!H36+'42 67'!H36</f>
        <v>0</v>
      </c>
      <c r="I36" s="161">
        <f>+'42 61'!I36+'42 63'!I36+'42 64'!I36+'42 65'!I36+'42 66'!I36+'42 69'!I36+'42 67'!I36</f>
        <v>0</v>
      </c>
      <c r="J36" s="448">
        <f t="shared" si="9"/>
        <v>0</v>
      </c>
      <c r="K36" s="161">
        <f>+'42 61'!K36+'42 63'!K36+'42 64'!K36+'42 65'!K36+'42 66'!K36+'42 69'!K36+'42 67'!K36</f>
        <v>0</v>
      </c>
      <c r="L36" s="161">
        <f>+'42 61'!L36+'42 63'!L36+'42 64'!L36+'42 65'!L36+'42 66'!L36+'42 69'!L36+'42 67'!L36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+'42 61'!Q36+'42 63'!Q36+'42 64'!Q36+'42 65'!Q36+'42 66'!Q36+'42 69'!Q36+'42 67'!Q36</f>
        <v>0</v>
      </c>
      <c r="R36" s="161">
        <f>+'42 61'!R36+'42 63'!R36+'42 64'!R36+'42 65'!R36+'42 66'!R36+'42 69'!R36+'42 67'!R36</f>
        <v>0</v>
      </c>
      <c r="S36" s="448">
        <f t="shared" si="14"/>
        <v>0</v>
      </c>
      <c r="T36" s="161">
        <f>+'42 61'!T36+'42 63'!T36+'42 64'!T36+'42 65'!T36+'42 66'!T36+'42 69'!T36+'42 67'!T36</f>
        <v>0</v>
      </c>
      <c r="U36" s="161">
        <f>+'42 61'!U36+'42 63'!U36+'42 64'!U36+'42 65'!U36+'42 66'!U36+'42 69'!U36+'42 67'!U36</f>
        <v>0</v>
      </c>
      <c r="V36" s="448">
        <f t="shared" si="15"/>
        <v>0</v>
      </c>
      <c r="W36" s="161">
        <f>+'42 61'!W36+'42 63'!W36+'42 64'!W36+'42 65'!W36+'42 66'!W36+'42 69'!W36+'42 67'!W36</f>
        <v>0</v>
      </c>
      <c r="X36" s="161">
        <f>+'42 61'!X36+'42 63'!X36+'42 64'!X36+'42 65'!X36+'42 66'!X36+'42 69'!X36+'42 67'!X36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+'42 61'!AF36+'42 63'!AF36+'42 64'!AF36+'42 65'!AF36+'42 66'!AF36+'42 69'!AF36+'42 67'!AF36</f>
        <v>0</v>
      </c>
      <c r="AG36" s="161">
        <f>+'42 61'!AG36+'42 63'!AG36+'42 64'!AG36+'42 65'!AG36+'42 66'!AG36+'42 69'!AG36+'42 67'!AG36</f>
        <v>0</v>
      </c>
      <c r="AH36" s="462">
        <f t="shared" si="23"/>
        <v>0</v>
      </c>
      <c r="AI36" s="161">
        <f>+'42 61'!AI36+'42 63'!AI36+'42 64'!AI36+'42 65'!AI36+'42 66'!AI36+'42 69'!AI36+'42 67'!AI36</f>
        <v>0</v>
      </c>
      <c r="AJ36" s="161">
        <f>+'42 61'!AJ36+'42 63'!AJ36+'42 64'!AJ36+'42 65'!AJ36+'42 66'!AJ36+'42 69'!AJ36+'42 67'!AJ36</f>
        <v>0</v>
      </c>
      <c r="AK36" s="462">
        <f t="shared" si="24"/>
        <v>0</v>
      </c>
      <c r="AL36" s="161">
        <f>+'42 61'!AL36+'42 63'!AL36+'42 64'!AL36+'42 65'!AL36+'42 66'!AL36+'42 69'!AL36+'42 67'!AL36</f>
        <v>0</v>
      </c>
      <c r="AM36" s="161">
        <f>+'42 61'!AM36+'42 63'!AM36+'42 64'!AM36+'42 65'!AM36+'42 66'!AM36+'42 69'!AM36+'42 67'!AM36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+'42 61'!AR36+'42 63'!AR36+'42 64'!AR36+'42 65'!AR36+'42 66'!AR36+'42 69'!AR36+'42 67'!AR36</f>
        <v>0</v>
      </c>
      <c r="AS36" s="161">
        <f>+'42 61'!AS36+'42 63'!AS36+'42 64'!AS36+'42 65'!AS36+'42 66'!AS36+'42 69'!AS36+'42 67'!AS36</f>
        <v>0</v>
      </c>
      <c r="AT36" s="462">
        <f t="shared" si="29"/>
        <v>0</v>
      </c>
      <c r="AU36" s="161">
        <f>+'42 61'!AU36+'42 63'!AU36+'42 64'!AU36+'42 65'!AU36+'42 66'!AU36+'42 69'!AU36+'42 67'!AU36</f>
        <v>0</v>
      </c>
      <c r="AV36" s="161">
        <f>+'42 61'!AV36+'42 63'!AV36+'42 64'!AV36+'42 65'!AV36+'42 66'!AV36+'42 69'!AV36+'42 67'!AV36</f>
        <v>0</v>
      </c>
      <c r="AW36" s="448">
        <f t="shared" si="30"/>
        <v>0</v>
      </c>
      <c r="AX36" s="161">
        <f>+'42 61'!AX36+'42 63'!AX36+'42 64'!AX36+'42 65'!AX36+'42 66'!AX36+'42 69'!AX36+'42 67'!AX36</f>
        <v>0</v>
      </c>
      <c r="AY36" s="161">
        <f>+'42 61'!AY36+'42 63'!AY36+'42 64'!AY36+'42 65'!AY36+'42 66'!AY36+'42 69'!AY36+'42 67'!AY36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+'42 61'!E37+'42 63'!E37+'42 64'!E37+'42 65'!E37+'42 66'!E37+'42 69'!E37+'42 67'!E37</f>
        <v>0</v>
      </c>
      <c r="F37" s="161">
        <f>+'42 61'!F37+'42 63'!F37+'42 64'!F37+'42 65'!F37+'42 66'!F37+'42 69'!F37+'42 67'!F37</f>
        <v>0</v>
      </c>
      <c r="G37" s="448">
        <f t="shared" si="8"/>
        <v>0</v>
      </c>
      <c r="H37" s="161">
        <f>+'42 61'!H37+'42 63'!H37+'42 64'!H37+'42 65'!H37+'42 66'!H37+'42 69'!H37+'42 67'!H37</f>
        <v>0</v>
      </c>
      <c r="I37" s="161">
        <f>+'42 61'!I37+'42 63'!I37+'42 64'!I37+'42 65'!I37+'42 66'!I37+'42 69'!I37+'42 67'!I37</f>
        <v>0</v>
      </c>
      <c r="J37" s="448">
        <f t="shared" si="9"/>
        <v>0</v>
      </c>
      <c r="K37" s="161">
        <f>+'42 61'!K37+'42 63'!K37+'42 64'!K37+'42 65'!K37+'42 66'!K37+'42 69'!K37+'42 67'!K37</f>
        <v>0</v>
      </c>
      <c r="L37" s="161">
        <f>+'42 61'!L37+'42 63'!L37+'42 64'!L37+'42 65'!L37+'42 66'!L37+'42 69'!L37+'42 67'!L37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+'42 61'!Q37+'42 63'!Q37+'42 64'!Q37+'42 65'!Q37+'42 66'!Q37+'42 69'!Q37+'42 67'!Q37</f>
        <v>0</v>
      </c>
      <c r="R37" s="161">
        <f>+'42 61'!R37+'42 63'!R37+'42 64'!R37+'42 65'!R37+'42 66'!R37+'42 69'!R37+'42 67'!R37</f>
        <v>0</v>
      </c>
      <c r="S37" s="448">
        <f t="shared" si="14"/>
        <v>0</v>
      </c>
      <c r="T37" s="161">
        <f>+'42 61'!T37+'42 63'!T37+'42 64'!T37+'42 65'!T37+'42 66'!T37+'42 69'!T37+'42 67'!T37</f>
        <v>0</v>
      </c>
      <c r="U37" s="161">
        <f>+'42 61'!U37+'42 63'!U37+'42 64'!U37+'42 65'!U37+'42 66'!U37+'42 69'!U37+'42 67'!U37</f>
        <v>0</v>
      </c>
      <c r="V37" s="448">
        <f t="shared" si="15"/>
        <v>0</v>
      </c>
      <c r="W37" s="161">
        <f>+'42 61'!W37+'42 63'!W37+'42 64'!W37+'42 65'!W37+'42 66'!W37+'42 69'!W37+'42 67'!W37</f>
        <v>0</v>
      </c>
      <c r="X37" s="161">
        <f>+'42 61'!X37+'42 63'!X37+'42 64'!X37+'42 65'!X37+'42 66'!X37+'42 69'!X37+'42 67'!X37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+'42 61'!AF37+'42 63'!AF37+'42 64'!AF37+'42 65'!AF37+'42 66'!AF37+'42 69'!AF37+'42 67'!AF37</f>
        <v>0</v>
      </c>
      <c r="AG37" s="161">
        <f>+'42 61'!AG37+'42 63'!AG37+'42 64'!AG37+'42 65'!AG37+'42 66'!AG37+'42 69'!AG37+'42 67'!AG37</f>
        <v>0</v>
      </c>
      <c r="AH37" s="462">
        <f t="shared" si="23"/>
        <v>0</v>
      </c>
      <c r="AI37" s="161">
        <f>+'42 61'!AI37+'42 63'!AI37+'42 64'!AI37+'42 65'!AI37+'42 66'!AI37+'42 69'!AI37+'42 67'!AI37</f>
        <v>0</v>
      </c>
      <c r="AJ37" s="161">
        <f>+'42 61'!AJ37+'42 63'!AJ37+'42 64'!AJ37+'42 65'!AJ37+'42 66'!AJ37+'42 69'!AJ37+'42 67'!AJ37</f>
        <v>0</v>
      </c>
      <c r="AK37" s="462">
        <f t="shared" si="24"/>
        <v>0</v>
      </c>
      <c r="AL37" s="161">
        <f>+'42 61'!AL37+'42 63'!AL37+'42 64'!AL37+'42 65'!AL37+'42 66'!AL37+'42 69'!AL37+'42 67'!AL37</f>
        <v>0</v>
      </c>
      <c r="AM37" s="161">
        <f>+'42 61'!AM37+'42 63'!AM37+'42 64'!AM37+'42 65'!AM37+'42 66'!AM37+'42 69'!AM37+'42 67'!AM37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+'42 61'!AR37+'42 63'!AR37+'42 64'!AR37+'42 65'!AR37+'42 66'!AR37+'42 69'!AR37+'42 67'!AR37</f>
        <v>0</v>
      </c>
      <c r="AS37" s="161">
        <f>+'42 61'!AS37+'42 63'!AS37+'42 64'!AS37+'42 65'!AS37+'42 66'!AS37+'42 69'!AS37+'42 67'!AS37</f>
        <v>0</v>
      </c>
      <c r="AT37" s="462">
        <f t="shared" si="29"/>
        <v>0</v>
      </c>
      <c r="AU37" s="161">
        <f>+'42 61'!AU37+'42 63'!AU37+'42 64'!AU37+'42 65'!AU37+'42 66'!AU37+'42 69'!AU37+'42 67'!AU37</f>
        <v>0</v>
      </c>
      <c r="AV37" s="161">
        <f>+'42 61'!AV37+'42 63'!AV37+'42 64'!AV37+'42 65'!AV37+'42 66'!AV37+'42 69'!AV37+'42 67'!AV37</f>
        <v>0</v>
      </c>
      <c r="AW37" s="448">
        <f t="shared" si="30"/>
        <v>0</v>
      </c>
      <c r="AX37" s="161">
        <f>+'42 61'!AX37+'42 63'!AX37+'42 64'!AX37+'42 65'!AX37+'42 66'!AX37+'42 69'!AX37+'42 67'!AX37</f>
        <v>0</v>
      </c>
      <c r="AY37" s="161">
        <f>+'42 61'!AY37+'42 63'!AY37+'42 64'!AY37+'42 65'!AY37+'42 66'!AY37+'42 69'!AY37+'42 67'!AY37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+'42 61'!E38+'42 63'!E38+'42 64'!E38+'42 65'!E38+'42 66'!E38+'42 69'!E38+'42 67'!E38</f>
        <v>0</v>
      </c>
      <c r="F38" s="161">
        <f>+'42 61'!F38+'42 63'!F38+'42 64'!F38+'42 65'!F38+'42 66'!F38+'42 69'!F38+'42 67'!F38</f>
        <v>0</v>
      </c>
      <c r="G38" s="448">
        <f t="shared" si="8"/>
        <v>0</v>
      </c>
      <c r="H38" s="161">
        <f>+'42 61'!H38+'42 63'!H38+'42 64'!H38+'42 65'!H38+'42 66'!H38+'42 69'!H38+'42 67'!H38</f>
        <v>0</v>
      </c>
      <c r="I38" s="161">
        <f>+'42 61'!I38+'42 63'!I38+'42 64'!I38+'42 65'!I38+'42 66'!I38+'42 69'!I38+'42 67'!I38</f>
        <v>0</v>
      </c>
      <c r="J38" s="448">
        <f t="shared" si="9"/>
        <v>0</v>
      </c>
      <c r="K38" s="161">
        <f>+'42 61'!K38+'42 63'!K38+'42 64'!K38+'42 65'!K38+'42 66'!K38+'42 69'!K38+'42 67'!K38</f>
        <v>0</v>
      </c>
      <c r="L38" s="161">
        <f>+'42 61'!L38+'42 63'!L38+'42 64'!L38+'42 65'!L38+'42 66'!L38+'42 69'!L38+'42 67'!L38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+'42 61'!Q38+'42 63'!Q38+'42 64'!Q38+'42 65'!Q38+'42 66'!Q38+'42 69'!Q38+'42 67'!Q38</f>
        <v>0</v>
      </c>
      <c r="R38" s="161">
        <f>+'42 61'!R38+'42 63'!R38+'42 64'!R38+'42 65'!R38+'42 66'!R38+'42 69'!R38+'42 67'!R38</f>
        <v>0</v>
      </c>
      <c r="S38" s="448">
        <f t="shared" si="14"/>
        <v>0</v>
      </c>
      <c r="T38" s="161">
        <f>+'42 61'!T38+'42 63'!T38+'42 64'!T38+'42 65'!T38+'42 66'!T38+'42 69'!T38+'42 67'!T38</f>
        <v>0</v>
      </c>
      <c r="U38" s="161">
        <f>+'42 61'!U38+'42 63'!U38+'42 64'!U38+'42 65'!U38+'42 66'!U38+'42 69'!U38+'42 67'!U38</f>
        <v>0</v>
      </c>
      <c r="V38" s="448">
        <f t="shared" si="15"/>
        <v>0</v>
      </c>
      <c r="W38" s="161">
        <f>+'42 61'!W38+'42 63'!W38+'42 64'!W38+'42 65'!W38+'42 66'!W38+'42 69'!W38+'42 67'!W38</f>
        <v>0</v>
      </c>
      <c r="X38" s="161">
        <f>+'42 61'!X38+'42 63'!X38+'42 64'!X38+'42 65'!X38+'42 66'!X38+'42 69'!X38+'42 67'!X38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+'42 61'!AF38+'42 63'!AF38+'42 64'!AF38+'42 65'!AF38+'42 66'!AF38+'42 69'!AF38+'42 67'!AF38</f>
        <v>0</v>
      </c>
      <c r="AG38" s="161">
        <f>+'42 61'!AG38+'42 63'!AG38+'42 64'!AG38+'42 65'!AG38+'42 66'!AG38+'42 69'!AG38+'42 67'!AG38</f>
        <v>0</v>
      </c>
      <c r="AH38" s="462">
        <f t="shared" si="23"/>
        <v>0</v>
      </c>
      <c r="AI38" s="161">
        <f>+'42 61'!AI38+'42 63'!AI38+'42 64'!AI38+'42 65'!AI38+'42 66'!AI38+'42 69'!AI38+'42 67'!AI38</f>
        <v>0</v>
      </c>
      <c r="AJ38" s="161">
        <f>+'42 61'!AJ38+'42 63'!AJ38+'42 64'!AJ38+'42 65'!AJ38+'42 66'!AJ38+'42 69'!AJ38+'42 67'!AJ38</f>
        <v>0</v>
      </c>
      <c r="AK38" s="462">
        <f t="shared" si="24"/>
        <v>0</v>
      </c>
      <c r="AL38" s="161">
        <f>+'42 61'!AL38+'42 63'!AL38+'42 64'!AL38+'42 65'!AL38+'42 66'!AL38+'42 69'!AL38+'42 67'!AL38</f>
        <v>0</v>
      </c>
      <c r="AM38" s="161">
        <f>+'42 61'!AM38+'42 63'!AM38+'42 64'!AM38+'42 65'!AM38+'42 66'!AM38+'42 69'!AM38+'42 67'!AM38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+'42 61'!AR38+'42 63'!AR38+'42 64'!AR38+'42 65'!AR38+'42 66'!AR38+'42 69'!AR38+'42 67'!AR38</f>
        <v>0</v>
      </c>
      <c r="AS38" s="161">
        <f>+'42 61'!AS38+'42 63'!AS38+'42 64'!AS38+'42 65'!AS38+'42 66'!AS38+'42 69'!AS38+'42 67'!AS38</f>
        <v>0</v>
      </c>
      <c r="AT38" s="462">
        <f t="shared" si="29"/>
        <v>0</v>
      </c>
      <c r="AU38" s="161">
        <f>+'42 61'!AU38+'42 63'!AU38+'42 64'!AU38+'42 65'!AU38+'42 66'!AU38+'42 69'!AU38+'42 67'!AU38</f>
        <v>0</v>
      </c>
      <c r="AV38" s="161">
        <f>+'42 61'!AV38+'42 63'!AV38+'42 64'!AV38+'42 65'!AV38+'42 66'!AV38+'42 69'!AV38+'42 67'!AV38</f>
        <v>0</v>
      </c>
      <c r="AW38" s="448">
        <f t="shared" si="30"/>
        <v>0</v>
      </c>
      <c r="AX38" s="161">
        <f>+'42 61'!AX38+'42 63'!AX38+'42 64'!AX38+'42 65'!AX38+'42 66'!AX38+'42 69'!AX38+'42 67'!AX38</f>
        <v>0</v>
      </c>
      <c r="AY38" s="161">
        <f>+'42 61'!AY38+'42 63'!AY38+'42 64'!AY38+'42 65'!AY38+'42 66'!AY38+'42 69'!AY38+'42 67'!AY38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+'42 61'!E39+'42 63'!E39+'42 64'!E39+'42 65'!E39+'42 66'!E39+'42 69'!E39+'42 67'!E39</f>
        <v>0</v>
      </c>
      <c r="F39" s="161">
        <f>+'42 61'!F39+'42 63'!F39+'42 64'!F39+'42 65'!F39+'42 66'!F39+'42 69'!F39+'42 67'!F39</f>
        <v>0</v>
      </c>
      <c r="G39" s="448">
        <f t="shared" si="8"/>
        <v>0</v>
      </c>
      <c r="H39" s="161">
        <f>+'42 61'!H39+'42 63'!H39+'42 64'!H39+'42 65'!H39+'42 66'!H39+'42 69'!H39+'42 67'!H39</f>
        <v>0</v>
      </c>
      <c r="I39" s="161">
        <f>+'42 61'!I39+'42 63'!I39+'42 64'!I39+'42 65'!I39+'42 66'!I39+'42 69'!I39+'42 67'!I39</f>
        <v>-146000</v>
      </c>
      <c r="J39" s="448">
        <f t="shared" si="9"/>
        <v>146000</v>
      </c>
      <c r="K39" s="161">
        <f>+'42 61'!K39+'42 63'!K39+'42 64'!K39+'42 65'!K39+'42 66'!K39+'42 69'!K39+'42 67'!K39</f>
        <v>0</v>
      </c>
      <c r="L39" s="161">
        <f>+'42 61'!L39+'42 63'!L39+'42 64'!L39+'42 65'!L39+'42 66'!L39+'42 69'!L39+'42 67'!L39</f>
        <v>0</v>
      </c>
      <c r="M39" s="444">
        <f t="shared" si="10"/>
        <v>0</v>
      </c>
      <c r="N39" s="404">
        <f t="shared" si="11"/>
        <v>0</v>
      </c>
      <c r="O39" s="161">
        <f t="shared" si="12"/>
        <v>-146000</v>
      </c>
      <c r="P39" s="403">
        <f t="shared" si="13"/>
        <v>146000</v>
      </c>
      <c r="Q39" s="168">
        <f>+'42 61'!Q39+'42 63'!Q39+'42 64'!Q39+'42 65'!Q39+'42 66'!Q39+'42 69'!Q39+'42 67'!Q39</f>
        <v>0</v>
      </c>
      <c r="R39" s="161">
        <f>+'42 61'!R39+'42 63'!R39+'42 64'!R39+'42 65'!R39+'42 66'!R39+'42 69'!R39+'42 67'!R39</f>
        <v>0</v>
      </c>
      <c r="S39" s="448">
        <f t="shared" si="14"/>
        <v>0</v>
      </c>
      <c r="T39" s="161">
        <f>+'42 61'!T39+'42 63'!T39+'42 64'!T39+'42 65'!T39+'42 66'!T39+'42 69'!T39+'42 67'!T39</f>
        <v>0</v>
      </c>
      <c r="U39" s="161">
        <f>+'42 61'!U39+'42 63'!U39+'42 64'!U39+'42 65'!U39+'42 66'!U39+'42 69'!U39+'42 67'!U39</f>
        <v>0</v>
      </c>
      <c r="V39" s="448">
        <f t="shared" si="15"/>
        <v>0</v>
      </c>
      <c r="W39" s="161">
        <f>+'42 61'!W39+'42 63'!W39+'42 64'!W39+'42 65'!W39+'42 66'!W39+'42 69'!W39+'42 67'!W39</f>
        <v>0</v>
      </c>
      <c r="X39" s="161">
        <f>+'42 61'!X39+'42 63'!X39+'42 64'!X39+'42 65'!X39+'42 66'!X39+'42 69'!X39+'42 67'!X39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-146000</v>
      </c>
      <c r="AE39" s="403">
        <f t="shared" si="22"/>
        <v>146000</v>
      </c>
      <c r="AF39" s="168">
        <f>+'42 61'!AF39+'42 63'!AF39+'42 64'!AF39+'42 65'!AF39+'42 66'!AF39+'42 69'!AF39+'42 67'!AF39</f>
        <v>0</v>
      </c>
      <c r="AG39" s="161">
        <f>+'42 61'!AG39+'42 63'!AG39+'42 64'!AG39+'42 65'!AG39+'42 66'!AG39+'42 69'!AG39+'42 67'!AG39</f>
        <v>0</v>
      </c>
      <c r="AH39" s="462">
        <f t="shared" si="23"/>
        <v>0</v>
      </c>
      <c r="AI39" s="161">
        <f>+'42 61'!AI39+'42 63'!AI39+'42 64'!AI39+'42 65'!AI39+'42 66'!AI39+'42 69'!AI39+'42 67'!AI39</f>
        <v>0</v>
      </c>
      <c r="AJ39" s="161">
        <f>+'42 61'!AJ39+'42 63'!AJ39+'42 64'!AJ39+'42 65'!AJ39+'42 66'!AJ39+'42 69'!AJ39+'42 67'!AJ39</f>
        <v>0</v>
      </c>
      <c r="AK39" s="462">
        <f t="shared" si="24"/>
        <v>0</v>
      </c>
      <c r="AL39" s="161">
        <f>+'42 61'!AL39+'42 63'!AL39+'42 64'!AL39+'42 65'!AL39+'42 66'!AL39+'42 69'!AL39+'42 67'!AL39</f>
        <v>0</v>
      </c>
      <c r="AM39" s="161">
        <f>+'42 61'!AM39+'42 63'!AM39+'42 64'!AM39+'42 65'!AM39+'42 66'!AM39+'42 69'!AM39+'42 67'!AM39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+'42 61'!AR39+'42 63'!AR39+'42 64'!AR39+'42 65'!AR39+'42 66'!AR39+'42 69'!AR39+'42 67'!AR39</f>
        <v>0</v>
      </c>
      <c r="AS39" s="161">
        <f>+'42 61'!AS39+'42 63'!AS39+'42 64'!AS39+'42 65'!AS39+'42 66'!AS39+'42 69'!AS39+'42 67'!AS39</f>
        <v>0</v>
      </c>
      <c r="AT39" s="462">
        <f t="shared" si="29"/>
        <v>0</v>
      </c>
      <c r="AU39" s="161">
        <f>+'42 61'!AU39+'42 63'!AU39+'42 64'!AU39+'42 65'!AU39+'42 66'!AU39+'42 69'!AU39+'42 67'!AU39</f>
        <v>0</v>
      </c>
      <c r="AV39" s="161">
        <f>+'42 61'!AV39+'42 63'!AV39+'42 64'!AV39+'42 65'!AV39+'42 66'!AV39+'42 69'!AV39+'42 67'!AV39</f>
        <v>0</v>
      </c>
      <c r="AW39" s="448">
        <f t="shared" si="30"/>
        <v>0</v>
      </c>
      <c r="AX39" s="161">
        <f>+'42 61'!AX39+'42 63'!AX39+'42 64'!AX39+'42 65'!AX39+'42 66'!AX39+'42 69'!AX39+'42 67'!AX39</f>
        <v>0</v>
      </c>
      <c r="AY39" s="161">
        <f>+'42 61'!AY39+'42 63'!AY39+'42 64'!AY39+'42 65'!AY39+'42 66'!AY39+'42 69'!AY39+'42 67'!AY39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-146000</v>
      </c>
      <c r="BI39" s="372">
        <f t="shared" si="40"/>
        <v>146000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+'42 61'!E40+'42 63'!E40+'42 64'!E40+'42 65'!E40+'42 66'!E40+'42 69'!E40+'42 67'!E40</f>
        <v>0</v>
      </c>
      <c r="F40" s="161">
        <f>+'42 61'!F40+'42 63'!F40+'42 64'!F40+'42 65'!F40+'42 66'!F40+'42 69'!F40+'42 67'!F40</f>
        <v>28980</v>
      </c>
      <c r="G40" s="448">
        <f t="shared" si="8"/>
        <v>-28980</v>
      </c>
      <c r="H40" s="161">
        <f>+'42 61'!H40+'42 63'!H40+'42 64'!H40+'42 65'!H40+'42 66'!H40+'42 69'!H40+'42 67'!H40</f>
        <v>0</v>
      </c>
      <c r="I40" s="161">
        <f>+'42 61'!I40+'42 63'!I40+'42 64'!I40+'42 65'!I40+'42 66'!I40+'42 69'!I40+'42 67'!I40</f>
        <v>4500</v>
      </c>
      <c r="J40" s="448">
        <f t="shared" si="9"/>
        <v>-4500</v>
      </c>
      <c r="K40" s="161">
        <f>+'42 61'!K40+'42 63'!K40+'42 64'!K40+'42 65'!K40+'42 66'!K40+'42 69'!K40+'42 67'!K40</f>
        <v>0</v>
      </c>
      <c r="L40" s="161">
        <f>+'42 61'!L40+'42 63'!L40+'42 64'!L40+'42 65'!L40+'42 66'!L40+'42 69'!L40+'42 67'!L40</f>
        <v>4500</v>
      </c>
      <c r="M40" s="444">
        <f t="shared" si="10"/>
        <v>-4500</v>
      </c>
      <c r="N40" s="404">
        <f t="shared" si="11"/>
        <v>0</v>
      </c>
      <c r="O40" s="161">
        <f t="shared" si="12"/>
        <v>37980</v>
      </c>
      <c r="P40" s="403">
        <f t="shared" si="13"/>
        <v>-37980</v>
      </c>
      <c r="Q40" s="168">
        <f>+'42 61'!Q40+'42 63'!Q40+'42 64'!Q40+'42 65'!Q40+'42 66'!Q40+'42 69'!Q40+'42 67'!Q40</f>
        <v>0</v>
      </c>
      <c r="R40" s="161">
        <f>+'42 61'!R40+'42 63'!R40+'42 64'!R40+'42 65'!R40+'42 66'!R40+'42 69'!R40+'42 67'!R40</f>
        <v>4500</v>
      </c>
      <c r="S40" s="448">
        <f t="shared" si="14"/>
        <v>-4500</v>
      </c>
      <c r="T40" s="161">
        <f>+'42 61'!T40+'42 63'!T40+'42 64'!T40+'42 65'!T40+'42 66'!T40+'42 69'!T40+'42 67'!T40</f>
        <v>0</v>
      </c>
      <c r="U40" s="161">
        <f>+'42 61'!U40+'42 63'!U40+'42 64'!U40+'42 65'!U40+'42 66'!U40+'42 69'!U40+'42 67'!U40</f>
        <v>0</v>
      </c>
      <c r="V40" s="448">
        <f t="shared" si="15"/>
        <v>0</v>
      </c>
      <c r="W40" s="161">
        <f>+'42 61'!W40+'42 63'!W40+'42 64'!W40+'42 65'!W40+'42 66'!W40+'42 69'!W40+'42 67'!W40</f>
        <v>0</v>
      </c>
      <c r="X40" s="161">
        <f>+'42 61'!X40+'42 63'!X40+'42 64'!X40+'42 65'!X40+'42 66'!X40+'42 69'!X40+'42 67'!X40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4500</v>
      </c>
      <c r="AB40" s="403">
        <f t="shared" si="19"/>
        <v>-4500</v>
      </c>
      <c r="AC40" s="404">
        <f t="shared" si="20"/>
        <v>0</v>
      </c>
      <c r="AD40" s="161">
        <f t="shared" si="21"/>
        <v>42480</v>
      </c>
      <c r="AE40" s="403">
        <f t="shared" si="22"/>
        <v>-42480</v>
      </c>
      <c r="AF40" s="168">
        <f>+'42 61'!AF40+'42 63'!AF40+'42 64'!AF40+'42 65'!AF40+'42 66'!AF40+'42 69'!AF40+'42 67'!AF40</f>
        <v>0</v>
      </c>
      <c r="AG40" s="161">
        <f>+'42 61'!AG40+'42 63'!AG40+'42 64'!AG40+'42 65'!AG40+'42 66'!AG40+'42 69'!AG40+'42 67'!AG40</f>
        <v>0</v>
      </c>
      <c r="AH40" s="462">
        <f t="shared" si="23"/>
        <v>0</v>
      </c>
      <c r="AI40" s="161">
        <f>+'42 61'!AI40+'42 63'!AI40+'42 64'!AI40+'42 65'!AI40+'42 66'!AI40+'42 69'!AI40+'42 67'!AI40</f>
        <v>0</v>
      </c>
      <c r="AJ40" s="161">
        <f>+'42 61'!AJ40+'42 63'!AJ40+'42 64'!AJ40+'42 65'!AJ40+'42 66'!AJ40+'42 69'!AJ40+'42 67'!AJ40</f>
        <v>0</v>
      </c>
      <c r="AK40" s="462">
        <f t="shared" si="24"/>
        <v>0</v>
      </c>
      <c r="AL40" s="161">
        <f>+'42 61'!AL40+'42 63'!AL40+'42 64'!AL40+'42 65'!AL40+'42 66'!AL40+'42 69'!AL40+'42 67'!AL40</f>
        <v>0</v>
      </c>
      <c r="AM40" s="161">
        <f>+'42 61'!AM40+'42 63'!AM40+'42 64'!AM40+'42 65'!AM40+'42 66'!AM40+'42 69'!AM40+'42 67'!AM40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+'42 61'!AR40+'42 63'!AR40+'42 64'!AR40+'42 65'!AR40+'42 66'!AR40+'42 69'!AR40+'42 67'!AR40</f>
        <v>0</v>
      </c>
      <c r="AS40" s="161">
        <f>+'42 61'!AS40+'42 63'!AS40+'42 64'!AS40+'42 65'!AS40+'42 66'!AS40+'42 69'!AS40+'42 67'!AS40</f>
        <v>0</v>
      </c>
      <c r="AT40" s="462">
        <f t="shared" si="29"/>
        <v>0</v>
      </c>
      <c r="AU40" s="161">
        <f>+'42 61'!AU40+'42 63'!AU40+'42 64'!AU40+'42 65'!AU40+'42 66'!AU40+'42 69'!AU40+'42 67'!AU40</f>
        <v>0</v>
      </c>
      <c r="AV40" s="161">
        <f>+'42 61'!AV40+'42 63'!AV40+'42 64'!AV40+'42 65'!AV40+'42 66'!AV40+'42 69'!AV40+'42 67'!AV40</f>
        <v>0</v>
      </c>
      <c r="AW40" s="448">
        <f t="shared" si="30"/>
        <v>0</v>
      </c>
      <c r="AX40" s="161">
        <f>+'42 61'!AX40+'42 63'!AX40+'42 64'!AX40+'42 65'!AX40+'42 66'!AX40+'42 69'!AX40+'42 67'!AX40</f>
        <v>0</v>
      </c>
      <c r="AY40" s="161">
        <f>+'42 61'!AY40+'42 63'!AY40+'42 64'!AY40+'42 65'!AY40+'42 66'!AY40+'42 69'!AY40+'42 67'!AY40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42480</v>
      </c>
      <c r="BI40" s="372">
        <f t="shared" si="40"/>
        <v>-42480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+'42 61'!E41+'42 63'!E41+'42 64'!E41+'42 65'!E41+'42 66'!E41+'42 69'!E41+'42 67'!E41</f>
        <v>0</v>
      </c>
      <c r="F41" s="161">
        <f>+'42 61'!F41+'42 63'!F41+'42 64'!F41+'42 65'!F41+'42 66'!F41+'42 69'!F41+'42 67'!F41</f>
        <v>0</v>
      </c>
      <c r="G41" s="448">
        <f t="shared" si="8"/>
        <v>0</v>
      </c>
      <c r="H41" s="161">
        <f>+'42 61'!H41+'42 63'!H41+'42 64'!H41+'42 65'!H41+'42 66'!H41+'42 69'!H41+'42 67'!H41</f>
        <v>0</v>
      </c>
      <c r="I41" s="161">
        <f>+'42 61'!I41+'42 63'!I41+'42 64'!I41+'42 65'!I41+'42 66'!I41+'42 69'!I41+'42 67'!I41</f>
        <v>0</v>
      </c>
      <c r="J41" s="448">
        <f t="shared" si="9"/>
        <v>0</v>
      </c>
      <c r="K41" s="161">
        <f>+'42 61'!K41+'42 63'!K41+'42 64'!K41+'42 65'!K41+'42 66'!K41+'42 69'!K41+'42 67'!K41</f>
        <v>0</v>
      </c>
      <c r="L41" s="161">
        <f>+'42 61'!L41+'42 63'!L41+'42 64'!L41+'42 65'!L41+'42 66'!L41+'42 69'!L41+'42 67'!L41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+'42 61'!Q41+'42 63'!Q41+'42 64'!Q41+'42 65'!Q41+'42 66'!Q41+'42 69'!Q41+'42 67'!Q41</f>
        <v>0</v>
      </c>
      <c r="R41" s="161">
        <f>+'42 61'!R41+'42 63'!R41+'42 64'!R41+'42 65'!R41+'42 66'!R41+'42 69'!R41+'42 67'!R41</f>
        <v>0</v>
      </c>
      <c r="S41" s="448">
        <f t="shared" si="14"/>
        <v>0</v>
      </c>
      <c r="T41" s="161">
        <f>+'42 61'!T41+'42 63'!T41+'42 64'!T41+'42 65'!T41+'42 66'!T41+'42 69'!T41+'42 67'!T41</f>
        <v>0</v>
      </c>
      <c r="U41" s="161">
        <f>+'42 61'!U41+'42 63'!U41+'42 64'!U41+'42 65'!U41+'42 66'!U41+'42 69'!U41+'42 67'!U41</f>
        <v>0</v>
      </c>
      <c r="V41" s="448">
        <f t="shared" si="15"/>
        <v>0</v>
      </c>
      <c r="W41" s="161">
        <f>+'42 61'!W41+'42 63'!W41+'42 64'!W41+'42 65'!W41+'42 66'!W41+'42 69'!W41+'42 67'!W41</f>
        <v>0</v>
      </c>
      <c r="X41" s="161">
        <f>+'42 61'!X41+'42 63'!X41+'42 64'!X41+'42 65'!X41+'42 66'!X41+'42 69'!X41+'42 67'!X41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+'42 61'!AF41+'42 63'!AF41+'42 64'!AF41+'42 65'!AF41+'42 66'!AF41+'42 69'!AF41+'42 67'!AF41</f>
        <v>0</v>
      </c>
      <c r="AG41" s="161">
        <f>+'42 61'!AG41+'42 63'!AG41+'42 64'!AG41+'42 65'!AG41+'42 66'!AG41+'42 69'!AG41+'42 67'!AG41</f>
        <v>0</v>
      </c>
      <c r="AH41" s="462">
        <f t="shared" si="23"/>
        <v>0</v>
      </c>
      <c r="AI41" s="161">
        <f>+'42 61'!AI41+'42 63'!AI41+'42 64'!AI41+'42 65'!AI41+'42 66'!AI41+'42 69'!AI41+'42 67'!AI41</f>
        <v>0</v>
      </c>
      <c r="AJ41" s="161">
        <f>+'42 61'!AJ41+'42 63'!AJ41+'42 64'!AJ41+'42 65'!AJ41+'42 66'!AJ41+'42 69'!AJ41+'42 67'!AJ41</f>
        <v>0</v>
      </c>
      <c r="AK41" s="462">
        <f t="shared" si="24"/>
        <v>0</v>
      </c>
      <c r="AL41" s="161">
        <f>+'42 61'!AL41+'42 63'!AL41+'42 64'!AL41+'42 65'!AL41+'42 66'!AL41+'42 69'!AL41+'42 67'!AL41</f>
        <v>0</v>
      </c>
      <c r="AM41" s="161">
        <f>+'42 61'!AM41+'42 63'!AM41+'42 64'!AM41+'42 65'!AM41+'42 66'!AM41+'42 69'!AM41+'42 67'!AM41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+'42 61'!AR41+'42 63'!AR41+'42 64'!AR41+'42 65'!AR41+'42 66'!AR41+'42 69'!AR41+'42 67'!AR41</f>
        <v>0</v>
      </c>
      <c r="AS41" s="161">
        <f>+'42 61'!AS41+'42 63'!AS41+'42 64'!AS41+'42 65'!AS41+'42 66'!AS41+'42 69'!AS41+'42 67'!AS41</f>
        <v>0</v>
      </c>
      <c r="AT41" s="462">
        <f t="shared" si="29"/>
        <v>0</v>
      </c>
      <c r="AU41" s="161">
        <f>+'42 61'!AU41+'42 63'!AU41+'42 64'!AU41+'42 65'!AU41+'42 66'!AU41+'42 69'!AU41+'42 67'!AU41</f>
        <v>0</v>
      </c>
      <c r="AV41" s="161">
        <f>+'42 61'!AV41+'42 63'!AV41+'42 64'!AV41+'42 65'!AV41+'42 66'!AV41+'42 69'!AV41+'42 67'!AV41</f>
        <v>0</v>
      </c>
      <c r="AW41" s="448">
        <f t="shared" si="30"/>
        <v>0</v>
      </c>
      <c r="AX41" s="161">
        <f>+'42 61'!AX41+'42 63'!AX41+'42 64'!AX41+'42 65'!AX41+'42 66'!AX41+'42 69'!AX41+'42 67'!AX41</f>
        <v>0</v>
      </c>
      <c r="AY41" s="161">
        <f>+'42 61'!AY41+'42 63'!AY41+'42 64'!AY41+'42 65'!AY41+'42 66'!AY41+'42 69'!AY41+'42 67'!AY41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+'42 61'!E42+'42 63'!E42+'42 64'!E42+'42 65'!E42+'42 66'!E42+'42 69'!E42+'42 67'!E42</f>
        <v>0</v>
      </c>
      <c r="F42" s="161">
        <f>+'42 61'!F42+'42 63'!F42+'42 64'!F42+'42 65'!F42+'42 66'!F42+'42 69'!F42+'42 67'!F42</f>
        <v>0</v>
      </c>
      <c r="G42" s="448">
        <f t="shared" si="8"/>
        <v>0</v>
      </c>
      <c r="H42" s="161">
        <f>+'42 61'!H42+'42 63'!H42+'42 64'!H42+'42 65'!H42+'42 66'!H42+'42 69'!H42+'42 67'!H42</f>
        <v>0</v>
      </c>
      <c r="I42" s="161">
        <f>+'42 61'!I42+'42 63'!I42+'42 64'!I42+'42 65'!I42+'42 66'!I42+'42 69'!I42+'42 67'!I42</f>
        <v>0</v>
      </c>
      <c r="J42" s="448">
        <f t="shared" si="9"/>
        <v>0</v>
      </c>
      <c r="K42" s="161">
        <f>+'42 61'!K42+'42 63'!K42+'42 64'!K42+'42 65'!K42+'42 66'!K42+'42 69'!K42+'42 67'!K42</f>
        <v>0</v>
      </c>
      <c r="L42" s="161">
        <f>+'42 61'!L42+'42 63'!L42+'42 64'!L42+'42 65'!L42+'42 66'!L42+'42 69'!L42+'42 67'!L42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+'42 61'!Q42+'42 63'!Q42+'42 64'!Q42+'42 65'!Q42+'42 66'!Q42+'42 69'!Q42+'42 67'!Q42</f>
        <v>0</v>
      </c>
      <c r="R42" s="161">
        <f>+'42 61'!R42+'42 63'!R42+'42 64'!R42+'42 65'!R42+'42 66'!R42+'42 69'!R42+'42 67'!R42</f>
        <v>0</v>
      </c>
      <c r="S42" s="448">
        <f t="shared" si="14"/>
        <v>0</v>
      </c>
      <c r="T42" s="161">
        <f>+'42 61'!T42+'42 63'!T42+'42 64'!T42+'42 65'!T42+'42 66'!T42+'42 69'!T42+'42 67'!T42</f>
        <v>0</v>
      </c>
      <c r="U42" s="161">
        <f>+'42 61'!U42+'42 63'!U42+'42 64'!U42+'42 65'!U42+'42 66'!U42+'42 69'!U42+'42 67'!U42</f>
        <v>0</v>
      </c>
      <c r="V42" s="448">
        <f t="shared" si="15"/>
        <v>0</v>
      </c>
      <c r="W42" s="161">
        <f>+'42 61'!W42+'42 63'!W42+'42 64'!W42+'42 65'!W42+'42 66'!W42+'42 69'!W42+'42 67'!W42</f>
        <v>0</v>
      </c>
      <c r="X42" s="161">
        <f>+'42 61'!X42+'42 63'!X42+'42 64'!X42+'42 65'!X42+'42 66'!X42+'42 69'!X42+'42 67'!X42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+'42 61'!AF42+'42 63'!AF42+'42 64'!AF42+'42 65'!AF42+'42 66'!AF42+'42 69'!AF42+'42 67'!AF42</f>
        <v>0</v>
      </c>
      <c r="AG42" s="161">
        <f>+'42 61'!AG42+'42 63'!AG42+'42 64'!AG42+'42 65'!AG42+'42 66'!AG42+'42 69'!AG42+'42 67'!AG42</f>
        <v>0</v>
      </c>
      <c r="AH42" s="462">
        <f t="shared" si="23"/>
        <v>0</v>
      </c>
      <c r="AI42" s="161">
        <f>+'42 61'!AI42+'42 63'!AI42+'42 64'!AI42+'42 65'!AI42+'42 66'!AI42+'42 69'!AI42+'42 67'!AI42</f>
        <v>0</v>
      </c>
      <c r="AJ42" s="161">
        <f>+'42 61'!AJ42+'42 63'!AJ42+'42 64'!AJ42+'42 65'!AJ42+'42 66'!AJ42+'42 69'!AJ42+'42 67'!AJ42</f>
        <v>0</v>
      </c>
      <c r="AK42" s="462">
        <f t="shared" si="24"/>
        <v>0</v>
      </c>
      <c r="AL42" s="161">
        <f>+'42 61'!AL42+'42 63'!AL42+'42 64'!AL42+'42 65'!AL42+'42 66'!AL42+'42 69'!AL42+'42 67'!AL42</f>
        <v>0</v>
      </c>
      <c r="AM42" s="161">
        <f>+'42 61'!AM42+'42 63'!AM42+'42 64'!AM42+'42 65'!AM42+'42 66'!AM42+'42 69'!AM42+'42 67'!AM42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+'42 61'!AR42+'42 63'!AR42+'42 64'!AR42+'42 65'!AR42+'42 66'!AR42+'42 69'!AR42+'42 67'!AR42</f>
        <v>0</v>
      </c>
      <c r="AS42" s="161">
        <f>+'42 61'!AS42+'42 63'!AS42+'42 64'!AS42+'42 65'!AS42+'42 66'!AS42+'42 69'!AS42+'42 67'!AS42</f>
        <v>0</v>
      </c>
      <c r="AT42" s="462">
        <f t="shared" si="29"/>
        <v>0</v>
      </c>
      <c r="AU42" s="161">
        <f>+'42 61'!AU42+'42 63'!AU42+'42 64'!AU42+'42 65'!AU42+'42 66'!AU42+'42 69'!AU42+'42 67'!AU42</f>
        <v>0</v>
      </c>
      <c r="AV42" s="161">
        <f>+'42 61'!AV42+'42 63'!AV42+'42 64'!AV42+'42 65'!AV42+'42 66'!AV42+'42 69'!AV42+'42 67'!AV42</f>
        <v>0</v>
      </c>
      <c r="AW42" s="448">
        <f t="shared" si="30"/>
        <v>0</v>
      </c>
      <c r="AX42" s="161">
        <f>+'42 61'!AX42+'42 63'!AX42+'42 64'!AX42+'42 65'!AX42+'42 66'!AX42+'42 69'!AX42+'42 67'!AX42</f>
        <v>0</v>
      </c>
      <c r="AY42" s="161">
        <f>+'42 61'!AY42+'42 63'!AY42+'42 64'!AY42+'42 65'!AY42+'42 66'!AY42+'42 69'!AY42+'42 67'!AY42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+'42 61'!E43+'42 63'!E43+'42 64'!E43+'42 65'!E43+'42 66'!E43+'42 69'!E43+'42 67'!E43</f>
        <v>0</v>
      </c>
      <c r="F43" s="161">
        <f>+'42 61'!F43+'42 63'!F43+'42 64'!F43+'42 65'!F43+'42 66'!F43+'42 69'!F43+'42 67'!F43</f>
        <v>0</v>
      </c>
      <c r="G43" s="448">
        <f t="shared" si="8"/>
        <v>0</v>
      </c>
      <c r="H43" s="161">
        <f>+'42 61'!H43+'42 63'!H43+'42 64'!H43+'42 65'!H43+'42 66'!H43+'42 69'!H43+'42 67'!H43</f>
        <v>0</v>
      </c>
      <c r="I43" s="161">
        <f>+'42 61'!I43+'42 63'!I43+'42 64'!I43+'42 65'!I43+'42 66'!I43+'42 69'!I43+'42 67'!I43</f>
        <v>0</v>
      </c>
      <c r="J43" s="448">
        <f t="shared" si="9"/>
        <v>0</v>
      </c>
      <c r="K43" s="161">
        <f>+'42 61'!K43+'42 63'!K43+'42 64'!K43+'42 65'!K43+'42 66'!K43+'42 69'!K43+'42 67'!K43</f>
        <v>0</v>
      </c>
      <c r="L43" s="161">
        <f>+'42 61'!L43+'42 63'!L43+'42 64'!L43+'42 65'!L43+'42 66'!L43+'42 69'!L43+'42 67'!L43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+'42 61'!Q43+'42 63'!Q43+'42 64'!Q43+'42 65'!Q43+'42 66'!Q43+'42 69'!Q43+'42 67'!Q43</f>
        <v>0</v>
      </c>
      <c r="R43" s="161">
        <f>+'42 61'!R43+'42 63'!R43+'42 64'!R43+'42 65'!R43+'42 66'!R43+'42 69'!R43+'42 67'!R43</f>
        <v>0</v>
      </c>
      <c r="S43" s="448">
        <f t="shared" si="14"/>
        <v>0</v>
      </c>
      <c r="T43" s="161">
        <f>+'42 61'!T43+'42 63'!T43+'42 64'!T43+'42 65'!T43+'42 66'!T43+'42 69'!T43+'42 67'!T43</f>
        <v>0</v>
      </c>
      <c r="U43" s="161">
        <f>+'42 61'!U43+'42 63'!U43+'42 64'!U43+'42 65'!U43+'42 66'!U43+'42 69'!U43+'42 67'!U43</f>
        <v>0</v>
      </c>
      <c r="V43" s="448">
        <f t="shared" si="15"/>
        <v>0</v>
      </c>
      <c r="W43" s="161">
        <f>+'42 61'!W43+'42 63'!W43+'42 64'!W43+'42 65'!W43+'42 66'!W43+'42 69'!W43+'42 67'!W43</f>
        <v>0</v>
      </c>
      <c r="X43" s="161">
        <f>+'42 61'!X43+'42 63'!X43+'42 64'!X43+'42 65'!X43+'42 66'!X43+'42 69'!X43+'42 67'!X43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+'42 61'!AF43+'42 63'!AF43+'42 64'!AF43+'42 65'!AF43+'42 66'!AF43+'42 69'!AF43+'42 67'!AF43</f>
        <v>0</v>
      </c>
      <c r="AG43" s="161">
        <f>+'42 61'!AG43+'42 63'!AG43+'42 64'!AG43+'42 65'!AG43+'42 66'!AG43+'42 69'!AG43+'42 67'!AG43</f>
        <v>0</v>
      </c>
      <c r="AH43" s="462">
        <f t="shared" si="23"/>
        <v>0</v>
      </c>
      <c r="AI43" s="161">
        <f>+'42 61'!AI43+'42 63'!AI43+'42 64'!AI43+'42 65'!AI43+'42 66'!AI43+'42 69'!AI43+'42 67'!AI43</f>
        <v>0</v>
      </c>
      <c r="AJ43" s="161">
        <f>+'42 61'!AJ43+'42 63'!AJ43+'42 64'!AJ43+'42 65'!AJ43+'42 66'!AJ43+'42 69'!AJ43+'42 67'!AJ43</f>
        <v>0</v>
      </c>
      <c r="AK43" s="462">
        <f t="shared" si="24"/>
        <v>0</v>
      </c>
      <c r="AL43" s="161">
        <f>+'42 61'!AL43+'42 63'!AL43+'42 64'!AL43+'42 65'!AL43+'42 66'!AL43+'42 69'!AL43+'42 67'!AL43</f>
        <v>0</v>
      </c>
      <c r="AM43" s="161">
        <f>+'42 61'!AM43+'42 63'!AM43+'42 64'!AM43+'42 65'!AM43+'42 66'!AM43+'42 69'!AM43+'42 67'!AM43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+'42 61'!AR43+'42 63'!AR43+'42 64'!AR43+'42 65'!AR43+'42 66'!AR43+'42 69'!AR43+'42 67'!AR43</f>
        <v>0</v>
      </c>
      <c r="AS43" s="161">
        <f>+'42 61'!AS43+'42 63'!AS43+'42 64'!AS43+'42 65'!AS43+'42 66'!AS43+'42 69'!AS43+'42 67'!AS43</f>
        <v>0</v>
      </c>
      <c r="AT43" s="462">
        <f t="shared" si="29"/>
        <v>0</v>
      </c>
      <c r="AU43" s="161">
        <f>+'42 61'!AU43+'42 63'!AU43+'42 64'!AU43+'42 65'!AU43+'42 66'!AU43+'42 69'!AU43+'42 67'!AU43</f>
        <v>0</v>
      </c>
      <c r="AV43" s="161">
        <f>+'42 61'!AV43+'42 63'!AV43+'42 64'!AV43+'42 65'!AV43+'42 66'!AV43+'42 69'!AV43+'42 67'!AV43</f>
        <v>0</v>
      </c>
      <c r="AW43" s="448">
        <f t="shared" si="30"/>
        <v>0</v>
      </c>
      <c r="AX43" s="161">
        <f>+'42 61'!AX43+'42 63'!AX43+'42 64'!AX43+'42 65'!AX43+'42 66'!AX43+'42 69'!AX43+'42 67'!AX43</f>
        <v>0</v>
      </c>
      <c r="AY43" s="161">
        <f>+'42 61'!AY43+'42 63'!AY43+'42 64'!AY43+'42 65'!AY43+'42 66'!AY43+'42 69'!AY43+'42 67'!AY43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+'42 61'!E44+'42 63'!E44+'42 64'!E44+'42 65'!E44+'42 66'!E44+'42 69'!E44+'42 67'!E44</f>
        <v>0</v>
      </c>
      <c r="F44" s="161">
        <f>+'42 61'!F44+'42 63'!F44+'42 64'!F44+'42 65'!F44+'42 66'!F44+'42 69'!F44+'42 67'!F44</f>
        <v>0</v>
      </c>
      <c r="G44" s="448">
        <f t="shared" si="8"/>
        <v>0</v>
      </c>
      <c r="H44" s="161">
        <f>+'42 61'!H44+'42 63'!H44+'42 64'!H44+'42 65'!H44+'42 66'!H44+'42 69'!H44+'42 67'!H44</f>
        <v>0</v>
      </c>
      <c r="I44" s="161">
        <f>+'42 61'!I44+'42 63'!I44+'42 64'!I44+'42 65'!I44+'42 66'!I44+'42 69'!I44+'42 67'!I44</f>
        <v>0</v>
      </c>
      <c r="J44" s="448">
        <f t="shared" si="9"/>
        <v>0</v>
      </c>
      <c r="K44" s="161">
        <f>+'42 61'!K44+'42 63'!K44+'42 64'!K44+'42 65'!K44+'42 66'!K44+'42 69'!K44+'42 67'!K44</f>
        <v>0</v>
      </c>
      <c r="L44" s="161">
        <f>+'42 61'!L44+'42 63'!L44+'42 64'!L44+'42 65'!L44+'42 66'!L44+'42 69'!L44+'42 67'!L44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+'42 61'!Q44+'42 63'!Q44+'42 64'!Q44+'42 65'!Q44+'42 66'!Q44+'42 69'!Q44+'42 67'!Q44</f>
        <v>0</v>
      </c>
      <c r="R44" s="161">
        <f>+'42 61'!R44+'42 63'!R44+'42 64'!R44+'42 65'!R44+'42 66'!R44+'42 69'!R44+'42 67'!R44</f>
        <v>0</v>
      </c>
      <c r="S44" s="448">
        <f t="shared" si="14"/>
        <v>0</v>
      </c>
      <c r="T44" s="161">
        <f>+'42 61'!T44+'42 63'!T44+'42 64'!T44+'42 65'!T44+'42 66'!T44+'42 69'!T44+'42 67'!T44</f>
        <v>0</v>
      </c>
      <c r="U44" s="161">
        <f>+'42 61'!U44+'42 63'!U44+'42 64'!U44+'42 65'!U44+'42 66'!U44+'42 69'!U44+'42 67'!U44</f>
        <v>0</v>
      </c>
      <c r="V44" s="448">
        <f t="shared" si="15"/>
        <v>0</v>
      </c>
      <c r="W44" s="161">
        <f>+'42 61'!W44+'42 63'!W44+'42 64'!W44+'42 65'!W44+'42 66'!W44+'42 69'!W44+'42 67'!W44</f>
        <v>0</v>
      </c>
      <c r="X44" s="161">
        <f>+'42 61'!X44+'42 63'!X44+'42 64'!X44+'42 65'!X44+'42 66'!X44+'42 69'!X44+'42 67'!X44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+'42 61'!AF44+'42 63'!AF44+'42 64'!AF44+'42 65'!AF44+'42 66'!AF44+'42 69'!AF44+'42 67'!AF44</f>
        <v>0</v>
      </c>
      <c r="AG44" s="161">
        <f>+'42 61'!AG44+'42 63'!AG44+'42 64'!AG44+'42 65'!AG44+'42 66'!AG44+'42 69'!AG44+'42 67'!AG44</f>
        <v>0</v>
      </c>
      <c r="AH44" s="462">
        <f t="shared" si="23"/>
        <v>0</v>
      </c>
      <c r="AI44" s="161">
        <f>+'42 61'!AI44+'42 63'!AI44+'42 64'!AI44+'42 65'!AI44+'42 66'!AI44+'42 69'!AI44+'42 67'!AI44</f>
        <v>0</v>
      </c>
      <c r="AJ44" s="161">
        <f>+'42 61'!AJ44+'42 63'!AJ44+'42 64'!AJ44+'42 65'!AJ44+'42 66'!AJ44+'42 69'!AJ44+'42 67'!AJ44</f>
        <v>0</v>
      </c>
      <c r="AK44" s="462">
        <f t="shared" si="24"/>
        <v>0</v>
      </c>
      <c r="AL44" s="161">
        <f>+'42 61'!AL44+'42 63'!AL44+'42 64'!AL44+'42 65'!AL44+'42 66'!AL44+'42 69'!AL44+'42 67'!AL44</f>
        <v>0</v>
      </c>
      <c r="AM44" s="161">
        <f>+'42 61'!AM44+'42 63'!AM44+'42 64'!AM44+'42 65'!AM44+'42 66'!AM44+'42 69'!AM44+'42 67'!AM44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+'42 61'!AR44+'42 63'!AR44+'42 64'!AR44+'42 65'!AR44+'42 66'!AR44+'42 69'!AR44+'42 67'!AR44</f>
        <v>0</v>
      </c>
      <c r="AS44" s="161">
        <f>+'42 61'!AS44+'42 63'!AS44+'42 64'!AS44+'42 65'!AS44+'42 66'!AS44+'42 69'!AS44+'42 67'!AS44</f>
        <v>0</v>
      </c>
      <c r="AT44" s="462">
        <f t="shared" si="29"/>
        <v>0</v>
      </c>
      <c r="AU44" s="161">
        <f>+'42 61'!AU44+'42 63'!AU44+'42 64'!AU44+'42 65'!AU44+'42 66'!AU44+'42 69'!AU44+'42 67'!AU44</f>
        <v>0</v>
      </c>
      <c r="AV44" s="161">
        <f>+'42 61'!AV44+'42 63'!AV44+'42 64'!AV44+'42 65'!AV44+'42 66'!AV44+'42 69'!AV44+'42 67'!AV44</f>
        <v>0</v>
      </c>
      <c r="AW44" s="448">
        <f t="shared" si="30"/>
        <v>0</v>
      </c>
      <c r="AX44" s="161">
        <f>+'42 61'!AX44+'42 63'!AX44+'42 64'!AX44+'42 65'!AX44+'42 66'!AX44+'42 69'!AX44+'42 67'!AX44</f>
        <v>0</v>
      </c>
      <c r="AY44" s="161">
        <f>+'42 61'!AY44+'42 63'!AY44+'42 64'!AY44+'42 65'!AY44+'42 66'!AY44+'42 69'!AY44+'42 67'!AY44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+'42 61'!E45+'42 63'!E45+'42 64'!E45+'42 65'!E45+'42 66'!E45+'42 69'!E45+'42 67'!E45</f>
        <v>98954.905899999983</v>
      </c>
      <c r="F45" s="161">
        <f>+'42 61'!F45+'42 63'!F45+'42 64'!F45+'42 65'!F45+'42 66'!F45+'42 69'!F45+'42 67'!F45</f>
        <v>38394.769999999997</v>
      </c>
      <c r="G45" s="448">
        <f t="shared" si="8"/>
        <v>60560.135899999987</v>
      </c>
      <c r="H45" s="161">
        <f>+'42 61'!H45+'42 63'!H45+'42 64'!H45+'42 65'!H45+'42 66'!H45+'42 69'!H45+'42 67'!H45</f>
        <v>105250.61910000001</v>
      </c>
      <c r="I45" s="161">
        <f>+'42 61'!I45+'42 63'!I45+'42 64'!I45+'42 65'!I45+'42 66'!I45+'42 69'!I45+'42 67'!I45</f>
        <v>109008.92000000001</v>
      </c>
      <c r="J45" s="448">
        <f t="shared" si="9"/>
        <v>-3758.300900000002</v>
      </c>
      <c r="K45" s="161">
        <f>+'42 61'!K45+'42 63'!K45+'42 64'!K45+'42 65'!K45+'42 66'!K45+'42 69'!K45+'42 67'!K45</f>
        <v>100552.391</v>
      </c>
      <c r="L45" s="161">
        <f>+'42 61'!L45+'42 63'!L45+'42 64'!L45+'42 65'!L45+'42 66'!L45+'42 69'!L45+'42 67'!L45</f>
        <v>68156.5</v>
      </c>
      <c r="M45" s="444">
        <f t="shared" si="10"/>
        <v>32395.891000000003</v>
      </c>
      <c r="N45" s="404">
        <f t="shared" si="11"/>
        <v>304757.91599999997</v>
      </c>
      <c r="O45" s="161">
        <f t="shared" si="12"/>
        <v>215560.19</v>
      </c>
      <c r="P45" s="403">
        <f t="shared" si="13"/>
        <v>89197.725999999966</v>
      </c>
      <c r="Q45" s="168">
        <f>+'42 61'!Q45+'42 63'!Q45+'42 64'!Q45+'42 65'!Q45+'42 66'!Q45+'42 69'!Q45+'42 67'!Q45</f>
        <v>104004.1691</v>
      </c>
      <c r="R45" s="161">
        <f>+'42 61'!R45+'42 63'!R45+'42 64'!R45+'42 65'!R45+'42 66'!R45+'42 69'!R45+'42 67'!R45</f>
        <v>77523.19</v>
      </c>
      <c r="S45" s="448">
        <f t="shared" si="14"/>
        <v>26480.979099999997</v>
      </c>
      <c r="T45" s="161">
        <f>+'42 61'!T45+'42 63'!T45+'42 64'!T45+'42 65'!T45+'42 66'!T45+'42 69'!T45+'42 67'!T45</f>
        <v>100758.21779999998</v>
      </c>
      <c r="U45" s="161">
        <f>+'42 61'!U45+'42 63'!U45+'42 64'!U45+'42 65'!U45+'42 66'!U45+'42 69'!U45+'42 67'!U45</f>
        <v>0</v>
      </c>
      <c r="V45" s="448">
        <f t="shared" si="15"/>
        <v>100758.21779999998</v>
      </c>
      <c r="W45" s="161">
        <f>+'42 61'!W45+'42 63'!W45+'42 64'!W45+'42 65'!W45+'42 66'!W45+'42 69'!W45+'42 67'!W45</f>
        <v>107153.94929999998</v>
      </c>
      <c r="X45" s="161">
        <f>+'42 61'!X45+'42 63'!X45+'42 64'!X45+'42 65'!X45+'42 66'!X45+'42 69'!X45+'42 67'!X45</f>
        <v>0</v>
      </c>
      <c r="Y45" s="444">
        <f t="shared" si="16"/>
        <v>107153.94929999998</v>
      </c>
      <c r="Z45" s="168">
        <f t="shared" si="17"/>
        <v>311916.33619999996</v>
      </c>
      <c r="AA45" s="161">
        <f t="shared" si="18"/>
        <v>77523.19</v>
      </c>
      <c r="AB45" s="403">
        <f t="shared" si="19"/>
        <v>234393.14619999996</v>
      </c>
      <c r="AC45" s="404">
        <f t="shared" si="20"/>
        <v>616674.25219999999</v>
      </c>
      <c r="AD45" s="161">
        <f t="shared" si="21"/>
        <v>293083.38</v>
      </c>
      <c r="AE45" s="403">
        <f t="shared" si="22"/>
        <v>323590.87219999998</v>
      </c>
      <c r="AF45" s="168">
        <f>+'42 61'!AF45+'42 63'!AF45+'42 64'!AF45+'42 65'!AF45+'42 66'!AF45+'42 69'!AF45+'42 67'!AF45</f>
        <v>97108.711800000005</v>
      </c>
      <c r="AG45" s="161">
        <f>+'42 61'!AG45+'42 63'!AG45+'42 64'!AG45+'42 65'!AG45+'42 66'!AG45+'42 69'!AG45+'42 67'!AG45</f>
        <v>0</v>
      </c>
      <c r="AH45" s="462">
        <f t="shared" si="23"/>
        <v>97108.711800000005</v>
      </c>
      <c r="AI45" s="161">
        <f>+'42 61'!AI45+'42 63'!AI45+'42 64'!AI45+'42 65'!AI45+'42 66'!AI45+'42 69'!AI45+'42 67'!AI45</f>
        <v>107616.26880000001</v>
      </c>
      <c r="AJ45" s="161">
        <f>+'42 61'!AJ45+'42 63'!AJ45+'42 64'!AJ45+'42 65'!AJ45+'42 66'!AJ45+'42 69'!AJ45+'42 67'!AJ45</f>
        <v>0</v>
      </c>
      <c r="AK45" s="462">
        <f t="shared" si="24"/>
        <v>107616.26880000001</v>
      </c>
      <c r="AL45" s="161">
        <f>+'42 61'!AL45+'42 63'!AL45+'42 64'!AL45+'42 65'!AL45+'42 66'!AL45+'42 69'!AL45+'42 67'!AL45</f>
        <v>102098.37260000002</v>
      </c>
      <c r="AM45" s="161">
        <f>+'42 61'!AM45+'42 63'!AM45+'42 64'!AM45+'42 65'!AM45+'42 66'!AM45+'42 69'!AM45+'42 67'!AM45</f>
        <v>0</v>
      </c>
      <c r="AN45" s="444">
        <f t="shared" si="25"/>
        <v>102098.37260000002</v>
      </c>
      <c r="AO45" s="404">
        <f t="shared" si="26"/>
        <v>306823.35320000001</v>
      </c>
      <c r="AP45" s="161">
        <f t="shared" si="27"/>
        <v>0</v>
      </c>
      <c r="AQ45" s="161">
        <f t="shared" si="28"/>
        <v>306823.35320000001</v>
      </c>
      <c r="AR45" s="168">
        <f>+'42 61'!AR45+'42 63'!AR45+'42 64'!AR45+'42 65'!AR45+'42 66'!AR45+'42 69'!AR45+'42 67'!AR45</f>
        <v>107358.35339999999</v>
      </c>
      <c r="AS45" s="161">
        <f>+'42 61'!AS45+'42 63'!AS45+'42 64'!AS45+'42 65'!AS45+'42 66'!AS45+'42 69'!AS45+'42 67'!AS45</f>
        <v>0</v>
      </c>
      <c r="AT45" s="462">
        <f t="shared" si="29"/>
        <v>107358.35339999999</v>
      </c>
      <c r="AU45" s="161">
        <f>+'42 61'!AU45+'42 63'!AU45+'42 64'!AU45+'42 65'!AU45+'42 66'!AU45+'42 69'!AU45+'42 67'!AU45</f>
        <v>106262.60649999998</v>
      </c>
      <c r="AV45" s="161">
        <f>+'42 61'!AV45+'42 63'!AV45+'42 64'!AV45+'42 65'!AV45+'42 66'!AV45+'42 69'!AV45+'42 67'!AV45</f>
        <v>0</v>
      </c>
      <c r="AW45" s="448">
        <f t="shared" si="30"/>
        <v>106262.60649999998</v>
      </c>
      <c r="AX45" s="161">
        <f>+'42 61'!AX45+'42 63'!AX45+'42 64'!AX45+'42 65'!AX45+'42 66'!AX45+'42 69'!AX45+'42 67'!AX45</f>
        <v>104449.4247</v>
      </c>
      <c r="AY45" s="161">
        <f>+'42 61'!AY45+'42 63'!AY45+'42 64'!AY45+'42 65'!AY45+'42 66'!AY45+'42 69'!AY45+'42 67'!AY45</f>
        <v>0</v>
      </c>
      <c r="AZ45" s="444">
        <f t="shared" si="31"/>
        <v>104449.4247</v>
      </c>
      <c r="BA45" s="359">
        <f t="shared" si="32"/>
        <v>318070.38459999999</v>
      </c>
      <c r="BB45" s="364">
        <f t="shared" si="33"/>
        <v>0</v>
      </c>
      <c r="BC45" s="364">
        <f t="shared" si="34"/>
        <v>318070.38459999999</v>
      </c>
      <c r="BD45" s="371">
        <f t="shared" si="35"/>
        <v>624893.7378</v>
      </c>
      <c r="BE45" s="372">
        <f t="shared" si="36"/>
        <v>0</v>
      </c>
      <c r="BF45" s="372">
        <f t="shared" si="37"/>
        <v>624893.7378</v>
      </c>
      <c r="BG45" s="381">
        <f t="shared" si="38"/>
        <v>1241567.99</v>
      </c>
      <c r="BH45" s="372">
        <f t="shared" si="39"/>
        <v>293083.38</v>
      </c>
      <c r="BI45" s="372">
        <f t="shared" si="40"/>
        <v>948484.61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+'42 61'!E46+'42 63'!E46+'42 64'!E46+'42 65'!E46+'42 66'!E46+'42 69'!E46+'42 67'!E46</f>
        <v>0</v>
      </c>
      <c r="F46" s="161">
        <f>+'42 61'!F46+'42 63'!F46+'42 64'!F46+'42 65'!F46+'42 66'!F46+'42 69'!F46+'42 67'!F46</f>
        <v>0</v>
      </c>
      <c r="G46" s="448">
        <f t="shared" si="8"/>
        <v>0</v>
      </c>
      <c r="H46" s="161">
        <f>+'42 61'!H46+'42 63'!H46+'42 64'!H46+'42 65'!H46+'42 66'!H46+'42 69'!H46+'42 67'!H46</f>
        <v>0</v>
      </c>
      <c r="I46" s="161">
        <f>+'42 61'!I46+'42 63'!I46+'42 64'!I46+'42 65'!I46+'42 66'!I46+'42 69'!I46+'42 67'!I46</f>
        <v>0</v>
      </c>
      <c r="J46" s="448">
        <f t="shared" si="9"/>
        <v>0</v>
      </c>
      <c r="K46" s="161">
        <f>+'42 61'!K46+'42 63'!K46+'42 64'!K46+'42 65'!K46+'42 66'!K46+'42 69'!K46+'42 67'!K46</f>
        <v>0</v>
      </c>
      <c r="L46" s="161">
        <f>+'42 61'!L46+'42 63'!L46+'42 64'!L46+'42 65'!L46+'42 66'!L46+'42 69'!L46+'42 67'!L46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+'42 61'!Q46+'42 63'!Q46+'42 64'!Q46+'42 65'!Q46+'42 66'!Q46+'42 69'!Q46+'42 67'!Q46</f>
        <v>0</v>
      </c>
      <c r="R46" s="161">
        <f>+'42 61'!R46+'42 63'!R46+'42 64'!R46+'42 65'!R46+'42 66'!R46+'42 69'!R46+'42 67'!R46</f>
        <v>0</v>
      </c>
      <c r="S46" s="448">
        <f t="shared" si="14"/>
        <v>0</v>
      </c>
      <c r="T46" s="161">
        <f>+'42 61'!T46+'42 63'!T46+'42 64'!T46+'42 65'!T46+'42 66'!T46+'42 69'!T46+'42 67'!T46</f>
        <v>0</v>
      </c>
      <c r="U46" s="161">
        <f>+'42 61'!U46+'42 63'!U46+'42 64'!U46+'42 65'!U46+'42 66'!U46+'42 69'!U46+'42 67'!U46</f>
        <v>0</v>
      </c>
      <c r="V46" s="448">
        <f t="shared" si="15"/>
        <v>0</v>
      </c>
      <c r="W46" s="161">
        <f>+'42 61'!W46+'42 63'!W46+'42 64'!W46+'42 65'!W46+'42 66'!W46+'42 69'!W46+'42 67'!W46</f>
        <v>0</v>
      </c>
      <c r="X46" s="161">
        <f>+'42 61'!X46+'42 63'!X46+'42 64'!X46+'42 65'!X46+'42 66'!X46+'42 69'!X46+'42 67'!X46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+'42 61'!AF46+'42 63'!AF46+'42 64'!AF46+'42 65'!AF46+'42 66'!AF46+'42 69'!AF46+'42 67'!AF46</f>
        <v>0</v>
      </c>
      <c r="AG46" s="161">
        <f>+'42 61'!AG46+'42 63'!AG46+'42 64'!AG46+'42 65'!AG46+'42 66'!AG46+'42 69'!AG46+'42 67'!AG46</f>
        <v>0</v>
      </c>
      <c r="AH46" s="462">
        <f t="shared" si="23"/>
        <v>0</v>
      </c>
      <c r="AI46" s="161">
        <f>+'42 61'!AI46+'42 63'!AI46+'42 64'!AI46+'42 65'!AI46+'42 66'!AI46+'42 69'!AI46+'42 67'!AI46</f>
        <v>0</v>
      </c>
      <c r="AJ46" s="161">
        <f>+'42 61'!AJ46+'42 63'!AJ46+'42 64'!AJ46+'42 65'!AJ46+'42 66'!AJ46+'42 69'!AJ46+'42 67'!AJ46</f>
        <v>0</v>
      </c>
      <c r="AK46" s="462">
        <f t="shared" si="24"/>
        <v>0</v>
      </c>
      <c r="AL46" s="161">
        <f>+'42 61'!AL46+'42 63'!AL46+'42 64'!AL46+'42 65'!AL46+'42 66'!AL46+'42 69'!AL46+'42 67'!AL46</f>
        <v>0</v>
      </c>
      <c r="AM46" s="161">
        <f>+'42 61'!AM46+'42 63'!AM46+'42 64'!AM46+'42 65'!AM46+'42 66'!AM46+'42 69'!AM46+'42 67'!AM46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+'42 61'!AR46+'42 63'!AR46+'42 64'!AR46+'42 65'!AR46+'42 66'!AR46+'42 69'!AR46+'42 67'!AR46</f>
        <v>0</v>
      </c>
      <c r="AS46" s="161">
        <f>+'42 61'!AS46+'42 63'!AS46+'42 64'!AS46+'42 65'!AS46+'42 66'!AS46+'42 69'!AS46+'42 67'!AS46</f>
        <v>0</v>
      </c>
      <c r="AT46" s="462">
        <f t="shared" si="29"/>
        <v>0</v>
      </c>
      <c r="AU46" s="161">
        <f>+'42 61'!AU46+'42 63'!AU46+'42 64'!AU46+'42 65'!AU46+'42 66'!AU46+'42 69'!AU46+'42 67'!AU46</f>
        <v>0</v>
      </c>
      <c r="AV46" s="161">
        <f>+'42 61'!AV46+'42 63'!AV46+'42 64'!AV46+'42 65'!AV46+'42 66'!AV46+'42 69'!AV46+'42 67'!AV46</f>
        <v>0</v>
      </c>
      <c r="AW46" s="448">
        <f t="shared" si="30"/>
        <v>0</v>
      </c>
      <c r="AX46" s="161">
        <f>+'42 61'!AX46+'42 63'!AX46+'42 64'!AX46+'42 65'!AX46+'42 66'!AX46+'42 69'!AX46+'42 67'!AX46</f>
        <v>0</v>
      </c>
      <c r="AY46" s="161">
        <f>+'42 61'!AY46+'42 63'!AY46+'42 64'!AY46+'42 65'!AY46+'42 66'!AY46+'42 69'!AY46+'42 67'!AY46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+'42 61'!E47+'42 63'!E47+'42 64'!E47+'42 65'!E47+'42 66'!E47+'42 69'!E47+'42 67'!E47</f>
        <v>0</v>
      </c>
      <c r="F47" s="161">
        <f>+'42 61'!F47+'42 63'!F47+'42 64'!F47+'42 65'!F47+'42 66'!F47+'42 69'!F47+'42 67'!F47</f>
        <v>0</v>
      </c>
      <c r="G47" s="448">
        <f t="shared" si="8"/>
        <v>0</v>
      </c>
      <c r="H47" s="161">
        <f>+'42 61'!H47+'42 63'!H47+'42 64'!H47+'42 65'!H47+'42 66'!H47+'42 69'!H47+'42 67'!H47</f>
        <v>0</v>
      </c>
      <c r="I47" s="161">
        <f>+'42 61'!I47+'42 63'!I47+'42 64'!I47+'42 65'!I47+'42 66'!I47+'42 69'!I47+'42 67'!I47</f>
        <v>0</v>
      </c>
      <c r="J47" s="448">
        <f t="shared" si="9"/>
        <v>0</v>
      </c>
      <c r="K47" s="161">
        <f>+'42 61'!K47+'42 63'!K47+'42 64'!K47+'42 65'!K47+'42 66'!K47+'42 69'!K47+'42 67'!K47</f>
        <v>0</v>
      </c>
      <c r="L47" s="161">
        <f>+'42 61'!L47+'42 63'!L47+'42 64'!L47+'42 65'!L47+'42 66'!L47+'42 69'!L47+'42 67'!L47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+'42 61'!Q47+'42 63'!Q47+'42 64'!Q47+'42 65'!Q47+'42 66'!Q47+'42 69'!Q47+'42 67'!Q47</f>
        <v>0</v>
      </c>
      <c r="R47" s="161">
        <f>+'42 61'!R47+'42 63'!R47+'42 64'!R47+'42 65'!R47+'42 66'!R47+'42 69'!R47+'42 67'!R47</f>
        <v>0</v>
      </c>
      <c r="S47" s="448">
        <f t="shared" si="14"/>
        <v>0</v>
      </c>
      <c r="T47" s="161">
        <f>+'42 61'!T47+'42 63'!T47+'42 64'!T47+'42 65'!T47+'42 66'!T47+'42 69'!T47+'42 67'!T47</f>
        <v>0</v>
      </c>
      <c r="U47" s="161">
        <f>+'42 61'!U47+'42 63'!U47+'42 64'!U47+'42 65'!U47+'42 66'!U47+'42 69'!U47+'42 67'!U47</f>
        <v>0</v>
      </c>
      <c r="V47" s="448">
        <f t="shared" si="15"/>
        <v>0</v>
      </c>
      <c r="W47" s="161">
        <f>+'42 61'!W47+'42 63'!W47+'42 64'!W47+'42 65'!W47+'42 66'!W47+'42 69'!W47+'42 67'!W47</f>
        <v>0</v>
      </c>
      <c r="X47" s="161">
        <f>+'42 61'!X47+'42 63'!X47+'42 64'!X47+'42 65'!X47+'42 66'!X47+'42 69'!X47+'42 67'!X47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+'42 61'!AF47+'42 63'!AF47+'42 64'!AF47+'42 65'!AF47+'42 66'!AF47+'42 69'!AF47+'42 67'!AF47</f>
        <v>0</v>
      </c>
      <c r="AG47" s="161">
        <f>+'42 61'!AG47+'42 63'!AG47+'42 64'!AG47+'42 65'!AG47+'42 66'!AG47+'42 69'!AG47+'42 67'!AG47</f>
        <v>0</v>
      </c>
      <c r="AH47" s="462">
        <f t="shared" si="23"/>
        <v>0</v>
      </c>
      <c r="AI47" s="161">
        <f>+'42 61'!AI47+'42 63'!AI47+'42 64'!AI47+'42 65'!AI47+'42 66'!AI47+'42 69'!AI47+'42 67'!AI47</f>
        <v>0</v>
      </c>
      <c r="AJ47" s="161">
        <f>+'42 61'!AJ47+'42 63'!AJ47+'42 64'!AJ47+'42 65'!AJ47+'42 66'!AJ47+'42 69'!AJ47+'42 67'!AJ47</f>
        <v>0</v>
      </c>
      <c r="AK47" s="462">
        <f t="shared" si="24"/>
        <v>0</v>
      </c>
      <c r="AL47" s="161">
        <f>+'42 61'!AL47+'42 63'!AL47+'42 64'!AL47+'42 65'!AL47+'42 66'!AL47+'42 69'!AL47+'42 67'!AL47</f>
        <v>0</v>
      </c>
      <c r="AM47" s="161">
        <f>+'42 61'!AM47+'42 63'!AM47+'42 64'!AM47+'42 65'!AM47+'42 66'!AM47+'42 69'!AM47+'42 67'!AM47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+'42 61'!AR47+'42 63'!AR47+'42 64'!AR47+'42 65'!AR47+'42 66'!AR47+'42 69'!AR47+'42 67'!AR47</f>
        <v>0</v>
      </c>
      <c r="AS47" s="161">
        <f>+'42 61'!AS47+'42 63'!AS47+'42 64'!AS47+'42 65'!AS47+'42 66'!AS47+'42 69'!AS47+'42 67'!AS47</f>
        <v>0</v>
      </c>
      <c r="AT47" s="462">
        <f t="shared" si="29"/>
        <v>0</v>
      </c>
      <c r="AU47" s="161">
        <f>+'42 61'!AU47+'42 63'!AU47+'42 64'!AU47+'42 65'!AU47+'42 66'!AU47+'42 69'!AU47+'42 67'!AU47</f>
        <v>0</v>
      </c>
      <c r="AV47" s="161">
        <f>+'42 61'!AV47+'42 63'!AV47+'42 64'!AV47+'42 65'!AV47+'42 66'!AV47+'42 69'!AV47+'42 67'!AV47</f>
        <v>0</v>
      </c>
      <c r="AW47" s="448">
        <f t="shared" si="30"/>
        <v>0</v>
      </c>
      <c r="AX47" s="161">
        <f>+'42 61'!AX47+'42 63'!AX47+'42 64'!AX47+'42 65'!AX47+'42 66'!AX47+'42 69'!AX47+'42 67'!AX47</f>
        <v>0</v>
      </c>
      <c r="AY47" s="161">
        <f>+'42 61'!AY47+'42 63'!AY47+'42 64'!AY47+'42 65'!AY47+'42 66'!AY47+'42 69'!AY47+'42 67'!AY47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+'42 61'!E48+'42 63'!E48+'42 64'!E48+'42 65'!E48+'42 66'!E48+'42 69'!E48+'42 67'!E48</f>
        <v>0</v>
      </c>
      <c r="F48" s="161">
        <f>+'42 61'!F48+'42 63'!F48+'42 64'!F48+'42 65'!F48+'42 66'!F48+'42 69'!F48+'42 67'!F48</f>
        <v>0</v>
      </c>
      <c r="G48" s="448">
        <f t="shared" si="8"/>
        <v>0</v>
      </c>
      <c r="H48" s="161">
        <f>+'42 61'!H48+'42 63'!H48+'42 64'!H48+'42 65'!H48+'42 66'!H48+'42 69'!H48+'42 67'!H48</f>
        <v>0</v>
      </c>
      <c r="I48" s="161">
        <f>+'42 61'!I48+'42 63'!I48+'42 64'!I48+'42 65'!I48+'42 66'!I48+'42 69'!I48+'42 67'!I48</f>
        <v>0</v>
      </c>
      <c r="J48" s="448">
        <f t="shared" si="9"/>
        <v>0</v>
      </c>
      <c r="K48" s="161">
        <f>+'42 61'!K48+'42 63'!K48+'42 64'!K48+'42 65'!K48+'42 66'!K48+'42 69'!K48+'42 67'!K48</f>
        <v>0</v>
      </c>
      <c r="L48" s="161">
        <f>+'42 61'!L48+'42 63'!L48+'42 64'!L48+'42 65'!L48+'42 66'!L48+'42 69'!L48+'42 67'!L48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+'42 61'!Q48+'42 63'!Q48+'42 64'!Q48+'42 65'!Q48+'42 66'!Q48+'42 69'!Q48+'42 67'!Q48</f>
        <v>0</v>
      </c>
      <c r="R48" s="161">
        <f>+'42 61'!R48+'42 63'!R48+'42 64'!R48+'42 65'!R48+'42 66'!R48+'42 69'!R48+'42 67'!R48</f>
        <v>0</v>
      </c>
      <c r="S48" s="448">
        <f t="shared" si="14"/>
        <v>0</v>
      </c>
      <c r="T48" s="161">
        <f>+'42 61'!T48+'42 63'!T48+'42 64'!T48+'42 65'!T48+'42 66'!T48+'42 69'!T48+'42 67'!T48</f>
        <v>0</v>
      </c>
      <c r="U48" s="161">
        <f>+'42 61'!U48+'42 63'!U48+'42 64'!U48+'42 65'!U48+'42 66'!U48+'42 69'!U48+'42 67'!U48</f>
        <v>0</v>
      </c>
      <c r="V48" s="448">
        <f t="shared" si="15"/>
        <v>0</v>
      </c>
      <c r="W48" s="161">
        <f>+'42 61'!W48+'42 63'!W48+'42 64'!W48+'42 65'!W48+'42 66'!W48+'42 69'!W48+'42 67'!W48</f>
        <v>0</v>
      </c>
      <c r="X48" s="161">
        <f>+'42 61'!X48+'42 63'!X48+'42 64'!X48+'42 65'!X48+'42 66'!X48+'42 69'!X48+'42 67'!X48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+'42 61'!AF48+'42 63'!AF48+'42 64'!AF48+'42 65'!AF48+'42 66'!AF48+'42 69'!AF48+'42 67'!AF48</f>
        <v>0</v>
      </c>
      <c r="AG48" s="161">
        <f>+'42 61'!AG48+'42 63'!AG48+'42 64'!AG48+'42 65'!AG48+'42 66'!AG48+'42 69'!AG48+'42 67'!AG48</f>
        <v>0</v>
      </c>
      <c r="AH48" s="462">
        <f t="shared" si="23"/>
        <v>0</v>
      </c>
      <c r="AI48" s="161">
        <f>+'42 61'!AI48+'42 63'!AI48+'42 64'!AI48+'42 65'!AI48+'42 66'!AI48+'42 69'!AI48+'42 67'!AI48</f>
        <v>0</v>
      </c>
      <c r="AJ48" s="161">
        <f>+'42 61'!AJ48+'42 63'!AJ48+'42 64'!AJ48+'42 65'!AJ48+'42 66'!AJ48+'42 69'!AJ48+'42 67'!AJ48</f>
        <v>0</v>
      </c>
      <c r="AK48" s="462">
        <f t="shared" si="24"/>
        <v>0</v>
      </c>
      <c r="AL48" s="161">
        <f>+'42 61'!AL48+'42 63'!AL48+'42 64'!AL48+'42 65'!AL48+'42 66'!AL48+'42 69'!AL48+'42 67'!AL48</f>
        <v>0</v>
      </c>
      <c r="AM48" s="161">
        <f>+'42 61'!AM48+'42 63'!AM48+'42 64'!AM48+'42 65'!AM48+'42 66'!AM48+'42 69'!AM48+'42 67'!AM48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+'42 61'!AR48+'42 63'!AR48+'42 64'!AR48+'42 65'!AR48+'42 66'!AR48+'42 69'!AR48+'42 67'!AR48</f>
        <v>0</v>
      </c>
      <c r="AS48" s="161">
        <f>+'42 61'!AS48+'42 63'!AS48+'42 64'!AS48+'42 65'!AS48+'42 66'!AS48+'42 69'!AS48+'42 67'!AS48</f>
        <v>0</v>
      </c>
      <c r="AT48" s="462">
        <f t="shared" si="29"/>
        <v>0</v>
      </c>
      <c r="AU48" s="161">
        <f>+'42 61'!AU48+'42 63'!AU48+'42 64'!AU48+'42 65'!AU48+'42 66'!AU48+'42 69'!AU48+'42 67'!AU48</f>
        <v>0</v>
      </c>
      <c r="AV48" s="161">
        <f>+'42 61'!AV48+'42 63'!AV48+'42 64'!AV48+'42 65'!AV48+'42 66'!AV48+'42 69'!AV48+'42 67'!AV48</f>
        <v>0</v>
      </c>
      <c r="AW48" s="448">
        <f t="shared" si="30"/>
        <v>0</v>
      </c>
      <c r="AX48" s="161">
        <f>+'42 61'!AX48+'42 63'!AX48+'42 64'!AX48+'42 65'!AX48+'42 66'!AX48+'42 69'!AX48+'42 67'!AX48</f>
        <v>0</v>
      </c>
      <c r="AY48" s="161">
        <f>+'42 61'!AY48+'42 63'!AY48+'42 64'!AY48+'42 65'!AY48+'42 66'!AY48+'42 69'!AY48+'42 67'!AY48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+'42 61'!E49+'42 63'!E49+'42 64'!E49+'42 65'!E49+'42 66'!E49+'42 69'!E49+'42 67'!E49</f>
        <v>35517.479999999996</v>
      </c>
      <c r="F49" s="161">
        <f>+'42 61'!F49+'42 63'!F49+'42 64'!F49+'42 65'!F49+'42 66'!F49+'42 69'!F49+'42 67'!F49</f>
        <v>11412.330000000002</v>
      </c>
      <c r="G49" s="448">
        <f t="shared" si="8"/>
        <v>24105.149999999994</v>
      </c>
      <c r="H49" s="161">
        <f>+'42 61'!H49+'42 63'!H49+'42 64'!H49+'42 65'!H49+'42 66'!H49+'42 69'!H49+'42 67'!H49</f>
        <v>42329.014999999999</v>
      </c>
      <c r="I49" s="161">
        <f>+'42 61'!I49+'42 63'!I49+'42 64'!I49+'42 65'!I49+'42 66'!I49+'42 69'!I49+'42 67'!I49</f>
        <v>263967.86</v>
      </c>
      <c r="J49" s="448">
        <f t="shared" si="9"/>
        <v>-221638.84499999997</v>
      </c>
      <c r="K49" s="161">
        <f>+'42 61'!K49+'42 63'!K49+'42 64'!K49+'42 65'!K49+'42 66'!K49+'42 69'!K49+'42 67'!K49</f>
        <v>60016.5</v>
      </c>
      <c r="L49" s="161">
        <f>+'42 61'!L49+'42 63'!L49+'42 64'!L49+'42 65'!L49+'42 66'!L49+'42 69'!L49+'42 67'!L49</f>
        <v>55178.939999999995</v>
      </c>
      <c r="M49" s="444">
        <f t="shared" si="10"/>
        <v>4837.5600000000049</v>
      </c>
      <c r="N49" s="404">
        <f t="shared" si="11"/>
        <v>137862.995</v>
      </c>
      <c r="O49" s="161">
        <f t="shared" si="12"/>
        <v>330559.13</v>
      </c>
      <c r="P49" s="403">
        <f t="shared" si="13"/>
        <v>-192696.13500000001</v>
      </c>
      <c r="Q49" s="168">
        <f>+'42 61'!Q49+'42 63'!Q49+'42 64'!Q49+'42 65'!Q49+'42 66'!Q49+'42 69'!Q49+'42 67'!Q49</f>
        <v>28850.870000000003</v>
      </c>
      <c r="R49" s="161">
        <f>+'42 61'!R49+'42 63'!R49+'42 64'!R49+'42 65'!R49+'42 66'!R49+'42 69'!R49+'42 67'!R49</f>
        <v>62106.720000000008</v>
      </c>
      <c r="S49" s="448">
        <f t="shared" si="14"/>
        <v>-33255.850000000006</v>
      </c>
      <c r="T49" s="161">
        <f>+'42 61'!T49+'42 63'!T49+'42 64'!T49+'42 65'!T49+'42 66'!T49+'42 69'!T49+'42 67'!T49</f>
        <v>47682.099999999991</v>
      </c>
      <c r="U49" s="161">
        <f>+'42 61'!U49+'42 63'!U49+'42 64'!U49+'42 65'!U49+'42 66'!U49+'42 69'!U49+'42 67'!U49</f>
        <v>0</v>
      </c>
      <c r="V49" s="448">
        <f t="shared" si="15"/>
        <v>47682.099999999991</v>
      </c>
      <c r="W49" s="161">
        <f>+'42 61'!W49+'42 63'!W49+'42 64'!W49+'42 65'!W49+'42 66'!W49+'42 69'!W49+'42 67'!W49</f>
        <v>102466.97</v>
      </c>
      <c r="X49" s="161">
        <f>+'42 61'!X49+'42 63'!X49+'42 64'!X49+'42 65'!X49+'42 66'!X49+'42 69'!X49+'42 67'!X49</f>
        <v>0</v>
      </c>
      <c r="Y49" s="444">
        <f t="shared" si="16"/>
        <v>102466.97</v>
      </c>
      <c r="Z49" s="168">
        <f t="shared" si="17"/>
        <v>178999.94</v>
      </c>
      <c r="AA49" s="161">
        <f t="shared" si="18"/>
        <v>62106.720000000008</v>
      </c>
      <c r="AB49" s="403">
        <f t="shared" si="19"/>
        <v>116893.22</v>
      </c>
      <c r="AC49" s="404">
        <f t="shared" si="20"/>
        <v>316862.93499999994</v>
      </c>
      <c r="AD49" s="161">
        <f t="shared" si="21"/>
        <v>392665.85000000003</v>
      </c>
      <c r="AE49" s="403">
        <f t="shared" si="22"/>
        <v>-75802.915000000095</v>
      </c>
      <c r="AF49" s="168">
        <f>+'42 61'!AF49+'42 63'!AF49+'42 64'!AF49+'42 65'!AF49+'42 66'!AF49+'42 69'!AF49+'42 67'!AF49</f>
        <v>63232.3</v>
      </c>
      <c r="AG49" s="161">
        <f>+'42 61'!AG49+'42 63'!AG49+'42 64'!AG49+'42 65'!AG49+'42 66'!AG49+'42 69'!AG49+'42 67'!AG49</f>
        <v>0</v>
      </c>
      <c r="AH49" s="462">
        <f t="shared" si="23"/>
        <v>63232.3</v>
      </c>
      <c r="AI49" s="161">
        <f>+'42 61'!AI49+'42 63'!AI49+'42 64'!AI49+'42 65'!AI49+'42 66'!AI49+'42 69'!AI49+'42 67'!AI49</f>
        <v>27638.74</v>
      </c>
      <c r="AJ49" s="161">
        <f>+'42 61'!AJ49+'42 63'!AJ49+'42 64'!AJ49+'42 65'!AJ49+'42 66'!AJ49+'42 69'!AJ49+'42 67'!AJ49</f>
        <v>0</v>
      </c>
      <c r="AK49" s="462">
        <f t="shared" si="24"/>
        <v>27638.74</v>
      </c>
      <c r="AL49" s="161">
        <f>+'42 61'!AL49+'42 63'!AL49+'42 64'!AL49+'42 65'!AL49+'42 66'!AL49+'42 69'!AL49+'42 67'!AL49</f>
        <v>33266.810000000005</v>
      </c>
      <c r="AM49" s="161">
        <f>+'42 61'!AM49+'42 63'!AM49+'42 64'!AM49+'42 65'!AM49+'42 66'!AM49+'42 69'!AM49+'42 67'!AM49</f>
        <v>0</v>
      </c>
      <c r="AN49" s="444">
        <f t="shared" si="25"/>
        <v>33266.810000000005</v>
      </c>
      <c r="AO49" s="404">
        <f t="shared" si="26"/>
        <v>124137.85</v>
      </c>
      <c r="AP49" s="161">
        <f t="shared" si="27"/>
        <v>0</v>
      </c>
      <c r="AQ49" s="161">
        <f t="shared" si="28"/>
        <v>124137.85</v>
      </c>
      <c r="AR49" s="168">
        <f>+'42 61'!AR49+'42 63'!AR49+'42 64'!AR49+'42 65'!AR49+'42 66'!AR49+'42 69'!AR49+'42 67'!AR49</f>
        <v>59860.12000000001</v>
      </c>
      <c r="AS49" s="161">
        <f>+'42 61'!AS49+'42 63'!AS49+'42 64'!AS49+'42 65'!AS49+'42 66'!AS49+'42 69'!AS49+'42 67'!AS49</f>
        <v>0</v>
      </c>
      <c r="AT49" s="462">
        <f t="shared" si="29"/>
        <v>59860.12000000001</v>
      </c>
      <c r="AU49" s="161">
        <f>+'42 61'!AU49+'42 63'!AU49+'42 64'!AU49+'42 65'!AU49+'42 66'!AU49+'42 69'!AU49+'42 67'!AU49</f>
        <v>55069.3</v>
      </c>
      <c r="AV49" s="161">
        <f>+'42 61'!AV49+'42 63'!AV49+'42 64'!AV49+'42 65'!AV49+'42 66'!AV49+'42 69'!AV49+'42 67'!AV49</f>
        <v>0</v>
      </c>
      <c r="AW49" s="448">
        <f t="shared" si="30"/>
        <v>55069.3</v>
      </c>
      <c r="AX49" s="161">
        <f>+'42 61'!AX49+'42 63'!AX49+'42 64'!AX49+'42 65'!AX49+'42 66'!AX49+'42 69'!AX49+'42 67'!AX49</f>
        <v>21376.400000000001</v>
      </c>
      <c r="AY49" s="161">
        <f>+'42 61'!AY49+'42 63'!AY49+'42 64'!AY49+'42 65'!AY49+'42 66'!AY49+'42 69'!AY49+'42 67'!AY49</f>
        <v>0</v>
      </c>
      <c r="AZ49" s="444">
        <f t="shared" si="31"/>
        <v>21376.400000000001</v>
      </c>
      <c r="BA49" s="359">
        <f t="shared" si="32"/>
        <v>136305.82</v>
      </c>
      <c r="BB49" s="364">
        <f t="shared" si="33"/>
        <v>0</v>
      </c>
      <c r="BC49" s="364">
        <f t="shared" si="34"/>
        <v>136305.82</v>
      </c>
      <c r="BD49" s="371">
        <f t="shared" si="35"/>
        <v>260443.67</v>
      </c>
      <c r="BE49" s="372">
        <f t="shared" si="36"/>
        <v>0</v>
      </c>
      <c r="BF49" s="372">
        <f t="shared" si="37"/>
        <v>260443.67</v>
      </c>
      <c r="BG49" s="381">
        <f t="shared" si="38"/>
        <v>577306.60499999998</v>
      </c>
      <c r="BH49" s="372">
        <f t="shared" si="39"/>
        <v>392665.85000000003</v>
      </c>
      <c r="BI49" s="372">
        <f t="shared" si="40"/>
        <v>184640.75499999995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+'42 61'!E50+'42 63'!E50+'42 64'!E50+'42 65'!E50+'42 66'!E50+'42 69'!E50+'42 67'!E50</f>
        <v>0</v>
      </c>
      <c r="F50" s="161">
        <f>+'42 61'!F50+'42 63'!F50+'42 64'!F50+'42 65'!F50+'42 66'!F50+'42 69'!F50+'42 67'!F50</f>
        <v>0</v>
      </c>
      <c r="G50" s="448">
        <f t="shared" si="8"/>
        <v>0</v>
      </c>
      <c r="H50" s="161">
        <f>+'42 61'!H50+'42 63'!H50+'42 64'!H50+'42 65'!H50+'42 66'!H50+'42 69'!H50+'42 67'!H50</f>
        <v>0</v>
      </c>
      <c r="I50" s="161">
        <f>+'42 61'!I50+'42 63'!I50+'42 64'!I50+'42 65'!I50+'42 66'!I50+'42 69'!I50+'42 67'!I50</f>
        <v>0</v>
      </c>
      <c r="J50" s="448">
        <f t="shared" si="9"/>
        <v>0</v>
      </c>
      <c r="K50" s="161">
        <f>+'42 61'!K50+'42 63'!K50+'42 64'!K50+'42 65'!K50+'42 66'!K50+'42 69'!K50+'42 67'!K50</f>
        <v>0</v>
      </c>
      <c r="L50" s="161">
        <f>+'42 61'!L50+'42 63'!L50+'42 64'!L50+'42 65'!L50+'42 66'!L50+'42 69'!L50+'42 67'!L50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+'42 61'!Q50+'42 63'!Q50+'42 64'!Q50+'42 65'!Q50+'42 66'!Q50+'42 69'!Q50+'42 67'!Q50</f>
        <v>0</v>
      </c>
      <c r="R50" s="161">
        <f>+'42 61'!R50+'42 63'!R50+'42 64'!R50+'42 65'!R50+'42 66'!R50+'42 69'!R50+'42 67'!R50</f>
        <v>0</v>
      </c>
      <c r="S50" s="448">
        <f t="shared" si="14"/>
        <v>0</v>
      </c>
      <c r="T50" s="161">
        <f>+'42 61'!T50+'42 63'!T50+'42 64'!T50+'42 65'!T50+'42 66'!T50+'42 69'!T50+'42 67'!T50</f>
        <v>0</v>
      </c>
      <c r="U50" s="161">
        <f>+'42 61'!U50+'42 63'!U50+'42 64'!U50+'42 65'!U50+'42 66'!U50+'42 69'!U50+'42 67'!U50</f>
        <v>0</v>
      </c>
      <c r="V50" s="448">
        <f t="shared" si="15"/>
        <v>0</v>
      </c>
      <c r="W50" s="161">
        <f>+'42 61'!W50+'42 63'!W50+'42 64'!W50+'42 65'!W50+'42 66'!W50+'42 69'!W50+'42 67'!W50</f>
        <v>0</v>
      </c>
      <c r="X50" s="161">
        <f>+'42 61'!X50+'42 63'!X50+'42 64'!X50+'42 65'!X50+'42 66'!X50+'42 69'!X50+'42 67'!X50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+'42 61'!AF50+'42 63'!AF50+'42 64'!AF50+'42 65'!AF50+'42 66'!AF50+'42 69'!AF50+'42 67'!AF50</f>
        <v>0</v>
      </c>
      <c r="AG50" s="161">
        <f>+'42 61'!AG50+'42 63'!AG50+'42 64'!AG50+'42 65'!AG50+'42 66'!AG50+'42 69'!AG50+'42 67'!AG50</f>
        <v>0</v>
      </c>
      <c r="AH50" s="462">
        <f t="shared" si="23"/>
        <v>0</v>
      </c>
      <c r="AI50" s="161">
        <f>+'42 61'!AI50+'42 63'!AI50+'42 64'!AI50+'42 65'!AI50+'42 66'!AI50+'42 69'!AI50+'42 67'!AI50</f>
        <v>0</v>
      </c>
      <c r="AJ50" s="161">
        <f>+'42 61'!AJ50+'42 63'!AJ50+'42 64'!AJ50+'42 65'!AJ50+'42 66'!AJ50+'42 69'!AJ50+'42 67'!AJ50</f>
        <v>0</v>
      </c>
      <c r="AK50" s="462">
        <f t="shared" si="24"/>
        <v>0</v>
      </c>
      <c r="AL50" s="161">
        <f>+'42 61'!AL50+'42 63'!AL50+'42 64'!AL50+'42 65'!AL50+'42 66'!AL50+'42 69'!AL50+'42 67'!AL50</f>
        <v>0</v>
      </c>
      <c r="AM50" s="161">
        <f>+'42 61'!AM50+'42 63'!AM50+'42 64'!AM50+'42 65'!AM50+'42 66'!AM50+'42 69'!AM50+'42 67'!AM50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+'42 61'!AR50+'42 63'!AR50+'42 64'!AR50+'42 65'!AR50+'42 66'!AR50+'42 69'!AR50+'42 67'!AR50</f>
        <v>0</v>
      </c>
      <c r="AS50" s="161">
        <f>+'42 61'!AS50+'42 63'!AS50+'42 64'!AS50+'42 65'!AS50+'42 66'!AS50+'42 69'!AS50+'42 67'!AS50</f>
        <v>0</v>
      </c>
      <c r="AT50" s="462">
        <f t="shared" si="29"/>
        <v>0</v>
      </c>
      <c r="AU50" s="161">
        <f>+'42 61'!AU50+'42 63'!AU50+'42 64'!AU50+'42 65'!AU50+'42 66'!AU50+'42 69'!AU50+'42 67'!AU50</f>
        <v>0</v>
      </c>
      <c r="AV50" s="161">
        <f>+'42 61'!AV50+'42 63'!AV50+'42 64'!AV50+'42 65'!AV50+'42 66'!AV50+'42 69'!AV50+'42 67'!AV50</f>
        <v>0</v>
      </c>
      <c r="AW50" s="448">
        <f t="shared" si="30"/>
        <v>0</v>
      </c>
      <c r="AX50" s="161">
        <f>+'42 61'!AX50+'42 63'!AX50+'42 64'!AX50+'42 65'!AX50+'42 66'!AX50+'42 69'!AX50+'42 67'!AX50</f>
        <v>0</v>
      </c>
      <c r="AY50" s="161">
        <f>+'42 61'!AY50+'42 63'!AY50+'42 64'!AY50+'42 65'!AY50+'42 66'!AY50+'42 69'!AY50+'42 67'!AY50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+'42 61'!E51+'42 63'!E51+'42 64'!E51+'42 65'!E51+'42 66'!E51+'42 69'!E51+'42 67'!E51</f>
        <v>0</v>
      </c>
      <c r="F51" s="161">
        <f>+'42 61'!F51+'42 63'!F51+'42 64'!F51+'42 65'!F51+'42 66'!F51+'42 69'!F51+'42 67'!F51</f>
        <v>0</v>
      </c>
      <c r="G51" s="448">
        <f t="shared" si="8"/>
        <v>0</v>
      </c>
      <c r="H51" s="161">
        <f>+'42 61'!H51+'42 63'!H51+'42 64'!H51+'42 65'!H51+'42 66'!H51+'42 69'!H51+'42 67'!H51</f>
        <v>0</v>
      </c>
      <c r="I51" s="161">
        <f>+'42 61'!I51+'42 63'!I51+'42 64'!I51+'42 65'!I51+'42 66'!I51+'42 69'!I51+'42 67'!I51</f>
        <v>0</v>
      </c>
      <c r="J51" s="448">
        <f t="shared" si="9"/>
        <v>0</v>
      </c>
      <c r="K51" s="161">
        <f>+'42 61'!K51+'42 63'!K51+'42 64'!K51+'42 65'!K51+'42 66'!K51+'42 69'!K51+'42 67'!K51</f>
        <v>0</v>
      </c>
      <c r="L51" s="161">
        <f>+'42 61'!L51+'42 63'!L51+'42 64'!L51+'42 65'!L51+'42 66'!L51+'42 69'!L51+'42 67'!L51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+'42 61'!Q51+'42 63'!Q51+'42 64'!Q51+'42 65'!Q51+'42 66'!Q51+'42 69'!Q51+'42 67'!Q51</f>
        <v>0</v>
      </c>
      <c r="R51" s="161">
        <f>+'42 61'!R51+'42 63'!R51+'42 64'!R51+'42 65'!R51+'42 66'!R51+'42 69'!R51+'42 67'!R51</f>
        <v>0</v>
      </c>
      <c r="S51" s="448">
        <f t="shared" si="14"/>
        <v>0</v>
      </c>
      <c r="T51" s="161">
        <f>+'42 61'!T51+'42 63'!T51+'42 64'!T51+'42 65'!T51+'42 66'!T51+'42 69'!T51+'42 67'!T51</f>
        <v>0</v>
      </c>
      <c r="U51" s="161">
        <f>+'42 61'!U51+'42 63'!U51+'42 64'!U51+'42 65'!U51+'42 66'!U51+'42 69'!U51+'42 67'!U51</f>
        <v>0</v>
      </c>
      <c r="V51" s="448">
        <f t="shared" si="15"/>
        <v>0</v>
      </c>
      <c r="W51" s="161">
        <f>+'42 61'!W51+'42 63'!W51+'42 64'!W51+'42 65'!W51+'42 66'!W51+'42 69'!W51+'42 67'!W51</f>
        <v>0</v>
      </c>
      <c r="X51" s="161">
        <f>+'42 61'!X51+'42 63'!X51+'42 64'!X51+'42 65'!X51+'42 66'!X51+'42 69'!X51+'42 67'!X51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+'42 61'!AF51+'42 63'!AF51+'42 64'!AF51+'42 65'!AF51+'42 66'!AF51+'42 69'!AF51+'42 67'!AF51</f>
        <v>0</v>
      </c>
      <c r="AG51" s="161">
        <f>+'42 61'!AG51+'42 63'!AG51+'42 64'!AG51+'42 65'!AG51+'42 66'!AG51+'42 69'!AG51+'42 67'!AG51</f>
        <v>0</v>
      </c>
      <c r="AH51" s="462">
        <f t="shared" si="23"/>
        <v>0</v>
      </c>
      <c r="AI51" s="161">
        <f>+'42 61'!AI51+'42 63'!AI51+'42 64'!AI51+'42 65'!AI51+'42 66'!AI51+'42 69'!AI51+'42 67'!AI51</f>
        <v>0</v>
      </c>
      <c r="AJ51" s="161">
        <f>+'42 61'!AJ51+'42 63'!AJ51+'42 64'!AJ51+'42 65'!AJ51+'42 66'!AJ51+'42 69'!AJ51+'42 67'!AJ51</f>
        <v>0</v>
      </c>
      <c r="AK51" s="462">
        <f t="shared" si="24"/>
        <v>0</v>
      </c>
      <c r="AL51" s="161">
        <f>+'42 61'!AL51+'42 63'!AL51+'42 64'!AL51+'42 65'!AL51+'42 66'!AL51+'42 69'!AL51+'42 67'!AL51</f>
        <v>0</v>
      </c>
      <c r="AM51" s="161">
        <f>+'42 61'!AM51+'42 63'!AM51+'42 64'!AM51+'42 65'!AM51+'42 66'!AM51+'42 69'!AM51+'42 67'!AM51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+'42 61'!AR51+'42 63'!AR51+'42 64'!AR51+'42 65'!AR51+'42 66'!AR51+'42 69'!AR51+'42 67'!AR51</f>
        <v>0</v>
      </c>
      <c r="AS51" s="161">
        <f>+'42 61'!AS51+'42 63'!AS51+'42 64'!AS51+'42 65'!AS51+'42 66'!AS51+'42 69'!AS51+'42 67'!AS51</f>
        <v>0</v>
      </c>
      <c r="AT51" s="462">
        <f t="shared" si="29"/>
        <v>0</v>
      </c>
      <c r="AU51" s="161">
        <f>+'42 61'!AU51+'42 63'!AU51+'42 64'!AU51+'42 65'!AU51+'42 66'!AU51+'42 69'!AU51+'42 67'!AU51</f>
        <v>0</v>
      </c>
      <c r="AV51" s="161">
        <f>+'42 61'!AV51+'42 63'!AV51+'42 64'!AV51+'42 65'!AV51+'42 66'!AV51+'42 69'!AV51+'42 67'!AV51</f>
        <v>0</v>
      </c>
      <c r="AW51" s="448">
        <f t="shared" si="30"/>
        <v>0</v>
      </c>
      <c r="AX51" s="161">
        <f>+'42 61'!AX51+'42 63'!AX51+'42 64'!AX51+'42 65'!AX51+'42 66'!AX51+'42 69'!AX51+'42 67'!AX51</f>
        <v>0</v>
      </c>
      <c r="AY51" s="161">
        <f>+'42 61'!AY51+'42 63'!AY51+'42 64'!AY51+'42 65'!AY51+'42 66'!AY51+'42 69'!AY51+'42 67'!AY51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+'42 61'!E52+'42 63'!E52+'42 64'!E52+'42 65'!E52+'42 66'!E52+'42 69'!E52+'42 67'!E52</f>
        <v>0</v>
      </c>
      <c r="F52" s="161">
        <f>+'42 61'!F52+'42 63'!F52+'42 64'!F52+'42 65'!F52+'42 66'!F52+'42 69'!F52+'42 67'!F52</f>
        <v>0</v>
      </c>
      <c r="G52" s="448">
        <f t="shared" ref="G52" si="42">E52-F52</f>
        <v>0</v>
      </c>
      <c r="H52" s="161">
        <f>+'42 61'!H52+'42 63'!H52+'42 64'!H52+'42 65'!H52+'42 66'!H52+'42 69'!H52+'42 67'!H52</f>
        <v>0</v>
      </c>
      <c r="I52" s="161">
        <f>+'42 61'!I52+'42 63'!I52+'42 64'!I52+'42 65'!I52+'42 66'!I52+'42 69'!I52+'42 67'!I52</f>
        <v>0</v>
      </c>
      <c r="J52" s="448">
        <f t="shared" ref="J52" si="43">H52-I52</f>
        <v>0</v>
      </c>
      <c r="K52" s="161">
        <f>+'42 61'!K52+'42 63'!K52+'42 64'!K52+'42 65'!K52+'42 66'!K52+'42 69'!K52+'42 67'!K52</f>
        <v>0</v>
      </c>
      <c r="L52" s="161">
        <f>+'42 61'!L52+'42 63'!L52+'42 64'!L52+'42 65'!L52+'42 66'!L52+'42 69'!L52+'42 67'!L52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+'42 61'!Q52+'42 63'!Q52+'42 64'!Q52+'42 65'!Q52+'42 66'!Q52+'42 69'!Q52+'42 67'!Q52</f>
        <v>0</v>
      </c>
      <c r="R52" s="161">
        <f>+'42 61'!R52+'42 63'!R52+'42 64'!R52+'42 65'!R52+'42 66'!R52+'42 69'!R52+'42 67'!R52</f>
        <v>0</v>
      </c>
      <c r="S52" s="448">
        <f t="shared" ref="S52" si="48">Q52-R52</f>
        <v>0</v>
      </c>
      <c r="T52" s="161">
        <f>+'42 61'!T52+'42 63'!T52+'42 64'!T52+'42 65'!T52+'42 66'!T52+'42 69'!T52+'42 67'!T52</f>
        <v>0</v>
      </c>
      <c r="U52" s="161">
        <f>+'42 61'!U52+'42 63'!U52+'42 64'!U52+'42 65'!U52+'42 66'!U52+'42 69'!U52+'42 67'!U52</f>
        <v>0</v>
      </c>
      <c r="V52" s="448">
        <f t="shared" ref="V52" si="49">T52-U52</f>
        <v>0</v>
      </c>
      <c r="W52" s="161">
        <f>+'42 61'!W52+'42 63'!W52+'42 64'!W52+'42 65'!W52+'42 66'!W52+'42 69'!W52+'42 67'!W52</f>
        <v>0</v>
      </c>
      <c r="X52" s="161">
        <f>+'42 61'!X52+'42 63'!X52+'42 64'!X52+'42 65'!X52+'42 66'!X52+'42 69'!X52+'42 67'!X52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+'42 61'!AF52+'42 63'!AF52+'42 64'!AF52+'42 65'!AF52+'42 66'!AF52+'42 69'!AF52+'42 67'!AF52</f>
        <v>0</v>
      </c>
      <c r="AG52" s="161">
        <f>+'42 61'!AG52+'42 63'!AG52+'42 64'!AG52+'42 65'!AG52+'42 66'!AG52+'42 69'!AG52+'42 67'!AG52</f>
        <v>0</v>
      </c>
      <c r="AH52" s="462">
        <f t="shared" ref="AH52" si="57">AF52-AG52</f>
        <v>0</v>
      </c>
      <c r="AI52" s="161">
        <f>+'42 61'!AI52+'42 63'!AI52+'42 64'!AI52+'42 65'!AI52+'42 66'!AI52+'42 69'!AI52+'42 67'!AI52</f>
        <v>0</v>
      </c>
      <c r="AJ52" s="161">
        <f>+'42 61'!AJ52+'42 63'!AJ52+'42 64'!AJ52+'42 65'!AJ52+'42 66'!AJ52+'42 69'!AJ52+'42 67'!AJ52</f>
        <v>0</v>
      </c>
      <c r="AK52" s="462">
        <f t="shared" ref="AK52" si="58">AI52-AJ52</f>
        <v>0</v>
      </c>
      <c r="AL52" s="161">
        <f>+'42 61'!AL52+'42 63'!AL52+'42 64'!AL52+'42 65'!AL52+'42 66'!AL52+'42 69'!AL52+'42 67'!AL52</f>
        <v>0</v>
      </c>
      <c r="AM52" s="161">
        <f>+'42 61'!AM52+'42 63'!AM52+'42 64'!AM52+'42 65'!AM52+'42 66'!AM52+'42 69'!AM52+'42 67'!AM52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+'42 61'!AR52+'42 63'!AR52+'42 64'!AR52+'42 65'!AR52+'42 66'!AR52+'42 69'!AR52+'42 67'!AR52</f>
        <v>0</v>
      </c>
      <c r="AS52" s="161">
        <f>+'42 61'!AS52+'42 63'!AS52+'42 64'!AS52+'42 65'!AS52+'42 66'!AS52+'42 69'!AS52+'42 67'!AS52</f>
        <v>0</v>
      </c>
      <c r="AT52" s="462">
        <f t="shared" ref="AT52" si="63">AR52-AS52</f>
        <v>0</v>
      </c>
      <c r="AU52" s="161">
        <f>+'42 61'!AU52+'42 63'!AU52+'42 64'!AU52+'42 65'!AU52+'42 66'!AU52+'42 69'!AU52+'42 67'!AU52</f>
        <v>0</v>
      </c>
      <c r="AV52" s="161">
        <f>+'42 61'!AV52+'42 63'!AV52+'42 64'!AV52+'42 65'!AV52+'42 66'!AV52+'42 69'!AV52+'42 67'!AV52</f>
        <v>0</v>
      </c>
      <c r="AW52" s="448">
        <f t="shared" ref="AW52" si="64">AU52-AV52</f>
        <v>0</v>
      </c>
      <c r="AX52" s="161">
        <f>+'42 61'!AX52+'42 63'!AX52+'42 64'!AX52+'42 65'!AX52+'42 66'!AX52+'42 69'!AX52+'42 67'!AX52</f>
        <v>0</v>
      </c>
      <c r="AY52" s="161">
        <f>+'42 61'!AY52+'42 63'!AY52+'42 64'!AY52+'42 65'!AY52+'42 66'!AY52+'42 69'!AY52+'42 67'!AY52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+'42 61'!E53+'42 63'!E53+'42 64'!E53+'42 65'!E53+'42 66'!E53+'42 69'!E53+'42 67'!E53</f>
        <v>0</v>
      </c>
      <c r="F53" s="161">
        <f>+'42 61'!F53+'42 63'!F53+'42 64'!F53+'42 65'!F53+'42 66'!F53+'42 69'!F53+'42 67'!F53</f>
        <v>0</v>
      </c>
      <c r="G53" s="448">
        <f t="shared" si="8"/>
        <v>0</v>
      </c>
      <c r="H53" s="161">
        <f>+'42 61'!H53+'42 63'!H53+'42 64'!H53+'42 65'!H53+'42 66'!H53+'42 69'!H53+'42 67'!H53</f>
        <v>0</v>
      </c>
      <c r="I53" s="161">
        <f>+'42 61'!I53+'42 63'!I53+'42 64'!I53+'42 65'!I53+'42 66'!I53+'42 69'!I53+'42 67'!I53</f>
        <v>0</v>
      </c>
      <c r="J53" s="448">
        <f t="shared" si="9"/>
        <v>0</v>
      </c>
      <c r="K53" s="161">
        <f>+'42 61'!K53+'42 63'!K53+'42 64'!K53+'42 65'!K53+'42 66'!K53+'42 69'!K53+'42 67'!K53</f>
        <v>0</v>
      </c>
      <c r="L53" s="161">
        <f>+'42 61'!L53+'42 63'!L53+'42 64'!L53+'42 65'!L53+'42 66'!L53+'42 69'!L53+'42 67'!L53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+'42 61'!Q53+'42 63'!Q53+'42 64'!Q53+'42 65'!Q53+'42 66'!Q53+'42 69'!Q53+'42 67'!Q53</f>
        <v>0</v>
      </c>
      <c r="R53" s="161">
        <f>+'42 61'!R53+'42 63'!R53+'42 64'!R53+'42 65'!R53+'42 66'!R53+'42 69'!R53+'42 67'!R53</f>
        <v>0</v>
      </c>
      <c r="S53" s="448">
        <f t="shared" si="14"/>
        <v>0</v>
      </c>
      <c r="T53" s="161">
        <f>+'42 61'!T53+'42 63'!T53+'42 64'!T53+'42 65'!T53+'42 66'!T53+'42 69'!T53+'42 67'!T53</f>
        <v>0</v>
      </c>
      <c r="U53" s="161">
        <f>+'42 61'!U53+'42 63'!U53+'42 64'!U53+'42 65'!U53+'42 66'!U53+'42 69'!U53+'42 67'!U53</f>
        <v>0</v>
      </c>
      <c r="V53" s="448">
        <f t="shared" si="15"/>
        <v>0</v>
      </c>
      <c r="W53" s="161">
        <f>+'42 61'!W53+'42 63'!W53+'42 64'!W53+'42 65'!W53+'42 66'!W53+'42 69'!W53+'42 67'!W53</f>
        <v>0</v>
      </c>
      <c r="X53" s="161">
        <f>+'42 61'!X53+'42 63'!X53+'42 64'!X53+'42 65'!X53+'42 66'!X53+'42 69'!X53+'42 67'!X53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+'42 61'!AF53+'42 63'!AF53+'42 64'!AF53+'42 65'!AF53+'42 66'!AF53+'42 69'!AF53+'42 67'!AF53</f>
        <v>0</v>
      </c>
      <c r="AG53" s="161">
        <f>+'42 61'!AG53+'42 63'!AG53+'42 64'!AG53+'42 65'!AG53+'42 66'!AG53+'42 69'!AG53+'42 67'!AG53</f>
        <v>0</v>
      </c>
      <c r="AH53" s="462">
        <f t="shared" si="23"/>
        <v>0</v>
      </c>
      <c r="AI53" s="161">
        <f>+'42 61'!AI53+'42 63'!AI53+'42 64'!AI53+'42 65'!AI53+'42 66'!AI53+'42 69'!AI53+'42 67'!AI53</f>
        <v>0</v>
      </c>
      <c r="AJ53" s="161">
        <f>+'42 61'!AJ53+'42 63'!AJ53+'42 64'!AJ53+'42 65'!AJ53+'42 66'!AJ53+'42 69'!AJ53+'42 67'!AJ53</f>
        <v>0</v>
      </c>
      <c r="AK53" s="462">
        <f t="shared" si="24"/>
        <v>0</v>
      </c>
      <c r="AL53" s="161">
        <f>+'42 61'!AL53+'42 63'!AL53+'42 64'!AL53+'42 65'!AL53+'42 66'!AL53+'42 69'!AL53+'42 67'!AL53</f>
        <v>0</v>
      </c>
      <c r="AM53" s="161">
        <f>+'42 61'!AM53+'42 63'!AM53+'42 64'!AM53+'42 65'!AM53+'42 66'!AM53+'42 69'!AM53+'42 67'!AM53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+'42 61'!AR53+'42 63'!AR53+'42 64'!AR53+'42 65'!AR53+'42 66'!AR53+'42 69'!AR53+'42 67'!AR53</f>
        <v>0</v>
      </c>
      <c r="AS53" s="161">
        <f>+'42 61'!AS53+'42 63'!AS53+'42 64'!AS53+'42 65'!AS53+'42 66'!AS53+'42 69'!AS53+'42 67'!AS53</f>
        <v>0</v>
      </c>
      <c r="AT53" s="462">
        <f t="shared" si="29"/>
        <v>0</v>
      </c>
      <c r="AU53" s="161">
        <f>+'42 61'!AU53+'42 63'!AU53+'42 64'!AU53+'42 65'!AU53+'42 66'!AU53+'42 69'!AU53+'42 67'!AU53</f>
        <v>0</v>
      </c>
      <c r="AV53" s="161">
        <f>+'42 61'!AV53+'42 63'!AV53+'42 64'!AV53+'42 65'!AV53+'42 66'!AV53+'42 69'!AV53+'42 67'!AV53</f>
        <v>0</v>
      </c>
      <c r="AW53" s="448">
        <f t="shared" si="30"/>
        <v>0</v>
      </c>
      <c r="AX53" s="161">
        <f>+'42 61'!AX53+'42 63'!AX53+'42 64'!AX53+'42 65'!AX53+'42 66'!AX53+'42 69'!AX53+'42 67'!AX53</f>
        <v>0</v>
      </c>
      <c r="AY53" s="161">
        <f>+'42 61'!AY53+'42 63'!AY53+'42 64'!AY53+'42 65'!AY53+'42 66'!AY53+'42 69'!AY53+'42 67'!AY53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+'42 61'!E54+'42 63'!E54+'42 64'!E54+'42 65'!E54+'42 66'!E54+'42 69'!E54+'42 67'!E54</f>
        <v>0</v>
      </c>
      <c r="F54" s="163">
        <f>+'42 61'!F54+'42 63'!F54+'42 64'!F54+'42 65'!F54+'42 66'!F54+'42 69'!F54+'42 67'!F54</f>
        <v>0</v>
      </c>
      <c r="G54" s="449">
        <f t="shared" si="8"/>
        <v>0</v>
      </c>
      <c r="H54" s="162">
        <f>+'42 61'!H54+'42 63'!H54+'42 64'!H54+'42 65'!H54+'42 66'!H54+'42 69'!H54+'42 67'!H54</f>
        <v>0</v>
      </c>
      <c r="I54" s="162">
        <f>+'42 61'!I54+'42 63'!I54+'42 64'!I54+'42 65'!I54+'42 66'!I54+'42 69'!I54+'42 67'!I54</f>
        <v>0</v>
      </c>
      <c r="J54" s="449">
        <f t="shared" si="9"/>
        <v>0</v>
      </c>
      <c r="K54" s="162">
        <f>+'42 61'!K54+'42 63'!K54+'42 64'!K54+'42 65'!K54+'42 66'!K54+'42 69'!K54+'42 67'!K54</f>
        <v>0</v>
      </c>
      <c r="L54" s="162">
        <f>+'42 61'!L54+'42 63'!L54+'42 64'!L54+'42 65'!L54+'42 66'!L54+'42 69'!L54+'42 67'!L54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+'42 61'!Q54+'42 63'!Q54+'42 64'!Q54+'42 65'!Q54+'42 66'!Q54+'42 69'!Q54+'42 67'!Q54</f>
        <v>0</v>
      </c>
      <c r="R54" s="162">
        <f>+'42 61'!R54+'42 63'!R54+'42 64'!R54+'42 65'!R54+'42 66'!R54+'42 69'!R54+'42 67'!R54</f>
        <v>0</v>
      </c>
      <c r="S54" s="449">
        <f t="shared" si="14"/>
        <v>0</v>
      </c>
      <c r="T54" s="162">
        <f>+'42 61'!T54+'42 63'!T54+'42 64'!T54+'42 65'!T54+'42 66'!T54+'42 69'!T54+'42 67'!T54</f>
        <v>0</v>
      </c>
      <c r="U54" s="162">
        <f>+'42 61'!U54+'42 63'!U54+'42 64'!U54+'42 65'!U54+'42 66'!U54+'42 69'!U54+'42 67'!U54</f>
        <v>0</v>
      </c>
      <c r="V54" s="449">
        <f t="shared" si="15"/>
        <v>0</v>
      </c>
      <c r="W54" s="163">
        <f>+'42 61'!W54+'42 63'!W54+'42 64'!W54+'42 65'!W54+'42 66'!W54+'42 69'!W54+'42 67'!W54</f>
        <v>0</v>
      </c>
      <c r="X54" s="163">
        <f>+'42 61'!X54+'42 63'!X54+'42 64'!X54+'42 65'!X54+'42 66'!X54+'42 69'!X54+'42 67'!X54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+'42 61'!AF54+'42 63'!AF54+'42 64'!AF54+'42 65'!AF54+'42 66'!AF54+'42 69'!AF54+'42 67'!AF54</f>
        <v>0</v>
      </c>
      <c r="AG54" s="163">
        <f>+'42 61'!AG54+'42 63'!AG54+'42 64'!AG54+'42 65'!AG54+'42 66'!AG54+'42 69'!AG54+'42 67'!AG54</f>
        <v>0</v>
      </c>
      <c r="AH54" s="463">
        <f t="shared" si="23"/>
        <v>0</v>
      </c>
      <c r="AI54" s="162">
        <f>+'42 61'!AI54+'42 63'!AI54+'42 64'!AI54+'42 65'!AI54+'42 66'!AI54+'42 69'!AI54+'42 67'!AI54</f>
        <v>0</v>
      </c>
      <c r="AJ54" s="163">
        <f>+'42 61'!AJ54+'42 63'!AJ54+'42 64'!AJ54+'42 65'!AJ54+'42 66'!AJ54+'42 69'!AJ54+'42 67'!AJ54</f>
        <v>0</v>
      </c>
      <c r="AK54" s="463">
        <f t="shared" si="24"/>
        <v>0</v>
      </c>
      <c r="AL54" s="162">
        <f>+'42 61'!AL54+'42 63'!AL54+'42 64'!AL54+'42 65'!AL54+'42 66'!AL54+'42 69'!AL54+'42 67'!AL54</f>
        <v>0</v>
      </c>
      <c r="AM54" s="163">
        <f>+'42 61'!AM54+'42 63'!AM54+'42 64'!AM54+'42 65'!AM54+'42 66'!AM54+'42 69'!AM54+'42 67'!AM54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+'42 61'!AR54+'42 63'!AR54+'42 64'!AR54+'42 65'!AR54+'42 66'!AR54+'42 69'!AR54+'42 67'!AR54</f>
        <v>0</v>
      </c>
      <c r="AS54" s="163">
        <f>+'42 61'!AS54+'42 63'!AS54+'42 64'!AS54+'42 65'!AS54+'42 66'!AS54+'42 69'!AS54+'42 67'!AS54</f>
        <v>0</v>
      </c>
      <c r="AT54" s="463">
        <f t="shared" si="29"/>
        <v>0</v>
      </c>
      <c r="AU54" s="162">
        <f>+'42 61'!AU54+'42 63'!AU54+'42 64'!AU54+'42 65'!AU54+'42 66'!AU54+'42 69'!AU54+'42 67'!AU54</f>
        <v>0</v>
      </c>
      <c r="AV54" s="163">
        <f>+'42 61'!AV54+'42 63'!AV54+'42 64'!AV54+'42 65'!AV54+'42 66'!AV54+'42 69'!AV54+'42 67'!AV54</f>
        <v>0</v>
      </c>
      <c r="AW54" s="449">
        <f t="shared" si="30"/>
        <v>0</v>
      </c>
      <c r="AX54" s="162">
        <f>+'42 61'!AX54+'42 63'!AX54+'42 64'!AX54+'42 65'!AX54+'42 66'!AX54+'42 69'!AX54+'42 67'!AX54</f>
        <v>0</v>
      </c>
      <c r="AY54" s="353">
        <f>+'42 61'!AY54+'42 63'!AY54+'42 64'!AY54+'42 65'!AY54+'42 66'!AY54+'42 69'!AY54+'42 67'!AY54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8398080.6095876973</v>
      </c>
      <c r="F55" s="156">
        <f t="shared" si="75"/>
        <v>6786238.5399999991</v>
      </c>
      <c r="G55" s="451">
        <f t="shared" si="75"/>
        <v>1611842.0695876973</v>
      </c>
      <c r="H55" s="156">
        <f t="shared" si="75"/>
        <v>8218582.4453837043</v>
      </c>
      <c r="I55" s="156">
        <f t="shared" si="75"/>
        <v>8155364.4200000018</v>
      </c>
      <c r="J55" s="450">
        <f t="shared" si="75"/>
        <v>63218.02538370539</v>
      </c>
      <c r="K55" s="156">
        <f t="shared" si="75"/>
        <v>9391771.0786404796</v>
      </c>
      <c r="L55" s="156">
        <f t="shared" si="75"/>
        <v>9919127.1200000029</v>
      </c>
      <c r="M55" s="446">
        <f t="shared" si="75"/>
        <v>-527356.04135952075</v>
      </c>
      <c r="N55" s="410">
        <f t="shared" si="75"/>
        <v>26008434.133611884</v>
      </c>
      <c r="O55" s="411">
        <f t="shared" si="75"/>
        <v>24860730.080000002</v>
      </c>
      <c r="P55" s="412">
        <f t="shared" si="75"/>
        <v>1147704.0536118825</v>
      </c>
      <c r="Q55" s="157">
        <f t="shared" si="75"/>
        <v>9855137.0827437136</v>
      </c>
      <c r="R55" s="156">
        <f t="shared" si="75"/>
        <v>6337260.6300000008</v>
      </c>
      <c r="S55" s="451">
        <f t="shared" si="75"/>
        <v>3517876.4527437151</v>
      </c>
      <c r="T55" s="156">
        <f t="shared" si="75"/>
        <v>8869061.4420373887</v>
      </c>
      <c r="U55" s="156">
        <f t="shared" si="75"/>
        <v>0</v>
      </c>
      <c r="V55" s="450">
        <f t="shared" si="75"/>
        <v>8869061.4420373887</v>
      </c>
      <c r="W55" s="156">
        <f t="shared" si="75"/>
        <v>9959785.676254509</v>
      </c>
      <c r="X55" s="156">
        <f t="shared" si="75"/>
        <v>0</v>
      </c>
      <c r="Y55" s="446">
        <f t="shared" si="75"/>
        <v>9959785.676254509</v>
      </c>
      <c r="Z55" s="413">
        <f t="shared" si="75"/>
        <v>28683984.201035608</v>
      </c>
      <c r="AA55" s="411">
        <f t="shared" si="75"/>
        <v>6337260.6300000008</v>
      </c>
      <c r="AB55" s="412">
        <f t="shared" si="75"/>
        <v>22346723.571035609</v>
      </c>
      <c r="AC55" s="414">
        <f t="shared" si="75"/>
        <v>54692418.334647484</v>
      </c>
      <c r="AD55" s="156">
        <f t="shared" si="75"/>
        <v>31197990.710000001</v>
      </c>
      <c r="AE55" s="409">
        <f t="shared" si="75"/>
        <v>23494427.624647494</v>
      </c>
      <c r="AF55" s="157">
        <f t="shared" si="75"/>
        <v>8523631.4193305783</v>
      </c>
      <c r="AG55" s="354">
        <f t="shared" si="75"/>
        <v>0</v>
      </c>
      <c r="AH55" s="451">
        <f t="shared" si="75"/>
        <v>8523631.4193305783</v>
      </c>
      <c r="AI55" s="156">
        <f t="shared" si="75"/>
        <v>9393910.214092508</v>
      </c>
      <c r="AJ55" s="354">
        <f t="shared" si="75"/>
        <v>0</v>
      </c>
      <c r="AK55" s="451">
        <f t="shared" ref="AK55:BI55" si="76">SUM(AK7:AK54)</f>
        <v>9393910.214092508</v>
      </c>
      <c r="AL55" s="156">
        <f t="shared" si="76"/>
        <v>8136036.0982425325</v>
      </c>
      <c r="AM55" s="354">
        <f t="shared" si="76"/>
        <v>0</v>
      </c>
      <c r="AN55" s="446">
        <f t="shared" si="76"/>
        <v>8136036.0982425325</v>
      </c>
      <c r="AO55" s="410">
        <f t="shared" si="76"/>
        <v>26053577.731665619</v>
      </c>
      <c r="AP55" s="411">
        <f t="shared" si="76"/>
        <v>0</v>
      </c>
      <c r="AQ55" s="411">
        <f t="shared" si="76"/>
        <v>26053577.731665619</v>
      </c>
      <c r="AR55" s="157">
        <f t="shared" si="76"/>
        <v>7616950.556543774</v>
      </c>
      <c r="AS55" s="354">
        <f t="shared" si="76"/>
        <v>0</v>
      </c>
      <c r="AT55" s="451">
        <f t="shared" si="76"/>
        <v>7616950.556543774</v>
      </c>
      <c r="AU55" s="156">
        <f t="shared" si="76"/>
        <v>8042137.4858776992</v>
      </c>
      <c r="AV55" s="354">
        <f t="shared" si="76"/>
        <v>0</v>
      </c>
      <c r="AW55" s="450">
        <f t="shared" si="76"/>
        <v>8042137.4858776992</v>
      </c>
      <c r="AX55" s="156">
        <f t="shared" si="76"/>
        <v>8110790.2959770551</v>
      </c>
      <c r="AY55" s="354">
        <f t="shared" si="76"/>
        <v>0</v>
      </c>
      <c r="AZ55" s="446">
        <f t="shared" si="76"/>
        <v>8110790.2959770551</v>
      </c>
      <c r="BA55" s="361">
        <f t="shared" si="76"/>
        <v>23769878.338398527</v>
      </c>
      <c r="BB55" s="366">
        <f t="shared" si="76"/>
        <v>0</v>
      </c>
      <c r="BC55" s="366">
        <f t="shared" si="76"/>
        <v>23769878.338398527</v>
      </c>
      <c r="BD55" s="375">
        <f t="shared" si="76"/>
        <v>49823456.07006415</v>
      </c>
      <c r="BE55" s="376">
        <f t="shared" si="76"/>
        <v>0</v>
      </c>
      <c r="BF55" s="376">
        <f t="shared" si="76"/>
        <v>49823456.07006415</v>
      </c>
      <c r="BG55" s="383">
        <f t="shared" si="76"/>
        <v>104515874.40471163</v>
      </c>
      <c r="BH55" s="376">
        <f t="shared" si="76"/>
        <v>31197990.710000001</v>
      </c>
      <c r="BI55" s="376">
        <f t="shared" si="76"/>
        <v>73317883.69471164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57" width="17.7109375" style="38" customWidth="1"/>
    <col min="58" max="58" width="17.140625" style="38" customWidth="1"/>
    <col min="59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[2]Flat!$F10</f>
        <v>13400</v>
      </c>
      <c r="F7" s="161">
        <v>13400</v>
      </c>
      <c r="G7" s="448">
        <f>E7-F7</f>
        <v>0</v>
      </c>
      <c r="H7" s="476">
        <f>[2]Flat!$G10</f>
        <v>13400</v>
      </c>
      <c r="I7" s="161">
        <v>13400</v>
      </c>
      <c r="J7" s="448">
        <f>H7-I7</f>
        <v>0</v>
      </c>
      <c r="K7" s="476">
        <f>[2]Flat!$H10</f>
        <v>13400</v>
      </c>
      <c r="L7" s="161">
        <v>13400</v>
      </c>
      <c r="M7" s="444">
        <f>K7-L7</f>
        <v>0</v>
      </c>
      <c r="N7" s="404">
        <f>+E7+H7+K7</f>
        <v>40200</v>
      </c>
      <c r="O7" s="161">
        <f>+F7+I7+L7</f>
        <v>40200</v>
      </c>
      <c r="P7" s="403">
        <f>N7-O7</f>
        <v>0</v>
      </c>
      <c r="Q7" s="161">
        <f>[2]Flat!$I10</f>
        <v>13400</v>
      </c>
      <c r="R7" s="161">
        <v>13400</v>
      </c>
      <c r="S7" s="462">
        <f>Q7-R7</f>
        <v>0</v>
      </c>
      <c r="T7" s="161">
        <f>[2]Flat!$J10</f>
        <v>13400</v>
      </c>
      <c r="U7" s="161"/>
      <c r="V7" s="462">
        <f>T7-U7</f>
        <v>13400</v>
      </c>
      <c r="W7" s="161">
        <f>[2]Flat!$K10</f>
        <v>13400</v>
      </c>
      <c r="X7" s="161"/>
      <c r="Y7" s="462">
        <f>W7-X7</f>
        <v>13400</v>
      </c>
      <c r="Z7" s="168">
        <f>+Q7+T7+W7</f>
        <v>40200</v>
      </c>
      <c r="AA7" s="161">
        <f>+R7+U7+X7</f>
        <v>13400</v>
      </c>
      <c r="AB7" s="403">
        <f>Z7-AA7</f>
        <v>26800</v>
      </c>
      <c r="AC7" s="168">
        <f>N7+Z7</f>
        <v>80400</v>
      </c>
      <c r="AD7" s="161">
        <f>O7+AA7</f>
        <v>53600</v>
      </c>
      <c r="AE7" s="403">
        <f>AC7-AD7</f>
        <v>26800</v>
      </c>
      <c r="AF7" s="161">
        <f>[2]Flat!$L10</f>
        <v>13400</v>
      </c>
      <c r="AG7" s="161"/>
      <c r="AH7" s="462">
        <f>AF7-AG7</f>
        <v>13400</v>
      </c>
      <c r="AI7" s="161">
        <f>[2]Flat!$M10</f>
        <v>13400</v>
      </c>
      <c r="AJ7" s="161"/>
      <c r="AK7" s="462">
        <f>AI7-AJ7</f>
        <v>13400</v>
      </c>
      <c r="AL7" s="161">
        <f>[2]Flat!$N10</f>
        <v>13400</v>
      </c>
      <c r="AM7" s="161"/>
      <c r="AN7" s="444">
        <f>AL7-AM7</f>
        <v>13400</v>
      </c>
      <c r="AO7" s="404">
        <f t="shared" ref="AO7:AP54" si="7">+AF7+AI7+AL7</f>
        <v>40200</v>
      </c>
      <c r="AP7" s="161">
        <f t="shared" si="7"/>
        <v>0</v>
      </c>
      <c r="AQ7" s="403">
        <f>AO7-AP7</f>
        <v>40200</v>
      </c>
      <c r="AR7" s="161">
        <f>[2]Flat!$O10</f>
        <v>13400</v>
      </c>
      <c r="AS7" s="161"/>
      <c r="AT7" s="462">
        <f>AR7-AS7</f>
        <v>13400</v>
      </c>
      <c r="AU7" s="161">
        <f>[2]Flat!$P10</f>
        <v>13400</v>
      </c>
      <c r="AV7" s="161"/>
      <c r="AW7" s="462">
        <f>AU7-AV7</f>
        <v>13400</v>
      </c>
      <c r="AX7" s="161">
        <f>[2]Flat!$Q10</f>
        <v>13400</v>
      </c>
      <c r="AY7" s="161"/>
      <c r="AZ7" s="444">
        <f>AX7-AY7</f>
        <v>13400</v>
      </c>
      <c r="BA7" s="496">
        <f t="shared" ref="BA7:BA54" si="8">+AR7+AU7+AX7</f>
        <v>40200</v>
      </c>
      <c r="BB7" s="492">
        <f t="shared" ref="BB7:BB54" si="9">+AS7+AV7+AY7</f>
        <v>0</v>
      </c>
      <c r="BC7" s="364">
        <f>BA7-BB7</f>
        <v>40200</v>
      </c>
      <c r="BD7" s="371">
        <f t="shared" ref="BD7:BD54" si="10">AF7+AI7+AL7+AR7+AU7+AX7</f>
        <v>80400</v>
      </c>
      <c r="BE7" s="372">
        <f t="shared" ref="BE7:BE54" si="11">+AG7+AJ7+AM7+AS7+AV7+AY7</f>
        <v>0</v>
      </c>
      <c r="BF7" s="372">
        <f>BD7-BE7</f>
        <v>80400</v>
      </c>
      <c r="BG7" s="371">
        <f t="shared" ref="BG7:BG54" si="12">+AC7+BD7</f>
        <v>160800</v>
      </c>
      <c r="BH7" s="372">
        <f t="shared" ref="BH7:BH54" si="13">+AD7+BE7</f>
        <v>53600</v>
      </c>
      <c r="BI7" s="372">
        <f>BG7-BH7</f>
        <v>107200</v>
      </c>
      <c r="BJ7" s="436"/>
      <c r="BK7" s="160">
        <f>VLOOKUP($B7,Test!$A$5:$I$58,3,0)</f>
        <v>2000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[2]Flat!$F11</f>
        <v>68964</v>
      </c>
      <c r="F8" s="161">
        <v>76078.600000000006</v>
      </c>
      <c r="G8" s="448">
        <f t="shared" ref="G8:G54" si="14">E8-F8</f>
        <v>-7114.6000000000058</v>
      </c>
      <c r="H8" s="476">
        <f>[2]Flat!$G11</f>
        <v>69320.2</v>
      </c>
      <c r="I8" s="161">
        <v>109094.91</v>
      </c>
      <c r="J8" s="448">
        <f t="shared" ref="J8:J54" si="15">H8-I8</f>
        <v>-39774.710000000006</v>
      </c>
      <c r="K8" s="476">
        <f>[2]Flat!$H11</f>
        <v>70808.52</v>
      </c>
      <c r="L8" s="161">
        <v>196455.23</v>
      </c>
      <c r="M8" s="444">
        <f t="shared" ref="M8:M54" si="16">K8-L8</f>
        <v>-125646.71</v>
      </c>
      <c r="N8" s="404">
        <f t="shared" ref="N8:O54" si="17">+E8+H8+K8</f>
        <v>209092.72000000003</v>
      </c>
      <c r="O8" s="161">
        <f t="shared" si="17"/>
        <v>381628.74</v>
      </c>
      <c r="P8" s="403">
        <f t="shared" ref="P8:P54" si="18">N8-O8</f>
        <v>-172536.01999999996</v>
      </c>
      <c r="Q8" s="161">
        <f>[2]Flat!$I11</f>
        <v>69144.679999999993</v>
      </c>
      <c r="R8" s="161">
        <v>88780.03</v>
      </c>
      <c r="S8" s="462">
        <f t="shared" ref="S8:S54" si="19">Q8-R8</f>
        <v>-19635.350000000006</v>
      </c>
      <c r="T8" s="161">
        <f>[2]Flat!$J11</f>
        <v>83176.51999999999</v>
      </c>
      <c r="U8" s="161"/>
      <c r="V8" s="462">
        <f t="shared" ref="V8:V54" si="20">T8-U8</f>
        <v>83176.51999999999</v>
      </c>
      <c r="W8" s="161">
        <f>[2]Flat!$K11</f>
        <v>83565.48</v>
      </c>
      <c r="X8" s="161"/>
      <c r="Y8" s="462">
        <f t="shared" ref="Y8:Y54" si="21">W8-X8</f>
        <v>83565.48</v>
      </c>
      <c r="Z8" s="168">
        <f t="shared" ref="Z8:AA54" si="22">+Q8+T8+W8</f>
        <v>235886.68</v>
      </c>
      <c r="AA8" s="161">
        <f t="shared" si="22"/>
        <v>88780.03</v>
      </c>
      <c r="AB8" s="403">
        <f t="shared" ref="AB8:AB54" si="23">Z8-AA8</f>
        <v>147106.65</v>
      </c>
      <c r="AC8" s="168">
        <f t="shared" ref="AC8:AD54" si="24">N8+Z8</f>
        <v>444979.4</v>
      </c>
      <c r="AD8" s="161">
        <f t="shared" si="24"/>
        <v>470408.77</v>
      </c>
      <c r="AE8" s="403">
        <f t="shared" ref="AE8:AE54" si="25">AC8-AD8</f>
        <v>-25429.369999999995</v>
      </c>
      <c r="AF8" s="161">
        <f>[2]Flat!$L11</f>
        <v>80996.800000000003</v>
      </c>
      <c r="AG8" s="161"/>
      <c r="AH8" s="462">
        <f t="shared" ref="AH8:AH54" si="26">AF8-AG8</f>
        <v>80996.800000000003</v>
      </c>
      <c r="AI8" s="161">
        <f>[2]Flat!$M11</f>
        <v>81370.679999999993</v>
      </c>
      <c r="AJ8" s="161"/>
      <c r="AK8" s="462">
        <f t="shared" ref="AK8:AK54" si="27">AI8-AJ8</f>
        <v>81370.679999999993</v>
      </c>
      <c r="AL8" s="161">
        <f>[2]Flat!$N11</f>
        <v>81717.459999999992</v>
      </c>
      <c r="AM8" s="161"/>
      <c r="AN8" s="444">
        <f t="shared" ref="AN8:AN54" si="28">AL8-AM8</f>
        <v>81717.459999999992</v>
      </c>
      <c r="AO8" s="404">
        <f t="shared" si="7"/>
        <v>244084.93999999997</v>
      </c>
      <c r="AP8" s="161">
        <f t="shared" si="7"/>
        <v>0</v>
      </c>
      <c r="AQ8" s="403">
        <f t="shared" ref="AQ8:AQ54" si="29">AO8-AP8</f>
        <v>244084.93999999997</v>
      </c>
      <c r="AR8" s="161">
        <f>[2]Flat!$O11</f>
        <v>80528.12</v>
      </c>
      <c r="AS8" s="161"/>
      <c r="AT8" s="462">
        <f t="shared" ref="AT8:AT54" si="30">AR8-AS8</f>
        <v>80528.12</v>
      </c>
      <c r="AU8" s="161">
        <f>[2]Flat!$P11</f>
        <v>80937</v>
      </c>
      <c r="AV8" s="161"/>
      <c r="AW8" s="462">
        <f t="shared" ref="AW8:AW54" si="31">AU8-AV8</f>
        <v>80937</v>
      </c>
      <c r="AX8" s="161">
        <f>[2]Flat!$Q11</f>
        <v>66826.760000000009</v>
      </c>
      <c r="AY8" s="161"/>
      <c r="AZ8" s="444">
        <f t="shared" ref="AZ8:AZ54" si="32">AX8-AY8</f>
        <v>66826.760000000009</v>
      </c>
      <c r="BA8" s="496">
        <f t="shared" si="8"/>
        <v>228291.88</v>
      </c>
      <c r="BB8" s="492">
        <f t="shared" si="9"/>
        <v>0</v>
      </c>
      <c r="BC8" s="364">
        <f t="shared" ref="BC8:BC54" si="33">BA8-BB8</f>
        <v>228291.88</v>
      </c>
      <c r="BD8" s="371">
        <f t="shared" si="10"/>
        <v>472376.81999999995</v>
      </c>
      <c r="BE8" s="372">
        <f t="shared" si="11"/>
        <v>0</v>
      </c>
      <c r="BF8" s="372">
        <f t="shared" ref="BF8:BF54" si="34">BD8-BE8</f>
        <v>472376.81999999995</v>
      </c>
      <c r="BG8" s="371">
        <f t="shared" si="12"/>
        <v>917356.22</v>
      </c>
      <c r="BH8" s="372">
        <f t="shared" si="13"/>
        <v>470408.77</v>
      </c>
      <c r="BI8" s="372">
        <f t="shared" ref="BI8:BI54" si="35">BG8-BH8</f>
        <v>446947.44999999995</v>
      </c>
      <c r="BJ8" s="436"/>
      <c r="BK8" s="160">
        <f>VLOOKUP($B8,Test!$A$5:$I$58,3,0)</f>
        <v>153806.06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[2]Flat!$F12</f>
        <v>81568.83</v>
      </c>
      <c r="F9" s="161">
        <v>72884.160000000003</v>
      </c>
      <c r="G9" s="448">
        <f t="shared" si="14"/>
        <v>8684.6699999999983</v>
      </c>
      <c r="H9" s="476">
        <f>[2]Flat!$G12</f>
        <v>116.62</v>
      </c>
      <c r="I9" s="161">
        <v>3123.14</v>
      </c>
      <c r="J9" s="448">
        <f t="shared" si="15"/>
        <v>-3006.52</v>
      </c>
      <c r="K9" s="476">
        <f>[2]Flat!$H12</f>
        <v>0</v>
      </c>
      <c r="L9" s="161">
        <v>6804.01</v>
      </c>
      <c r="M9" s="444">
        <f t="shared" si="16"/>
        <v>-6804.01</v>
      </c>
      <c r="N9" s="404">
        <f t="shared" si="17"/>
        <v>81685.45</v>
      </c>
      <c r="O9" s="161">
        <f t="shared" si="17"/>
        <v>82811.31</v>
      </c>
      <c r="P9" s="403">
        <f t="shared" si="18"/>
        <v>-1125.8600000000006</v>
      </c>
      <c r="Q9" s="161">
        <f>[2]Flat!$I12</f>
        <v>465.62249999999995</v>
      </c>
      <c r="R9" s="161">
        <v>1138.44</v>
      </c>
      <c r="S9" s="462">
        <f t="shared" si="19"/>
        <v>-672.81750000000011</v>
      </c>
      <c r="T9" s="161">
        <f>[2]Flat!$J12</f>
        <v>233.58299999999997</v>
      </c>
      <c r="U9" s="161"/>
      <c r="V9" s="462">
        <f t="shared" si="20"/>
        <v>233.58299999999997</v>
      </c>
      <c r="W9" s="161">
        <f>[2]Flat!$K12</f>
        <v>117.64899999999999</v>
      </c>
      <c r="X9" s="161"/>
      <c r="Y9" s="462">
        <f t="shared" si="21"/>
        <v>117.64899999999999</v>
      </c>
      <c r="Z9" s="168">
        <f t="shared" si="22"/>
        <v>816.85449999999992</v>
      </c>
      <c r="AA9" s="161">
        <f t="shared" si="22"/>
        <v>1138.44</v>
      </c>
      <c r="AB9" s="403">
        <f t="shared" si="23"/>
        <v>-321.58550000000014</v>
      </c>
      <c r="AC9" s="168">
        <f t="shared" si="24"/>
        <v>82502.304499999998</v>
      </c>
      <c r="AD9" s="161">
        <f t="shared" si="24"/>
        <v>83949.75</v>
      </c>
      <c r="AE9" s="403">
        <f t="shared" si="25"/>
        <v>-1447.4455000000016</v>
      </c>
      <c r="AF9" s="161">
        <f>[2]Flat!$L12</f>
        <v>0</v>
      </c>
      <c r="AG9" s="161"/>
      <c r="AH9" s="462">
        <f t="shared" si="26"/>
        <v>0</v>
      </c>
      <c r="AI9" s="161">
        <f>[2]Flat!$M12</f>
        <v>314.35950000000003</v>
      </c>
      <c r="AJ9" s="161"/>
      <c r="AK9" s="462">
        <f t="shared" si="27"/>
        <v>314.35950000000003</v>
      </c>
      <c r="AL9" s="161">
        <f>[2]Flat!$N12</f>
        <v>0</v>
      </c>
      <c r="AM9" s="161"/>
      <c r="AN9" s="444">
        <f t="shared" si="28"/>
        <v>0</v>
      </c>
      <c r="AO9" s="404">
        <f t="shared" si="7"/>
        <v>314.35950000000003</v>
      </c>
      <c r="AP9" s="161">
        <f t="shared" si="7"/>
        <v>0</v>
      </c>
      <c r="AQ9" s="403">
        <f t="shared" si="29"/>
        <v>314.35950000000003</v>
      </c>
      <c r="AR9" s="161">
        <f>[2]Flat!$O12</f>
        <v>0</v>
      </c>
      <c r="AS9" s="161"/>
      <c r="AT9" s="462">
        <f t="shared" si="30"/>
        <v>0</v>
      </c>
      <c r="AU9" s="161">
        <f>[2]Flat!$P12</f>
        <v>17256.672999999999</v>
      </c>
      <c r="AV9" s="161"/>
      <c r="AW9" s="462">
        <f t="shared" si="31"/>
        <v>17256.672999999999</v>
      </c>
      <c r="AX9" s="161">
        <f>[2]Flat!$Q12</f>
        <v>0</v>
      </c>
      <c r="AY9" s="161"/>
      <c r="AZ9" s="444">
        <f t="shared" si="32"/>
        <v>0</v>
      </c>
      <c r="BA9" s="496">
        <f t="shared" si="8"/>
        <v>17256.672999999999</v>
      </c>
      <c r="BB9" s="492">
        <f t="shared" si="9"/>
        <v>0</v>
      </c>
      <c r="BC9" s="364">
        <f t="shared" si="33"/>
        <v>17256.672999999999</v>
      </c>
      <c r="BD9" s="371">
        <f t="shared" si="10"/>
        <v>17571.032499999998</v>
      </c>
      <c r="BE9" s="372">
        <f t="shared" si="11"/>
        <v>0</v>
      </c>
      <c r="BF9" s="372">
        <f t="shared" si="34"/>
        <v>17571.032499999998</v>
      </c>
      <c r="BG9" s="371">
        <f t="shared" si="12"/>
        <v>100073.337</v>
      </c>
      <c r="BH9" s="372">
        <f t="shared" si="13"/>
        <v>83949.75</v>
      </c>
      <c r="BI9" s="372">
        <f t="shared" si="35"/>
        <v>16123.587</v>
      </c>
      <c r="BJ9" s="436"/>
      <c r="BK9" s="160">
        <f>VLOOKUP($B9,Test!$A$5:$I$58,3,0)</f>
        <v>2057.4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[2]Flat!$F13</f>
        <v>0</v>
      </c>
      <c r="F10" s="161">
        <v>559.86</v>
      </c>
      <c r="G10" s="448">
        <f t="shared" si="14"/>
        <v>-559.86</v>
      </c>
      <c r="H10" s="476">
        <f>[2]Flat!$G13</f>
        <v>0</v>
      </c>
      <c r="I10" s="161">
        <v>272.39999999999998</v>
      </c>
      <c r="J10" s="448">
        <f t="shared" si="15"/>
        <v>-272.39999999999998</v>
      </c>
      <c r="K10" s="476">
        <f>[2]Flat!$H13</f>
        <v>91125.6</v>
      </c>
      <c r="L10" s="161">
        <v>103884.13</v>
      </c>
      <c r="M10" s="444">
        <f t="shared" si="16"/>
        <v>-12758.529999999999</v>
      </c>
      <c r="N10" s="404">
        <f t="shared" si="17"/>
        <v>91125.6</v>
      </c>
      <c r="O10" s="161">
        <f t="shared" si="17"/>
        <v>104716.39</v>
      </c>
      <c r="P10" s="403">
        <f t="shared" si="18"/>
        <v>-13590.789999999994</v>
      </c>
      <c r="Q10" s="161">
        <f>[2]Flat!$I13</f>
        <v>0</v>
      </c>
      <c r="R10" s="161">
        <v>26.42</v>
      </c>
      <c r="S10" s="462">
        <f t="shared" si="19"/>
        <v>-26.42</v>
      </c>
      <c r="T10" s="161">
        <f>[2]Flat!$J13</f>
        <v>0</v>
      </c>
      <c r="U10" s="161"/>
      <c r="V10" s="462">
        <f t="shared" si="20"/>
        <v>0</v>
      </c>
      <c r="W10" s="161">
        <f>[2]Flat!$K13</f>
        <v>0</v>
      </c>
      <c r="X10" s="161"/>
      <c r="Y10" s="462">
        <f t="shared" si="21"/>
        <v>0</v>
      </c>
      <c r="Z10" s="168">
        <f t="shared" si="22"/>
        <v>0</v>
      </c>
      <c r="AA10" s="161">
        <f t="shared" si="22"/>
        <v>26.42</v>
      </c>
      <c r="AB10" s="403">
        <f t="shared" si="23"/>
        <v>-26.42</v>
      </c>
      <c r="AC10" s="168">
        <f t="shared" si="24"/>
        <v>91125.6</v>
      </c>
      <c r="AD10" s="161">
        <f t="shared" si="24"/>
        <v>104742.81</v>
      </c>
      <c r="AE10" s="403">
        <f t="shared" si="25"/>
        <v>-13617.209999999992</v>
      </c>
      <c r="AF10" s="161">
        <f>[2]Flat!$L13</f>
        <v>0</v>
      </c>
      <c r="AG10" s="161"/>
      <c r="AH10" s="462">
        <f t="shared" si="26"/>
        <v>0</v>
      </c>
      <c r="AI10" s="161">
        <f>[2]Flat!$M13</f>
        <v>0</v>
      </c>
      <c r="AJ10" s="161"/>
      <c r="AK10" s="462">
        <f t="shared" si="27"/>
        <v>0</v>
      </c>
      <c r="AL10" s="161">
        <f>[2]Flat!$N13</f>
        <v>0</v>
      </c>
      <c r="AM10" s="161"/>
      <c r="AN10" s="444">
        <f t="shared" si="28"/>
        <v>0</v>
      </c>
      <c r="AO10" s="404">
        <f t="shared" si="7"/>
        <v>0</v>
      </c>
      <c r="AP10" s="161">
        <f t="shared" si="7"/>
        <v>0</v>
      </c>
      <c r="AQ10" s="403">
        <f t="shared" si="29"/>
        <v>0</v>
      </c>
      <c r="AR10" s="161">
        <f>[2]Flat!$O13</f>
        <v>0</v>
      </c>
      <c r="AS10" s="161"/>
      <c r="AT10" s="462">
        <f t="shared" si="30"/>
        <v>0</v>
      </c>
      <c r="AU10" s="161">
        <f>[2]Flat!$P13</f>
        <v>0</v>
      </c>
      <c r="AV10" s="161"/>
      <c r="AW10" s="462">
        <f t="shared" si="31"/>
        <v>0</v>
      </c>
      <c r="AX10" s="161">
        <f>[2]Flat!$Q13</f>
        <v>221834.76199999999</v>
      </c>
      <c r="AY10" s="161"/>
      <c r="AZ10" s="444">
        <f t="shared" si="32"/>
        <v>221834.76199999999</v>
      </c>
      <c r="BA10" s="496">
        <f t="shared" si="8"/>
        <v>221834.76199999999</v>
      </c>
      <c r="BB10" s="492">
        <f t="shared" si="9"/>
        <v>0</v>
      </c>
      <c r="BC10" s="364">
        <f t="shared" si="33"/>
        <v>221834.76199999999</v>
      </c>
      <c r="BD10" s="371">
        <f t="shared" si="10"/>
        <v>221834.76199999999</v>
      </c>
      <c r="BE10" s="372">
        <f t="shared" si="11"/>
        <v>0</v>
      </c>
      <c r="BF10" s="372">
        <f t="shared" si="34"/>
        <v>221834.76199999999</v>
      </c>
      <c r="BG10" s="371">
        <f t="shared" si="12"/>
        <v>312960.36199999996</v>
      </c>
      <c r="BH10" s="372">
        <f t="shared" si="13"/>
        <v>104742.81</v>
      </c>
      <c r="BI10" s="372">
        <f t="shared" si="35"/>
        <v>208217.55199999997</v>
      </c>
      <c r="BJ10" s="436"/>
      <c r="BK10" s="160">
        <f>VLOOKUP($B10,Test!$A$5:$I$58,3,0)</f>
        <v>206.55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[2]Flat!$F14</f>
        <v>20000</v>
      </c>
      <c r="F11" s="161"/>
      <c r="G11" s="448">
        <f t="shared" si="14"/>
        <v>20000</v>
      </c>
      <c r="H11" s="476">
        <f>[2]Flat!$G14</f>
        <v>20000</v>
      </c>
      <c r="I11" s="161"/>
      <c r="J11" s="448">
        <f t="shared" si="15"/>
        <v>20000</v>
      </c>
      <c r="K11" s="476">
        <f>[2]Flat!$H14</f>
        <v>20000</v>
      </c>
      <c r="L11" s="161"/>
      <c r="M11" s="444">
        <f t="shared" si="16"/>
        <v>20000</v>
      </c>
      <c r="N11" s="404">
        <f t="shared" si="17"/>
        <v>60000</v>
      </c>
      <c r="O11" s="161">
        <f t="shared" si="17"/>
        <v>0</v>
      </c>
      <c r="P11" s="403">
        <f t="shared" si="18"/>
        <v>60000</v>
      </c>
      <c r="Q11" s="161">
        <f>[2]Flat!$I14</f>
        <v>20000</v>
      </c>
      <c r="R11" s="161"/>
      <c r="S11" s="462">
        <f t="shared" si="19"/>
        <v>20000</v>
      </c>
      <c r="T11" s="161">
        <f>[2]Flat!$J14</f>
        <v>20000</v>
      </c>
      <c r="U11" s="161"/>
      <c r="V11" s="462">
        <f t="shared" si="20"/>
        <v>20000</v>
      </c>
      <c r="W11" s="161">
        <f>[2]Flat!$K14</f>
        <v>172000</v>
      </c>
      <c r="X11" s="161"/>
      <c r="Y11" s="462">
        <f t="shared" si="21"/>
        <v>172000</v>
      </c>
      <c r="Z11" s="168">
        <f t="shared" si="22"/>
        <v>212000</v>
      </c>
      <c r="AA11" s="161">
        <f t="shared" si="22"/>
        <v>0</v>
      </c>
      <c r="AB11" s="403">
        <f t="shared" si="23"/>
        <v>212000</v>
      </c>
      <c r="AC11" s="168">
        <f t="shared" si="24"/>
        <v>272000</v>
      </c>
      <c r="AD11" s="161">
        <f t="shared" si="24"/>
        <v>0</v>
      </c>
      <c r="AE11" s="403">
        <f t="shared" si="25"/>
        <v>272000</v>
      </c>
      <c r="AF11" s="161">
        <f>[2]Flat!$L14</f>
        <v>20000</v>
      </c>
      <c r="AG11" s="161"/>
      <c r="AH11" s="462">
        <f t="shared" si="26"/>
        <v>20000</v>
      </c>
      <c r="AI11" s="161">
        <f>[2]Flat!$M14</f>
        <v>20000</v>
      </c>
      <c r="AJ11" s="161"/>
      <c r="AK11" s="462">
        <f t="shared" si="27"/>
        <v>20000</v>
      </c>
      <c r="AL11" s="161">
        <f>[2]Flat!$N14</f>
        <v>50000</v>
      </c>
      <c r="AM11" s="161"/>
      <c r="AN11" s="444">
        <f t="shared" si="28"/>
        <v>50000</v>
      </c>
      <c r="AO11" s="404">
        <f t="shared" si="7"/>
        <v>90000</v>
      </c>
      <c r="AP11" s="161">
        <f t="shared" si="7"/>
        <v>0</v>
      </c>
      <c r="AQ11" s="403">
        <f t="shared" si="29"/>
        <v>90000</v>
      </c>
      <c r="AR11" s="161">
        <f>[2]Flat!$O14</f>
        <v>50000</v>
      </c>
      <c r="AS11" s="161"/>
      <c r="AT11" s="462">
        <f t="shared" si="30"/>
        <v>50000</v>
      </c>
      <c r="AU11" s="161">
        <f>[2]Flat!$P14</f>
        <v>50000</v>
      </c>
      <c r="AV11" s="161"/>
      <c r="AW11" s="462">
        <f t="shared" si="31"/>
        <v>50000</v>
      </c>
      <c r="AX11" s="161">
        <f>[2]Flat!$Q14</f>
        <v>0</v>
      </c>
      <c r="AY11" s="161"/>
      <c r="AZ11" s="444">
        <f t="shared" si="32"/>
        <v>0</v>
      </c>
      <c r="BA11" s="496">
        <f t="shared" si="8"/>
        <v>100000</v>
      </c>
      <c r="BB11" s="492">
        <f t="shared" si="9"/>
        <v>0</v>
      </c>
      <c r="BC11" s="364">
        <f t="shared" si="33"/>
        <v>100000</v>
      </c>
      <c r="BD11" s="371">
        <f t="shared" si="10"/>
        <v>190000</v>
      </c>
      <c r="BE11" s="372">
        <f t="shared" si="11"/>
        <v>0</v>
      </c>
      <c r="BF11" s="372">
        <f t="shared" si="34"/>
        <v>190000</v>
      </c>
      <c r="BG11" s="371">
        <f t="shared" si="12"/>
        <v>462000</v>
      </c>
      <c r="BH11" s="372">
        <f t="shared" si="13"/>
        <v>0</v>
      </c>
      <c r="BI11" s="372">
        <f t="shared" si="35"/>
        <v>462000</v>
      </c>
      <c r="BJ11" s="436"/>
      <c r="BK11" s="160">
        <f>VLOOKUP($B11,Test!$A$5:$I$58,3,0)</f>
        <v>8800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[2]Flat!$F15</f>
        <v>8044</v>
      </c>
      <c r="F12" s="161">
        <v>8044</v>
      </c>
      <c r="G12" s="448">
        <f t="shared" si="14"/>
        <v>0</v>
      </c>
      <c r="H12" s="476">
        <f>[2]Flat!$G15</f>
        <v>7525.7400000000016</v>
      </c>
      <c r="I12" s="161">
        <v>7525.74</v>
      </c>
      <c r="J12" s="448">
        <f t="shared" si="15"/>
        <v>0</v>
      </c>
      <c r="K12" s="476">
        <f>[2]Flat!$H15</f>
        <v>8044</v>
      </c>
      <c r="L12" s="161">
        <v>9381.7900000000009</v>
      </c>
      <c r="M12" s="444">
        <f t="shared" si="16"/>
        <v>-1337.7900000000009</v>
      </c>
      <c r="N12" s="404">
        <f t="shared" si="17"/>
        <v>23613.74</v>
      </c>
      <c r="O12" s="161">
        <f t="shared" si="17"/>
        <v>24951.53</v>
      </c>
      <c r="P12" s="403">
        <f t="shared" si="18"/>
        <v>-1337.7899999999972</v>
      </c>
      <c r="Q12" s="161">
        <f>[2]Flat!$I15</f>
        <v>7871</v>
      </c>
      <c r="R12" s="161">
        <v>7871</v>
      </c>
      <c r="S12" s="462">
        <f t="shared" si="19"/>
        <v>0</v>
      </c>
      <c r="T12" s="161">
        <f>[2]Flat!$J15</f>
        <v>8134.09</v>
      </c>
      <c r="U12" s="161"/>
      <c r="V12" s="462">
        <f t="shared" si="20"/>
        <v>8134.09</v>
      </c>
      <c r="W12" s="161">
        <f>[2]Flat!$K15</f>
        <v>7871</v>
      </c>
      <c r="X12" s="161"/>
      <c r="Y12" s="462">
        <f t="shared" si="21"/>
        <v>7871</v>
      </c>
      <c r="Z12" s="168">
        <f t="shared" si="22"/>
        <v>23876.09</v>
      </c>
      <c r="AA12" s="161">
        <f t="shared" si="22"/>
        <v>7871</v>
      </c>
      <c r="AB12" s="403">
        <f t="shared" si="23"/>
        <v>16005.09</v>
      </c>
      <c r="AC12" s="168">
        <f t="shared" si="24"/>
        <v>47489.83</v>
      </c>
      <c r="AD12" s="161">
        <f t="shared" si="24"/>
        <v>32822.53</v>
      </c>
      <c r="AE12" s="403">
        <f t="shared" si="25"/>
        <v>14667.300000000003</v>
      </c>
      <c r="AF12" s="161">
        <f>[2]Flat!$L15</f>
        <v>8134</v>
      </c>
      <c r="AG12" s="161"/>
      <c r="AH12" s="462">
        <f t="shared" si="26"/>
        <v>8134</v>
      </c>
      <c r="AI12" s="161">
        <f>[2]Flat!$M15</f>
        <v>8134</v>
      </c>
      <c r="AJ12" s="161"/>
      <c r="AK12" s="462">
        <f t="shared" si="27"/>
        <v>8134</v>
      </c>
      <c r="AL12" s="161">
        <f>[2]Flat!$N15</f>
        <v>7870.5099999999984</v>
      </c>
      <c r="AM12" s="161"/>
      <c r="AN12" s="444">
        <f t="shared" si="28"/>
        <v>7870.5099999999984</v>
      </c>
      <c r="AO12" s="404">
        <f t="shared" si="7"/>
        <v>24138.51</v>
      </c>
      <c r="AP12" s="161">
        <f t="shared" si="7"/>
        <v>0</v>
      </c>
      <c r="AQ12" s="403">
        <f t="shared" si="29"/>
        <v>24138.51</v>
      </c>
      <c r="AR12" s="161">
        <f>[2]Flat!$O15</f>
        <v>8133</v>
      </c>
      <c r="AS12" s="161"/>
      <c r="AT12" s="462">
        <f t="shared" si="30"/>
        <v>8133</v>
      </c>
      <c r="AU12" s="161">
        <f>[2]Flat!$P15</f>
        <v>7872.1100000000006</v>
      </c>
      <c r="AV12" s="161"/>
      <c r="AW12" s="462">
        <f t="shared" si="31"/>
        <v>7872.1100000000006</v>
      </c>
      <c r="AX12" s="161">
        <f>[2]Flat!$Q15</f>
        <v>8133</v>
      </c>
      <c r="AY12" s="161"/>
      <c r="AZ12" s="444">
        <f t="shared" si="32"/>
        <v>8133</v>
      </c>
      <c r="BA12" s="496">
        <f t="shared" si="8"/>
        <v>24138.11</v>
      </c>
      <c r="BB12" s="492">
        <f t="shared" si="9"/>
        <v>0</v>
      </c>
      <c r="BC12" s="364">
        <f t="shared" si="33"/>
        <v>24138.11</v>
      </c>
      <c r="BD12" s="371">
        <f t="shared" si="10"/>
        <v>48276.619999999995</v>
      </c>
      <c r="BE12" s="372">
        <f t="shared" si="11"/>
        <v>0</v>
      </c>
      <c r="BF12" s="372">
        <f t="shared" si="34"/>
        <v>48276.619999999995</v>
      </c>
      <c r="BG12" s="371">
        <f t="shared" si="12"/>
        <v>95766.45</v>
      </c>
      <c r="BH12" s="372">
        <f t="shared" si="13"/>
        <v>32822.53</v>
      </c>
      <c r="BI12" s="372">
        <f t="shared" si="35"/>
        <v>62943.92</v>
      </c>
      <c r="BJ12" s="436"/>
      <c r="BK12" s="160">
        <f>VLOOKUP($B12,Test!$A$5:$I$58,3,0)</f>
        <v>9461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[2]Flat!$F16</f>
        <v>0</v>
      </c>
      <c r="F13" s="161"/>
      <c r="G13" s="448">
        <f t="shared" si="14"/>
        <v>0</v>
      </c>
      <c r="H13" s="476">
        <f>[2]Flat!$G16</f>
        <v>0</v>
      </c>
      <c r="I13" s="161"/>
      <c r="J13" s="448">
        <f t="shared" si="15"/>
        <v>0</v>
      </c>
      <c r="K13" s="476">
        <f>[2]Flat!$H16</f>
        <v>0</v>
      </c>
      <c r="L13" s="161"/>
      <c r="M13" s="444">
        <f t="shared" si="16"/>
        <v>0</v>
      </c>
      <c r="N13" s="404">
        <f t="shared" si="17"/>
        <v>0</v>
      </c>
      <c r="O13" s="161">
        <f t="shared" si="17"/>
        <v>0</v>
      </c>
      <c r="P13" s="403">
        <f t="shared" si="18"/>
        <v>0</v>
      </c>
      <c r="Q13" s="161">
        <f>[2]Flat!$I16</f>
        <v>0</v>
      </c>
      <c r="R13" s="161"/>
      <c r="S13" s="462">
        <f t="shared" si="19"/>
        <v>0</v>
      </c>
      <c r="T13" s="161">
        <f>[2]Flat!$J16</f>
        <v>0</v>
      </c>
      <c r="U13" s="161"/>
      <c r="V13" s="462">
        <f t="shared" si="20"/>
        <v>0</v>
      </c>
      <c r="W13" s="161">
        <f>[2]Flat!$K16</f>
        <v>0</v>
      </c>
      <c r="X13" s="161"/>
      <c r="Y13" s="462">
        <f t="shared" si="21"/>
        <v>0</v>
      </c>
      <c r="Z13" s="168">
        <f t="shared" si="22"/>
        <v>0</v>
      </c>
      <c r="AA13" s="161">
        <f t="shared" si="22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[2]Flat!$L16</f>
        <v>0</v>
      </c>
      <c r="AG13" s="161"/>
      <c r="AH13" s="462">
        <f t="shared" si="26"/>
        <v>0</v>
      </c>
      <c r="AI13" s="161">
        <f>[2]Flat!$M16</f>
        <v>0</v>
      </c>
      <c r="AJ13" s="161"/>
      <c r="AK13" s="462">
        <f t="shared" si="27"/>
        <v>0</v>
      </c>
      <c r="AL13" s="161">
        <f>[2]Flat!$N16</f>
        <v>0</v>
      </c>
      <c r="AM13" s="161"/>
      <c r="AN13" s="444">
        <f t="shared" si="28"/>
        <v>0</v>
      </c>
      <c r="AO13" s="404">
        <f t="shared" si="7"/>
        <v>0</v>
      </c>
      <c r="AP13" s="161">
        <f t="shared" si="7"/>
        <v>0</v>
      </c>
      <c r="AQ13" s="403">
        <f t="shared" si="29"/>
        <v>0</v>
      </c>
      <c r="AR13" s="161">
        <f>[2]Flat!$O16</f>
        <v>0</v>
      </c>
      <c r="AS13" s="161"/>
      <c r="AT13" s="462">
        <f t="shared" si="30"/>
        <v>0</v>
      </c>
      <c r="AU13" s="161">
        <f>[2]Flat!$P16</f>
        <v>0</v>
      </c>
      <c r="AV13" s="161"/>
      <c r="AW13" s="462">
        <f t="shared" si="31"/>
        <v>0</v>
      </c>
      <c r="AX13" s="161">
        <f>[2]Flat!$Q16</f>
        <v>0</v>
      </c>
      <c r="AY13" s="161"/>
      <c r="AZ13" s="444">
        <f t="shared" si="32"/>
        <v>0</v>
      </c>
      <c r="BA13" s="496">
        <f t="shared" si="8"/>
        <v>0</v>
      </c>
      <c r="BB13" s="492">
        <f t="shared" si="9"/>
        <v>0</v>
      </c>
      <c r="BC13" s="364">
        <f t="shared" si="33"/>
        <v>0</v>
      </c>
      <c r="BD13" s="371">
        <f t="shared" si="10"/>
        <v>0</v>
      </c>
      <c r="BE13" s="372">
        <f t="shared" si="11"/>
        <v>0</v>
      </c>
      <c r="BF13" s="372">
        <f t="shared" si="34"/>
        <v>0</v>
      </c>
      <c r="BG13" s="371">
        <f t="shared" si="12"/>
        <v>0</v>
      </c>
      <c r="BH13" s="372">
        <f t="shared" si="13"/>
        <v>0</v>
      </c>
      <c r="BI13" s="372">
        <f t="shared" si="35"/>
        <v>0</v>
      </c>
      <c r="BJ13" s="436"/>
      <c r="BK13" s="160">
        <f>VLOOKUP($B13,Test!$A$5:$I$58,3,0)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[2]Flat!$F17</f>
        <v>407175.69835999998</v>
      </c>
      <c r="F14" s="161">
        <v>448704.2</v>
      </c>
      <c r="G14" s="448">
        <f t="shared" si="14"/>
        <v>-41528.501640000031</v>
      </c>
      <c r="H14" s="476">
        <f>[2]Flat!$G17</f>
        <v>454156.27</v>
      </c>
      <c r="I14" s="161">
        <v>956087.88</v>
      </c>
      <c r="J14" s="448">
        <f t="shared" si="15"/>
        <v>-501931.61</v>
      </c>
      <c r="K14" s="476">
        <f>[2]Flat!$H17</f>
        <v>575103.04</v>
      </c>
      <c r="L14" s="161">
        <v>692211.32</v>
      </c>
      <c r="M14" s="444">
        <f t="shared" si="16"/>
        <v>-117108.27999999991</v>
      </c>
      <c r="N14" s="404">
        <f t="shared" si="17"/>
        <v>1436435.0083600001</v>
      </c>
      <c r="O14" s="161">
        <f t="shared" si="17"/>
        <v>2097003.4</v>
      </c>
      <c r="P14" s="403">
        <f t="shared" si="18"/>
        <v>-660568.39163999981</v>
      </c>
      <c r="Q14" s="161">
        <f>[2]Flat!$I17</f>
        <v>936904.78500000003</v>
      </c>
      <c r="R14" s="161">
        <v>379055.07</v>
      </c>
      <c r="S14" s="462">
        <f t="shared" si="19"/>
        <v>557849.71500000008</v>
      </c>
      <c r="T14" s="161">
        <f>[2]Flat!$J17</f>
        <v>676454.91570000001</v>
      </c>
      <c r="U14" s="161"/>
      <c r="V14" s="462">
        <f t="shared" si="20"/>
        <v>676454.91570000001</v>
      </c>
      <c r="W14" s="161">
        <f>[2]Flat!$K17</f>
        <v>1188778.3049999999</v>
      </c>
      <c r="X14" s="161"/>
      <c r="Y14" s="462">
        <f t="shared" si="21"/>
        <v>1188778.3049999999</v>
      </c>
      <c r="Z14" s="168">
        <f t="shared" si="22"/>
        <v>2802138.0056999996</v>
      </c>
      <c r="AA14" s="161">
        <f t="shared" si="22"/>
        <v>379055.07</v>
      </c>
      <c r="AB14" s="403">
        <f t="shared" si="23"/>
        <v>2423082.9356999998</v>
      </c>
      <c r="AC14" s="168">
        <f t="shared" si="24"/>
        <v>4238573.01406</v>
      </c>
      <c r="AD14" s="161">
        <f t="shared" si="24"/>
        <v>2476058.4699999997</v>
      </c>
      <c r="AE14" s="403">
        <f t="shared" si="25"/>
        <v>1762514.5440600002</v>
      </c>
      <c r="AF14" s="161">
        <f>[2]Flat!$L17</f>
        <v>514453.49</v>
      </c>
      <c r="AG14" s="161"/>
      <c r="AH14" s="462">
        <f t="shared" si="26"/>
        <v>514453.49</v>
      </c>
      <c r="AI14" s="161">
        <f>[2]Flat!$M17</f>
        <v>1128090.2849999999</v>
      </c>
      <c r="AJ14" s="161"/>
      <c r="AK14" s="462">
        <f t="shared" si="27"/>
        <v>1128090.2849999999</v>
      </c>
      <c r="AL14" s="161">
        <f>[2]Flat!$N17</f>
        <v>422479.15749999997</v>
      </c>
      <c r="AM14" s="161"/>
      <c r="AN14" s="444">
        <f t="shared" si="28"/>
        <v>422479.15749999997</v>
      </c>
      <c r="AO14" s="404">
        <f t="shared" si="7"/>
        <v>2065022.9324999999</v>
      </c>
      <c r="AP14" s="161">
        <f t="shared" si="7"/>
        <v>0</v>
      </c>
      <c r="AQ14" s="403">
        <f t="shared" si="29"/>
        <v>2065022.9324999999</v>
      </c>
      <c r="AR14" s="161">
        <f>[2]Flat!$O17</f>
        <v>388832.29</v>
      </c>
      <c r="AS14" s="161"/>
      <c r="AT14" s="462">
        <f t="shared" si="30"/>
        <v>388832.29</v>
      </c>
      <c r="AU14" s="161">
        <f>[2]Flat!$P17</f>
        <v>369651.45999999996</v>
      </c>
      <c r="AV14" s="161"/>
      <c r="AW14" s="462">
        <f t="shared" si="31"/>
        <v>369651.45999999996</v>
      </c>
      <c r="AX14" s="161">
        <f>[2]Flat!$Q17</f>
        <v>329918.98499999999</v>
      </c>
      <c r="AY14" s="161"/>
      <c r="AZ14" s="444">
        <f t="shared" si="32"/>
        <v>329918.98499999999</v>
      </c>
      <c r="BA14" s="496">
        <f t="shared" si="8"/>
        <v>1088402.7349999999</v>
      </c>
      <c r="BB14" s="492">
        <f t="shared" si="9"/>
        <v>0</v>
      </c>
      <c r="BC14" s="364">
        <f t="shared" si="33"/>
        <v>1088402.7349999999</v>
      </c>
      <c r="BD14" s="371">
        <f t="shared" si="10"/>
        <v>3153425.6674999995</v>
      </c>
      <c r="BE14" s="372">
        <f t="shared" si="11"/>
        <v>0</v>
      </c>
      <c r="BF14" s="372">
        <f t="shared" si="34"/>
        <v>3153425.6674999995</v>
      </c>
      <c r="BG14" s="371">
        <f t="shared" si="12"/>
        <v>7391998.6815599995</v>
      </c>
      <c r="BH14" s="372">
        <f t="shared" si="13"/>
        <v>2476058.4699999997</v>
      </c>
      <c r="BI14" s="372">
        <f t="shared" si="35"/>
        <v>4915940.2115599997</v>
      </c>
      <c r="BJ14" s="436"/>
      <c r="BK14" s="160">
        <f>VLOOKUP($B14,Test!$A$5:$I$58,3,0)</f>
        <v>959764.99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[2]Flat!$F18</f>
        <v>481664.96834615152</v>
      </c>
      <c r="F15" s="161">
        <v>459696.48</v>
      </c>
      <c r="G15" s="448">
        <f t="shared" si="14"/>
        <v>21968.488346151542</v>
      </c>
      <c r="H15" s="476">
        <f>[2]Flat!$G18</f>
        <v>467324.80759973155</v>
      </c>
      <c r="I15" s="161">
        <v>464100.7</v>
      </c>
      <c r="J15" s="448">
        <f t="shared" si="15"/>
        <v>3224.1075997315347</v>
      </c>
      <c r="K15" s="476">
        <f>[2]Flat!$H18</f>
        <v>495825.7212848778</v>
      </c>
      <c r="L15" s="161">
        <v>489944.36</v>
      </c>
      <c r="M15" s="444">
        <f t="shared" si="16"/>
        <v>5881.3612848778139</v>
      </c>
      <c r="N15" s="404">
        <f t="shared" si="17"/>
        <v>1444815.4972307608</v>
      </c>
      <c r="O15" s="161">
        <f t="shared" si="17"/>
        <v>1413741.54</v>
      </c>
      <c r="P15" s="403">
        <f t="shared" si="18"/>
        <v>31073.957230760716</v>
      </c>
      <c r="Q15" s="161">
        <f>[2]Flat!$I18</f>
        <v>456156.02670879499</v>
      </c>
      <c r="R15" s="161">
        <v>306540.86</v>
      </c>
      <c r="S15" s="462">
        <f t="shared" si="19"/>
        <v>149615.166708795</v>
      </c>
      <c r="T15" s="161">
        <f>[2]Flat!$J18</f>
        <v>491879.34874009219</v>
      </c>
      <c r="U15" s="161"/>
      <c r="V15" s="462">
        <f t="shared" si="20"/>
        <v>491879.34874009219</v>
      </c>
      <c r="W15" s="161">
        <f>[2]Flat!$K18</f>
        <v>508535.06561996066</v>
      </c>
      <c r="X15" s="161"/>
      <c r="Y15" s="462">
        <f t="shared" si="21"/>
        <v>508535.06561996066</v>
      </c>
      <c r="Z15" s="168">
        <f t="shared" si="22"/>
        <v>1456570.4410688479</v>
      </c>
      <c r="AA15" s="161">
        <f t="shared" si="22"/>
        <v>306540.86</v>
      </c>
      <c r="AB15" s="403">
        <f t="shared" si="23"/>
        <v>1150029.5810688478</v>
      </c>
      <c r="AC15" s="168">
        <f t="shared" si="24"/>
        <v>2901385.9382996084</v>
      </c>
      <c r="AD15" s="161">
        <f t="shared" si="24"/>
        <v>1720282.4</v>
      </c>
      <c r="AE15" s="403">
        <f t="shared" si="25"/>
        <v>1181103.5382996085</v>
      </c>
      <c r="AF15" s="161">
        <f>[2]Flat!$L18</f>
        <v>482879.26974018989</v>
      </c>
      <c r="AG15" s="161"/>
      <c r="AH15" s="462">
        <f t="shared" si="26"/>
        <v>482879.26974018989</v>
      </c>
      <c r="AI15" s="161">
        <f>[2]Flat!$M18</f>
        <v>474300.05309252313</v>
      </c>
      <c r="AJ15" s="161"/>
      <c r="AK15" s="462">
        <f t="shared" si="27"/>
        <v>474300.05309252313</v>
      </c>
      <c r="AL15" s="161">
        <f>[2]Flat!$N18</f>
        <v>490321.87740444549</v>
      </c>
      <c r="AM15" s="161"/>
      <c r="AN15" s="444">
        <f t="shared" si="28"/>
        <v>490321.87740444549</v>
      </c>
      <c r="AO15" s="404">
        <f t="shared" si="7"/>
        <v>1447501.2002371585</v>
      </c>
      <c r="AP15" s="161">
        <f t="shared" si="7"/>
        <v>0</v>
      </c>
      <c r="AQ15" s="403">
        <f t="shared" si="29"/>
        <v>1447501.2002371585</v>
      </c>
      <c r="AR15" s="161">
        <f>[2]Flat!$O18</f>
        <v>491107.22100084927</v>
      </c>
      <c r="AS15" s="161"/>
      <c r="AT15" s="462">
        <f t="shared" si="30"/>
        <v>491107.22100084927</v>
      </c>
      <c r="AU15" s="161">
        <f>[2]Flat!$P18</f>
        <v>489522.15242065152</v>
      </c>
      <c r="AV15" s="161"/>
      <c r="AW15" s="462">
        <f t="shared" si="31"/>
        <v>489522.15242065152</v>
      </c>
      <c r="AX15" s="161">
        <f>[2]Flat!$Q18</f>
        <v>462423.10871751059</v>
      </c>
      <c r="AY15" s="161"/>
      <c r="AZ15" s="444">
        <f t="shared" si="32"/>
        <v>462423.10871751059</v>
      </c>
      <c r="BA15" s="496">
        <f t="shared" si="8"/>
        <v>1443052.4821390114</v>
      </c>
      <c r="BB15" s="492">
        <f t="shared" si="9"/>
        <v>0</v>
      </c>
      <c r="BC15" s="364">
        <f t="shared" si="33"/>
        <v>1443052.4821390114</v>
      </c>
      <c r="BD15" s="371">
        <f t="shared" si="10"/>
        <v>2890553.6823761696</v>
      </c>
      <c r="BE15" s="372">
        <f t="shared" si="11"/>
        <v>0</v>
      </c>
      <c r="BF15" s="372">
        <f t="shared" si="34"/>
        <v>2890553.6823761696</v>
      </c>
      <c r="BG15" s="371">
        <f t="shared" si="12"/>
        <v>5791939.620675778</v>
      </c>
      <c r="BH15" s="372">
        <f t="shared" si="13"/>
        <v>1720282.4</v>
      </c>
      <c r="BI15" s="372">
        <f t="shared" si="35"/>
        <v>4071657.2206757781</v>
      </c>
      <c r="BJ15" s="436"/>
      <c r="BK15" s="160">
        <f>VLOOKUP($B15,Test!$A$5:$I$58,3,0)</f>
        <v>470845.64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[2]Flat!$F19</f>
        <v>41456.205999999998</v>
      </c>
      <c r="F16" s="161">
        <v>28240.32</v>
      </c>
      <c r="G16" s="448">
        <f t="shared" si="14"/>
        <v>13215.885999999999</v>
      </c>
      <c r="H16" s="476">
        <f>[2]Flat!$G19</f>
        <v>39039.99</v>
      </c>
      <c r="I16" s="161">
        <v>28732.799999999999</v>
      </c>
      <c r="J16" s="448">
        <f t="shared" si="15"/>
        <v>10307.189999999999</v>
      </c>
      <c r="K16" s="476">
        <f>[2]Flat!$H19</f>
        <v>41655.954999999994</v>
      </c>
      <c r="L16" s="161">
        <v>30098.45</v>
      </c>
      <c r="M16" s="444">
        <f t="shared" si="16"/>
        <v>11557.504999999994</v>
      </c>
      <c r="N16" s="404">
        <f t="shared" si="17"/>
        <v>122152.15099999998</v>
      </c>
      <c r="O16" s="161">
        <f t="shared" si="17"/>
        <v>87071.569999999992</v>
      </c>
      <c r="P16" s="403">
        <f t="shared" si="18"/>
        <v>35080.580999999991</v>
      </c>
      <c r="Q16" s="161">
        <f>[2]Flat!$I19</f>
        <v>35079.153999999995</v>
      </c>
      <c r="R16" s="161">
        <v>27230.639999999999</v>
      </c>
      <c r="S16" s="462">
        <f t="shared" si="19"/>
        <v>7848.5139999999956</v>
      </c>
      <c r="T16" s="161">
        <f>[2]Flat!$J19</f>
        <v>40193.735999999997</v>
      </c>
      <c r="U16" s="161"/>
      <c r="V16" s="462">
        <f t="shared" si="20"/>
        <v>40193.735999999997</v>
      </c>
      <c r="W16" s="161">
        <f>[2]Flat!$K19</f>
        <v>41219.100999999995</v>
      </c>
      <c r="X16" s="161"/>
      <c r="Y16" s="462">
        <f t="shared" si="21"/>
        <v>41219.100999999995</v>
      </c>
      <c r="Z16" s="168">
        <f t="shared" si="22"/>
        <v>116491.99099999998</v>
      </c>
      <c r="AA16" s="161">
        <f t="shared" si="22"/>
        <v>27230.639999999999</v>
      </c>
      <c r="AB16" s="403">
        <f t="shared" si="23"/>
        <v>89261.350999999981</v>
      </c>
      <c r="AC16" s="168">
        <f t="shared" si="24"/>
        <v>238644.14199999996</v>
      </c>
      <c r="AD16" s="161">
        <f t="shared" si="24"/>
        <v>114302.20999999999</v>
      </c>
      <c r="AE16" s="403">
        <f t="shared" si="25"/>
        <v>124341.93199999997</v>
      </c>
      <c r="AF16" s="161">
        <f>[2]Flat!$L19</f>
        <v>38864.275999999998</v>
      </c>
      <c r="AG16" s="161"/>
      <c r="AH16" s="462">
        <f t="shared" si="26"/>
        <v>38864.275999999998</v>
      </c>
      <c r="AI16" s="161">
        <f>[2]Flat!$M19</f>
        <v>38076.829999999994</v>
      </c>
      <c r="AJ16" s="161"/>
      <c r="AK16" s="462">
        <f t="shared" si="27"/>
        <v>38076.829999999994</v>
      </c>
      <c r="AL16" s="161">
        <f>[2]Flat!$N19</f>
        <v>39547.398000000001</v>
      </c>
      <c r="AM16" s="161"/>
      <c r="AN16" s="444">
        <f t="shared" si="28"/>
        <v>39547.398000000001</v>
      </c>
      <c r="AO16" s="404">
        <f t="shared" si="7"/>
        <v>116488.504</v>
      </c>
      <c r="AP16" s="161">
        <f t="shared" si="7"/>
        <v>0</v>
      </c>
      <c r="AQ16" s="403">
        <f t="shared" si="29"/>
        <v>116488.504</v>
      </c>
      <c r="AR16" s="161">
        <f>[2]Flat!$O19</f>
        <v>39619.481</v>
      </c>
      <c r="AS16" s="161"/>
      <c r="AT16" s="462">
        <f t="shared" si="30"/>
        <v>39619.481</v>
      </c>
      <c r="AU16" s="161">
        <f>[2]Flat!$P19</f>
        <v>39473.994999999995</v>
      </c>
      <c r="AV16" s="161"/>
      <c r="AW16" s="462">
        <f t="shared" si="31"/>
        <v>39473.994999999995</v>
      </c>
      <c r="AX16" s="161">
        <f>[2]Flat!$Q19</f>
        <v>35150.994999999995</v>
      </c>
      <c r="AY16" s="161"/>
      <c r="AZ16" s="444">
        <f t="shared" si="32"/>
        <v>35150.994999999995</v>
      </c>
      <c r="BA16" s="496">
        <f t="shared" si="8"/>
        <v>114244.47099999999</v>
      </c>
      <c r="BB16" s="492">
        <f t="shared" si="9"/>
        <v>0</v>
      </c>
      <c r="BC16" s="364">
        <f t="shared" si="33"/>
        <v>114244.47099999999</v>
      </c>
      <c r="BD16" s="371">
        <f t="shared" si="10"/>
        <v>230732.97499999998</v>
      </c>
      <c r="BE16" s="372">
        <f t="shared" si="11"/>
        <v>0</v>
      </c>
      <c r="BF16" s="372">
        <f t="shared" si="34"/>
        <v>230732.97499999998</v>
      </c>
      <c r="BG16" s="371">
        <f t="shared" si="12"/>
        <v>469377.11699999997</v>
      </c>
      <c r="BH16" s="372">
        <f t="shared" si="13"/>
        <v>114302.20999999999</v>
      </c>
      <c r="BI16" s="372">
        <f t="shared" si="35"/>
        <v>355074.90700000001</v>
      </c>
      <c r="BJ16" s="436"/>
      <c r="BK16" s="160">
        <f>VLOOKUP($B16,Test!$A$5:$I$58,3,0)</f>
        <v>41083.279999999999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[2]Flat!$F20</f>
        <v>0</v>
      </c>
      <c r="F17" s="161"/>
      <c r="G17" s="448">
        <f t="shared" si="14"/>
        <v>0</v>
      </c>
      <c r="H17" s="476">
        <f>[2]Flat!$G20</f>
        <v>0</v>
      </c>
      <c r="I17" s="161"/>
      <c r="J17" s="448">
        <f t="shared" si="15"/>
        <v>0</v>
      </c>
      <c r="K17" s="476">
        <f>[2]Flat!$H20</f>
        <v>0</v>
      </c>
      <c r="L17" s="161"/>
      <c r="M17" s="444">
        <f t="shared" si="16"/>
        <v>0</v>
      </c>
      <c r="N17" s="404">
        <f t="shared" si="17"/>
        <v>0</v>
      </c>
      <c r="O17" s="161">
        <f t="shared" si="17"/>
        <v>0</v>
      </c>
      <c r="P17" s="403">
        <f t="shared" si="18"/>
        <v>0</v>
      </c>
      <c r="Q17" s="161">
        <f>[2]Flat!$I20</f>
        <v>0</v>
      </c>
      <c r="R17" s="161"/>
      <c r="S17" s="462">
        <f t="shared" si="19"/>
        <v>0</v>
      </c>
      <c r="T17" s="161">
        <f>[2]Flat!$J20</f>
        <v>0</v>
      </c>
      <c r="U17" s="161"/>
      <c r="V17" s="462">
        <f t="shared" si="20"/>
        <v>0</v>
      </c>
      <c r="W17" s="161">
        <f>[2]Flat!$K20</f>
        <v>0</v>
      </c>
      <c r="X17" s="161"/>
      <c r="Y17" s="462">
        <f t="shared" si="21"/>
        <v>0</v>
      </c>
      <c r="Z17" s="168">
        <f t="shared" si="22"/>
        <v>0</v>
      </c>
      <c r="AA17" s="161">
        <f t="shared" si="22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[2]Flat!$L20</f>
        <v>0</v>
      </c>
      <c r="AG17" s="161"/>
      <c r="AH17" s="462">
        <f t="shared" si="26"/>
        <v>0</v>
      </c>
      <c r="AI17" s="161">
        <f>[2]Flat!$M20</f>
        <v>0</v>
      </c>
      <c r="AJ17" s="161"/>
      <c r="AK17" s="462">
        <f t="shared" si="27"/>
        <v>0</v>
      </c>
      <c r="AL17" s="161">
        <f>[2]Flat!$N20</f>
        <v>0</v>
      </c>
      <c r="AM17" s="161"/>
      <c r="AN17" s="444">
        <f t="shared" si="28"/>
        <v>0</v>
      </c>
      <c r="AO17" s="404">
        <f t="shared" si="7"/>
        <v>0</v>
      </c>
      <c r="AP17" s="161">
        <f t="shared" si="7"/>
        <v>0</v>
      </c>
      <c r="AQ17" s="403">
        <f t="shared" si="29"/>
        <v>0</v>
      </c>
      <c r="AR17" s="161">
        <f>[2]Flat!$O20</f>
        <v>0</v>
      </c>
      <c r="AS17" s="161"/>
      <c r="AT17" s="462">
        <f t="shared" si="30"/>
        <v>0</v>
      </c>
      <c r="AU17" s="161">
        <f>[2]Flat!$P20</f>
        <v>0</v>
      </c>
      <c r="AV17" s="161"/>
      <c r="AW17" s="462">
        <f t="shared" si="31"/>
        <v>0</v>
      </c>
      <c r="AX17" s="161">
        <f>[2]Flat!$Q20</f>
        <v>0</v>
      </c>
      <c r="AY17" s="161"/>
      <c r="AZ17" s="444">
        <f t="shared" si="32"/>
        <v>0</v>
      </c>
      <c r="BA17" s="496">
        <f t="shared" si="8"/>
        <v>0</v>
      </c>
      <c r="BB17" s="492">
        <f t="shared" si="9"/>
        <v>0</v>
      </c>
      <c r="BC17" s="364">
        <f t="shared" si="33"/>
        <v>0</v>
      </c>
      <c r="BD17" s="371">
        <f t="shared" si="10"/>
        <v>0</v>
      </c>
      <c r="BE17" s="372">
        <f t="shared" si="11"/>
        <v>0</v>
      </c>
      <c r="BF17" s="372">
        <f t="shared" si="34"/>
        <v>0</v>
      </c>
      <c r="BG17" s="371">
        <f t="shared" si="12"/>
        <v>0</v>
      </c>
      <c r="BH17" s="372">
        <f t="shared" si="13"/>
        <v>0</v>
      </c>
      <c r="BI17" s="372">
        <f t="shared" si="35"/>
        <v>0</v>
      </c>
      <c r="BJ17" s="436"/>
      <c r="BK17" s="160">
        <f>VLOOKUP($B17,Test!$A$5:$I$58,3,0)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[2]Flat!$F21</f>
        <v>16848.742260880033</v>
      </c>
      <c r="F18" s="161">
        <v>8401.1</v>
      </c>
      <c r="G18" s="448">
        <f t="shared" si="14"/>
        <v>8447.6422608800331</v>
      </c>
      <c r="H18" s="476">
        <f>[2]Flat!$G21</f>
        <v>16778.23909655981</v>
      </c>
      <c r="I18" s="161">
        <v>4926.3900000000003</v>
      </c>
      <c r="J18" s="448">
        <f t="shared" si="15"/>
        <v>11851.84909655981</v>
      </c>
      <c r="K18" s="476">
        <f>[2]Flat!$H21</f>
        <v>17571.523521633084</v>
      </c>
      <c r="L18" s="161">
        <v>6152.72</v>
      </c>
      <c r="M18" s="444">
        <f t="shared" si="16"/>
        <v>11418.803521633083</v>
      </c>
      <c r="N18" s="404">
        <f t="shared" si="17"/>
        <v>51198.504879072927</v>
      </c>
      <c r="O18" s="161">
        <f t="shared" si="17"/>
        <v>19480.210000000003</v>
      </c>
      <c r="P18" s="403">
        <f t="shared" si="18"/>
        <v>31718.294879072924</v>
      </c>
      <c r="Q18" s="161">
        <f>[2]Flat!$I21</f>
        <v>15376.484920183411</v>
      </c>
      <c r="R18" s="161">
        <v>8491.23</v>
      </c>
      <c r="S18" s="462">
        <f t="shared" si="19"/>
        <v>6885.2549201834117</v>
      </c>
      <c r="T18" s="161">
        <f>[2]Flat!$J21</f>
        <v>16864.624159444102</v>
      </c>
      <c r="U18" s="161"/>
      <c r="V18" s="462">
        <f t="shared" si="20"/>
        <v>16864.624159444102</v>
      </c>
      <c r="W18" s="161">
        <f>[2]Flat!$K21</f>
        <v>17130.402205023271</v>
      </c>
      <c r="X18" s="161"/>
      <c r="Y18" s="462">
        <f t="shared" si="21"/>
        <v>17130.402205023271</v>
      </c>
      <c r="Z18" s="168">
        <f t="shared" si="22"/>
        <v>49371.511284650784</v>
      </c>
      <c r="AA18" s="161">
        <f t="shared" si="22"/>
        <v>8491.23</v>
      </c>
      <c r="AB18" s="403">
        <f t="shared" si="23"/>
        <v>40880.281284650788</v>
      </c>
      <c r="AC18" s="168">
        <f t="shared" si="24"/>
        <v>100570.01616372372</v>
      </c>
      <c r="AD18" s="161">
        <f t="shared" si="24"/>
        <v>27971.440000000002</v>
      </c>
      <c r="AE18" s="403">
        <f t="shared" si="25"/>
        <v>72598.576163723716</v>
      </c>
      <c r="AF18" s="161">
        <f>[2]Flat!$L21</f>
        <v>15514.734796621829</v>
      </c>
      <c r="AG18" s="161"/>
      <c r="AH18" s="462">
        <f t="shared" si="26"/>
        <v>15514.734796621829</v>
      </c>
      <c r="AI18" s="161">
        <f>[2]Flat!$M21</f>
        <v>15602.023718572069</v>
      </c>
      <c r="AJ18" s="161"/>
      <c r="AK18" s="462">
        <f t="shared" si="27"/>
        <v>15602.023718572069</v>
      </c>
      <c r="AL18" s="161">
        <f>[2]Flat!$N21</f>
        <v>16245.525379831231</v>
      </c>
      <c r="AM18" s="161"/>
      <c r="AN18" s="444">
        <f t="shared" si="28"/>
        <v>16245.525379831231</v>
      </c>
      <c r="AO18" s="404">
        <f t="shared" si="7"/>
        <v>47362.283895025132</v>
      </c>
      <c r="AP18" s="161">
        <f t="shared" si="7"/>
        <v>0</v>
      </c>
      <c r="AQ18" s="403">
        <f t="shared" si="29"/>
        <v>47362.283895025132</v>
      </c>
      <c r="AR18" s="161">
        <f>[2]Flat!$O21</f>
        <v>15670.539423400161</v>
      </c>
      <c r="AS18" s="161"/>
      <c r="AT18" s="462">
        <f t="shared" si="30"/>
        <v>15670.539423400161</v>
      </c>
      <c r="AU18" s="161">
        <f>[2]Flat!$P21</f>
        <v>16332.716338079999</v>
      </c>
      <c r="AV18" s="161"/>
      <c r="AW18" s="462">
        <f t="shared" si="31"/>
        <v>16332.716338079999</v>
      </c>
      <c r="AX18" s="161">
        <f>[2]Flat!$Q21</f>
        <v>15057.71283106892</v>
      </c>
      <c r="AY18" s="161"/>
      <c r="AZ18" s="444">
        <f t="shared" si="32"/>
        <v>15057.71283106892</v>
      </c>
      <c r="BA18" s="496">
        <f t="shared" si="8"/>
        <v>47060.968592549085</v>
      </c>
      <c r="BB18" s="492">
        <f t="shared" si="9"/>
        <v>0</v>
      </c>
      <c r="BC18" s="364">
        <f t="shared" si="33"/>
        <v>47060.968592549085</v>
      </c>
      <c r="BD18" s="371">
        <f t="shared" si="10"/>
        <v>94423.252487574209</v>
      </c>
      <c r="BE18" s="372">
        <f t="shared" si="11"/>
        <v>0</v>
      </c>
      <c r="BF18" s="372">
        <f t="shared" si="34"/>
        <v>94423.252487574209</v>
      </c>
      <c r="BG18" s="371">
        <f t="shared" si="12"/>
        <v>194993.26865129793</v>
      </c>
      <c r="BH18" s="372">
        <f t="shared" si="13"/>
        <v>27971.440000000002</v>
      </c>
      <c r="BI18" s="372">
        <f t="shared" si="35"/>
        <v>167021.82865129792</v>
      </c>
      <c r="BJ18" s="436"/>
      <c r="BK18" s="160">
        <f>VLOOKUP($B18,Test!$A$5:$I$58,3,0)</f>
        <v>4192.46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[2]Flat!$F22</f>
        <v>5559.3</v>
      </c>
      <c r="F19" s="161">
        <v>275179</v>
      </c>
      <c r="G19" s="448">
        <f t="shared" si="14"/>
        <v>-269619.7</v>
      </c>
      <c r="H19" s="476">
        <f>[2]Flat!$G22</f>
        <v>5559.3</v>
      </c>
      <c r="I19" s="161">
        <v>11697.88</v>
      </c>
      <c r="J19" s="448">
        <f t="shared" si="15"/>
        <v>-6138.579999999999</v>
      </c>
      <c r="K19" s="476">
        <f>[2]Flat!$H22</f>
        <v>5559.3</v>
      </c>
      <c r="L19" s="161">
        <v>36708</v>
      </c>
      <c r="M19" s="444">
        <f t="shared" si="16"/>
        <v>-31148.7</v>
      </c>
      <c r="N19" s="404">
        <f t="shared" si="17"/>
        <v>16677.900000000001</v>
      </c>
      <c r="O19" s="161">
        <f t="shared" si="17"/>
        <v>323584.88</v>
      </c>
      <c r="P19" s="403">
        <f t="shared" si="18"/>
        <v>-306906.98</v>
      </c>
      <c r="Q19" s="161">
        <f>[2]Flat!$I22</f>
        <v>5559.3</v>
      </c>
      <c r="R19" s="161">
        <v>168864.02</v>
      </c>
      <c r="S19" s="462">
        <f t="shared" si="19"/>
        <v>-163304.72</v>
      </c>
      <c r="T19" s="161">
        <f>[2]Flat!$J22</f>
        <v>5559.3</v>
      </c>
      <c r="U19" s="161"/>
      <c r="V19" s="462">
        <f t="shared" si="20"/>
        <v>5559.3</v>
      </c>
      <c r="W19" s="161">
        <f>[2]Flat!$K22</f>
        <v>5559.3</v>
      </c>
      <c r="X19" s="161"/>
      <c r="Y19" s="462">
        <f t="shared" si="21"/>
        <v>5559.3</v>
      </c>
      <c r="Z19" s="168">
        <f t="shared" si="22"/>
        <v>16677.900000000001</v>
      </c>
      <c r="AA19" s="161">
        <f t="shared" si="22"/>
        <v>168864.02</v>
      </c>
      <c r="AB19" s="403">
        <f t="shared" si="23"/>
        <v>-152186.12</v>
      </c>
      <c r="AC19" s="168">
        <f t="shared" si="24"/>
        <v>33355.800000000003</v>
      </c>
      <c r="AD19" s="161">
        <f t="shared" si="24"/>
        <v>492448.9</v>
      </c>
      <c r="AE19" s="403">
        <f t="shared" si="25"/>
        <v>-459093.10000000003</v>
      </c>
      <c r="AF19" s="161">
        <f>[2]Flat!$L22</f>
        <v>5559.3</v>
      </c>
      <c r="AG19" s="161"/>
      <c r="AH19" s="462">
        <f t="shared" si="26"/>
        <v>5559.3</v>
      </c>
      <c r="AI19" s="161">
        <f>[2]Flat!$M22</f>
        <v>5559.3</v>
      </c>
      <c r="AJ19" s="161"/>
      <c r="AK19" s="462">
        <f t="shared" si="27"/>
        <v>5559.3</v>
      </c>
      <c r="AL19" s="161">
        <f>[2]Flat!$N22</f>
        <v>5559.3</v>
      </c>
      <c r="AM19" s="161"/>
      <c r="AN19" s="444">
        <f t="shared" si="28"/>
        <v>5559.3</v>
      </c>
      <c r="AO19" s="404">
        <f t="shared" si="7"/>
        <v>16677.900000000001</v>
      </c>
      <c r="AP19" s="161">
        <f t="shared" si="7"/>
        <v>0</v>
      </c>
      <c r="AQ19" s="403">
        <f t="shared" si="29"/>
        <v>16677.900000000001</v>
      </c>
      <c r="AR19" s="161">
        <f>[2]Flat!$O22</f>
        <v>5559.3</v>
      </c>
      <c r="AS19" s="161"/>
      <c r="AT19" s="462">
        <f t="shared" si="30"/>
        <v>5559.3</v>
      </c>
      <c r="AU19" s="161">
        <f>[2]Flat!$P22</f>
        <v>5559.3</v>
      </c>
      <c r="AV19" s="161"/>
      <c r="AW19" s="462">
        <f t="shared" si="31"/>
        <v>5559.3</v>
      </c>
      <c r="AX19" s="161">
        <f>[2]Flat!$Q22</f>
        <v>5559.3</v>
      </c>
      <c r="AY19" s="161"/>
      <c r="AZ19" s="444">
        <f t="shared" si="32"/>
        <v>5559.3</v>
      </c>
      <c r="BA19" s="496">
        <f t="shared" si="8"/>
        <v>16677.900000000001</v>
      </c>
      <c r="BB19" s="492">
        <f t="shared" si="9"/>
        <v>0</v>
      </c>
      <c r="BC19" s="364">
        <f t="shared" si="33"/>
        <v>16677.900000000001</v>
      </c>
      <c r="BD19" s="371">
        <f t="shared" si="10"/>
        <v>33355.800000000003</v>
      </c>
      <c r="BE19" s="372">
        <f t="shared" si="11"/>
        <v>0</v>
      </c>
      <c r="BF19" s="372">
        <f t="shared" si="34"/>
        <v>33355.800000000003</v>
      </c>
      <c r="BG19" s="371">
        <f t="shared" si="12"/>
        <v>66711.600000000006</v>
      </c>
      <c r="BH19" s="372">
        <f t="shared" si="13"/>
        <v>492448.9</v>
      </c>
      <c r="BI19" s="372">
        <f t="shared" si="35"/>
        <v>-425737.30000000005</v>
      </c>
      <c r="BJ19" s="436"/>
      <c r="BK19" s="160">
        <f>VLOOKUP($B19,Test!$A$5:$I$58,3,0)</f>
        <v>88697.76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[2]Flat!$F23</f>
        <v>0</v>
      </c>
      <c r="F20" s="161">
        <v>0</v>
      </c>
      <c r="G20" s="448">
        <f t="shared" si="14"/>
        <v>0</v>
      </c>
      <c r="H20" s="476">
        <f>[2]Flat!$G23</f>
        <v>0</v>
      </c>
      <c r="I20" s="161">
        <v>0</v>
      </c>
      <c r="J20" s="448">
        <f t="shared" si="15"/>
        <v>0</v>
      </c>
      <c r="K20" s="476">
        <f>[2]Flat!$H23</f>
        <v>0</v>
      </c>
      <c r="L20" s="161">
        <v>0</v>
      </c>
      <c r="M20" s="444">
        <f t="shared" si="16"/>
        <v>0</v>
      </c>
      <c r="N20" s="404">
        <f t="shared" si="17"/>
        <v>0</v>
      </c>
      <c r="O20" s="161">
        <f t="shared" si="17"/>
        <v>0</v>
      </c>
      <c r="P20" s="403">
        <f t="shared" si="18"/>
        <v>0</v>
      </c>
      <c r="Q20" s="161">
        <f>[2]Flat!$I23</f>
        <v>0</v>
      </c>
      <c r="R20" s="161">
        <v>0</v>
      </c>
      <c r="S20" s="462">
        <f t="shared" si="19"/>
        <v>0</v>
      </c>
      <c r="T20" s="161">
        <f>[2]Flat!$J23</f>
        <v>0</v>
      </c>
      <c r="U20" s="161"/>
      <c r="V20" s="462">
        <f t="shared" si="20"/>
        <v>0</v>
      </c>
      <c r="W20" s="161">
        <f>[2]Flat!$K23</f>
        <v>0</v>
      </c>
      <c r="X20" s="161"/>
      <c r="Y20" s="462">
        <f t="shared" si="21"/>
        <v>0</v>
      </c>
      <c r="Z20" s="168">
        <f t="shared" si="22"/>
        <v>0</v>
      </c>
      <c r="AA20" s="161">
        <f t="shared" si="22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[2]Flat!$L23</f>
        <v>0</v>
      </c>
      <c r="AG20" s="161"/>
      <c r="AH20" s="462">
        <f t="shared" si="26"/>
        <v>0</v>
      </c>
      <c r="AI20" s="161">
        <f>[2]Flat!$M23</f>
        <v>0</v>
      </c>
      <c r="AJ20" s="161"/>
      <c r="AK20" s="462">
        <f t="shared" si="27"/>
        <v>0</v>
      </c>
      <c r="AL20" s="161">
        <f>[2]Flat!$N23</f>
        <v>0</v>
      </c>
      <c r="AM20" s="161"/>
      <c r="AN20" s="444">
        <f t="shared" si="28"/>
        <v>0</v>
      </c>
      <c r="AO20" s="404">
        <f t="shared" si="7"/>
        <v>0</v>
      </c>
      <c r="AP20" s="161">
        <f t="shared" si="7"/>
        <v>0</v>
      </c>
      <c r="AQ20" s="403">
        <f t="shared" si="29"/>
        <v>0</v>
      </c>
      <c r="AR20" s="161">
        <f>[2]Flat!$O23</f>
        <v>0</v>
      </c>
      <c r="AS20" s="161"/>
      <c r="AT20" s="462">
        <f t="shared" si="30"/>
        <v>0</v>
      </c>
      <c r="AU20" s="161">
        <f>[2]Flat!$P23</f>
        <v>0</v>
      </c>
      <c r="AV20" s="161"/>
      <c r="AW20" s="462">
        <f t="shared" si="31"/>
        <v>0</v>
      </c>
      <c r="AX20" s="161">
        <f>[2]Flat!$Q23</f>
        <v>0</v>
      </c>
      <c r="AY20" s="161"/>
      <c r="AZ20" s="444">
        <f t="shared" si="32"/>
        <v>0</v>
      </c>
      <c r="BA20" s="496">
        <f t="shared" si="8"/>
        <v>0</v>
      </c>
      <c r="BB20" s="492">
        <f t="shared" si="9"/>
        <v>0</v>
      </c>
      <c r="BC20" s="364">
        <f t="shared" si="33"/>
        <v>0</v>
      </c>
      <c r="BD20" s="371">
        <f t="shared" si="10"/>
        <v>0</v>
      </c>
      <c r="BE20" s="372">
        <f t="shared" si="11"/>
        <v>0</v>
      </c>
      <c r="BF20" s="372">
        <f t="shared" si="34"/>
        <v>0</v>
      </c>
      <c r="BG20" s="371">
        <f t="shared" si="12"/>
        <v>0</v>
      </c>
      <c r="BH20" s="372">
        <f t="shared" si="13"/>
        <v>0</v>
      </c>
      <c r="BI20" s="372">
        <f t="shared" si="35"/>
        <v>0</v>
      </c>
      <c r="BJ20" s="436"/>
      <c r="BK20" s="160">
        <f>VLOOKUP($B20,Test!$A$5:$I$58,3,0)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[2]Flat!$F24</f>
        <v>-4907.6363636363603</v>
      </c>
      <c r="F21" s="161">
        <v>-724226.99</v>
      </c>
      <c r="G21" s="448">
        <f t="shared" si="14"/>
        <v>719319.35363636364</v>
      </c>
      <c r="H21" s="476">
        <f>[2]Flat!$G24</f>
        <v>-4907.6363636363603</v>
      </c>
      <c r="I21" s="161">
        <v>-898838.34</v>
      </c>
      <c r="J21" s="448">
        <f t="shared" si="15"/>
        <v>893930.70363636361</v>
      </c>
      <c r="K21" s="476">
        <f>[2]Flat!$H24</f>
        <v>-4907.6363636363603</v>
      </c>
      <c r="L21" s="161">
        <v>-2321</v>
      </c>
      <c r="M21" s="444">
        <f t="shared" si="16"/>
        <v>-2586.6363636363603</v>
      </c>
      <c r="N21" s="404">
        <f t="shared" si="17"/>
        <v>-14722.909090909081</v>
      </c>
      <c r="O21" s="161">
        <f t="shared" si="17"/>
        <v>-1625386.33</v>
      </c>
      <c r="P21" s="403">
        <f t="shared" si="18"/>
        <v>1610663.4209090909</v>
      </c>
      <c r="Q21" s="161">
        <f>[2]Flat!$I24</f>
        <v>-4907.6363636363603</v>
      </c>
      <c r="R21" s="161">
        <v>-400</v>
      </c>
      <c r="S21" s="462">
        <f t="shared" si="19"/>
        <v>-4507.6363636363603</v>
      </c>
      <c r="T21" s="161">
        <f>[2]Flat!$J24</f>
        <v>-4907.6363636363603</v>
      </c>
      <c r="U21" s="161"/>
      <c r="V21" s="462">
        <f t="shared" si="20"/>
        <v>-4907.6363636363603</v>
      </c>
      <c r="W21" s="161">
        <f>[2]Flat!$K24</f>
        <v>-4907.6363636363603</v>
      </c>
      <c r="X21" s="161"/>
      <c r="Y21" s="462">
        <f t="shared" si="21"/>
        <v>-4907.6363636363603</v>
      </c>
      <c r="Z21" s="168">
        <f t="shared" si="22"/>
        <v>-14722.909090909081</v>
      </c>
      <c r="AA21" s="161">
        <f t="shared" si="22"/>
        <v>-400</v>
      </c>
      <c r="AB21" s="403">
        <f t="shared" si="23"/>
        <v>-14322.909090909081</v>
      </c>
      <c r="AC21" s="168">
        <f t="shared" si="24"/>
        <v>-29445.818181818162</v>
      </c>
      <c r="AD21" s="161">
        <f t="shared" si="24"/>
        <v>-1625786.33</v>
      </c>
      <c r="AE21" s="403">
        <f t="shared" si="25"/>
        <v>1596340.511818182</v>
      </c>
      <c r="AF21" s="161">
        <f>[2]Flat!$L24</f>
        <v>-4907.6363636363603</v>
      </c>
      <c r="AG21" s="161"/>
      <c r="AH21" s="462">
        <f t="shared" si="26"/>
        <v>-4907.6363636363603</v>
      </c>
      <c r="AI21" s="161">
        <f>[2]Flat!$M24</f>
        <v>-4907.6363636363603</v>
      </c>
      <c r="AJ21" s="161"/>
      <c r="AK21" s="462">
        <f t="shared" si="27"/>
        <v>-4907.6363636363603</v>
      </c>
      <c r="AL21" s="161">
        <f>[2]Flat!$N24</f>
        <v>-4907.6363636363603</v>
      </c>
      <c r="AM21" s="161"/>
      <c r="AN21" s="444">
        <f t="shared" si="28"/>
        <v>-4907.6363636363603</v>
      </c>
      <c r="AO21" s="404">
        <f t="shared" si="7"/>
        <v>-14722.909090909081</v>
      </c>
      <c r="AP21" s="161">
        <f t="shared" si="7"/>
        <v>0</v>
      </c>
      <c r="AQ21" s="403">
        <f t="shared" si="29"/>
        <v>-14722.909090909081</v>
      </c>
      <c r="AR21" s="161">
        <f>[2]Flat!$O24</f>
        <v>-4907.6363636363603</v>
      </c>
      <c r="AS21" s="161"/>
      <c r="AT21" s="462">
        <f t="shared" si="30"/>
        <v>-4907.6363636363603</v>
      </c>
      <c r="AU21" s="161">
        <f>[2]Flat!$P24</f>
        <v>-4907.6363636363603</v>
      </c>
      <c r="AV21" s="161"/>
      <c r="AW21" s="462">
        <f t="shared" si="31"/>
        <v>-4907.6363636363603</v>
      </c>
      <c r="AX21" s="161">
        <f>[2]Flat!$Q24</f>
        <v>-4907.6363636363603</v>
      </c>
      <c r="AY21" s="161"/>
      <c r="AZ21" s="444">
        <f t="shared" si="32"/>
        <v>-4907.6363636363603</v>
      </c>
      <c r="BA21" s="496">
        <f t="shared" si="8"/>
        <v>-14722.909090909081</v>
      </c>
      <c r="BB21" s="492">
        <f t="shared" si="9"/>
        <v>0</v>
      </c>
      <c r="BC21" s="364">
        <f t="shared" si="33"/>
        <v>-14722.909090909081</v>
      </c>
      <c r="BD21" s="371">
        <f t="shared" si="10"/>
        <v>-29445.818181818162</v>
      </c>
      <c r="BE21" s="372">
        <f t="shared" si="11"/>
        <v>0</v>
      </c>
      <c r="BF21" s="372">
        <f t="shared" si="34"/>
        <v>-29445.818181818162</v>
      </c>
      <c r="BG21" s="371">
        <f t="shared" si="12"/>
        <v>-58891.636363636324</v>
      </c>
      <c r="BH21" s="372">
        <f t="shared" si="13"/>
        <v>-1625786.33</v>
      </c>
      <c r="BI21" s="372">
        <f t="shared" si="35"/>
        <v>1566894.6936363638</v>
      </c>
      <c r="BJ21" s="436"/>
      <c r="BK21" s="160">
        <f>VLOOKUP($B21,Test!$A$5:$I$58,3,0)</f>
        <v>-202877.84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[2]Flat!$F25</f>
        <v>0</v>
      </c>
      <c r="F22" s="161"/>
      <c r="G22" s="448">
        <f t="shared" si="14"/>
        <v>0</v>
      </c>
      <c r="H22" s="476">
        <f>[2]Flat!$G25</f>
        <v>0</v>
      </c>
      <c r="I22" s="161"/>
      <c r="J22" s="448">
        <f t="shared" si="15"/>
        <v>0</v>
      </c>
      <c r="K22" s="476">
        <f>[2]Flat!$H25</f>
        <v>0</v>
      </c>
      <c r="L22" s="161"/>
      <c r="M22" s="444">
        <f t="shared" si="16"/>
        <v>0</v>
      </c>
      <c r="N22" s="404">
        <f t="shared" si="17"/>
        <v>0</v>
      </c>
      <c r="O22" s="161">
        <f t="shared" si="17"/>
        <v>0</v>
      </c>
      <c r="P22" s="403">
        <f t="shared" si="18"/>
        <v>0</v>
      </c>
      <c r="Q22" s="161">
        <f>[2]Flat!$I25</f>
        <v>0</v>
      </c>
      <c r="R22" s="161"/>
      <c r="S22" s="462">
        <f t="shared" si="19"/>
        <v>0</v>
      </c>
      <c r="T22" s="161">
        <f>[2]Flat!$J25</f>
        <v>0</v>
      </c>
      <c r="U22" s="161"/>
      <c r="V22" s="462">
        <f t="shared" si="20"/>
        <v>0</v>
      </c>
      <c r="W22" s="161">
        <f>[2]Flat!$K25</f>
        <v>0</v>
      </c>
      <c r="X22" s="161"/>
      <c r="Y22" s="462">
        <f t="shared" si="21"/>
        <v>0</v>
      </c>
      <c r="Z22" s="168">
        <f t="shared" si="22"/>
        <v>0</v>
      </c>
      <c r="AA22" s="161">
        <f t="shared" si="22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[2]Flat!$L25</f>
        <v>0</v>
      </c>
      <c r="AG22" s="161"/>
      <c r="AH22" s="462">
        <f t="shared" si="26"/>
        <v>0</v>
      </c>
      <c r="AI22" s="161">
        <f>[2]Flat!$M25</f>
        <v>0</v>
      </c>
      <c r="AJ22" s="161"/>
      <c r="AK22" s="462">
        <f t="shared" si="27"/>
        <v>0</v>
      </c>
      <c r="AL22" s="161">
        <f>[2]Flat!$N25</f>
        <v>0</v>
      </c>
      <c r="AM22" s="161"/>
      <c r="AN22" s="444">
        <f t="shared" si="28"/>
        <v>0</v>
      </c>
      <c r="AO22" s="404">
        <f t="shared" si="7"/>
        <v>0</v>
      </c>
      <c r="AP22" s="161">
        <f t="shared" si="7"/>
        <v>0</v>
      </c>
      <c r="AQ22" s="403">
        <f t="shared" si="29"/>
        <v>0</v>
      </c>
      <c r="AR22" s="161">
        <f>[2]Flat!$O25</f>
        <v>0</v>
      </c>
      <c r="AS22" s="161"/>
      <c r="AT22" s="462">
        <f t="shared" si="30"/>
        <v>0</v>
      </c>
      <c r="AU22" s="161">
        <f>[2]Flat!$P25</f>
        <v>0</v>
      </c>
      <c r="AV22" s="161"/>
      <c r="AW22" s="462">
        <f t="shared" si="31"/>
        <v>0</v>
      </c>
      <c r="AX22" s="161">
        <f>[2]Flat!$Q25</f>
        <v>0</v>
      </c>
      <c r="AY22" s="161"/>
      <c r="AZ22" s="444">
        <f t="shared" si="32"/>
        <v>0</v>
      </c>
      <c r="BA22" s="496">
        <f t="shared" si="8"/>
        <v>0</v>
      </c>
      <c r="BB22" s="492">
        <f t="shared" si="9"/>
        <v>0</v>
      </c>
      <c r="BC22" s="364">
        <f t="shared" si="33"/>
        <v>0</v>
      </c>
      <c r="BD22" s="371">
        <f t="shared" si="10"/>
        <v>0</v>
      </c>
      <c r="BE22" s="372">
        <f t="shared" si="11"/>
        <v>0</v>
      </c>
      <c r="BF22" s="372">
        <f t="shared" si="34"/>
        <v>0</v>
      </c>
      <c r="BG22" s="371">
        <f t="shared" si="12"/>
        <v>0</v>
      </c>
      <c r="BH22" s="372">
        <f t="shared" si="13"/>
        <v>0</v>
      </c>
      <c r="BI22" s="372">
        <f t="shared" si="35"/>
        <v>0</v>
      </c>
      <c r="BJ22" s="436"/>
      <c r="BK22" s="160">
        <f>VLOOKUP($B22,Test!$A$5:$I$58,3,0)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[2]Flat!$F26</f>
        <v>0</v>
      </c>
      <c r="F23" s="161"/>
      <c r="G23" s="448">
        <f t="shared" si="14"/>
        <v>0</v>
      </c>
      <c r="H23" s="476">
        <f>[2]Flat!$G26</f>
        <v>0</v>
      </c>
      <c r="I23" s="161"/>
      <c r="J23" s="448">
        <f t="shared" si="15"/>
        <v>0</v>
      </c>
      <c r="K23" s="476">
        <f>[2]Flat!$H26</f>
        <v>0</v>
      </c>
      <c r="L23" s="161"/>
      <c r="M23" s="444">
        <f t="shared" si="16"/>
        <v>0</v>
      </c>
      <c r="N23" s="404">
        <f t="shared" si="17"/>
        <v>0</v>
      </c>
      <c r="O23" s="161">
        <f t="shared" si="17"/>
        <v>0</v>
      </c>
      <c r="P23" s="403">
        <f t="shared" si="18"/>
        <v>0</v>
      </c>
      <c r="Q23" s="161">
        <f>[2]Flat!$I26</f>
        <v>0</v>
      </c>
      <c r="R23" s="161"/>
      <c r="S23" s="462">
        <f t="shared" si="19"/>
        <v>0</v>
      </c>
      <c r="T23" s="161">
        <f>[2]Flat!$J26</f>
        <v>0</v>
      </c>
      <c r="U23" s="161"/>
      <c r="V23" s="462">
        <f t="shared" si="20"/>
        <v>0</v>
      </c>
      <c r="W23" s="161">
        <f>[2]Flat!$K26</f>
        <v>0</v>
      </c>
      <c r="X23" s="161"/>
      <c r="Y23" s="462">
        <f t="shared" si="21"/>
        <v>0</v>
      </c>
      <c r="Z23" s="168">
        <f t="shared" si="22"/>
        <v>0</v>
      </c>
      <c r="AA23" s="161">
        <f t="shared" si="22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[2]Flat!$L26</f>
        <v>0</v>
      </c>
      <c r="AG23" s="161"/>
      <c r="AH23" s="462">
        <f t="shared" si="26"/>
        <v>0</v>
      </c>
      <c r="AI23" s="161">
        <f>[2]Flat!$M26</f>
        <v>0</v>
      </c>
      <c r="AJ23" s="161"/>
      <c r="AK23" s="462">
        <f t="shared" si="27"/>
        <v>0</v>
      </c>
      <c r="AL23" s="161">
        <f>[2]Flat!$N26</f>
        <v>0</v>
      </c>
      <c r="AM23" s="161"/>
      <c r="AN23" s="444">
        <f t="shared" si="28"/>
        <v>0</v>
      </c>
      <c r="AO23" s="404">
        <f t="shared" si="7"/>
        <v>0</v>
      </c>
      <c r="AP23" s="161">
        <f t="shared" si="7"/>
        <v>0</v>
      </c>
      <c r="AQ23" s="403">
        <f t="shared" si="29"/>
        <v>0</v>
      </c>
      <c r="AR23" s="161">
        <f>[2]Flat!$O26</f>
        <v>0</v>
      </c>
      <c r="AS23" s="161"/>
      <c r="AT23" s="462">
        <f t="shared" si="30"/>
        <v>0</v>
      </c>
      <c r="AU23" s="161">
        <f>[2]Flat!$P26</f>
        <v>0</v>
      </c>
      <c r="AV23" s="161"/>
      <c r="AW23" s="462">
        <f t="shared" si="31"/>
        <v>0</v>
      </c>
      <c r="AX23" s="161">
        <f>[2]Flat!$Q26</f>
        <v>0</v>
      </c>
      <c r="AY23" s="161"/>
      <c r="AZ23" s="444">
        <f t="shared" si="32"/>
        <v>0</v>
      </c>
      <c r="BA23" s="496">
        <f t="shared" si="8"/>
        <v>0</v>
      </c>
      <c r="BB23" s="492">
        <f t="shared" si="9"/>
        <v>0</v>
      </c>
      <c r="BC23" s="364">
        <f t="shared" si="33"/>
        <v>0</v>
      </c>
      <c r="BD23" s="371">
        <f t="shared" si="10"/>
        <v>0</v>
      </c>
      <c r="BE23" s="372">
        <f t="shared" si="11"/>
        <v>0</v>
      </c>
      <c r="BF23" s="372">
        <f t="shared" si="34"/>
        <v>0</v>
      </c>
      <c r="BG23" s="371">
        <f t="shared" si="12"/>
        <v>0</v>
      </c>
      <c r="BH23" s="372">
        <f t="shared" si="13"/>
        <v>0</v>
      </c>
      <c r="BI23" s="372">
        <f t="shared" si="35"/>
        <v>0</v>
      </c>
      <c r="BJ23" s="436"/>
      <c r="BK23" s="160">
        <f>VLOOKUP($B23,Test!$A$5:$I$58,3,0)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[2]Flat!$F27</f>
        <v>28063.798127999995</v>
      </c>
      <c r="F24" s="161">
        <v>11973.82</v>
      </c>
      <c r="G24" s="448">
        <f t="shared" si="14"/>
        <v>16089.978127999995</v>
      </c>
      <c r="H24" s="476">
        <f>[2]Flat!$G27</f>
        <v>13751.208640000001</v>
      </c>
      <c r="I24" s="161">
        <v>59729.66</v>
      </c>
      <c r="J24" s="448">
        <f t="shared" si="15"/>
        <v>-45978.451360000006</v>
      </c>
      <c r="K24" s="476">
        <f>[2]Flat!$H27</f>
        <v>14791.234328</v>
      </c>
      <c r="L24" s="161">
        <v>84384.29</v>
      </c>
      <c r="M24" s="444">
        <f t="shared" si="16"/>
        <v>-69593.055671999988</v>
      </c>
      <c r="N24" s="404">
        <f t="shared" si="17"/>
        <v>56606.241095999991</v>
      </c>
      <c r="O24" s="161">
        <f t="shared" si="17"/>
        <v>156087.77000000002</v>
      </c>
      <c r="P24" s="403">
        <f t="shared" si="18"/>
        <v>-99481.528904000035</v>
      </c>
      <c r="Q24" s="161">
        <f>[2]Flat!$I27</f>
        <v>10663.282223999999</v>
      </c>
      <c r="R24" s="161">
        <v>420335.78</v>
      </c>
      <c r="S24" s="462">
        <f t="shared" si="19"/>
        <v>-409672.497776</v>
      </c>
      <c r="T24" s="161">
        <f>[2]Flat!$J27</f>
        <v>10869.406887999998</v>
      </c>
      <c r="U24" s="161"/>
      <c r="V24" s="462">
        <f t="shared" si="20"/>
        <v>10869.406887999998</v>
      </c>
      <c r="W24" s="161">
        <f>[2]Flat!$K27</f>
        <v>11352.798127999999</v>
      </c>
      <c r="X24" s="161"/>
      <c r="Y24" s="462">
        <f t="shared" si="21"/>
        <v>11352.798127999999</v>
      </c>
      <c r="Z24" s="168">
        <f t="shared" si="22"/>
        <v>32885.487239999995</v>
      </c>
      <c r="AA24" s="161">
        <f t="shared" si="22"/>
        <v>420335.78</v>
      </c>
      <c r="AB24" s="403">
        <f t="shared" si="23"/>
        <v>-387450.29276000004</v>
      </c>
      <c r="AC24" s="168">
        <f t="shared" si="24"/>
        <v>89491.728335999986</v>
      </c>
      <c r="AD24" s="161">
        <f t="shared" si="24"/>
        <v>576423.55000000005</v>
      </c>
      <c r="AE24" s="403">
        <f t="shared" si="25"/>
        <v>-486931.82166400005</v>
      </c>
      <c r="AF24" s="161">
        <f>[2]Flat!$L27</f>
        <v>19027.312303999999</v>
      </c>
      <c r="AG24" s="161"/>
      <c r="AH24" s="462">
        <f t="shared" si="26"/>
        <v>19027.312303999999</v>
      </c>
      <c r="AI24" s="161">
        <f>[2]Flat!$M27</f>
        <v>11538.449528000001</v>
      </c>
      <c r="AJ24" s="161"/>
      <c r="AK24" s="462">
        <f t="shared" si="27"/>
        <v>11538.449528000001</v>
      </c>
      <c r="AL24" s="161">
        <f>[2]Flat!$N27</f>
        <v>11605.404999999999</v>
      </c>
      <c r="AM24" s="161"/>
      <c r="AN24" s="444">
        <f t="shared" si="28"/>
        <v>11605.404999999999</v>
      </c>
      <c r="AO24" s="404">
        <f t="shared" si="7"/>
        <v>42171.166832000003</v>
      </c>
      <c r="AP24" s="161">
        <f t="shared" si="7"/>
        <v>0</v>
      </c>
      <c r="AQ24" s="403">
        <f t="shared" si="29"/>
        <v>42171.166832000003</v>
      </c>
      <c r="AR24" s="161">
        <f>[2]Flat!$O27</f>
        <v>9730.9400399999995</v>
      </c>
      <c r="AS24" s="161"/>
      <c r="AT24" s="462">
        <f t="shared" si="30"/>
        <v>9730.9400399999995</v>
      </c>
      <c r="AU24" s="161">
        <f>[2]Flat!$P27</f>
        <v>10010.750255999999</v>
      </c>
      <c r="AV24" s="161"/>
      <c r="AW24" s="462">
        <f t="shared" si="31"/>
        <v>10010.750255999999</v>
      </c>
      <c r="AX24" s="161">
        <f>[2]Flat!$Q27</f>
        <v>13530.29508</v>
      </c>
      <c r="AY24" s="161"/>
      <c r="AZ24" s="444">
        <f t="shared" si="32"/>
        <v>13530.29508</v>
      </c>
      <c r="BA24" s="496">
        <f t="shared" si="8"/>
        <v>33271.985375999997</v>
      </c>
      <c r="BB24" s="492">
        <f t="shared" si="9"/>
        <v>0</v>
      </c>
      <c r="BC24" s="364">
        <f t="shared" si="33"/>
        <v>33271.985375999997</v>
      </c>
      <c r="BD24" s="371">
        <f t="shared" si="10"/>
        <v>75443.152208</v>
      </c>
      <c r="BE24" s="372">
        <f t="shared" si="11"/>
        <v>0</v>
      </c>
      <c r="BF24" s="372">
        <f t="shared" si="34"/>
        <v>75443.152208</v>
      </c>
      <c r="BG24" s="371">
        <f t="shared" si="12"/>
        <v>164934.88054399999</v>
      </c>
      <c r="BH24" s="372">
        <f t="shared" si="13"/>
        <v>576423.55000000005</v>
      </c>
      <c r="BI24" s="372">
        <f t="shared" si="35"/>
        <v>-411488.66945600009</v>
      </c>
      <c r="BJ24" s="436"/>
      <c r="BK24" s="160">
        <f>VLOOKUP($B24,Test!$A$5:$I$58,3,0)</f>
        <v>15396.78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[2]Flat!$F28</f>
        <v>0</v>
      </c>
      <c r="F25" s="161"/>
      <c r="G25" s="448">
        <f t="shared" si="14"/>
        <v>0</v>
      </c>
      <c r="H25" s="476">
        <f>[2]Flat!$G28</f>
        <v>0</v>
      </c>
      <c r="I25" s="161"/>
      <c r="J25" s="448">
        <f t="shared" si="15"/>
        <v>0</v>
      </c>
      <c r="K25" s="476">
        <f>[2]Flat!$H28</f>
        <v>0</v>
      </c>
      <c r="L25" s="161"/>
      <c r="M25" s="444">
        <f t="shared" si="16"/>
        <v>0</v>
      </c>
      <c r="N25" s="404">
        <f t="shared" si="17"/>
        <v>0</v>
      </c>
      <c r="O25" s="161">
        <f t="shared" si="17"/>
        <v>0</v>
      </c>
      <c r="P25" s="403">
        <f t="shared" si="18"/>
        <v>0</v>
      </c>
      <c r="Q25" s="161">
        <f>[2]Flat!$I28</f>
        <v>0</v>
      </c>
      <c r="R25" s="161"/>
      <c r="S25" s="462">
        <f t="shared" si="19"/>
        <v>0</v>
      </c>
      <c r="T25" s="161">
        <f>[2]Flat!$J28</f>
        <v>0</v>
      </c>
      <c r="U25" s="161"/>
      <c r="V25" s="462">
        <f t="shared" si="20"/>
        <v>0</v>
      </c>
      <c r="W25" s="161">
        <f>[2]Flat!$K28</f>
        <v>0</v>
      </c>
      <c r="X25" s="161"/>
      <c r="Y25" s="462">
        <f t="shared" si="21"/>
        <v>0</v>
      </c>
      <c r="Z25" s="168">
        <f t="shared" si="22"/>
        <v>0</v>
      </c>
      <c r="AA25" s="161">
        <f t="shared" si="22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[2]Flat!$L28</f>
        <v>0</v>
      </c>
      <c r="AG25" s="161"/>
      <c r="AH25" s="462">
        <f t="shared" si="26"/>
        <v>0</v>
      </c>
      <c r="AI25" s="161">
        <f>[2]Flat!$M28</f>
        <v>0</v>
      </c>
      <c r="AJ25" s="161"/>
      <c r="AK25" s="462">
        <f t="shared" si="27"/>
        <v>0</v>
      </c>
      <c r="AL25" s="161">
        <f>[2]Flat!$N28</f>
        <v>0</v>
      </c>
      <c r="AM25" s="161"/>
      <c r="AN25" s="444">
        <f t="shared" si="28"/>
        <v>0</v>
      </c>
      <c r="AO25" s="404">
        <f t="shared" si="7"/>
        <v>0</v>
      </c>
      <c r="AP25" s="161">
        <f t="shared" si="7"/>
        <v>0</v>
      </c>
      <c r="AQ25" s="403">
        <f t="shared" si="29"/>
        <v>0</v>
      </c>
      <c r="AR25" s="161">
        <f>[2]Flat!$O28</f>
        <v>0</v>
      </c>
      <c r="AS25" s="161"/>
      <c r="AT25" s="462">
        <f t="shared" si="30"/>
        <v>0</v>
      </c>
      <c r="AU25" s="161">
        <f>[2]Flat!$P28</f>
        <v>0</v>
      </c>
      <c r="AV25" s="161"/>
      <c r="AW25" s="462">
        <f t="shared" si="31"/>
        <v>0</v>
      </c>
      <c r="AX25" s="161">
        <f>[2]Flat!$Q28</f>
        <v>0</v>
      </c>
      <c r="AY25" s="161"/>
      <c r="AZ25" s="444">
        <f t="shared" si="32"/>
        <v>0</v>
      </c>
      <c r="BA25" s="496">
        <f t="shared" si="8"/>
        <v>0</v>
      </c>
      <c r="BB25" s="492">
        <f t="shared" si="9"/>
        <v>0</v>
      </c>
      <c r="BC25" s="364">
        <f t="shared" si="33"/>
        <v>0</v>
      </c>
      <c r="BD25" s="371">
        <f t="shared" si="10"/>
        <v>0</v>
      </c>
      <c r="BE25" s="372">
        <f t="shared" si="11"/>
        <v>0</v>
      </c>
      <c r="BF25" s="372">
        <f t="shared" si="34"/>
        <v>0</v>
      </c>
      <c r="BG25" s="371">
        <f t="shared" si="12"/>
        <v>0</v>
      </c>
      <c r="BH25" s="372">
        <f t="shared" si="13"/>
        <v>0</v>
      </c>
      <c r="BI25" s="372">
        <f t="shared" si="35"/>
        <v>0</v>
      </c>
      <c r="BJ25" s="436"/>
      <c r="BK25" s="160">
        <f>VLOOKUP($B25,Test!$A$5:$I$58,3,0)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[2]Flat!$F29</f>
        <v>0</v>
      </c>
      <c r="F26" s="161"/>
      <c r="G26" s="448">
        <f t="shared" si="14"/>
        <v>0</v>
      </c>
      <c r="H26" s="476">
        <f>[2]Flat!$G29</f>
        <v>0</v>
      </c>
      <c r="I26" s="161"/>
      <c r="J26" s="448">
        <f t="shared" si="15"/>
        <v>0</v>
      </c>
      <c r="K26" s="476">
        <f>[2]Flat!$H29</f>
        <v>0</v>
      </c>
      <c r="L26" s="161"/>
      <c r="M26" s="444">
        <f t="shared" si="16"/>
        <v>0</v>
      </c>
      <c r="N26" s="404">
        <f t="shared" si="17"/>
        <v>0</v>
      </c>
      <c r="O26" s="161">
        <f t="shared" si="17"/>
        <v>0</v>
      </c>
      <c r="P26" s="403">
        <f t="shared" si="18"/>
        <v>0</v>
      </c>
      <c r="Q26" s="161">
        <f>[2]Flat!$I29</f>
        <v>0</v>
      </c>
      <c r="R26" s="161"/>
      <c r="S26" s="462">
        <f t="shared" si="19"/>
        <v>0</v>
      </c>
      <c r="T26" s="161">
        <f>[2]Flat!$J29</f>
        <v>0</v>
      </c>
      <c r="U26" s="161"/>
      <c r="V26" s="462">
        <f t="shared" si="20"/>
        <v>0</v>
      </c>
      <c r="W26" s="161">
        <f>[2]Flat!$K29</f>
        <v>0</v>
      </c>
      <c r="X26" s="161"/>
      <c r="Y26" s="462">
        <f t="shared" si="21"/>
        <v>0</v>
      </c>
      <c r="Z26" s="168">
        <f t="shared" si="22"/>
        <v>0</v>
      </c>
      <c r="AA26" s="161">
        <f t="shared" si="22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[2]Flat!$L29</f>
        <v>0</v>
      </c>
      <c r="AG26" s="161"/>
      <c r="AH26" s="462">
        <f t="shared" si="26"/>
        <v>0</v>
      </c>
      <c r="AI26" s="161">
        <f>[2]Flat!$M29</f>
        <v>0</v>
      </c>
      <c r="AJ26" s="161"/>
      <c r="AK26" s="462">
        <f t="shared" si="27"/>
        <v>0</v>
      </c>
      <c r="AL26" s="161">
        <f>[2]Flat!$N29</f>
        <v>0</v>
      </c>
      <c r="AM26" s="161"/>
      <c r="AN26" s="444">
        <f t="shared" si="28"/>
        <v>0</v>
      </c>
      <c r="AO26" s="404">
        <f t="shared" si="7"/>
        <v>0</v>
      </c>
      <c r="AP26" s="161">
        <f t="shared" si="7"/>
        <v>0</v>
      </c>
      <c r="AQ26" s="403">
        <f t="shared" si="29"/>
        <v>0</v>
      </c>
      <c r="AR26" s="161">
        <f>[2]Flat!$O29</f>
        <v>0</v>
      </c>
      <c r="AS26" s="161"/>
      <c r="AT26" s="462">
        <f t="shared" si="30"/>
        <v>0</v>
      </c>
      <c r="AU26" s="161">
        <f>[2]Flat!$P29</f>
        <v>0</v>
      </c>
      <c r="AV26" s="161"/>
      <c r="AW26" s="462">
        <f t="shared" si="31"/>
        <v>0</v>
      </c>
      <c r="AX26" s="161">
        <f>[2]Flat!$Q29</f>
        <v>0</v>
      </c>
      <c r="AY26" s="161"/>
      <c r="AZ26" s="444">
        <f t="shared" si="32"/>
        <v>0</v>
      </c>
      <c r="BA26" s="496">
        <f t="shared" si="8"/>
        <v>0</v>
      </c>
      <c r="BB26" s="492">
        <f t="shared" si="9"/>
        <v>0</v>
      </c>
      <c r="BC26" s="364">
        <f t="shared" si="33"/>
        <v>0</v>
      </c>
      <c r="BD26" s="371">
        <f t="shared" si="10"/>
        <v>0</v>
      </c>
      <c r="BE26" s="372">
        <f t="shared" si="11"/>
        <v>0</v>
      </c>
      <c r="BF26" s="372">
        <f t="shared" si="34"/>
        <v>0</v>
      </c>
      <c r="BG26" s="371">
        <f t="shared" si="12"/>
        <v>0</v>
      </c>
      <c r="BH26" s="372">
        <f t="shared" si="13"/>
        <v>0</v>
      </c>
      <c r="BI26" s="372">
        <f t="shared" si="35"/>
        <v>0</v>
      </c>
      <c r="BJ26" s="436"/>
      <c r="BK26" s="160">
        <f>VLOOKUP($B26,Test!$A$5:$I$58,3,0)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[2]Flat!$F30</f>
        <v>0</v>
      </c>
      <c r="F27" s="161"/>
      <c r="G27" s="448">
        <f t="shared" si="14"/>
        <v>0</v>
      </c>
      <c r="H27" s="476">
        <f>[2]Flat!$G30</f>
        <v>0</v>
      </c>
      <c r="I27" s="161"/>
      <c r="J27" s="448">
        <f t="shared" si="15"/>
        <v>0</v>
      </c>
      <c r="K27" s="476">
        <f>[2]Flat!$H30</f>
        <v>0</v>
      </c>
      <c r="L27" s="161"/>
      <c r="M27" s="444">
        <f t="shared" si="16"/>
        <v>0</v>
      </c>
      <c r="N27" s="404">
        <f t="shared" si="17"/>
        <v>0</v>
      </c>
      <c r="O27" s="161">
        <f t="shared" si="17"/>
        <v>0</v>
      </c>
      <c r="P27" s="403">
        <f t="shared" si="18"/>
        <v>0</v>
      </c>
      <c r="Q27" s="161">
        <f>[2]Flat!$I30</f>
        <v>0</v>
      </c>
      <c r="R27" s="161"/>
      <c r="S27" s="462">
        <f t="shared" si="19"/>
        <v>0</v>
      </c>
      <c r="T27" s="161">
        <f>[2]Flat!$J30</f>
        <v>0</v>
      </c>
      <c r="U27" s="161"/>
      <c r="V27" s="462">
        <f t="shared" si="20"/>
        <v>0</v>
      </c>
      <c r="W27" s="161">
        <f>[2]Flat!$K30</f>
        <v>0</v>
      </c>
      <c r="X27" s="161"/>
      <c r="Y27" s="462">
        <f t="shared" si="21"/>
        <v>0</v>
      </c>
      <c r="Z27" s="168">
        <f t="shared" si="22"/>
        <v>0</v>
      </c>
      <c r="AA27" s="161">
        <f t="shared" si="22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[2]Flat!$L30</f>
        <v>0</v>
      </c>
      <c r="AG27" s="161"/>
      <c r="AH27" s="462">
        <f t="shared" si="26"/>
        <v>0</v>
      </c>
      <c r="AI27" s="161">
        <f>[2]Flat!$M30</f>
        <v>0</v>
      </c>
      <c r="AJ27" s="161"/>
      <c r="AK27" s="462">
        <f t="shared" si="27"/>
        <v>0</v>
      </c>
      <c r="AL27" s="161">
        <f>[2]Flat!$N30</f>
        <v>0</v>
      </c>
      <c r="AM27" s="161"/>
      <c r="AN27" s="444">
        <f t="shared" si="28"/>
        <v>0</v>
      </c>
      <c r="AO27" s="404">
        <f t="shared" si="7"/>
        <v>0</v>
      </c>
      <c r="AP27" s="161">
        <f t="shared" si="7"/>
        <v>0</v>
      </c>
      <c r="AQ27" s="403">
        <f t="shared" si="29"/>
        <v>0</v>
      </c>
      <c r="AR27" s="161">
        <f>[2]Flat!$O30</f>
        <v>0</v>
      </c>
      <c r="AS27" s="161"/>
      <c r="AT27" s="462">
        <f t="shared" si="30"/>
        <v>0</v>
      </c>
      <c r="AU27" s="161">
        <f>[2]Flat!$P30</f>
        <v>0</v>
      </c>
      <c r="AV27" s="161"/>
      <c r="AW27" s="462">
        <f t="shared" si="31"/>
        <v>0</v>
      </c>
      <c r="AX27" s="161">
        <f>[2]Flat!$Q30</f>
        <v>0</v>
      </c>
      <c r="AY27" s="161"/>
      <c r="AZ27" s="444">
        <f t="shared" si="32"/>
        <v>0</v>
      </c>
      <c r="BA27" s="496">
        <f t="shared" si="8"/>
        <v>0</v>
      </c>
      <c r="BB27" s="492">
        <f t="shared" si="9"/>
        <v>0</v>
      </c>
      <c r="BC27" s="364">
        <f t="shared" si="33"/>
        <v>0</v>
      </c>
      <c r="BD27" s="371">
        <f t="shared" si="10"/>
        <v>0</v>
      </c>
      <c r="BE27" s="372">
        <f t="shared" si="11"/>
        <v>0</v>
      </c>
      <c r="BF27" s="372">
        <f t="shared" si="34"/>
        <v>0</v>
      </c>
      <c r="BG27" s="371">
        <f t="shared" si="12"/>
        <v>0</v>
      </c>
      <c r="BH27" s="372">
        <f t="shared" si="13"/>
        <v>0</v>
      </c>
      <c r="BI27" s="372">
        <f t="shared" si="35"/>
        <v>0</v>
      </c>
      <c r="BJ27" s="436"/>
      <c r="BK27" s="160">
        <f>VLOOKUP($B27,Test!$A$5:$I$58,3,0)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[2]Flat!$F31</f>
        <v>0</v>
      </c>
      <c r="F28" s="161"/>
      <c r="G28" s="448">
        <f t="shared" si="14"/>
        <v>0</v>
      </c>
      <c r="H28" s="476">
        <f>[2]Flat!$G31</f>
        <v>0</v>
      </c>
      <c r="I28" s="161"/>
      <c r="J28" s="448">
        <f t="shared" si="15"/>
        <v>0</v>
      </c>
      <c r="K28" s="476">
        <f>[2]Flat!$H31</f>
        <v>0</v>
      </c>
      <c r="L28" s="161"/>
      <c r="M28" s="444">
        <f t="shared" si="16"/>
        <v>0</v>
      </c>
      <c r="N28" s="404">
        <f t="shared" si="17"/>
        <v>0</v>
      </c>
      <c r="O28" s="161">
        <f t="shared" si="17"/>
        <v>0</v>
      </c>
      <c r="P28" s="403">
        <f t="shared" si="18"/>
        <v>0</v>
      </c>
      <c r="Q28" s="161">
        <f>[2]Flat!$I31</f>
        <v>0</v>
      </c>
      <c r="R28" s="161"/>
      <c r="S28" s="462">
        <f t="shared" si="19"/>
        <v>0</v>
      </c>
      <c r="T28" s="161">
        <f>[2]Flat!$J31</f>
        <v>0</v>
      </c>
      <c r="U28" s="161"/>
      <c r="V28" s="462">
        <f t="shared" si="20"/>
        <v>0</v>
      </c>
      <c r="W28" s="161">
        <f>[2]Flat!$K31</f>
        <v>0</v>
      </c>
      <c r="X28" s="161"/>
      <c r="Y28" s="462">
        <f t="shared" si="21"/>
        <v>0</v>
      </c>
      <c r="Z28" s="168">
        <f t="shared" si="22"/>
        <v>0</v>
      </c>
      <c r="AA28" s="161">
        <f t="shared" si="22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[2]Flat!$L31</f>
        <v>0</v>
      </c>
      <c r="AG28" s="161"/>
      <c r="AH28" s="462">
        <f t="shared" si="26"/>
        <v>0</v>
      </c>
      <c r="AI28" s="161">
        <f>[2]Flat!$M31</f>
        <v>0</v>
      </c>
      <c r="AJ28" s="161"/>
      <c r="AK28" s="462">
        <f t="shared" si="27"/>
        <v>0</v>
      </c>
      <c r="AL28" s="161">
        <f>[2]Flat!$N31</f>
        <v>0</v>
      </c>
      <c r="AM28" s="161"/>
      <c r="AN28" s="444">
        <f t="shared" si="28"/>
        <v>0</v>
      </c>
      <c r="AO28" s="404">
        <f t="shared" si="7"/>
        <v>0</v>
      </c>
      <c r="AP28" s="161">
        <f t="shared" si="7"/>
        <v>0</v>
      </c>
      <c r="AQ28" s="403">
        <f t="shared" si="29"/>
        <v>0</v>
      </c>
      <c r="AR28" s="161">
        <f>[2]Flat!$O31</f>
        <v>0</v>
      </c>
      <c r="AS28" s="161"/>
      <c r="AT28" s="462">
        <f t="shared" si="30"/>
        <v>0</v>
      </c>
      <c r="AU28" s="161">
        <f>[2]Flat!$P31</f>
        <v>0</v>
      </c>
      <c r="AV28" s="161"/>
      <c r="AW28" s="462">
        <f t="shared" si="31"/>
        <v>0</v>
      </c>
      <c r="AX28" s="161">
        <f>[2]Flat!$Q31</f>
        <v>0</v>
      </c>
      <c r="AY28" s="161"/>
      <c r="AZ28" s="444">
        <f t="shared" si="32"/>
        <v>0</v>
      </c>
      <c r="BA28" s="496">
        <f t="shared" si="8"/>
        <v>0</v>
      </c>
      <c r="BB28" s="492">
        <f t="shared" si="9"/>
        <v>0</v>
      </c>
      <c r="BC28" s="364">
        <f t="shared" si="33"/>
        <v>0</v>
      </c>
      <c r="BD28" s="371">
        <f t="shared" si="10"/>
        <v>0</v>
      </c>
      <c r="BE28" s="372">
        <f t="shared" si="11"/>
        <v>0</v>
      </c>
      <c r="BF28" s="372">
        <f t="shared" si="34"/>
        <v>0</v>
      </c>
      <c r="BG28" s="371">
        <f t="shared" si="12"/>
        <v>0</v>
      </c>
      <c r="BH28" s="372">
        <f t="shared" si="13"/>
        <v>0</v>
      </c>
      <c r="BI28" s="372">
        <f t="shared" si="35"/>
        <v>0</v>
      </c>
      <c r="BJ28" s="436"/>
      <c r="BK28" s="160">
        <f>VLOOKUP($B28,Test!$A$5:$I$58,3,0)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[2]Flat!$F32</f>
        <v>13421.65</v>
      </c>
      <c r="F29" s="161">
        <v>9038.0499999999993</v>
      </c>
      <c r="G29" s="448">
        <f t="shared" si="14"/>
        <v>4383.6000000000004</v>
      </c>
      <c r="H29" s="476">
        <f>[2]Flat!$G32</f>
        <v>13468.25</v>
      </c>
      <c r="I29" s="161">
        <v>14596.2</v>
      </c>
      <c r="J29" s="448">
        <f t="shared" si="15"/>
        <v>-1127.9500000000007</v>
      </c>
      <c r="K29" s="476">
        <f>[2]Flat!$H32</f>
        <v>14015.150000000001</v>
      </c>
      <c r="L29" s="161">
        <v>12242.9</v>
      </c>
      <c r="M29" s="444">
        <f t="shared" si="16"/>
        <v>1772.2500000000018</v>
      </c>
      <c r="N29" s="404">
        <f t="shared" si="17"/>
        <v>40905.050000000003</v>
      </c>
      <c r="O29" s="161">
        <f t="shared" si="17"/>
        <v>35877.15</v>
      </c>
      <c r="P29" s="403">
        <f t="shared" si="18"/>
        <v>5027.9000000000015</v>
      </c>
      <c r="Q29" s="161">
        <f>[2]Flat!$I32</f>
        <v>12910.45</v>
      </c>
      <c r="R29" s="161">
        <v>13011.3</v>
      </c>
      <c r="S29" s="462">
        <f t="shared" si="19"/>
        <v>-100.84999999999854</v>
      </c>
      <c r="T29" s="161">
        <f>[2]Flat!$J32</f>
        <v>13444.9</v>
      </c>
      <c r="U29" s="161"/>
      <c r="V29" s="462">
        <f t="shared" si="20"/>
        <v>13444.9</v>
      </c>
      <c r="W29" s="161">
        <f>[2]Flat!$K32</f>
        <v>13710.65</v>
      </c>
      <c r="X29" s="161"/>
      <c r="Y29" s="462">
        <f t="shared" si="21"/>
        <v>13710.65</v>
      </c>
      <c r="Z29" s="168">
        <f t="shared" si="22"/>
        <v>40066</v>
      </c>
      <c r="AA29" s="161">
        <f t="shared" si="22"/>
        <v>13011.3</v>
      </c>
      <c r="AB29" s="403">
        <f t="shared" si="23"/>
        <v>27054.7</v>
      </c>
      <c r="AC29" s="168">
        <f t="shared" si="24"/>
        <v>80971.05</v>
      </c>
      <c r="AD29" s="161">
        <f t="shared" si="24"/>
        <v>48888.45</v>
      </c>
      <c r="AE29" s="403">
        <f t="shared" si="25"/>
        <v>32082.600000000006</v>
      </c>
      <c r="AF29" s="161">
        <f>[2]Flat!$L32</f>
        <v>12004.2</v>
      </c>
      <c r="AG29" s="161"/>
      <c r="AH29" s="462">
        <f t="shared" si="26"/>
        <v>12004.2</v>
      </c>
      <c r="AI29" s="161">
        <f>[2]Flat!$M32</f>
        <v>12495.400000000001</v>
      </c>
      <c r="AJ29" s="161"/>
      <c r="AK29" s="462">
        <f t="shared" si="27"/>
        <v>12495.400000000001</v>
      </c>
      <c r="AL29" s="161">
        <f>[2]Flat!$N32</f>
        <v>12857</v>
      </c>
      <c r="AM29" s="161"/>
      <c r="AN29" s="444">
        <f t="shared" si="28"/>
        <v>12857</v>
      </c>
      <c r="AO29" s="404">
        <f t="shared" si="7"/>
        <v>37356.600000000006</v>
      </c>
      <c r="AP29" s="161">
        <f t="shared" si="7"/>
        <v>0</v>
      </c>
      <c r="AQ29" s="403">
        <f t="shared" si="29"/>
        <v>37356.600000000006</v>
      </c>
      <c r="AR29" s="161">
        <f>[2]Flat!$O32</f>
        <v>12291.25</v>
      </c>
      <c r="AS29" s="161"/>
      <c r="AT29" s="462">
        <f t="shared" si="30"/>
        <v>12291.25</v>
      </c>
      <c r="AU29" s="161">
        <f>[2]Flat!$P32</f>
        <v>12506.3</v>
      </c>
      <c r="AV29" s="161"/>
      <c r="AW29" s="462">
        <f t="shared" si="31"/>
        <v>12506.3</v>
      </c>
      <c r="AX29" s="161">
        <f>[2]Flat!$Q32</f>
        <v>12006</v>
      </c>
      <c r="AY29" s="161"/>
      <c r="AZ29" s="444">
        <f t="shared" si="32"/>
        <v>12006</v>
      </c>
      <c r="BA29" s="496">
        <f t="shared" si="8"/>
        <v>36803.550000000003</v>
      </c>
      <c r="BB29" s="492">
        <f t="shared" si="9"/>
        <v>0</v>
      </c>
      <c r="BC29" s="364">
        <f t="shared" si="33"/>
        <v>36803.550000000003</v>
      </c>
      <c r="BD29" s="371">
        <f t="shared" si="10"/>
        <v>74160.150000000009</v>
      </c>
      <c r="BE29" s="372">
        <f t="shared" si="11"/>
        <v>0</v>
      </c>
      <c r="BF29" s="372">
        <f t="shared" si="34"/>
        <v>74160.150000000009</v>
      </c>
      <c r="BG29" s="371">
        <f t="shared" si="12"/>
        <v>155131.20000000001</v>
      </c>
      <c r="BH29" s="372">
        <f t="shared" si="13"/>
        <v>48888.45</v>
      </c>
      <c r="BI29" s="372">
        <f t="shared" si="35"/>
        <v>106242.75000000001</v>
      </c>
      <c r="BJ29" s="436"/>
      <c r="BK29" s="160">
        <f>VLOOKUP($B29,Test!$A$5:$I$58,3,0)</f>
        <v>7098.45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[2]Flat!$F33</f>
        <v>0</v>
      </c>
      <c r="F30" s="161"/>
      <c r="G30" s="448">
        <f t="shared" si="14"/>
        <v>0</v>
      </c>
      <c r="H30" s="476">
        <f>[2]Flat!$G33</f>
        <v>0</v>
      </c>
      <c r="I30" s="161"/>
      <c r="J30" s="448">
        <f t="shared" si="15"/>
        <v>0</v>
      </c>
      <c r="K30" s="476">
        <f>[2]Flat!$H33</f>
        <v>0</v>
      </c>
      <c r="L30" s="161"/>
      <c r="M30" s="444">
        <f t="shared" si="16"/>
        <v>0</v>
      </c>
      <c r="N30" s="404">
        <f t="shared" si="17"/>
        <v>0</v>
      </c>
      <c r="O30" s="161">
        <f t="shared" si="17"/>
        <v>0</v>
      </c>
      <c r="P30" s="403">
        <f t="shared" si="18"/>
        <v>0</v>
      </c>
      <c r="Q30" s="161">
        <f>[2]Flat!$I33</f>
        <v>0</v>
      </c>
      <c r="R30" s="161"/>
      <c r="S30" s="462">
        <f t="shared" si="19"/>
        <v>0</v>
      </c>
      <c r="T30" s="161">
        <f>[2]Flat!$J33</f>
        <v>0</v>
      </c>
      <c r="U30" s="161"/>
      <c r="V30" s="462">
        <f t="shared" si="20"/>
        <v>0</v>
      </c>
      <c r="W30" s="161">
        <f>[2]Flat!$K33</f>
        <v>0</v>
      </c>
      <c r="X30" s="161"/>
      <c r="Y30" s="462">
        <f t="shared" si="21"/>
        <v>0</v>
      </c>
      <c r="Z30" s="168">
        <f t="shared" si="22"/>
        <v>0</v>
      </c>
      <c r="AA30" s="161">
        <f t="shared" si="22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[2]Flat!$L33</f>
        <v>0</v>
      </c>
      <c r="AG30" s="161"/>
      <c r="AH30" s="462">
        <f t="shared" si="26"/>
        <v>0</v>
      </c>
      <c r="AI30" s="161">
        <f>[2]Flat!$M33</f>
        <v>0</v>
      </c>
      <c r="AJ30" s="161"/>
      <c r="AK30" s="462">
        <f t="shared" si="27"/>
        <v>0</v>
      </c>
      <c r="AL30" s="161">
        <f>[2]Flat!$N33</f>
        <v>0</v>
      </c>
      <c r="AM30" s="161"/>
      <c r="AN30" s="444">
        <f t="shared" si="28"/>
        <v>0</v>
      </c>
      <c r="AO30" s="404">
        <f t="shared" si="7"/>
        <v>0</v>
      </c>
      <c r="AP30" s="161">
        <f t="shared" si="7"/>
        <v>0</v>
      </c>
      <c r="AQ30" s="403">
        <f t="shared" si="29"/>
        <v>0</v>
      </c>
      <c r="AR30" s="161">
        <f>[2]Flat!$O33</f>
        <v>0</v>
      </c>
      <c r="AS30" s="161"/>
      <c r="AT30" s="462">
        <f t="shared" si="30"/>
        <v>0</v>
      </c>
      <c r="AU30" s="161">
        <f>[2]Flat!$P33</f>
        <v>0</v>
      </c>
      <c r="AV30" s="161"/>
      <c r="AW30" s="462">
        <f t="shared" si="31"/>
        <v>0</v>
      </c>
      <c r="AX30" s="161">
        <f>[2]Flat!$Q33</f>
        <v>0</v>
      </c>
      <c r="AY30" s="161"/>
      <c r="AZ30" s="444">
        <f t="shared" si="32"/>
        <v>0</v>
      </c>
      <c r="BA30" s="496">
        <f t="shared" si="8"/>
        <v>0</v>
      </c>
      <c r="BB30" s="492">
        <f t="shared" si="9"/>
        <v>0</v>
      </c>
      <c r="BC30" s="364">
        <f t="shared" si="33"/>
        <v>0</v>
      </c>
      <c r="BD30" s="371">
        <f t="shared" si="10"/>
        <v>0</v>
      </c>
      <c r="BE30" s="372">
        <f t="shared" si="11"/>
        <v>0</v>
      </c>
      <c r="BF30" s="372">
        <f t="shared" si="34"/>
        <v>0</v>
      </c>
      <c r="BG30" s="371">
        <f t="shared" si="12"/>
        <v>0</v>
      </c>
      <c r="BH30" s="372">
        <f t="shared" si="13"/>
        <v>0</v>
      </c>
      <c r="BI30" s="372">
        <f t="shared" si="35"/>
        <v>0</v>
      </c>
      <c r="BJ30" s="436"/>
      <c r="BK30" s="160">
        <f>VLOOKUP($B30,Test!$A$5:$I$58,3,0)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[2]Flat!$F34</f>
        <v>0</v>
      </c>
      <c r="F31" s="161"/>
      <c r="G31" s="448">
        <f t="shared" si="14"/>
        <v>0</v>
      </c>
      <c r="H31" s="476">
        <f>[2]Flat!$G34</f>
        <v>0</v>
      </c>
      <c r="I31" s="161"/>
      <c r="J31" s="448">
        <f t="shared" si="15"/>
        <v>0</v>
      </c>
      <c r="K31" s="476">
        <f>[2]Flat!$H34</f>
        <v>0</v>
      </c>
      <c r="L31" s="161"/>
      <c r="M31" s="444">
        <f t="shared" si="16"/>
        <v>0</v>
      </c>
      <c r="N31" s="404">
        <f t="shared" si="17"/>
        <v>0</v>
      </c>
      <c r="O31" s="161">
        <f t="shared" si="17"/>
        <v>0</v>
      </c>
      <c r="P31" s="403">
        <f t="shared" si="18"/>
        <v>0</v>
      </c>
      <c r="Q31" s="161">
        <f>[2]Flat!$I34</f>
        <v>0</v>
      </c>
      <c r="R31" s="161"/>
      <c r="S31" s="462">
        <f t="shared" si="19"/>
        <v>0</v>
      </c>
      <c r="T31" s="161">
        <f>[2]Flat!$J34</f>
        <v>0</v>
      </c>
      <c r="U31" s="161"/>
      <c r="V31" s="462">
        <f t="shared" si="20"/>
        <v>0</v>
      </c>
      <c r="W31" s="161">
        <f>[2]Flat!$K34</f>
        <v>0</v>
      </c>
      <c r="X31" s="161"/>
      <c r="Y31" s="462">
        <f t="shared" si="21"/>
        <v>0</v>
      </c>
      <c r="Z31" s="168">
        <f t="shared" si="22"/>
        <v>0</v>
      </c>
      <c r="AA31" s="161">
        <f t="shared" si="22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[2]Flat!$L34</f>
        <v>0</v>
      </c>
      <c r="AG31" s="161"/>
      <c r="AH31" s="462">
        <f t="shared" si="26"/>
        <v>0</v>
      </c>
      <c r="AI31" s="161">
        <f>[2]Flat!$M34</f>
        <v>0</v>
      </c>
      <c r="AJ31" s="161"/>
      <c r="AK31" s="462">
        <f t="shared" si="27"/>
        <v>0</v>
      </c>
      <c r="AL31" s="161">
        <f>[2]Flat!$N34</f>
        <v>0</v>
      </c>
      <c r="AM31" s="161"/>
      <c r="AN31" s="444">
        <f t="shared" si="28"/>
        <v>0</v>
      </c>
      <c r="AO31" s="404">
        <f t="shared" si="7"/>
        <v>0</v>
      </c>
      <c r="AP31" s="161">
        <f t="shared" si="7"/>
        <v>0</v>
      </c>
      <c r="AQ31" s="403">
        <f t="shared" si="29"/>
        <v>0</v>
      </c>
      <c r="AR31" s="161">
        <f>[2]Flat!$O34</f>
        <v>0</v>
      </c>
      <c r="AS31" s="161"/>
      <c r="AT31" s="462">
        <f t="shared" si="30"/>
        <v>0</v>
      </c>
      <c r="AU31" s="161">
        <f>[2]Flat!$P34</f>
        <v>0</v>
      </c>
      <c r="AV31" s="161"/>
      <c r="AW31" s="462">
        <f t="shared" si="31"/>
        <v>0</v>
      </c>
      <c r="AX31" s="161">
        <f>[2]Flat!$Q34</f>
        <v>0</v>
      </c>
      <c r="AY31" s="161"/>
      <c r="AZ31" s="444">
        <f t="shared" si="32"/>
        <v>0</v>
      </c>
      <c r="BA31" s="496">
        <f t="shared" si="8"/>
        <v>0</v>
      </c>
      <c r="BB31" s="492">
        <f t="shared" si="9"/>
        <v>0</v>
      </c>
      <c r="BC31" s="364">
        <f t="shared" si="33"/>
        <v>0</v>
      </c>
      <c r="BD31" s="371">
        <f t="shared" si="10"/>
        <v>0</v>
      </c>
      <c r="BE31" s="372">
        <f t="shared" si="11"/>
        <v>0</v>
      </c>
      <c r="BF31" s="372">
        <f t="shared" si="34"/>
        <v>0</v>
      </c>
      <c r="BG31" s="371">
        <f t="shared" si="12"/>
        <v>0</v>
      </c>
      <c r="BH31" s="372">
        <f t="shared" si="13"/>
        <v>0</v>
      </c>
      <c r="BI31" s="372">
        <f t="shared" si="35"/>
        <v>0</v>
      </c>
      <c r="BJ31" s="436"/>
      <c r="BK31" s="160">
        <f>VLOOKUP($B31,Test!$A$5:$I$58,3,0)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[2]Flat!$F35</f>
        <v>85839.272782165644</v>
      </c>
      <c r="F32" s="161">
        <v>68232.28</v>
      </c>
      <c r="G32" s="448">
        <f t="shared" si="14"/>
        <v>17606.992782165646</v>
      </c>
      <c r="H32" s="476">
        <f>[2]Flat!$G35</f>
        <v>82878.741469771208</v>
      </c>
      <c r="I32" s="161">
        <v>96856.62</v>
      </c>
      <c r="J32" s="448">
        <f t="shared" si="15"/>
        <v>-13977.878530228787</v>
      </c>
      <c r="K32" s="476">
        <f>[2]Flat!$H35</f>
        <v>87625.085853843048</v>
      </c>
      <c r="L32" s="161">
        <v>85460.05</v>
      </c>
      <c r="M32" s="444">
        <f t="shared" si="16"/>
        <v>2165.0358538430446</v>
      </c>
      <c r="N32" s="404">
        <f t="shared" si="17"/>
        <v>256343.10010577991</v>
      </c>
      <c r="O32" s="161">
        <f t="shared" si="17"/>
        <v>250548.95</v>
      </c>
      <c r="P32" s="403">
        <f t="shared" si="18"/>
        <v>5794.1501057799032</v>
      </c>
      <c r="Q32" s="161">
        <f>[2]Flat!$I35</f>
        <v>74968.338479308615</v>
      </c>
      <c r="R32" s="161">
        <v>54237.33</v>
      </c>
      <c r="S32" s="462">
        <f t="shared" si="19"/>
        <v>20731.008479308613</v>
      </c>
      <c r="T32" s="161">
        <f>[2]Flat!$J35</f>
        <v>85327.18668588523</v>
      </c>
      <c r="U32" s="161"/>
      <c r="V32" s="462">
        <f t="shared" si="20"/>
        <v>85327.18668588523</v>
      </c>
      <c r="W32" s="161">
        <f>[2]Flat!$K35</f>
        <v>85460.545188819466</v>
      </c>
      <c r="X32" s="161"/>
      <c r="Y32" s="462">
        <f t="shared" si="21"/>
        <v>85460.545188819466</v>
      </c>
      <c r="Z32" s="168">
        <f t="shared" si="22"/>
        <v>245756.0703540133</v>
      </c>
      <c r="AA32" s="161">
        <f t="shared" si="22"/>
        <v>54237.33</v>
      </c>
      <c r="AB32" s="403">
        <f t="shared" si="23"/>
        <v>191518.74035401328</v>
      </c>
      <c r="AC32" s="168">
        <f t="shared" si="24"/>
        <v>502099.17045979318</v>
      </c>
      <c r="AD32" s="161">
        <f t="shared" si="24"/>
        <v>304786.28000000003</v>
      </c>
      <c r="AE32" s="403">
        <f t="shared" si="25"/>
        <v>197312.89045979315</v>
      </c>
      <c r="AF32" s="161">
        <f>[2]Flat!$L35</f>
        <v>79553.439107028753</v>
      </c>
      <c r="AG32" s="161"/>
      <c r="AH32" s="462">
        <f t="shared" si="26"/>
        <v>79553.439107028753</v>
      </c>
      <c r="AI32" s="161">
        <f>[2]Flat!$M35</f>
        <v>79882.646692217168</v>
      </c>
      <c r="AJ32" s="161"/>
      <c r="AK32" s="462">
        <f t="shared" si="27"/>
        <v>79882.646692217168</v>
      </c>
      <c r="AL32" s="161">
        <f>[2]Flat!$N35</f>
        <v>81878.245524325815</v>
      </c>
      <c r="AM32" s="161"/>
      <c r="AN32" s="444">
        <f t="shared" si="28"/>
        <v>81878.245524325815</v>
      </c>
      <c r="AO32" s="404">
        <f t="shared" si="7"/>
        <v>241314.33132357174</v>
      </c>
      <c r="AP32" s="161">
        <f t="shared" si="7"/>
        <v>0</v>
      </c>
      <c r="AQ32" s="403">
        <f t="shared" si="29"/>
        <v>241314.33132357174</v>
      </c>
      <c r="AR32" s="161">
        <f>[2]Flat!$O35</f>
        <v>81216.37086262471</v>
      </c>
      <c r="AS32" s="161"/>
      <c r="AT32" s="462">
        <f t="shared" si="30"/>
        <v>81216.37086262471</v>
      </c>
      <c r="AU32" s="161">
        <f>[2]Flat!$P35</f>
        <v>85029.978271229091</v>
      </c>
      <c r="AV32" s="161"/>
      <c r="AW32" s="462">
        <f t="shared" si="31"/>
        <v>85029.978271229091</v>
      </c>
      <c r="AX32" s="161">
        <f>[2]Flat!$Q35</f>
        <v>77443.767828168115</v>
      </c>
      <c r="AY32" s="161"/>
      <c r="AZ32" s="444">
        <f t="shared" si="32"/>
        <v>77443.767828168115</v>
      </c>
      <c r="BA32" s="496">
        <f t="shared" si="8"/>
        <v>243690.11696202192</v>
      </c>
      <c r="BB32" s="492">
        <f t="shared" si="9"/>
        <v>0</v>
      </c>
      <c r="BC32" s="364">
        <f t="shared" si="33"/>
        <v>243690.11696202192</v>
      </c>
      <c r="BD32" s="371">
        <f t="shared" si="10"/>
        <v>485004.44828559365</v>
      </c>
      <c r="BE32" s="372">
        <f t="shared" si="11"/>
        <v>0</v>
      </c>
      <c r="BF32" s="372">
        <f t="shared" si="34"/>
        <v>485004.44828559365</v>
      </c>
      <c r="BG32" s="371">
        <f t="shared" si="12"/>
        <v>987103.61874538683</v>
      </c>
      <c r="BH32" s="372">
        <f t="shared" si="13"/>
        <v>304786.28000000003</v>
      </c>
      <c r="BI32" s="372">
        <f t="shared" si="35"/>
        <v>682317.33874538681</v>
      </c>
      <c r="BJ32" s="436"/>
      <c r="BK32" s="160">
        <f>VLOOKUP($B32,Test!$A$5:$I$58,3,0)</f>
        <v>74057.84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[2]Flat!$F36</f>
        <v>120808.28</v>
      </c>
      <c r="F33" s="161">
        <v>120199.97</v>
      </c>
      <c r="G33" s="448">
        <f t="shared" si="14"/>
        <v>608.30999999999767</v>
      </c>
      <c r="H33" s="476">
        <f>[2]Flat!$G36</f>
        <v>119017.8</v>
      </c>
      <c r="I33" s="161">
        <v>122247.06</v>
      </c>
      <c r="J33" s="448">
        <f t="shared" si="15"/>
        <v>-3229.2599999999948</v>
      </c>
      <c r="K33" s="476">
        <f>[2]Flat!$H36</f>
        <v>118403.92</v>
      </c>
      <c r="L33" s="161">
        <v>121964.85</v>
      </c>
      <c r="M33" s="444">
        <f t="shared" si="16"/>
        <v>-3560.9300000000076</v>
      </c>
      <c r="N33" s="404">
        <f t="shared" si="17"/>
        <v>358230</v>
      </c>
      <c r="O33" s="161">
        <f t="shared" si="17"/>
        <v>364411.88</v>
      </c>
      <c r="P33" s="403">
        <f t="shared" si="18"/>
        <v>-6181.8800000000047</v>
      </c>
      <c r="Q33" s="161">
        <f>[2]Flat!$I36</f>
        <v>113713.88</v>
      </c>
      <c r="R33" s="161">
        <v>97396.49</v>
      </c>
      <c r="S33" s="462">
        <f t="shared" si="19"/>
        <v>16317.39</v>
      </c>
      <c r="T33" s="161">
        <f>[2]Flat!$J36</f>
        <v>112934.04</v>
      </c>
      <c r="U33" s="161"/>
      <c r="V33" s="462">
        <f t="shared" si="20"/>
        <v>112934.04</v>
      </c>
      <c r="W33" s="161">
        <f>[2]Flat!$K36</f>
        <v>111714.04000000001</v>
      </c>
      <c r="X33" s="161"/>
      <c r="Y33" s="462">
        <f t="shared" si="21"/>
        <v>111714.04000000001</v>
      </c>
      <c r="Z33" s="168">
        <f t="shared" si="22"/>
        <v>338361.95999999996</v>
      </c>
      <c r="AA33" s="161">
        <f t="shared" si="22"/>
        <v>97396.49</v>
      </c>
      <c r="AB33" s="403">
        <f t="shared" si="23"/>
        <v>240965.46999999997</v>
      </c>
      <c r="AC33" s="168">
        <f t="shared" si="24"/>
        <v>696591.96</v>
      </c>
      <c r="AD33" s="161">
        <f t="shared" si="24"/>
        <v>461808.37</v>
      </c>
      <c r="AE33" s="403">
        <f t="shared" si="25"/>
        <v>234783.58999999997</v>
      </c>
      <c r="AF33" s="161">
        <f>[2]Flat!$L36</f>
        <v>107296.72</v>
      </c>
      <c r="AG33" s="161"/>
      <c r="AH33" s="462">
        <f t="shared" si="26"/>
        <v>107296.72</v>
      </c>
      <c r="AI33" s="161">
        <f>[2]Flat!$M36</f>
        <v>108698.68</v>
      </c>
      <c r="AJ33" s="161"/>
      <c r="AK33" s="462">
        <f t="shared" si="27"/>
        <v>108698.68</v>
      </c>
      <c r="AL33" s="161">
        <f>[2]Flat!$N36</f>
        <v>109683.88</v>
      </c>
      <c r="AM33" s="161"/>
      <c r="AN33" s="444">
        <f t="shared" si="28"/>
        <v>109683.88</v>
      </c>
      <c r="AO33" s="404">
        <f t="shared" si="7"/>
        <v>325679.28000000003</v>
      </c>
      <c r="AP33" s="161">
        <f t="shared" si="7"/>
        <v>0</v>
      </c>
      <c r="AQ33" s="403">
        <f t="shared" si="29"/>
        <v>325679.28000000003</v>
      </c>
      <c r="AR33" s="161">
        <f>[2]Flat!$O36</f>
        <v>108122.32</v>
      </c>
      <c r="AS33" s="161"/>
      <c r="AT33" s="462">
        <f t="shared" si="30"/>
        <v>108122.32</v>
      </c>
      <c r="AU33" s="161">
        <f>[2]Flat!$P36</f>
        <v>110616.48000000001</v>
      </c>
      <c r="AV33" s="161"/>
      <c r="AW33" s="462">
        <f t="shared" si="31"/>
        <v>110616.48000000001</v>
      </c>
      <c r="AX33" s="161">
        <f>[2]Flat!$Q36</f>
        <v>107439.88</v>
      </c>
      <c r="AY33" s="161"/>
      <c r="AZ33" s="444">
        <f t="shared" si="32"/>
        <v>107439.88</v>
      </c>
      <c r="BA33" s="496">
        <f t="shared" si="8"/>
        <v>326178.68000000005</v>
      </c>
      <c r="BB33" s="492">
        <f t="shared" si="9"/>
        <v>0</v>
      </c>
      <c r="BC33" s="364">
        <f t="shared" si="33"/>
        <v>326178.68000000005</v>
      </c>
      <c r="BD33" s="371">
        <f t="shared" si="10"/>
        <v>651857.96000000008</v>
      </c>
      <c r="BE33" s="372">
        <f t="shared" si="11"/>
        <v>0</v>
      </c>
      <c r="BF33" s="372">
        <f t="shared" si="34"/>
        <v>651857.96000000008</v>
      </c>
      <c r="BG33" s="371">
        <f t="shared" si="12"/>
        <v>1348449.92</v>
      </c>
      <c r="BH33" s="372">
        <f t="shared" si="13"/>
        <v>461808.37</v>
      </c>
      <c r="BI33" s="372">
        <f t="shared" si="35"/>
        <v>886641.54999999993</v>
      </c>
      <c r="BJ33" s="436"/>
      <c r="BK33" s="160">
        <f>VLOOKUP($B33,Test!$A$5:$I$58,3,0)</f>
        <v>136001.28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[2]Flat!$F37</f>
        <v>0</v>
      </c>
      <c r="F34" s="161"/>
      <c r="G34" s="448">
        <f t="shared" si="14"/>
        <v>0</v>
      </c>
      <c r="H34" s="476">
        <f>[2]Flat!$G37</f>
        <v>0</v>
      </c>
      <c r="I34" s="161"/>
      <c r="J34" s="448">
        <f t="shared" si="15"/>
        <v>0</v>
      </c>
      <c r="K34" s="476">
        <f>[2]Flat!$H37</f>
        <v>0</v>
      </c>
      <c r="L34" s="161"/>
      <c r="M34" s="444">
        <f t="shared" si="16"/>
        <v>0</v>
      </c>
      <c r="N34" s="404">
        <f t="shared" si="17"/>
        <v>0</v>
      </c>
      <c r="O34" s="161">
        <f t="shared" si="17"/>
        <v>0</v>
      </c>
      <c r="P34" s="403">
        <f t="shared" si="18"/>
        <v>0</v>
      </c>
      <c r="Q34" s="161">
        <f>[2]Flat!$I37</f>
        <v>0</v>
      </c>
      <c r="R34" s="161"/>
      <c r="S34" s="462">
        <f t="shared" si="19"/>
        <v>0</v>
      </c>
      <c r="T34" s="161">
        <f>[2]Flat!$J37</f>
        <v>0</v>
      </c>
      <c r="U34" s="161"/>
      <c r="V34" s="462">
        <f t="shared" si="20"/>
        <v>0</v>
      </c>
      <c r="W34" s="161">
        <f>[2]Flat!$K37</f>
        <v>0</v>
      </c>
      <c r="X34" s="161"/>
      <c r="Y34" s="462">
        <f t="shared" si="21"/>
        <v>0</v>
      </c>
      <c r="Z34" s="168">
        <f t="shared" si="22"/>
        <v>0</v>
      </c>
      <c r="AA34" s="161">
        <f t="shared" si="22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[2]Flat!$L37</f>
        <v>0</v>
      </c>
      <c r="AG34" s="161"/>
      <c r="AH34" s="462">
        <f t="shared" si="26"/>
        <v>0</v>
      </c>
      <c r="AI34" s="161">
        <f>[2]Flat!$M37</f>
        <v>0</v>
      </c>
      <c r="AJ34" s="161"/>
      <c r="AK34" s="462">
        <f t="shared" si="27"/>
        <v>0</v>
      </c>
      <c r="AL34" s="161">
        <f>[2]Flat!$N37</f>
        <v>0</v>
      </c>
      <c r="AM34" s="161"/>
      <c r="AN34" s="444">
        <f t="shared" si="28"/>
        <v>0</v>
      </c>
      <c r="AO34" s="404">
        <f t="shared" si="7"/>
        <v>0</v>
      </c>
      <c r="AP34" s="161">
        <f t="shared" si="7"/>
        <v>0</v>
      </c>
      <c r="AQ34" s="403">
        <f t="shared" si="29"/>
        <v>0</v>
      </c>
      <c r="AR34" s="161">
        <f>[2]Flat!$O37</f>
        <v>0</v>
      </c>
      <c r="AS34" s="161"/>
      <c r="AT34" s="462">
        <f t="shared" si="30"/>
        <v>0</v>
      </c>
      <c r="AU34" s="161">
        <f>[2]Flat!$P37</f>
        <v>0</v>
      </c>
      <c r="AV34" s="161"/>
      <c r="AW34" s="462">
        <f t="shared" si="31"/>
        <v>0</v>
      </c>
      <c r="AX34" s="161">
        <f>[2]Flat!$Q37</f>
        <v>0</v>
      </c>
      <c r="AY34" s="161"/>
      <c r="AZ34" s="444">
        <f t="shared" si="32"/>
        <v>0</v>
      </c>
      <c r="BA34" s="496">
        <f t="shared" si="8"/>
        <v>0</v>
      </c>
      <c r="BB34" s="492">
        <f t="shared" si="9"/>
        <v>0</v>
      </c>
      <c r="BC34" s="364">
        <f t="shared" si="33"/>
        <v>0</v>
      </c>
      <c r="BD34" s="371">
        <f t="shared" si="10"/>
        <v>0</v>
      </c>
      <c r="BE34" s="372">
        <f t="shared" si="11"/>
        <v>0</v>
      </c>
      <c r="BF34" s="372">
        <f t="shared" si="34"/>
        <v>0</v>
      </c>
      <c r="BG34" s="371">
        <f t="shared" si="12"/>
        <v>0</v>
      </c>
      <c r="BH34" s="372">
        <f t="shared" si="13"/>
        <v>0</v>
      </c>
      <c r="BI34" s="372">
        <f t="shared" si="35"/>
        <v>0</v>
      </c>
      <c r="BJ34" s="436"/>
      <c r="BK34" s="160">
        <f>VLOOKUP($B34,Test!$A$5:$I$58,3,0)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[2]Flat!$F38</f>
        <v>0</v>
      </c>
      <c r="F35" s="161"/>
      <c r="G35" s="448">
        <f t="shared" si="14"/>
        <v>0</v>
      </c>
      <c r="H35" s="476">
        <f>[2]Flat!$G38</f>
        <v>0</v>
      </c>
      <c r="I35" s="161"/>
      <c r="J35" s="448">
        <f t="shared" si="15"/>
        <v>0</v>
      </c>
      <c r="K35" s="476">
        <f>[2]Flat!$H38</f>
        <v>0</v>
      </c>
      <c r="L35" s="161"/>
      <c r="M35" s="444">
        <f t="shared" si="16"/>
        <v>0</v>
      </c>
      <c r="N35" s="404">
        <f t="shared" si="17"/>
        <v>0</v>
      </c>
      <c r="O35" s="161">
        <f t="shared" si="17"/>
        <v>0</v>
      </c>
      <c r="P35" s="403">
        <f t="shared" si="18"/>
        <v>0</v>
      </c>
      <c r="Q35" s="161">
        <f>[2]Flat!$I38</f>
        <v>0</v>
      </c>
      <c r="R35" s="161"/>
      <c r="S35" s="462">
        <f t="shared" si="19"/>
        <v>0</v>
      </c>
      <c r="T35" s="161">
        <f>[2]Flat!$J38</f>
        <v>0</v>
      </c>
      <c r="U35" s="161"/>
      <c r="V35" s="462">
        <f t="shared" si="20"/>
        <v>0</v>
      </c>
      <c r="W35" s="161">
        <f>[2]Flat!$K38</f>
        <v>0</v>
      </c>
      <c r="X35" s="161"/>
      <c r="Y35" s="462">
        <f t="shared" si="21"/>
        <v>0</v>
      </c>
      <c r="Z35" s="168">
        <f t="shared" si="22"/>
        <v>0</v>
      </c>
      <c r="AA35" s="161">
        <f t="shared" si="22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[2]Flat!$L38</f>
        <v>0</v>
      </c>
      <c r="AG35" s="161"/>
      <c r="AH35" s="462">
        <f t="shared" si="26"/>
        <v>0</v>
      </c>
      <c r="AI35" s="161">
        <f>[2]Flat!$M38</f>
        <v>0</v>
      </c>
      <c r="AJ35" s="161"/>
      <c r="AK35" s="462">
        <f t="shared" si="27"/>
        <v>0</v>
      </c>
      <c r="AL35" s="161">
        <f>[2]Flat!$N38</f>
        <v>0</v>
      </c>
      <c r="AM35" s="161"/>
      <c r="AN35" s="444">
        <f t="shared" si="28"/>
        <v>0</v>
      </c>
      <c r="AO35" s="404">
        <f t="shared" si="7"/>
        <v>0</v>
      </c>
      <c r="AP35" s="161">
        <f t="shared" si="7"/>
        <v>0</v>
      </c>
      <c r="AQ35" s="403">
        <f t="shared" si="29"/>
        <v>0</v>
      </c>
      <c r="AR35" s="161">
        <f>[2]Flat!$O38</f>
        <v>0</v>
      </c>
      <c r="AS35" s="161"/>
      <c r="AT35" s="462">
        <f t="shared" si="30"/>
        <v>0</v>
      </c>
      <c r="AU35" s="161">
        <f>[2]Flat!$P38</f>
        <v>0</v>
      </c>
      <c r="AV35" s="161"/>
      <c r="AW35" s="462">
        <f t="shared" si="31"/>
        <v>0</v>
      </c>
      <c r="AX35" s="161">
        <f>[2]Flat!$Q38</f>
        <v>0</v>
      </c>
      <c r="AY35" s="161"/>
      <c r="AZ35" s="444">
        <f t="shared" si="32"/>
        <v>0</v>
      </c>
      <c r="BA35" s="496">
        <f t="shared" si="8"/>
        <v>0</v>
      </c>
      <c r="BB35" s="492">
        <f t="shared" si="9"/>
        <v>0</v>
      </c>
      <c r="BC35" s="364">
        <f t="shared" si="33"/>
        <v>0</v>
      </c>
      <c r="BD35" s="371">
        <f t="shared" si="10"/>
        <v>0</v>
      </c>
      <c r="BE35" s="372">
        <f t="shared" si="11"/>
        <v>0</v>
      </c>
      <c r="BF35" s="372">
        <f t="shared" si="34"/>
        <v>0</v>
      </c>
      <c r="BG35" s="371">
        <f t="shared" si="12"/>
        <v>0</v>
      </c>
      <c r="BH35" s="372">
        <f t="shared" si="13"/>
        <v>0</v>
      </c>
      <c r="BI35" s="372">
        <f t="shared" si="35"/>
        <v>0</v>
      </c>
      <c r="BJ35" s="436"/>
      <c r="BK35" s="160">
        <f>VLOOKUP($B35,Test!$A$5:$I$58,3,0)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[2]Flat!$F39</f>
        <v>0</v>
      </c>
      <c r="F36" s="161"/>
      <c r="G36" s="448">
        <f t="shared" si="14"/>
        <v>0</v>
      </c>
      <c r="H36" s="476">
        <f>[2]Flat!$G39</f>
        <v>0</v>
      </c>
      <c r="I36" s="161"/>
      <c r="J36" s="448">
        <f t="shared" si="15"/>
        <v>0</v>
      </c>
      <c r="K36" s="476">
        <f>[2]Flat!$H39</f>
        <v>0</v>
      </c>
      <c r="L36" s="161"/>
      <c r="M36" s="444">
        <f t="shared" si="16"/>
        <v>0</v>
      </c>
      <c r="N36" s="404">
        <f t="shared" si="17"/>
        <v>0</v>
      </c>
      <c r="O36" s="161">
        <f t="shared" si="17"/>
        <v>0</v>
      </c>
      <c r="P36" s="403">
        <f t="shared" si="18"/>
        <v>0</v>
      </c>
      <c r="Q36" s="161">
        <f>[2]Flat!$I39</f>
        <v>0</v>
      </c>
      <c r="R36" s="161"/>
      <c r="S36" s="462">
        <f t="shared" si="19"/>
        <v>0</v>
      </c>
      <c r="T36" s="161">
        <f>[2]Flat!$J39</f>
        <v>0</v>
      </c>
      <c r="U36" s="161"/>
      <c r="V36" s="462">
        <f t="shared" si="20"/>
        <v>0</v>
      </c>
      <c r="W36" s="161">
        <f>[2]Flat!$K39</f>
        <v>0</v>
      </c>
      <c r="X36" s="161"/>
      <c r="Y36" s="462">
        <f t="shared" si="21"/>
        <v>0</v>
      </c>
      <c r="Z36" s="168">
        <f t="shared" si="22"/>
        <v>0</v>
      </c>
      <c r="AA36" s="161">
        <f t="shared" si="22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[2]Flat!$L39</f>
        <v>0</v>
      </c>
      <c r="AG36" s="161"/>
      <c r="AH36" s="462">
        <f t="shared" si="26"/>
        <v>0</v>
      </c>
      <c r="AI36" s="161">
        <f>[2]Flat!$M39</f>
        <v>0</v>
      </c>
      <c r="AJ36" s="161"/>
      <c r="AK36" s="462">
        <f t="shared" si="27"/>
        <v>0</v>
      </c>
      <c r="AL36" s="161">
        <f>[2]Flat!$N39</f>
        <v>0</v>
      </c>
      <c r="AM36" s="161"/>
      <c r="AN36" s="444">
        <f t="shared" si="28"/>
        <v>0</v>
      </c>
      <c r="AO36" s="404">
        <f t="shared" si="7"/>
        <v>0</v>
      </c>
      <c r="AP36" s="161">
        <f t="shared" si="7"/>
        <v>0</v>
      </c>
      <c r="AQ36" s="403">
        <f t="shared" si="29"/>
        <v>0</v>
      </c>
      <c r="AR36" s="161">
        <f>[2]Flat!$O39</f>
        <v>0</v>
      </c>
      <c r="AS36" s="161"/>
      <c r="AT36" s="462">
        <f t="shared" si="30"/>
        <v>0</v>
      </c>
      <c r="AU36" s="161">
        <f>[2]Flat!$P39</f>
        <v>0</v>
      </c>
      <c r="AV36" s="161"/>
      <c r="AW36" s="462">
        <f t="shared" si="31"/>
        <v>0</v>
      </c>
      <c r="AX36" s="161">
        <f>[2]Flat!$Q39</f>
        <v>0</v>
      </c>
      <c r="AY36" s="161"/>
      <c r="AZ36" s="444">
        <f t="shared" si="32"/>
        <v>0</v>
      </c>
      <c r="BA36" s="496">
        <f t="shared" si="8"/>
        <v>0</v>
      </c>
      <c r="BB36" s="492">
        <f t="shared" si="9"/>
        <v>0</v>
      </c>
      <c r="BC36" s="364">
        <f t="shared" si="33"/>
        <v>0</v>
      </c>
      <c r="BD36" s="371">
        <f t="shared" si="10"/>
        <v>0</v>
      </c>
      <c r="BE36" s="372">
        <f t="shared" si="11"/>
        <v>0</v>
      </c>
      <c r="BF36" s="372">
        <f t="shared" si="34"/>
        <v>0</v>
      </c>
      <c r="BG36" s="371">
        <f t="shared" si="12"/>
        <v>0</v>
      </c>
      <c r="BH36" s="372">
        <f t="shared" si="13"/>
        <v>0</v>
      </c>
      <c r="BI36" s="372">
        <f t="shared" si="35"/>
        <v>0</v>
      </c>
      <c r="BJ36" s="436"/>
      <c r="BK36" s="160">
        <f>VLOOKUP($B36,Test!$A$5:$I$58,3,0)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[2]Flat!$F40</f>
        <v>0</v>
      </c>
      <c r="F37" s="161"/>
      <c r="G37" s="448">
        <f t="shared" si="14"/>
        <v>0</v>
      </c>
      <c r="H37" s="476">
        <f>[2]Flat!$G40</f>
        <v>0</v>
      </c>
      <c r="I37" s="161"/>
      <c r="J37" s="448">
        <f t="shared" si="15"/>
        <v>0</v>
      </c>
      <c r="K37" s="476">
        <f>[2]Flat!$H40</f>
        <v>0</v>
      </c>
      <c r="L37" s="161"/>
      <c r="M37" s="444">
        <f t="shared" si="16"/>
        <v>0</v>
      </c>
      <c r="N37" s="404">
        <f t="shared" si="17"/>
        <v>0</v>
      </c>
      <c r="O37" s="161">
        <f t="shared" si="17"/>
        <v>0</v>
      </c>
      <c r="P37" s="403">
        <f t="shared" si="18"/>
        <v>0</v>
      </c>
      <c r="Q37" s="161">
        <f>[2]Flat!$I40</f>
        <v>0</v>
      </c>
      <c r="R37" s="161"/>
      <c r="S37" s="462">
        <f t="shared" si="19"/>
        <v>0</v>
      </c>
      <c r="T37" s="161">
        <f>[2]Flat!$J40</f>
        <v>0</v>
      </c>
      <c r="U37" s="161"/>
      <c r="V37" s="462">
        <f t="shared" si="20"/>
        <v>0</v>
      </c>
      <c r="W37" s="161">
        <f>[2]Flat!$K40</f>
        <v>0</v>
      </c>
      <c r="X37" s="161"/>
      <c r="Y37" s="462">
        <f t="shared" si="21"/>
        <v>0</v>
      </c>
      <c r="Z37" s="168">
        <f t="shared" si="22"/>
        <v>0</v>
      </c>
      <c r="AA37" s="161">
        <f t="shared" si="22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[2]Flat!$L40</f>
        <v>0</v>
      </c>
      <c r="AG37" s="161"/>
      <c r="AH37" s="462">
        <f t="shared" si="26"/>
        <v>0</v>
      </c>
      <c r="AI37" s="161">
        <f>[2]Flat!$M40</f>
        <v>0</v>
      </c>
      <c r="AJ37" s="161"/>
      <c r="AK37" s="462">
        <f t="shared" si="27"/>
        <v>0</v>
      </c>
      <c r="AL37" s="161">
        <f>[2]Flat!$N40</f>
        <v>0</v>
      </c>
      <c r="AM37" s="161"/>
      <c r="AN37" s="444">
        <f t="shared" si="28"/>
        <v>0</v>
      </c>
      <c r="AO37" s="404">
        <f t="shared" si="7"/>
        <v>0</v>
      </c>
      <c r="AP37" s="161">
        <f t="shared" si="7"/>
        <v>0</v>
      </c>
      <c r="AQ37" s="403">
        <f t="shared" si="29"/>
        <v>0</v>
      </c>
      <c r="AR37" s="161">
        <f>[2]Flat!$O40</f>
        <v>0</v>
      </c>
      <c r="AS37" s="161"/>
      <c r="AT37" s="462">
        <f t="shared" si="30"/>
        <v>0</v>
      </c>
      <c r="AU37" s="161">
        <f>[2]Flat!$P40</f>
        <v>0</v>
      </c>
      <c r="AV37" s="161"/>
      <c r="AW37" s="462">
        <f t="shared" si="31"/>
        <v>0</v>
      </c>
      <c r="AX37" s="161">
        <f>[2]Flat!$Q40</f>
        <v>0</v>
      </c>
      <c r="AY37" s="161"/>
      <c r="AZ37" s="444">
        <f t="shared" si="32"/>
        <v>0</v>
      </c>
      <c r="BA37" s="496">
        <f t="shared" si="8"/>
        <v>0</v>
      </c>
      <c r="BB37" s="492">
        <f t="shared" si="9"/>
        <v>0</v>
      </c>
      <c r="BC37" s="364">
        <f t="shared" si="33"/>
        <v>0</v>
      </c>
      <c r="BD37" s="371">
        <f t="shared" si="10"/>
        <v>0</v>
      </c>
      <c r="BE37" s="372">
        <f t="shared" si="11"/>
        <v>0</v>
      </c>
      <c r="BF37" s="372">
        <f t="shared" si="34"/>
        <v>0</v>
      </c>
      <c r="BG37" s="371">
        <f t="shared" si="12"/>
        <v>0</v>
      </c>
      <c r="BH37" s="372">
        <f t="shared" si="13"/>
        <v>0</v>
      </c>
      <c r="BI37" s="372">
        <f t="shared" si="35"/>
        <v>0</v>
      </c>
      <c r="BJ37" s="436"/>
      <c r="BK37" s="160">
        <f>VLOOKUP($B37,Test!$A$5:$I$58,3,0)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[2]Flat!$F41</f>
        <v>0</v>
      </c>
      <c r="F38" s="161"/>
      <c r="G38" s="448">
        <f t="shared" si="14"/>
        <v>0</v>
      </c>
      <c r="H38" s="476">
        <f>[2]Flat!$G41</f>
        <v>0</v>
      </c>
      <c r="I38" s="161"/>
      <c r="J38" s="448">
        <f t="shared" si="15"/>
        <v>0</v>
      </c>
      <c r="K38" s="476">
        <f>[2]Flat!$H41</f>
        <v>0</v>
      </c>
      <c r="L38" s="161"/>
      <c r="M38" s="444">
        <f t="shared" si="16"/>
        <v>0</v>
      </c>
      <c r="N38" s="404">
        <f t="shared" si="17"/>
        <v>0</v>
      </c>
      <c r="O38" s="161">
        <f t="shared" si="17"/>
        <v>0</v>
      </c>
      <c r="P38" s="403">
        <f t="shared" si="18"/>
        <v>0</v>
      </c>
      <c r="Q38" s="161">
        <f>[2]Flat!$I41</f>
        <v>0</v>
      </c>
      <c r="R38" s="161"/>
      <c r="S38" s="462">
        <f t="shared" si="19"/>
        <v>0</v>
      </c>
      <c r="T38" s="161">
        <f>[2]Flat!$J41</f>
        <v>0</v>
      </c>
      <c r="U38" s="161"/>
      <c r="V38" s="462">
        <f t="shared" si="20"/>
        <v>0</v>
      </c>
      <c r="W38" s="161">
        <f>[2]Flat!$K41</f>
        <v>0</v>
      </c>
      <c r="X38" s="161"/>
      <c r="Y38" s="462">
        <f t="shared" si="21"/>
        <v>0</v>
      </c>
      <c r="Z38" s="168">
        <f t="shared" si="22"/>
        <v>0</v>
      </c>
      <c r="AA38" s="161">
        <f t="shared" si="22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[2]Flat!$L41</f>
        <v>0</v>
      </c>
      <c r="AG38" s="161"/>
      <c r="AH38" s="462">
        <f t="shared" si="26"/>
        <v>0</v>
      </c>
      <c r="AI38" s="161">
        <f>[2]Flat!$M41</f>
        <v>0</v>
      </c>
      <c r="AJ38" s="161"/>
      <c r="AK38" s="462">
        <f t="shared" si="27"/>
        <v>0</v>
      </c>
      <c r="AL38" s="161">
        <f>[2]Flat!$N41</f>
        <v>0</v>
      </c>
      <c r="AM38" s="161"/>
      <c r="AN38" s="444">
        <f t="shared" si="28"/>
        <v>0</v>
      </c>
      <c r="AO38" s="404">
        <f t="shared" si="7"/>
        <v>0</v>
      </c>
      <c r="AP38" s="161">
        <f t="shared" si="7"/>
        <v>0</v>
      </c>
      <c r="AQ38" s="403">
        <f t="shared" si="29"/>
        <v>0</v>
      </c>
      <c r="AR38" s="161">
        <f>[2]Flat!$O41</f>
        <v>0</v>
      </c>
      <c r="AS38" s="161"/>
      <c r="AT38" s="462">
        <f t="shared" si="30"/>
        <v>0</v>
      </c>
      <c r="AU38" s="161">
        <f>[2]Flat!$P41</f>
        <v>0</v>
      </c>
      <c r="AV38" s="161"/>
      <c r="AW38" s="462">
        <f t="shared" si="31"/>
        <v>0</v>
      </c>
      <c r="AX38" s="161">
        <f>[2]Flat!$Q41</f>
        <v>0</v>
      </c>
      <c r="AY38" s="161"/>
      <c r="AZ38" s="444">
        <f t="shared" si="32"/>
        <v>0</v>
      </c>
      <c r="BA38" s="496">
        <f t="shared" si="8"/>
        <v>0</v>
      </c>
      <c r="BB38" s="492">
        <f t="shared" si="9"/>
        <v>0</v>
      </c>
      <c r="BC38" s="364">
        <f t="shared" si="33"/>
        <v>0</v>
      </c>
      <c r="BD38" s="371">
        <f t="shared" si="10"/>
        <v>0</v>
      </c>
      <c r="BE38" s="372">
        <f t="shared" si="11"/>
        <v>0</v>
      </c>
      <c r="BF38" s="372">
        <f t="shared" si="34"/>
        <v>0</v>
      </c>
      <c r="BG38" s="371">
        <f t="shared" si="12"/>
        <v>0</v>
      </c>
      <c r="BH38" s="372">
        <f t="shared" si="13"/>
        <v>0</v>
      </c>
      <c r="BI38" s="372">
        <f t="shared" si="35"/>
        <v>0</v>
      </c>
      <c r="BJ38" s="436"/>
      <c r="BK38" s="160">
        <f>VLOOKUP($B38,Test!$A$5:$I$58,3,0)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[2]Flat!$F42</f>
        <v>0</v>
      </c>
      <c r="F39" s="161"/>
      <c r="G39" s="448">
        <f t="shared" si="14"/>
        <v>0</v>
      </c>
      <c r="H39" s="476">
        <f>[2]Flat!$G42</f>
        <v>0</v>
      </c>
      <c r="I39" s="161"/>
      <c r="J39" s="448">
        <f t="shared" si="15"/>
        <v>0</v>
      </c>
      <c r="K39" s="476">
        <f>[2]Flat!$H42</f>
        <v>0</v>
      </c>
      <c r="L39" s="161"/>
      <c r="M39" s="444">
        <f t="shared" si="16"/>
        <v>0</v>
      </c>
      <c r="N39" s="404">
        <f t="shared" si="17"/>
        <v>0</v>
      </c>
      <c r="O39" s="161">
        <f t="shared" si="17"/>
        <v>0</v>
      </c>
      <c r="P39" s="403">
        <f t="shared" si="18"/>
        <v>0</v>
      </c>
      <c r="Q39" s="161">
        <f>[2]Flat!$I42</f>
        <v>0</v>
      </c>
      <c r="R39" s="161"/>
      <c r="S39" s="462">
        <f t="shared" si="19"/>
        <v>0</v>
      </c>
      <c r="T39" s="161">
        <f>[2]Flat!$J42</f>
        <v>0</v>
      </c>
      <c r="U39" s="161"/>
      <c r="V39" s="462">
        <f t="shared" si="20"/>
        <v>0</v>
      </c>
      <c r="W39" s="161">
        <f>[2]Flat!$K42</f>
        <v>0</v>
      </c>
      <c r="X39" s="161"/>
      <c r="Y39" s="462">
        <f t="shared" si="21"/>
        <v>0</v>
      </c>
      <c r="Z39" s="168">
        <f t="shared" si="22"/>
        <v>0</v>
      </c>
      <c r="AA39" s="161">
        <f t="shared" si="22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[2]Flat!$L42</f>
        <v>0</v>
      </c>
      <c r="AG39" s="161"/>
      <c r="AH39" s="462">
        <f t="shared" si="26"/>
        <v>0</v>
      </c>
      <c r="AI39" s="161">
        <f>[2]Flat!$M42</f>
        <v>0</v>
      </c>
      <c r="AJ39" s="161"/>
      <c r="AK39" s="462">
        <f t="shared" si="27"/>
        <v>0</v>
      </c>
      <c r="AL39" s="161">
        <f>[2]Flat!$N42</f>
        <v>0</v>
      </c>
      <c r="AM39" s="161"/>
      <c r="AN39" s="444">
        <f t="shared" si="28"/>
        <v>0</v>
      </c>
      <c r="AO39" s="404">
        <f t="shared" si="7"/>
        <v>0</v>
      </c>
      <c r="AP39" s="161">
        <f t="shared" si="7"/>
        <v>0</v>
      </c>
      <c r="AQ39" s="403">
        <f t="shared" si="29"/>
        <v>0</v>
      </c>
      <c r="AR39" s="161">
        <f>[2]Flat!$O42</f>
        <v>0</v>
      </c>
      <c r="AS39" s="161"/>
      <c r="AT39" s="462">
        <f t="shared" si="30"/>
        <v>0</v>
      </c>
      <c r="AU39" s="161">
        <f>[2]Flat!$P42</f>
        <v>0</v>
      </c>
      <c r="AV39" s="161"/>
      <c r="AW39" s="462">
        <f t="shared" si="31"/>
        <v>0</v>
      </c>
      <c r="AX39" s="161">
        <f>[2]Flat!$Q42</f>
        <v>0</v>
      </c>
      <c r="AY39" s="161"/>
      <c r="AZ39" s="444">
        <f t="shared" si="32"/>
        <v>0</v>
      </c>
      <c r="BA39" s="496">
        <f t="shared" si="8"/>
        <v>0</v>
      </c>
      <c r="BB39" s="492">
        <f t="shared" si="9"/>
        <v>0</v>
      </c>
      <c r="BC39" s="364">
        <f t="shared" si="33"/>
        <v>0</v>
      </c>
      <c r="BD39" s="371">
        <f t="shared" si="10"/>
        <v>0</v>
      </c>
      <c r="BE39" s="372">
        <f t="shared" si="11"/>
        <v>0</v>
      </c>
      <c r="BF39" s="372">
        <f t="shared" si="34"/>
        <v>0</v>
      </c>
      <c r="BG39" s="371">
        <f t="shared" si="12"/>
        <v>0</v>
      </c>
      <c r="BH39" s="372">
        <f t="shared" si="13"/>
        <v>0</v>
      </c>
      <c r="BI39" s="372">
        <f t="shared" si="35"/>
        <v>0</v>
      </c>
      <c r="BJ39" s="436"/>
      <c r="BK39" s="160">
        <f>VLOOKUP($B39,Test!$A$5:$I$58,3,0)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[2]Flat!$F43</f>
        <v>0</v>
      </c>
      <c r="F40" s="161"/>
      <c r="G40" s="448">
        <f t="shared" si="14"/>
        <v>0</v>
      </c>
      <c r="H40" s="476">
        <f>[2]Flat!$G43</f>
        <v>0</v>
      </c>
      <c r="I40" s="161"/>
      <c r="J40" s="448">
        <f t="shared" si="15"/>
        <v>0</v>
      </c>
      <c r="K40" s="476">
        <f>[2]Flat!$H43</f>
        <v>0</v>
      </c>
      <c r="L40" s="161"/>
      <c r="M40" s="444">
        <f t="shared" si="16"/>
        <v>0</v>
      </c>
      <c r="N40" s="404">
        <f t="shared" si="17"/>
        <v>0</v>
      </c>
      <c r="O40" s="161">
        <f t="shared" si="17"/>
        <v>0</v>
      </c>
      <c r="P40" s="403">
        <f t="shared" si="18"/>
        <v>0</v>
      </c>
      <c r="Q40" s="161">
        <f>[2]Flat!$I43</f>
        <v>0</v>
      </c>
      <c r="R40" s="161"/>
      <c r="S40" s="462">
        <f t="shared" si="19"/>
        <v>0</v>
      </c>
      <c r="T40" s="161">
        <f>[2]Flat!$J43</f>
        <v>0</v>
      </c>
      <c r="U40" s="161"/>
      <c r="V40" s="462">
        <f t="shared" si="20"/>
        <v>0</v>
      </c>
      <c r="W40" s="161">
        <f>[2]Flat!$K43</f>
        <v>0</v>
      </c>
      <c r="X40" s="161"/>
      <c r="Y40" s="462">
        <f t="shared" si="21"/>
        <v>0</v>
      </c>
      <c r="Z40" s="168">
        <f t="shared" si="22"/>
        <v>0</v>
      </c>
      <c r="AA40" s="161">
        <f t="shared" si="22"/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[2]Flat!$L43</f>
        <v>0</v>
      </c>
      <c r="AG40" s="161"/>
      <c r="AH40" s="462">
        <f t="shared" si="26"/>
        <v>0</v>
      </c>
      <c r="AI40" s="161">
        <f>[2]Flat!$M43</f>
        <v>0</v>
      </c>
      <c r="AJ40" s="161"/>
      <c r="AK40" s="462">
        <f t="shared" si="27"/>
        <v>0</v>
      </c>
      <c r="AL40" s="161">
        <f>[2]Flat!$N43</f>
        <v>0</v>
      </c>
      <c r="AM40" s="161"/>
      <c r="AN40" s="444">
        <f t="shared" si="28"/>
        <v>0</v>
      </c>
      <c r="AO40" s="404">
        <f t="shared" si="7"/>
        <v>0</v>
      </c>
      <c r="AP40" s="161">
        <f t="shared" si="7"/>
        <v>0</v>
      </c>
      <c r="AQ40" s="403">
        <f t="shared" si="29"/>
        <v>0</v>
      </c>
      <c r="AR40" s="161">
        <f>[2]Flat!$O43</f>
        <v>0</v>
      </c>
      <c r="AS40" s="161"/>
      <c r="AT40" s="462">
        <f t="shared" si="30"/>
        <v>0</v>
      </c>
      <c r="AU40" s="161">
        <f>[2]Flat!$P43</f>
        <v>0</v>
      </c>
      <c r="AV40" s="161"/>
      <c r="AW40" s="462">
        <f t="shared" si="31"/>
        <v>0</v>
      </c>
      <c r="AX40" s="161">
        <f>[2]Flat!$Q43</f>
        <v>0</v>
      </c>
      <c r="AY40" s="161"/>
      <c r="AZ40" s="444">
        <f t="shared" si="32"/>
        <v>0</v>
      </c>
      <c r="BA40" s="496">
        <f t="shared" si="8"/>
        <v>0</v>
      </c>
      <c r="BB40" s="492">
        <f t="shared" si="9"/>
        <v>0</v>
      </c>
      <c r="BC40" s="364">
        <f t="shared" si="33"/>
        <v>0</v>
      </c>
      <c r="BD40" s="371">
        <f t="shared" si="10"/>
        <v>0</v>
      </c>
      <c r="BE40" s="372">
        <f t="shared" si="11"/>
        <v>0</v>
      </c>
      <c r="BF40" s="372">
        <f t="shared" si="34"/>
        <v>0</v>
      </c>
      <c r="BG40" s="371">
        <f t="shared" si="12"/>
        <v>0</v>
      </c>
      <c r="BH40" s="372">
        <f t="shared" si="13"/>
        <v>0</v>
      </c>
      <c r="BI40" s="372">
        <f t="shared" si="35"/>
        <v>0</v>
      </c>
      <c r="BJ40" s="436"/>
      <c r="BK40" s="160">
        <f>VLOOKUP($B40,Test!$A$5:$I$58,3,0)</f>
        <v>4222.95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[2]Flat!$F44</f>
        <v>0</v>
      </c>
      <c r="F41" s="161"/>
      <c r="G41" s="448">
        <f t="shared" si="14"/>
        <v>0</v>
      </c>
      <c r="H41" s="476">
        <f>[2]Flat!$G44</f>
        <v>0</v>
      </c>
      <c r="I41" s="161"/>
      <c r="J41" s="448">
        <f t="shared" si="15"/>
        <v>0</v>
      </c>
      <c r="K41" s="476">
        <f>[2]Flat!$H44</f>
        <v>0</v>
      </c>
      <c r="L41" s="161"/>
      <c r="M41" s="444">
        <f t="shared" si="16"/>
        <v>0</v>
      </c>
      <c r="N41" s="404">
        <f t="shared" si="17"/>
        <v>0</v>
      </c>
      <c r="O41" s="161">
        <f t="shared" si="17"/>
        <v>0</v>
      </c>
      <c r="P41" s="403">
        <f t="shared" si="18"/>
        <v>0</v>
      </c>
      <c r="Q41" s="161">
        <f>[2]Flat!$I44</f>
        <v>0</v>
      </c>
      <c r="R41" s="161"/>
      <c r="S41" s="462">
        <f t="shared" si="19"/>
        <v>0</v>
      </c>
      <c r="T41" s="161">
        <f>[2]Flat!$J44</f>
        <v>0</v>
      </c>
      <c r="U41" s="161"/>
      <c r="V41" s="462">
        <f t="shared" si="20"/>
        <v>0</v>
      </c>
      <c r="W41" s="161">
        <f>[2]Flat!$K44</f>
        <v>0</v>
      </c>
      <c r="X41" s="161"/>
      <c r="Y41" s="462">
        <f t="shared" si="21"/>
        <v>0</v>
      </c>
      <c r="Z41" s="168">
        <f t="shared" si="22"/>
        <v>0</v>
      </c>
      <c r="AA41" s="161">
        <f t="shared" si="2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[2]Flat!$L44</f>
        <v>0</v>
      </c>
      <c r="AG41" s="161"/>
      <c r="AH41" s="462">
        <f t="shared" si="26"/>
        <v>0</v>
      </c>
      <c r="AI41" s="161">
        <f>[2]Flat!$M44</f>
        <v>0</v>
      </c>
      <c r="AJ41" s="161"/>
      <c r="AK41" s="462">
        <f t="shared" si="27"/>
        <v>0</v>
      </c>
      <c r="AL41" s="161">
        <f>[2]Flat!$N44</f>
        <v>0</v>
      </c>
      <c r="AM41" s="161"/>
      <c r="AN41" s="444">
        <f t="shared" si="28"/>
        <v>0</v>
      </c>
      <c r="AO41" s="404">
        <f t="shared" si="7"/>
        <v>0</v>
      </c>
      <c r="AP41" s="161">
        <f t="shared" si="7"/>
        <v>0</v>
      </c>
      <c r="AQ41" s="403">
        <f t="shared" si="29"/>
        <v>0</v>
      </c>
      <c r="AR41" s="161">
        <f>[2]Flat!$O44</f>
        <v>0</v>
      </c>
      <c r="AS41" s="161"/>
      <c r="AT41" s="462">
        <f t="shared" si="30"/>
        <v>0</v>
      </c>
      <c r="AU41" s="161">
        <f>[2]Flat!$P44</f>
        <v>0</v>
      </c>
      <c r="AV41" s="161"/>
      <c r="AW41" s="462">
        <f t="shared" si="31"/>
        <v>0</v>
      </c>
      <c r="AX41" s="161">
        <f>[2]Flat!$Q44</f>
        <v>0</v>
      </c>
      <c r="AY41" s="161"/>
      <c r="AZ41" s="444">
        <f t="shared" si="32"/>
        <v>0</v>
      </c>
      <c r="BA41" s="496">
        <f t="shared" si="8"/>
        <v>0</v>
      </c>
      <c r="BB41" s="492">
        <f t="shared" si="9"/>
        <v>0</v>
      </c>
      <c r="BC41" s="364">
        <f t="shared" si="33"/>
        <v>0</v>
      </c>
      <c r="BD41" s="371">
        <f t="shared" si="10"/>
        <v>0</v>
      </c>
      <c r="BE41" s="372">
        <f t="shared" si="11"/>
        <v>0</v>
      </c>
      <c r="BF41" s="372">
        <f t="shared" si="34"/>
        <v>0</v>
      </c>
      <c r="BG41" s="371">
        <f t="shared" si="12"/>
        <v>0</v>
      </c>
      <c r="BH41" s="372">
        <f t="shared" si="13"/>
        <v>0</v>
      </c>
      <c r="BI41" s="372">
        <f t="shared" si="35"/>
        <v>0</v>
      </c>
      <c r="BJ41" s="436"/>
      <c r="BK41" s="160">
        <f>VLOOKUP($B41,Test!$A$5:$I$58,3,0)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[2]Flat!$F45</f>
        <v>0</v>
      </c>
      <c r="F42" s="161"/>
      <c r="G42" s="448">
        <f t="shared" si="14"/>
        <v>0</v>
      </c>
      <c r="H42" s="476">
        <f>[2]Flat!$G45</f>
        <v>0</v>
      </c>
      <c r="I42" s="161"/>
      <c r="J42" s="448">
        <f t="shared" si="15"/>
        <v>0</v>
      </c>
      <c r="K42" s="476">
        <f>[2]Flat!$H45</f>
        <v>0</v>
      </c>
      <c r="L42" s="161"/>
      <c r="M42" s="444">
        <f t="shared" si="16"/>
        <v>0</v>
      </c>
      <c r="N42" s="404">
        <f t="shared" si="17"/>
        <v>0</v>
      </c>
      <c r="O42" s="161">
        <f t="shared" si="17"/>
        <v>0</v>
      </c>
      <c r="P42" s="403">
        <f t="shared" si="18"/>
        <v>0</v>
      </c>
      <c r="Q42" s="161">
        <f>[2]Flat!$I45</f>
        <v>0</v>
      </c>
      <c r="R42" s="161"/>
      <c r="S42" s="462">
        <f t="shared" si="19"/>
        <v>0</v>
      </c>
      <c r="T42" s="161">
        <f>[2]Flat!$J45</f>
        <v>0</v>
      </c>
      <c r="U42" s="161"/>
      <c r="V42" s="462">
        <f t="shared" si="20"/>
        <v>0</v>
      </c>
      <c r="W42" s="161">
        <f>[2]Flat!$K45</f>
        <v>0</v>
      </c>
      <c r="X42" s="161"/>
      <c r="Y42" s="462">
        <f t="shared" si="21"/>
        <v>0</v>
      </c>
      <c r="Z42" s="168">
        <f t="shared" si="22"/>
        <v>0</v>
      </c>
      <c r="AA42" s="161">
        <f t="shared" si="2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[2]Flat!$L45</f>
        <v>0</v>
      </c>
      <c r="AG42" s="161"/>
      <c r="AH42" s="462">
        <f t="shared" si="26"/>
        <v>0</v>
      </c>
      <c r="AI42" s="161">
        <f>[2]Flat!$M45</f>
        <v>0</v>
      </c>
      <c r="AJ42" s="161"/>
      <c r="AK42" s="462">
        <f t="shared" si="27"/>
        <v>0</v>
      </c>
      <c r="AL42" s="161">
        <f>[2]Flat!$N45</f>
        <v>0</v>
      </c>
      <c r="AM42" s="161"/>
      <c r="AN42" s="444">
        <f t="shared" si="28"/>
        <v>0</v>
      </c>
      <c r="AO42" s="404">
        <f t="shared" si="7"/>
        <v>0</v>
      </c>
      <c r="AP42" s="161">
        <f t="shared" si="7"/>
        <v>0</v>
      </c>
      <c r="AQ42" s="403">
        <f t="shared" si="29"/>
        <v>0</v>
      </c>
      <c r="AR42" s="161">
        <f>[2]Flat!$O45</f>
        <v>0</v>
      </c>
      <c r="AS42" s="161"/>
      <c r="AT42" s="462">
        <f t="shared" si="30"/>
        <v>0</v>
      </c>
      <c r="AU42" s="161">
        <f>[2]Flat!$P45</f>
        <v>0</v>
      </c>
      <c r="AV42" s="161"/>
      <c r="AW42" s="462">
        <f t="shared" si="31"/>
        <v>0</v>
      </c>
      <c r="AX42" s="161">
        <f>[2]Flat!$Q45</f>
        <v>0</v>
      </c>
      <c r="AY42" s="161"/>
      <c r="AZ42" s="444">
        <f t="shared" si="32"/>
        <v>0</v>
      </c>
      <c r="BA42" s="496">
        <f t="shared" si="8"/>
        <v>0</v>
      </c>
      <c r="BB42" s="492">
        <f t="shared" si="9"/>
        <v>0</v>
      </c>
      <c r="BC42" s="364">
        <f t="shared" si="33"/>
        <v>0</v>
      </c>
      <c r="BD42" s="371">
        <f t="shared" si="10"/>
        <v>0</v>
      </c>
      <c r="BE42" s="372">
        <f t="shared" si="11"/>
        <v>0</v>
      </c>
      <c r="BF42" s="372">
        <f t="shared" si="34"/>
        <v>0</v>
      </c>
      <c r="BG42" s="371">
        <f t="shared" si="12"/>
        <v>0</v>
      </c>
      <c r="BH42" s="372">
        <f t="shared" si="13"/>
        <v>0</v>
      </c>
      <c r="BI42" s="372">
        <f t="shared" si="35"/>
        <v>0</v>
      </c>
      <c r="BJ42" s="436"/>
      <c r="BK42" s="160">
        <f>VLOOKUP($B42,Test!$A$5:$I$58,3,0)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[2]Flat!$F46</f>
        <v>0</v>
      </c>
      <c r="F43" s="161"/>
      <c r="G43" s="448">
        <f t="shared" si="14"/>
        <v>0</v>
      </c>
      <c r="H43" s="476">
        <f>[2]Flat!$G46</f>
        <v>0</v>
      </c>
      <c r="I43" s="161"/>
      <c r="J43" s="448">
        <f t="shared" si="15"/>
        <v>0</v>
      </c>
      <c r="K43" s="476">
        <f>[2]Flat!$H46</f>
        <v>0</v>
      </c>
      <c r="L43" s="161"/>
      <c r="M43" s="444">
        <f t="shared" si="16"/>
        <v>0</v>
      </c>
      <c r="N43" s="404">
        <f t="shared" si="17"/>
        <v>0</v>
      </c>
      <c r="O43" s="161">
        <f t="shared" si="17"/>
        <v>0</v>
      </c>
      <c r="P43" s="403">
        <f t="shared" si="18"/>
        <v>0</v>
      </c>
      <c r="Q43" s="161">
        <f>[2]Flat!$I46</f>
        <v>0</v>
      </c>
      <c r="R43" s="161"/>
      <c r="S43" s="462">
        <f t="shared" si="19"/>
        <v>0</v>
      </c>
      <c r="T43" s="161">
        <f>[2]Flat!$J46</f>
        <v>0</v>
      </c>
      <c r="U43" s="161"/>
      <c r="V43" s="462">
        <f t="shared" si="20"/>
        <v>0</v>
      </c>
      <c r="W43" s="161">
        <f>[2]Flat!$K46</f>
        <v>0</v>
      </c>
      <c r="X43" s="161"/>
      <c r="Y43" s="462">
        <f t="shared" si="21"/>
        <v>0</v>
      </c>
      <c r="Z43" s="168">
        <f t="shared" si="22"/>
        <v>0</v>
      </c>
      <c r="AA43" s="161">
        <f t="shared" si="2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[2]Flat!$L46</f>
        <v>0</v>
      </c>
      <c r="AG43" s="161"/>
      <c r="AH43" s="462">
        <f t="shared" si="26"/>
        <v>0</v>
      </c>
      <c r="AI43" s="161">
        <f>[2]Flat!$M46</f>
        <v>0</v>
      </c>
      <c r="AJ43" s="161"/>
      <c r="AK43" s="462">
        <f t="shared" si="27"/>
        <v>0</v>
      </c>
      <c r="AL43" s="161">
        <f>[2]Flat!$N46</f>
        <v>0</v>
      </c>
      <c r="AM43" s="161"/>
      <c r="AN43" s="444">
        <f t="shared" si="28"/>
        <v>0</v>
      </c>
      <c r="AO43" s="404">
        <f t="shared" si="7"/>
        <v>0</v>
      </c>
      <c r="AP43" s="161">
        <f t="shared" si="7"/>
        <v>0</v>
      </c>
      <c r="AQ43" s="403">
        <f t="shared" si="29"/>
        <v>0</v>
      </c>
      <c r="AR43" s="161">
        <f>[2]Flat!$O46</f>
        <v>0</v>
      </c>
      <c r="AS43" s="161"/>
      <c r="AT43" s="462">
        <f t="shared" si="30"/>
        <v>0</v>
      </c>
      <c r="AU43" s="161">
        <f>[2]Flat!$P46</f>
        <v>0</v>
      </c>
      <c r="AV43" s="161"/>
      <c r="AW43" s="462">
        <f t="shared" si="31"/>
        <v>0</v>
      </c>
      <c r="AX43" s="161">
        <f>[2]Flat!$Q46</f>
        <v>0</v>
      </c>
      <c r="AY43" s="161"/>
      <c r="AZ43" s="444">
        <f t="shared" si="32"/>
        <v>0</v>
      </c>
      <c r="BA43" s="496">
        <f t="shared" si="8"/>
        <v>0</v>
      </c>
      <c r="BB43" s="492">
        <f t="shared" si="9"/>
        <v>0</v>
      </c>
      <c r="BC43" s="364">
        <f t="shared" si="33"/>
        <v>0</v>
      </c>
      <c r="BD43" s="371">
        <f t="shared" si="10"/>
        <v>0</v>
      </c>
      <c r="BE43" s="372">
        <f t="shared" si="11"/>
        <v>0</v>
      </c>
      <c r="BF43" s="372">
        <f t="shared" si="34"/>
        <v>0</v>
      </c>
      <c r="BG43" s="371">
        <f t="shared" si="12"/>
        <v>0</v>
      </c>
      <c r="BH43" s="372">
        <f t="shared" si="13"/>
        <v>0</v>
      </c>
      <c r="BI43" s="372">
        <f t="shared" si="35"/>
        <v>0</v>
      </c>
      <c r="BJ43" s="436"/>
      <c r="BK43" s="160">
        <f>VLOOKUP($B43,Test!$A$5:$I$58,3,0)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[2]Flat!$F47</f>
        <v>0</v>
      </c>
      <c r="F44" s="161"/>
      <c r="G44" s="448">
        <f t="shared" si="14"/>
        <v>0</v>
      </c>
      <c r="H44" s="476">
        <f>[2]Flat!$G47</f>
        <v>0</v>
      </c>
      <c r="I44" s="161"/>
      <c r="J44" s="448">
        <f t="shared" si="15"/>
        <v>0</v>
      </c>
      <c r="K44" s="476">
        <f>[2]Flat!$H47</f>
        <v>0</v>
      </c>
      <c r="L44" s="161"/>
      <c r="M44" s="444">
        <f t="shared" si="16"/>
        <v>0</v>
      </c>
      <c r="N44" s="404">
        <f t="shared" si="17"/>
        <v>0</v>
      </c>
      <c r="O44" s="161">
        <f t="shared" si="17"/>
        <v>0</v>
      </c>
      <c r="P44" s="403">
        <f t="shared" si="18"/>
        <v>0</v>
      </c>
      <c r="Q44" s="161">
        <f>[2]Flat!$I47</f>
        <v>0</v>
      </c>
      <c r="R44" s="161"/>
      <c r="S44" s="462">
        <f t="shared" si="19"/>
        <v>0</v>
      </c>
      <c r="T44" s="161">
        <f>[2]Flat!$J47</f>
        <v>0</v>
      </c>
      <c r="U44" s="161"/>
      <c r="V44" s="462">
        <f t="shared" si="20"/>
        <v>0</v>
      </c>
      <c r="W44" s="161">
        <f>[2]Flat!$K47</f>
        <v>0</v>
      </c>
      <c r="X44" s="161"/>
      <c r="Y44" s="462">
        <f t="shared" si="21"/>
        <v>0</v>
      </c>
      <c r="Z44" s="168">
        <f t="shared" si="22"/>
        <v>0</v>
      </c>
      <c r="AA44" s="161">
        <f t="shared" si="2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[2]Flat!$L47</f>
        <v>0</v>
      </c>
      <c r="AG44" s="161"/>
      <c r="AH44" s="462">
        <f t="shared" si="26"/>
        <v>0</v>
      </c>
      <c r="AI44" s="161">
        <f>[2]Flat!$M47</f>
        <v>0</v>
      </c>
      <c r="AJ44" s="161"/>
      <c r="AK44" s="462">
        <f t="shared" si="27"/>
        <v>0</v>
      </c>
      <c r="AL44" s="161">
        <f>[2]Flat!$N47</f>
        <v>0</v>
      </c>
      <c r="AM44" s="161"/>
      <c r="AN44" s="444">
        <f t="shared" si="28"/>
        <v>0</v>
      </c>
      <c r="AO44" s="404">
        <f t="shared" si="7"/>
        <v>0</v>
      </c>
      <c r="AP44" s="161">
        <f t="shared" si="7"/>
        <v>0</v>
      </c>
      <c r="AQ44" s="403">
        <f t="shared" si="29"/>
        <v>0</v>
      </c>
      <c r="AR44" s="161">
        <f>[2]Flat!$O47</f>
        <v>0</v>
      </c>
      <c r="AS44" s="161"/>
      <c r="AT44" s="462">
        <f t="shared" si="30"/>
        <v>0</v>
      </c>
      <c r="AU44" s="161">
        <f>[2]Flat!$P47</f>
        <v>0</v>
      </c>
      <c r="AV44" s="161"/>
      <c r="AW44" s="462">
        <f t="shared" si="31"/>
        <v>0</v>
      </c>
      <c r="AX44" s="161">
        <f>[2]Flat!$Q47</f>
        <v>0</v>
      </c>
      <c r="AY44" s="161"/>
      <c r="AZ44" s="444">
        <f t="shared" si="32"/>
        <v>0</v>
      </c>
      <c r="BA44" s="496">
        <f t="shared" si="8"/>
        <v>0</v>
      </c>
      <c r="BB44" s="492">
        <f t="shared" si="9"/>
        <v>0</v>
      </c>
      <c r="BC44" s="364">
        <f t="shared" si="33"/>
        <v>0</v>
      </c>
      <c r="BD44" s="371">
        <f t="shared" si="10"/>
        <v>0</v>
      </c>
      <c r="BE44" s="372">
        <f t="shared" si="11"/>
        <v>0</v>
      </c>
      <c r="BF44" s="372">
        <f t="shared" si="34"/>
        <v>0</v>
      </c>
      <c r="BG44" s="371">
        <f t="shared" si="12"/>
        <v>0</v>
      </c>
      <c r="BH44" s="372">
        <f t="shared" si="13"/>
        <v>0</v>
      </c>
      <c r="BI44" s="372">
        <f t="shared" si="35"/>
        <v>0</v>
      </c>
      <c r="BJ44" s="436"/>
      <c r="BK44" s="160">
        <f>VLOOKUP($B44,Test!$A$5:$I$58,3,0)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[2]Flat!$F48</f>
        <v>22397.544300000001</v>
      </c>
      <c r="F45" s="161">
        <v>6718.28</v>
      </c>
      <c r="G45" s="448">
        <f t="shared" si="14"/>
        <v>15679.264300000003</v>
      </c>
      <c r="H45" s="476">
        <f>[2]Flat!$G48</f>
        <v>32000.980499999998</v>
      </c>
      <c r="I45" s="161">
        <v>34318.35</v>
      </c>
      <c r="J45" s="448">
        <f t="shared" si="15"/>
        <v>-2317.3695000000007</v>
      </c>
      <c r="K45" s="476">
        <f>[2]Flat!$H48</f>
        <v>23336.525200000004</v>
      </c>
      <c r="L45" s="161">
        <v>14549.55</v>
      </c>
      <c r="M45" s="444">
        <f t="shared" si="16"/>
        <v>8786.9752000000044</v>
      </c>
      <c r="N45" s="404">
        <f t="shared" si="17"/>
        <v>77735.05</v>
      </c>
      <c r="O45" s="161">
        <f t="shared" si="17"/>
        <v>55586.179999999993</v>
      </c>
      <c r="P45" s="403">
        <f t="shared" si="18"/>
        <v>22148.87000000001</v>
      </c>
      <c r="Q45" s="161">
        <f>[2]Flat!$I48</f>
        <v>31691.600299999998</v>
      </c>
      <c r="R45" s="161">
        <v>18698.169999999998</v>
      </c>
      <c r="S45" s="462">
        <f t="shared" si="19"/>
        <v>12993.4303</v>
      </c>
      <c r="T45" s="161">
        <f>[2]Flat!$J48</f>
        <v>22836.104899999998</v>
      </c>
      <c r="U45" s="161"/>
      <c r="V45" s="462">
        <f t="shared" si="20"/>
        <v>22836.104899999998</v>
      </c>
      <c r="W45" s="161">
        <f>[2]Flat!$K48</f>
        <v>32468.939899999998</v>
      </c>
      <c r="X45" s="161"/>
      <c r="Y45" s="462">
        <f t="shared" si="21"/>
        <v>32468.939899999998</v>
      </c>
      <c r="Z45" s="168">
        <f t="shared" si="22"/>
        <v>86996.645099999994</v>
      </c>
      <c r="AA45" s="161">
        <f t="shared" si="22"/>
        <v>18698.169999999998</v>
      </c>
      <c r="AB45" s="403">
        <f t="shared" si="23"/>
        <v>68298.475099999996</v>
      </c>
      <c r="AC45" s="168">
        <f t="shared" si="24"/>
        <v>164731.69510000001</v>
      </c>
      <c r="AD45" s="161">
        <f t="shared" si="24"/>
        <v>74284.349999999991</v>
      </c>
      <c r="AE45" s="403">
        <f t="shared" si="25"/>
        <v>90447.34510000002</v>
      </c>
      <c r="AF45" s="161">
        <f>[2]Flat!$L48</f>
        <v>21213.458200000001</v>
      </c>
      <c r="AG45" s="161"/>
      <c r="AH45" s="462">
        <f t="shared" si="26"/>
        <v>21213.458200000001</v>
      </c>
      <c r="AI45" s="161">
        <f>[2]Flat!$M48</f>
        <v>31197.7533</v>
      </c>
      <c r="AJ45" s="161"/>
      <c r="AK45" s="462">
        <f t="shared" si="27"/>
        <v>31197.7533</v>
      </c>
      <c r="AL45" s="161">
        <f>[2]Flat!$N48</f>
        <v>22516.800300000003</v>
      </c>
      <c r="AM45" s="161"/>
      <c r="AN45" s="444">
        <f t="shared" si="28"/>
        <v>22516.800300000003</v>
      </c>
      <c r="AO45" s="404">
        <f t="shared" si="7"/>
        <v>74928.011800000007</v>
      </c>
      <c r="AP45" s="161">
        <f t="shared" si="7"/>
        <v>0</v>
      </c>
      <c r="AQ45" s="403">
        <f t="shared" si="29"/>
        <v>74928.011800000007</v>
      </c>
      <c r="AR45" s="161">
        <f>[2]Flat!$O48</f>
        <v>31039.9892</v>
      </c>
      <c r="AS45" s="161"/>
      <c r="AT45" s="462">
        <f t="shared" si="30"/>
        <v>31039.9892</v>
      </c>
      <c r="AU45" s="161">
        <f>[2]Flat!$P48</f>
        <v>21918.988799999999</v>
      </c>
      <c r="AV45" s="161"/>
      <c r="AW45" s="462">
        <f t="shared" si="31"/>
        <v>21918.988799999999</v>
      </c>
      <c r="AX45" s="161">
        <f>[2]Flat!$Q48</f>
        <v>30517.030299999999</v>
      </c>
      <c r="AY45" s="161"/>
      <c r="AZ45" s="444">
        <f t="shared" si="32"/>
        <v>30517.030299999999</v>
      </c>
      <c r="BA45" s="496">
        <f t="shared" si="8"/>
        <v>83476.008300000001</v>
      </c>
      <c r="BB45" s="492">
        <f t="shared" si="9"/>
        <v>0</v>
      </c>
      <c r="BC45" s="364">
        <f t="shared" si="33"/>
        <v>83476.008300000001</v>
      </c>
      <c r="BD45" s="371">
        <f t="shared" si="10"/>
        <v>158404.02010000002</v>
      </c>
      <c r="BE45" s="372">
        <f t="shared" si="11"/>
        <v>0</v>
      </c>
      <c r="BF45" s="372">
        <f t="shared" si="34"/>
        <v>158404.02010000002</v>
      </c>
      <c r="BG45" s="371">
        <f t="shared" si="12"/>
        <v>323135.71520000004</v>
      </c>
      <c r="BH45" s="372">
        <f t="shared" si="13"/>
        <v>74284.349999999991</v>
      </c>
      <c r="BI45" s="372">
        <f t="shared" si="35"/>
        <v>248851.36520000006</v>
      </c>
      <c r="BJ45" s="436"/>
      <c r="BK45" s="160">
        <f>VLOOKUP($B45,Test!$A$5:$I$58,3,0)</f>
        <v>34715.75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[2]Flat!$F49</f>
        <v>0</v>
      </c>
      <c r="F46" s="161"/>
      <c r="G46" s="448">
        <f t="shared" si="14"/>
        <v>0</v>
      </c>
      <c r="H46" s="476">
        <f>[2]Flat!$G49</f>
        <v>0</v>
      </c>
      <c r="I46" s="161"/>
      <c r="J46" s="448">
        <f t="shared" si="15"/>
        <v>0</v>
      </c>
      <c r="K46" s="476">
        <f>[2]Flat!$H49</f>
        <v>0</v>
      </c>
      <c r="L46" s="161"/>
      <c r="M46" s="444">
        <f t="shared" si="16"/>
        <v>0</v>
      </c>
      <c r="N46" s="404">
        <f t="shared" si="17"/>
        <v>0</v>
      </c>
      <c r="O46" s="161">
        <f t="shared" si="17"/>
        <v>0</v>
      </c>
      <c r="P46" s="403">
        <f t="shared" si="18"/>
        <v>0</v>
      </c>
      <c r="Q46" s="161">
        <f>[2]Flat!$I49</f>
        <v>0</v>
      </c>
      <c r="R46" s="161"/>
      <c r="S46" s="462">
        <f t="shared" si="19"/>
        <v>0</v>
      </c>
      <c r="T46" s="161">
        <f>[2]Flat!$J49</f>
        <v>0</v>
      </c>
      <c r="U46" s="161"/>
      <c r="V46" s="462">
        <f t="shared" si="20"/>
        <v>0</v>
      </c>
      <c r="W46" s="161">
        <f>[2]Flat!$K49</f>
        <v>0</v>
      </c>
      <c r="X46" s="161"/>
      <c r="Y46" s="462">
        <f t="shared" si="21"/>
        <v>0</v>
      </c>
      <c r="Z46" s="168">
        <f t="shared" si="22"/>
        <v>0</v>
      </c>
      <c r="AA46" s="161">
        <f t="shared" si="2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[2]Flat!$L49</f>
        <v>0</v>
      </c>
      <c r="AG46" s="161"/>
      <c r="AH46" s="462">
        <f t="shared" si="26"/>
        <v>0</v>
      </c>
      <c r="AI46" s="161">
        <f>[2]Flat!$M49</f>
        <v>0</v>
      </c>
      <c r="AJ46" s="161"/>
      <c r="AK46" s="462">
        <f t="shared" si="27"/>
        <v>0</v>
      </c>
      <c r="AL46" s="161">
        <f>[2]Flat!$N49</f>
        <v>0</v>
      </c>
      <c r="AM46" s="161"/>
      <c r="AN46" s="444">
        <f t="shared" si="28"/>
        <v>0</v>
      </c>
      <c r="AO46" s="404">
        <f t="shared" si="7"/>
        <v>0</v>
      </c>
      <c r="AP46" s="161">
        <f t="shared" si="7"/>
        <v>0</v>
      </c>
      <c r="AQ46" s="403">
        <f t="shared" si="29"/>
        <v>0</v>
      </c>
      <c r="AR46" s="161">
        <f>[2]Flat!$O49</f>
        <v>0</v>
      </c>
      <c r="AS46" s="161"/>
      <c r="AT46" s="462">
        <f t="shared" si="30"/>
        <v>0</v>
      </c>
      <c r="AU46" s="161">
        <f>[2]Flat!$P49</f>
        <v>0</v>
      </c>
      <c r="AV46" s="161"/>
      <c r="AW46" s="462">
        <f t="shared" si="31"/>
        <v>0</v>
      </c>
      <c r="AX46" s="161">
        <f>[2]Flat!$Q49</f>
        <v>0</v>
      </c>
      <c r="AY46" s="161"/>
      <c r="AZ46" s="444">
        <f t="shared" si="32"/>
        <v>0</v>
      </c>
      <c r="BA46" s="496">
        <f t="shared" si="8"/>
        <v>0</v>
      </c>
      <c r="BB46" s="492">
        <f t="shared" si="9"/>
        <v>0</v>
      </c>
      <c r="BC46" s="364">
        <f t="shared" si="33"/>
        <v>0</v>
      </c>
      <c r="BD46" s="371">
        <f t="shared" si="10"/>
        <v>0</v>
      </c>
      <c r="BE46" s="372">
        <f t="shared" si="11"/>
        <v>0</v>
      </c>
      <c r="BF46" s="372">
        <f t="shared" si="34"/>
        <v>0</v>
      </c>
      <c r="BG46" s="371">
        <f t="shared" si="12"/>
        <v>0</v>
      </c>
      <c r="BH46" s="372">
        <f t="shared" si="13"/>
        <v>0</v>
      </c>
      <c r="BI46" s="372">
        <f t="shared" si="35"/>
        <v>0</v>
      </c>
      <c r="BJ46" s="436"/>
      <c r="BK46" s="160">
        <f>VLOOKUP($B46,Test!$A$5:$I$58,3,0)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[2]Flat!$F50</f>
        <v>0</v>
      </c>
      <c r="F47" s="161"/>
      <c r="G47" s="448">
        <f t="shared" si="14"/>
        <v>0</v>
      </c>
      <c r="H47" s="476">
        <f>[2]Flat!$G50</f>
        <v>0</v>
      </c>
      <c r="I47" s="161"/>
      <c r="J47" s="448">
        <f t="shared" si="15"/>
        <v>0</v>
      </c>
      <c r="K47" s="476">
        <f>[2]Flat!$H50</f>
        <v>0</v>
      </c>
      <c r="L47" s="161"/>
      <c r="M47" s="444">
        <f t="shared" si="16"/>
        <v>0</v>
      </c>
      <c r="N47" s="404">
        <f t="shared" si="17"/>
        <v>0</v>
      </c>
      <c r="O47" s="161">
        <f t="shared" si="17"/>
        <v>0</v>
      </c>
      <c r="P47" s="403">
        <f t="shared" si="18"/>
        <v>0</v>
      </c>
      <c r="Q47" s="161">
        <f>[2]Flat!$I50</f>
        <v>0</v>
      </c>
      <c r="R47" s="161"/>
      <c r="S47" s="462">
        <f t="shared" si="19"/>
        <v>0</v>
      </c>
      <c r="T47" s="161">
        <f>[2]Flat!$J50</f>
        <v>0</v>
      </c>
      <c r="U47" s="161"/>
      <c r="V47" s="462">
        <f t="shared" si="20"/>
        <v>0</v>
      </c>
      <c r="W47" s="161">
        <f>[2]Flat!$K50</f>
        <v>0</v>
      </c>
      <c r="X47" s="161"/>
      <c r="Y47" s="462">
        <f t="shared" si="21"/>
        <v>0</v>
      </c>
      <c r="Z47" s="168">
        <f t="shared" si="22"/>
        <v>0</v>
      </c>
      <c r="AA47" s="161">
        <f t="shared" si="2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[2]Flat!$L50</f>
        <v>0</v>
      </c>
      <c r="AG47" s="161"/>
      <c r="AH47" s="462">
        <f t="shared" si="26"/>
        <v>0</v>
      </c>
      <c r="AI47" s="161">
        <f>[2]Flat!$M50</f>
        <v>0</v>
      </c>
      <c r="AJ47" s="161"/>
      <c r="AK47" s="462">
        <f t="shared" si="27"/>
        <v>0</v>
      </c>
      <c r="AL47" s="161">
        <f>[2]Flat!$N50</f>
        <v>0</v>
      </c>
      <c r="AM47" s="161"/>
      <c r="AN47" s="444">
        <f t="shared" si="28"/>
        <v>0</v>
      </c>
      <c r="AO47" s="404">
        <f t="shared" si="7"/>
        <v>0</v>
      </c>
      <c r="AP47" s="161">
        <f t="shared" si="7"/>
        <v>0</v>
      </c>
      <c r="AQ47" s="403">
        <f t="shared" si="29"/>
        <v>0</v>
      </c>
      <c r="AR47" s="161">
        <f>[2]Flat!$O50</f>
        <v>0</v>
      </c>
      <c r="AS47" s="161"/>
      <c r="AT47" s="462">
        <f t="shared" si="30"/>
        <v>0</v>
      </c>
      <c r="AU47" s="161">
        <f>[2]Flat!$P50</f>
        <v>0</v>
      </c>
      <c r="AV47" s="161"/>
      <c r="AW47" s="462">
        <f t="shared" si="31"/>
        <v>0</v>
      </c>
      <c r="AX47" s="161">
        <f>[2]Flat!$Q50</f>
        <v>0</v>
      </c>
      <c r="AY47" s="161"/>
      <c r="AZ47" s="444">
        <f t="shared" si="32"/>
        <v>0</v>
      </c>
      <c r="BA47" s="496">
        <f t="shared" si="8"/>
        <v>0</v>
      </c>
      <c r="BB47" s="492">
        <f t="shared" si="9"/>
        <v>0</v>
      </c>
      <c r="BC47" s="364">
        <f t="shared" si="33"/>
        <v>0</v>
      </c>
      <c r="BD47" s="371">
        <f t="shared" si="10"/>
        <v>0</v>
      </c>
      <c r="BE47" s="372">
        <f t="shared" si="11"/>
        <v>0</v>
      </c>
      <c r="BF47" s="372">
        <f t="shared" si="34"/>
        <v>0</v>
      </c>
      <c r="BG47" s="371">
        <f t="shared" si="12"/>
        <v>0</v>
      </c>
      <c r="BH47" s="372">
        <f t="shared" si="13"/>
        <v>0</v>
      </c>
      <c r="BI47" s="372">
        <f t="shared" si="35"/>
        <v>0</v>
      </c>
      <c r="BJ47" s="436"/>
      <c r="BK47" s="160">
        <f>VLOOKUP($B47,Test!$A$5:$I$58,3,0)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[2]Flat!$F51</f>
        <v>0</v>
      </c>
      <c r="F48" s="161"/>
      <c r="G48" s="448">
        <f t="shared" si="14"/>
        <v>0</v>
      </c>
      <c r="H48" s="476">
        <f>[2]Flat!$G51</f>
        <v>0</v>
      </c>
      <c r="I48" s="161"/>
      <c r="J48" s="448">
        <f t="shared" si="15"/>
        <v>0</v>
      </c>
      <c r="K48" s="476">
        <f>[2]Flat!$H51</f>
        <v>0</v>
      </c>
      <c r="L48" s="161"/>
      <c r="M48" s="444">
        <f t="shared" si="16"/>
        <v>0</v>
      </c>
      <c r="N48" s="404">
        <f t="shared" si="17"/>
        <v>0</v>
      </c>
      <c r="O48" s="161">
        <f t="shared" si="17"/>
        <v>0</v>
      </c>
      <c r="P48" s="403">
        <f t="shared" si="18"/>
        <v>0</v>
      </c>
      <c r="Q48" s="161">
        <f>[2]Flat!$I51</f>
        <v>0</v>
      </c>
      <c r="R48" s="161"/>
      <c r="S48" s="462">
        <f t="shared" si="19"/>
        <v>0</v>
      </c>
      <c r="T48" s="161">
        <f>[2]Flat!$J51</f>
        <v>0</v>
      </c>
      <c r="U48" s="161"/>
      <c r="V48" s="462">
        <f t="shared" si="20"/>
        <v>0</v>
      </c>
      <c r="W48" s="161">
        <f>[2]Flat!$K51</f>
        <v>0</v>
      </c>
      <c r="X48" s="161"/>
      <c r="Y48" s="462">
        <f t="shared" si="21"/>
        <v>0</v>
      </c>
      <c r="Z48" s="168">
        <f t="shared" si="22"/>
        <v>0</v>
      </c>
      <c r="AA48" s="161">
        <f t="shared" si="2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[2]Flat!$L51</f>
        <v>0</v>
      </c>
      <c r="AG48" s="161"/>
      <c r="AH48" s="462">
        <f t="shared" si="26"/>
        <v>0</v>
      </c>
      <c r="AI48" s="161">
        <f>[2]Flat!$M51</f>
        <v>0</v>
      </c>
      <c r="AJ48" s="161"/>
      <c r="AK48" s="462">
        <f t="shared" si="27"/>
        <v>0</v>
      </c>
      <c r="AL48" s="161">
        <f>[2]Flat!$N51</f>
        <v>0</v>
      </c>
      <c r="AM48" s="161"/>
      <c r="AN48" s="444">
        <f t="shared" si="28"/>
        <v>0</v>
      </c>
      <c r="AO48" s="404">
        <f t="shared" si="7"/>
        <v>0</v>
      </c>
      <c r="AP48" s="161">
        <f t="shared" si="7"/>
        <v>0</v>
      </c>
      <c r="AQ48" s="403">
        <f t="shared" si="29"/>
        <v>0</v>
      </c>
      <c r="AR48" s="161">
        <f>[2]Flat!$O51</f>
        <v>0</v>
      </c>
      <c r="AS48" s="161"/>
      <c r="AT48" s="462">
        <f t="shared" si="30"/>
        <v>0</v>
      </c>
      <c r="AU48" s="161">
        <f>[2]Flat!$P51</f>
        <v>0</v>
      </c>
      <c r="AV48" s="161"/>
      <c r="AW48" s="462">
        <f t="shared" si="31"/>
        <v>0</v>
      </c>
      <c r="AX48" s="161">
        <f>[2]Flat!$Q51</f>
        <v>0</v>
      </c>
      <c r="AY48" s="161"/>
      <c r="AZ48" s="444">
        <f t="shared" si="32"/>
        <v>0</v>
      </c>
      <c r="BA48" s="496">
        <f t="shared" si="8"/>
        <v>0</v>
      </c>
      <c r="BB48" s="492">
        <f t="shared" si="9"/>
        <v>0</v>
      </c>
      <c r="BC48" s="364">
        <f t="shared" si="33"/>
        <v>0</v>
      </c>
      <c r="BD48" s="371">
        <f t="shared" si="10"/>
        <v>0</v>
      </c>
      <c r="BE48" s="372">
        <f t="shared" si="11"/>
        <v>0</v>
      </c>
      <c r="BF48" s="372">
        <f t="shared" si="34"/>
        <v>0</v>
      </c>
      <c r="BG48" s="371">
        <f t="shared" si="12"/>
        <v>0</v>
      </c>
      <c r="BH48" s="372">
        <f t="shared" si="13"/>
        <v>0</v>
      </c>
      <c r="BI48" s="372">
        <f t="shared" si="35"/>
        <v>0</v>
      </c>
      <c r="BJ48" s="436"/>
      <c r="BK48" s="160">
        <f>VLOOKUP($B48,Test!$A$5:$I$58,3,0)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[2]Flat!$F52</f>
        <v>6701.21</v>
      </c>
      <c r="F49" s="161">
        <v>2100.41</v>
      </c>
      <c r="G49" s="448">
        <f t="shared" si="14"/>
        <v>4600.8</v>
      </c>
      <c r="H49" s="476">
        <f>[2]Flat!$G52</f>
        <v>8156.3249999999998</v>
      </c>
      <c r="I49" s="161">
        <v>48417.440000000002</v>
      </c>
      <c r="J49" s="448">
        <f t="shared" si="15"/>
        <v>-40261.115000000005</v>
      </c>
      <c r="K49" s="476">
        <f>[2]Flat!$H52</f>
        <v>11800.77</v>
      </c>
      <c r="L49" s="161">
        <v>9461.98</v>
      </c>
      <c r="M49" s="444">
        <f t="shared" si="16"/>
        <v>2338.7900000000009</v>
      </c>
      <c r="N49" s="404">
        <f t="shared" si="17"/>
        <v>26658.305</v>
      </c>
      <c r="O49" s="161">
        <f t="shared" si="17"/>
        <v>59979.83</v>
      </c>
      <c r="P49" s="403">
        <f t="shared" si="18"/>
        <v>-33321.525000000001</v>
      </c>
      <c r="Q49" s="161">
        <f>[2]Flat!$I52</f>
        <v>5533.21</v>
      </c>
      <c r="R49" s="161">
        <v>10087.16</v>
      </c>
      <c r="S49" s="462">
        <f t="shared" si="19"/>
        <v>-4553.95</v>
      </c>
      <c r="T49" s="161">
        <f>[2]Flat!$J52</f>
        <v>9053.2000000000007</v>
      </c>
      <c r="U49" s="161"/>
      <c r="V49" s="462">
        <f t="shared" si="20"/>
        <v>9053.2000000000007</v>
      </c>
      <c r="W49" s="161">
        <f>[2]Flat!$K52</f>
        <v>19876.309999999998</v>
      </c>
      <c r="X49" s="161"/>
      <c r="Y49" s="462">
        <f t="shared" si="21"/>
        <v>19876.309999999998</v>
      </c>
      <c r="Z49" s="168">
        <f t="shared" si="22"/>
        <v>34462.720000000001</v>
      </c>
      <c r="AA49" s="161">
        <f t="shared" si="22"/>
        <v>10087.16</v>
      </c>
      <c r="AB49" s="403">
        <f t="shared" si="23"/>
        <v>24375.56</v>
      </c>
      <c r="AC49" s="168">
        <f t="shared" si="24"/>
        <v>61121.025000000001</v>
      </c>
      <c r="AD49" s="161">
        <f t="shared" si="24"/>
        <v>70066.990000000005</v>
      </c>
      <c r="AE49" s="403">
        <f t="shared" si="25"/>
        <v>-8945.9650000000038</v>
      </c>
      <c r="AF49" s="161">
        <f>[2]Flat!$L52</f>
        <v>11248.249999999998</v>
      </c>
      <c r="AG49" s="161"/>
      <c r="AH49" s="462">
        <f t="shared" si="26"/>
        <v>11248.249999999998</v>
      </c>
      <c r="AI49" s="161">
        <f>[2]Flat!$M52</f>
        <v>4877.6400000000003</v>
      </c>
      <c r="AJ49" s="161"/>
      <c r="AK49" s="462">
        <f t="shared" si="27"/>
        <v>4877.6400000000003</v>
      </c>
      <c r="AL49" s="161">
        <f>[2]Flat!$N52</f>
        <v>6083.93</v>
      </c>
      <c r="AM49" s="161"/>
      <c r="AN49" s="444">
        <f t="shared" si="28"/>
        <v>6083.93</v>
      </c>
      <c r="AO49" s="404">
        <f t="shared" si="7"/>
        <v>22209.82</v>
      </c>
      <c r="AP49" s="161">
        <f t="shared" si="7"/>
        <v>0</v>
      </c>
      <c r="AQ49" s="403">
        <f t="shared" si="29"/>
        <v>22209.82</v>
      </c>
      <c r="AR49" s="161">
        <f>[2]Flat!$O52</f>
        <v>10476.709999999999</v>
      </c>
      <c r="AS49" s="161"/>
      <c r="AT49" s="462">
        <f t="shared" si="30"/>
        <v>10476.709999999999</v>
      </c>
      <c r="AU49" s="161">
        <f>[2]Flat!$P52</f>
        <v>9891.86</v>
      </c>
      <c r="AV49" s="161"/>
      <c r="AW49" s="462">
        <f t="shared" si="31"/>
        <v>9891.86</v>
      </c>
      <c r="AX49" s="161">
        <f>[2]Flat!$Q52</f>
        <v>3738.1499999999996</v>
      </c>
      <c r="AY49" s="161"/>
      <c r="AZ49" s="444">
        <f t="shared" si="32"/>
        <v>3738.1499999999996</v>
      </c>
      <c r="BA49" s="496">
        <f t="shared" si="8"/>
        <v>24106.720000000001</v>
      </c>
      <c r="BB49" s="492">
        <f t="shared" si="9"/>
        <v>0</v>
      </c>
      <c r="BC49" s="364">
        <f t="shared" si="33"/>
        <v>24106.720000000001</v>
      </c>
      <c r="BD49" s="371">
        <f t="shared" si="10"/>
        <v>46316.54</v>
      </c>
      <c r="BE49" s="372">
        <f t="shared" si="11"/>
        <v>0</v>
      </c>
      <c r="BF49" s="372">
        <f t="shared" si="34"/>
        <v>46316.54</v>
      </c>
      <c r="BG49" s="371">
        <f t="shared" si="12"/>
        <v>107437.565</v>
      </c>
      <c r="BH49" s="372">
        <f t="shared" si="13"/>
        <v>70066.990000000005</v>
      </c>
      <c r="BI49" s="372">
        <f t="shared" si="35"/>
        <v>37370.574999999997</v>
      </c>
      <c r="BJ49" s="436"/>
      <c r="BK49" s="160">
        <f>VLOOKUP($B49,Test!$A$5:$I$58,3,0)</f>
        <v>9663.7000000000007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[2]Flat!$F53</f>
        <v>0</v>
      </c>
      <c r="F50" s="161"/>
      <c r="G50" s="448">
        <f t="shared" si="14"/>
        <v>0</v>
      </c>
      <c r="H50" s="476">
        <f>[2]Flat!$G53</f>
        <v>0</v>
      </c>
      <c r="I50" s="161"/>
      <c r="J50" s="448">
        <f t="shared" si="15"/>
        <v>0</v>
      </c>
      <c r="K50" s="476">
        <f>[2]Flat!$H53</f>
        <v>0</v>
      </c>
      <c r="L50" s="161"/>
      <c r="M50" s="444">
        <f t="shared" si="16"/>
        <v>0</v>
      </c>
      <c r="N50" s="404">
        <f t="shared" si="17"/>
        <v>0</v>
      </c>
      <c r="O50" s="161">
        <f t="shared" si="17"/>
        <v>0</v>
      </c>
      <c r="P50" s="403">
        <f t="shared" si="18"/>
        <v>0</v>
      </c>
      <c r="Q50" s="161">
        <f>[2]Flat!$I53</f>
        <v>0</v>
      </c>
      <c r="R50" s="161"/>
      <c r="S50" s="462">
        <f t="shared" si="19"/>
        <v>0</v>
      </c>
      <c r="T50" s="161">
        <f>[2]Flat!$J53</f>
        <v>0</v>
      </c>
      <c r="U50" s="161"/>
      <c r="V50" s="462">
        <f t="shared" si="20"/>
        <v>0</v>
      </c>
      <c r="W50" s="161">
        <f>[2]Flat!$K53</f>
        <v>0</v>
      </c>
      <c r="X50" s="161"/>
      <c r="Y50" s="462">
        <f t="shared" si="21"/>
        <v>0</v>
      </c>
      <c r="Z50" s="168">
        <f t="shared" si="22"/>
        <v>0</v>
      </c>
      <c r="AA50" s="161">
        <f t="shared" si="2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[2]Flat!$L53</f>
        <v>0</v>
      </c>
      <c r="AG50" s="161"/>
      <c r="AH50" s="462">
        <f t="shared" si="26"/>
        <v>0</v>
      </c>
      <c r="AI50" s="161">
        <f>[2]Flat!$M53</f>
        <v>0</v>
      </c>
      <c r="AJ50" s="161"/>
      <c r="AK50" s="462">
        <f t="shared" si="27"/>
        <v>0</v>
      </c>
      <c r="AL50" s="161">
        <f>[2]Flat!$N53</f>
        <v>0</v>
      </c>
      <c r="AM50" s="161"/>
      <c r="AN50" s="444">
        <f t="shared" si="28"/>
        <v>0</v>
      </c>
      <c r="AO50" s="404">
        <f t="shared" si="7"/>
        <v>0</v>
      </c>
      <c r="AP50" s="161">
        <f t="shared" si="7"/>
        <v>0</v>
      </c>
      <c r="AQ50" s="403">
        <f t="shared" si="29"/>
        <v>0</v>
      </c>
      <c r="AR50" s="161">
        <f>[2]Flat!$O53</f>
        <v>0</v>
      </c>
      <c r="AS50" s="161"/>
      <c r="AT50" s="462">
        <f t="shared" si="30"/>
        <v>0</v>
      </c>
      <c r="AU50" s="161">
        <f>[2]Flat!$P53</f>
        <v>0</v>
      </c>
      <c r="AV50" s="161"/>
      <c r="AW50" s="462">
        <f t="shared" si="31"/>
        <v>0</v>
      </c>
      <c r="AX50" s="161">
        <f>[2]Flat!$Q53</f>
        <v>0</v>
      </c>
      <c r="AY50" s="161"/>
      <c r="AZ50" s="444">
        <f t="shared" si="32"/>
        <v>0</v>
      </c>
      <c r="BA50" s="496">
        <f t="shared" si="8"/>
        <v>0</v>
      </c>
      <c r="BB50" s="492">
        <f t="shared" si="9"/>
        <v>0</v>
      </c>
      <c r="BC50" s="364">
        <f t="shared" si="33"/>
        <v>0</v>
      </c>
      <c r="BD50" s="371">
        <f t="shared" si="10"/>
        <v>0</v>
      </c>
      <c r="BE50" s="372">
        <f t="shared" si="11"/>
        <v>0</v>
      </c>
      <c r="BF50" s="372">
        <f t="shared" si="34"/>
        <v>0</v>
      </c>
      <c r="BG50" s="371">
        <f t="shared" si="12"/>
        <v>0</v>
      </c>
      <c r="BH50" s="372">
        <f t="shared" si="13"/>
        <v>0</v>
      </c>
      <c r="BI50" s="372">
        <f t="shared" si="35"/>
        <v>0</v>
      </c>
      <c r="BJ50" s="436"/>
      <c r="BK50" s="160">
        <f>VLOOKUP($B50,Test!$A$5:$I$58,3,0)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[2]Flat!$F54</f>
        <v>0</v>
      </c>
      <c r="F51" s="161"/>
      <c r="G51" s="448">
        <f t="shared" si="14"/>
        <v>0</v>
      </c>
      <c r="H51" s="476">
        <f>[2]Flat!$G54</f>
        <v>0</v>
      </c>
      <c r="I51" s="161"/>
      <c r="J51" s="448">
        <f t="shared" si="15"/>
        <v>0</v>
      </c>
      <c r="K51" s="476">
        <f>[2]Flat!$H54</f>
        <v>0</v>
      </c>
      <c r="L51" s="161"/>
      <c r="M51" s="444">
        <f t="shared" si="16"/>
        <v>0</v>
      </c>
      <c r="N51" s="404">
        <f t="shared" si="17"/>
        <v>0</v>
      </c>
      <c r="O51" s="161">
        <f t="shared" si="17"/>
        <v>0</v>
      </c>
      <c r="P51" s="403">
        <f t="shared" si="18"/>
        <v>0</v>
      </c>
      <c r="Q51" s="161">
        <f>[2]Flat!$I54</f>
        <v>0</v>
      </c>
      <c r="R51" s="161"/>
      <c r="S51" s="462">
        <f t="shared" si="19"/>
        <v>0</v>
      </c>
      <c r="T51" s="161">
        <f>[2]Flat!$J54</f>
        <v>0</v>
      </c>
      <c r="U51" s="161"/>
      <c r="V51" s="462">
        <f t="shared" si="20"/>
        <v>0</v>
      </c>
      <c r="W51" s="161">
        <f>[2]Flat!$K54</f>
        <v>0</v>
      </c>
      <c r="X51" s="161"/>
      <c r="Y51" s="462">
        <f t="shared" si="21"/>
        <v>0</v>
      </c>
      <c r="Z51" s="168">
        <f t="shared" si="22"/>
        <v>0</v>
      </c>
      <c r="AA51" s="161">
        <f t="shared" si="2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[2]Flat!$L54</f>
        <v>0</v>
      </c>
      <c r="AG51" s="161"/>
      <c r="AH51" s="462">
        <f t="shared" si="26"/>
        <v>0</v>
      </c>
      <c r="AI51" s="161">
        <f>[2]Flat!$M54</f>
        <v>0</v>
      </c>
      <c r="AJ51" s="161"/>
      <c r="AK51" s="462">
        <f t="shared" si="27"/>
        <v>0</v>
      </c>
      <c r="AL51" s="161">
        <f>[2]Flat!$N54</f>
        <v>0</v>
      </c>
      <c r="AM51" s="161"/>
      <c r="AN51" s="444">
        <f t="shared" si="28"/>
        <v>0</v>
      </c>
      <c r="AO51" s="404">
        <f t="shared" si="7"/>
        <v>0</v>
      </c>
      <c r="AP51" s="161">
        <f t="shared" si="7"/>
        <v>0</v>
      </c>
      <c r="AQ51" s="403">
        <f t="shared" si="29"/>
        <v>0</v>
      </c>
      <c r="AR51" s="161">
        <f>[2]Flat!$O54</f>
        <v>0</v>
      </c>
      <c r="AS51" s="161"/>
      <c r="AT51" s="462">
        <f t="shared" si="30"/>
        <v>0</v>
      </c>
      <c r="AU51" s="161">
        <f>[2]Flat!$P54</f>
        <v>0</v>
      </c>
      <c r="AV51" s="161"/>
      <c r="AW51" s="462">
        <f t="shared" si="31"/>
        <v>0</v>
      </c>
      <c r="AX51" s="161">
        <f>[2]Flat!$Q54</f>
        <v>0</v>
      </c>
      <c r="AY51" s="161"/>
      <c r="AZ51" s="444">
        <f t="shared" si="32"/>
        <v>0</v>
      </c>
      <c r="BA51" s="496">
        <f t="shared" ref="BA51:BA53" si="37">+AR51+AU51+AX51</f>
        <v>0</v>
      </c>
      <c r="BB51" s="492">
        <f t="shared" ref="BB51:BB53" si="38">+AS51+AV51+AY51</f>
        <v>0</v>
      </c>
      <c r="BC51" s="364">
        <f t="shared" si="33"/>
        <v>0</v>
      </c>
      <c r="BD51" s="371">
        <f t="shared" ref="BD51:BD53" si="39">AF51+AI51+AL51+AR51+AU51+AX51</f>
        <v>0</v>
      </c>
      <c r="BE51" s="372">
        <f t="shared" ref="BE51:BE53" si="40">+AG51+AJ51+AM51+AS51+AV51+AY51</f>
        <v>0</v>
      </c>
      <c r="BF51" s="372">
        <f t="shared" si="34"/>
        <v>0</v>
      </c>
      <c r="BG51" s="371">
        <f t="shared" ref="BG51:BG53" si="41">+AC51+BD51</f>
        <v>0</v>
      </c>
      <c r="BH51" s="372">
        <f t="shared" ref="BH51:BH53" si="42">+AD51+BE51</f>
        <v>0</v>
      </c>
      <c r="BI51" s="372">
        <f t="shared" si="35"/>
        <v>0</v>
      </c>
      <c r="BJ51" s="436"/>
      <c r="BK51" s="160">
        <f>VLOOKUP($B51,Test!$A$5:$I$58,3,0)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[2]Flat!$F55</f>
        <v>0</v>
      </c>
      <c r="F52" s="161"/>
      <c r="G52" s="448">
        <f t="shared" ref="G52" si="43">E52-F52</f>
        <v>0</v>
      </c>
      <c r="H52" s="476">
        <f>[2]Flat!$G55</f>
        <v>0</v>
      </c>
      <c r="I52" s="161"/>
      <c r="J52" s="448">
        <f t="shared" ref="J52" si="44">H52-I52</f>
        <v>0</v>
      </c>
      <c r="K52" s="476">
        <f>[2]Flat!$H55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1">
        <f>[2]Flat!$I55</f>
        <v>0</v>
      </c>
      <c r="R52" s="161"/>
      <c r="S52" s="462">
        <f t="shared" ref="S52" si="49">Q52-R52</f>
        <v>0</v>
      </c>
      <c r="T52" s="161">
        <f>[2]Flat!$J55</f>
        <v>0</v>
      </c>
      <c r="U52" s="161"/>
      <c r="V52" s="462">
        <f t="shared" ref="V52" si="50">T52-U52</f>
        <v>0</v>
      </c>
      <c r="W52" s="161">
        <f>[2]Flat!$K55</f>
        <v>0</v>
      </c>
      <c r="X52" s="161"/>
      <c r="Y52" s="462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168">
        <f t="shared" ref="AC52" si="55">N52+Z52</f>
        <v>0</v>
      </c>
      <c r="AD52" s="161">
        <f t="shared" ref="AD52" si="56">O52+AA52</f>
        <v>0</v>
      </c>
      <c r="AE52" s="403">
        <f t="shared" ref="AE52" si="57">AC52-AD52</f>
        <v>0</v>
      </c>
      <c r="AF52" s="161">
        <f>[2]Flat!$L55</f>
        <v>0</v>
      </c>
      <c r="AG52" s="161"/>
      <c r="AH52" s="462">
        <f t="shared" ref="AH52" si="58">AF52-AG52</f>
        <v>0</v>
      </c>
      <c r="AI52" s="161">
        <f>[2]Flat!$M55</f>
        <v>0</v>
      </c>
      <c r="AJ52" s="161"/>
      <c r="AK52" s="462">
        <f t="shared" ref="AK52" si="59">AI52-AJ52</f>
        <v>0</v>
      </c>
      <c r="AL52" s="161">
        <f>[2]Flat!$N55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[2]Flat!$O55</f>
        <v>0</v>
      </c>
      <c r="AS52" s="161"/>
      <c r="AT52" s="462">
        <f t="shared" ref="AT52" si="64">AR52-AS52</f>
        <v>0</v>
      </c>
      <c r="AU52" s="161">
        <f>[2]Flat!$P55</f>
        <v>0</v>
      </c>
      <c r="AV52" s="161"/>
      <c r="AW52" s="462">
        <f t="shared" ref="AW52" si="65">AU52-AV52</f>
        <v>0</v>
      </c>
      <c r="AX52" s="161">
        <f>[2]Flat!$Q55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[2]Flat!$F56</f>
        <v>0</v>
      </c>
      <c r="F53" s="161"/>
      <c r="G53" s="448">
        <f t="shared" si="14"/>
        <v>0</v>
      </c>
      <c r="H53" s="476">
        <f>[2]Flat!$G56</f>
        <v>0</v>
      </c>
      <c r="I53" s="161"/>
      <c r="J53" s="448">
        <f t="shared" si="15"/>
        <v>0</v>
      </c>
      <c r="K53" s="476">
        <f>[2]Flat!$H56</f>
        <v>0</v>
      </c>
      <c r="L53" s="161"/>
      <c r="M53" s="444">
        <f t="shared" si="16"/>
        <v>0</v>
      </c>
      <c r="N53" s="404">
        <f t="shared" si="17"/>
        <v>0</v>
      </c>
      <c r="O53" s="161">
        <f t="shared" si="17"/>
        <v>0</v>
      </c>
      <c r="P53" s="403">
        <f t="shared" si="18"/>
        <v>0</v>
      </c>
      <c r="Q53" s="161">
        <f>[2]Flat!$I56</f>
        <v>0</v>
      </c>
      <c r="R53" s="161"/>
      <c r="S53" s="462">
        <f t="shared" si="19"/>
        <v>0</v>
      </c>
      <c r="T53" s="161">
        <f>[2]Flat!$J56</f>
        <v>0</v>
      </c>
      <c r="U53" s="161"/>
      <c r="V53" s="462">
        <f t="shared" si="20"/>
        <v>0</v>
      </c>
      <c r="W53" s="161">
        <f>[2]Flat!$K56</f>
        <v>0</v>
      </c>
      <c r="X53" s="161"/>
      <c r="Y53" s="462">
        <f t="shared" si="21"/>
        <v>0</v>
      </c>
      <c r="Z53" s="168">
        <f t="shared" si="22"/>
        <v>0</v>
      </c>
      <c r="AA53" s="161">
        <f t="shared" si="2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[2]Flat!$L56</f>
        <v>0</v>
      </c>
      <c r="AG53" s="161"/>
      <c r="AH53" s="462">
        <f t="shared" si="26"/>
        <v>0</v>
      </c>
      <c r="AI53" s="161">
        <f>[2]Flat!$M56</f>
        <v>0</v>
      </c>
      <c r="AJ53" s="161"/>
      <c r="AK53" s="462">
        <f t="shared" si="27"/>
        <v>0</v>
      </c>
      <c r="AL53" s="161">
        <f>[2]Flat!$N56</f>
        <v>0</v>
      </c>
      <c r="AM53" s="161"/>
      <c r="AN53" s="444">
        <f t="shared" si="28"/>
        <v>0</v>
      </c>
      <c r="AO53" s="404">
        <f t="shared" si="7"/>
        <v>0</v>
      </c>
      <c r="AP53" s="161">
        <f t="shared" si="7"/>
        <v>0</v>
      </c>
      <c r="AQ53" s="403">
        <f t="shared" si="29"/>
        <v>0</v>
      </c>
      <c r="AR53" s="161">
        <f>[2]Flat!$O56</f>
        <v>0</v>
      </c>
      <c r="AS53" s="161"/>
      <c r="AT53" s="462">
        <f t="shared" si="30"/>
        <v>0</v>
      </c>
      <c r="AU53" s="161">
        <f>[2]Flat!$P56</f>
        <v>0</v>
      </c>
      <c r="AV53" s="161"/>
      <c r="AW53" s="462">
        <f t="shared" si="31"/>
        <v>0</v>
      </c>
      <c r="AX53" s="161">
        <f>[2]Flat!$Q56</f>
        <v>0</v>
      </c>
      <c r="AY53" s="161"/>
      <c r="AZ53" s="444">
        <f t="shared" si="32"/>
        <v>0</v>
      </c>
      <c r="BA53" s="496">
        <f t="shared" si="37"/>
        <v>0</v>
      </c>
      <c r="BB53" s="492">
        <f t="shared" si="38"/>
        <v>0</v>
      </c>
      <c r="BC53" s="364">
        <f t="shared" si="33"/>
        <v>0</v>
      </c>
      <c r="BD53" s="371">
        <f t="shared" si="39"/>
        <v>0</v>
      </c>
      <c r="BE53" s="372">
        <f t="shared" si="40"/>
        <v>0</v>
      </c>
      <c r="BF53" s="372">
        <f t="shared" si="34"/>
        <v>0</v>
      </c>
      <c r="BG53" s="371">
        <f t="shared" si="41"/>
        <v>0</v>
      </c>
      <c r="BH53" s="372">
        <f t="shared" si="42"/>
        <v>0</v>
      </c>
      <c r="BI53" s="372">
        <f t="shared" si="35"/>
        <v>0</v>
      </c>
      <c r="BJ53" s="436"/>
      <c r="BK53" s="160">
        <f>VLOOKUP($B53,Test!$A$5:$I$58,3,0)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8">
        <f>[2]Flat!$F57</f>
        <v>0</v>
      </c>
      <c r="F54" s="388"/>
      <c r="G54" s="449">
        <f t="shared" si="14"/>
        <v>0</v>
      </c>
      <c r="H54" s="477">
        <f>[2]Flat!$G57</f>
        <v>0</v>
      </c>
      <c r="I54" s="388"/>
      <c r="J54" s="449">
        <f t="shared" si="15"/>
        <v>0</v>
      </c>
      <c r="K54" s="477">
        <f>[2]Flat!$H57</f>
        <v>0</v>
      </c>
      <c r="L54" s="388"/>
      <c r="M54" s="445">
        <f t="shared" si="16"/>
        <v>0</v>
      </c>
      <c r="N54" s="406">
        <f t="shared" si="17"/>
        <v>0</v>
      </c>
      <c r="O54" s="162">
        <f t="shared" si="17"/>
        <v>0</v>
      </c>
      <c r="P54" s="405">
        <f t="shared" si="18"/>
        <v>0</v>
      </c>
      <c r="Q54" s="162">
        <f>[2]Flat!$I57</f>
        <v>0</v>
      </c>
      <c r="R54" s="388"/>
      <c r="S54" s="463">
        <f t="shared" si="19"/>
        <v>0</v>
      </c>
      <c r="T54" s="162">
        <f>[2]Flat!$J57</f>
        <v>0</v>
      </c>
      <c r="U54" s="388"/>
      <c r="V54" s="463">
        <f t="shared" si="20"/>
        <v>0</v>
      </c>
      <c r="W54" s="162">
        <f>[2]Flat!$K57</f>
        <v>0</v>
      </c>
      <c r="X54" s="388"/>
      <c r="Y54" s="463">
        <f t="shared" si="21"/>
        <v>0</v>
      </c>
      <c r="Z54" s="169">
        <f t="shared" si="22"/>
        <v>0</v>
      </c>
      <c r="AA54" s="162">
        <f t="shared" si="22"/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[2]Flat!$L57</f>
        <v>0</v>
      </c>
      <c r="AG54" s="388"/>
      <c r="AH54" s="463">
        <f t="shared" si="26"/>
        <v>0</v>
      </c>
      <c r="AI54" s="162">
        <f>[2]Flat!$M57</f>
        <v>0</v>
      </c>
      <c r="AJ54" s="388"/>
      <c r="AK54" s="463">
        <f t="shared" si="27"/>
        <v>0</v>
      </c>
      <c r="AL54" s="162">
        <f>[2]Flat!$N57</f>
        <v>0</v>
      </c>
      <c r="AM54" s="388"/>
      <c r="AN54" s="445">
        <f t="shared" si="28"/>
        <v>0</v>
      </c>
      <c r="AO54" s="406">
        <f t="shared" si="7"/>
        <v>0</v>
      </c>
      <c r="AP54" s="162">
        <f t="shared" si="7"/>
        <v>0</v>
      </c>
      <c r="AQ54" s="405">
        <f t="shared" si="29"/>
        <v>0</v>
      </c>
      <c r="AR54" s="162">
        <f>[2]Flat!$O57</f>
        <v>0</v>
      </c>
      <c r="AS54" s="388"/>
      <c r="AT54" s="463">
        <f t="shared" si="30"/>
        <v>0</v>
      </c>
      <c r="AU54" s="162">
        <f>[2]Flat!$P57</f>
        <v>0</v>
      </c>
      <c r="AV54" s="388"/>
      <c r="AW54" s="463">
        <f t="shared" si="31"/>
        <v>0</v>
      </c>
      <c r="AX54" s="162">
        <f>[2]Flat!$Q57</f>
        <v>0</v>
      </c>
      <c r="AY54" s="388"/>
      <c r="AZ54" s="445">
        <f t="shared" si="32"/>
        <v>0</v>
      </c>
      <c r="BA54" s="497">
        <f t="shared" si="8"/>
        <v>0</v>
      </c>
      <c r="BB54" s="493">
        <f t="shared" si="9"/>
        <v>0</v>
      </c>
      <c r="BC54" s="365">
        <f t="shared" si="33"/>
        <v>0</v>
      </c>
      <c r="BD54" s="373">
        <f t="shared" si="10"/>
        <v>0</v>
      </c>
      <c r="BE54" s="374">
        <f t="shared" si="11"/>
        <v>0</v>
      </c>
      <c r="BF54" s="374">
        <f t="shared" si="34"/>
        <v>0</v>
      </c>
      <c r="BG54" s="373">
        <f t="shared" si="12"/>
        <v>0</v>
      </c>
      <c r="BH54" s="374">
        <f t="shared" si="13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6">SUM(E7:E54)</f>
        <v>1417005.8638135605</v>
      </c>
      <c r="F55" s="354">
        <f t="shared" si="76"/>
        <v>885223.54000000027</v>
      </c>
      <c r="G55" s="451">
        <f t="shared" si="76"/>
        <v>531782.32381356088</v>
      </c>
      <c r="H55" s="156">
        <f t="shared" si="76"/>
        <v>1357586.8359424262</v>
      </c>
      <c r="I55" s="156">
        <f t="shared" si="76"/>
        <v>1076288.8299999998</v>
      </c>
      <c r="J55" s="450">
        <f t="shared" si="76"/>
        <v>281298.00594242616</v>
      </c>
      <c r="K55" s="478">
        <f t="shared" si="76"/>
        <v>1604158.7088247177</v>
      </c>
      <c r="L55" s="156">
        <f t="shared" si="76"/>
        <v>1910782.63</v>
      </c>
      <c r="M55" s="446">
        <f t="shared" si="76"/>
        <v>-306623.92117528239</v>
      </c>
      <c r="N55" s="410">
        <f t="shared" si="76"/>
        <v>4378751.4085807037</v>
      </c>
      <c r="O55" s="411">
        <f t="shared" si="76"/>
        <v>3872295.0000000005</v>
      </c>
      <c r="P55" s="412">
        <f t="shared" si="76"/>
        <v>506456.40858070459</v>
      </c>
      <c r="Q55" s="157">
        <f t="shared" si="76"/>
        <v>1804530.1777686509</v>
      </c>
      <c r="R55" s="156">
        <f t="shared" si="76"/>
        <v>1614763.9400000002</v>
      </c>
      <c r="S55" s="451">
        <f t="shared" si="76"/>
        <v>189766.23776865075</v>
      </c>
      <c r="T55" s="156">
        <f t="shared" si="76"/>
        <v>1605453.319709785</v>
      </c>
      <c r="U55" s="156">
        <f t="shared" si="76"/>
        <v>0</v>
      </c>
      <c r="V55" s="451">
        <f t="shared" si="76"/>
        <v>1605453.319709785</v>
      </c>
      <c r="W55" s="156">
        <f t="shared" si="76"/>
        <v>2307851.9496781668</v>
      </c>
      <c r="X55" s="156">
        <f t="shared" si="76"/>
        <v>0</v>
      </c>
      <c r="Y55" s="446">
        <f t="shared" si="76"/>
        <v>2307851.9496781668</v>
      </c>
      <c r="Z55" s="413">
        <f t="shared" si="76"/>
        <v>5717835.4471566034</v>
      </c>
      <c r="AA55" s="411">
        <f t="shared" si="76"/>
        <v>1614763.9400000002</v>
      </c>
      <c r="AB55" s="412">
        <f t="shared" si="76"/>
        <v>4103071.5071566021</v>
      </c>
      <c r="AC55" s="414">
        <f t="shared" si="76"/>
        <v>10096586.85573731</v>
      </c>
      <c r="AD55" s="156">
        <f t="shared" si="76"/>
        <v>5487058.9400000013</v>
      </c>
      <c r="AE55" s="409">
        <f t="shared" si="76"/>
        <v>4609527.9157373067</v>
      </c>
      <c r="AF55" s="157">
        <f t="shared" si="76"/>
        <v>1425237.613784204</v>
      </c>
      <c r="AG55" s="156">
        <f t="shared" si="76"/>
        <v>0</v>
      </c>
      <c r="AH55" s="451">
        <f t="shared" si="76"/>
        <v>1425237.613784204</v>
      </c>
      <c r="AI55" s="156">
        <f t="shared" si="76"/>
        <v>2028630.4644676757</v>
      </c>
      <c r="AJ55" s="156">
        <f t="shared" si="76"/>
        <v>0</v>
      </c>
      <c r="AK55" s="451">
        <f t="shared" ref="AK55:BI55" si="77">SUM(AK7:AK54)</f>
        <v>2028630.4644676757</v>
      </c>
      <c r="AL55" s="156">
        <f t="shared" si="77"/>
        <v>1366858.8527449663</v>
      </c>
      <c r="AM55" s="156">
        <f t="shared" si="77"/>
        <v>0</v>
      </c>
      <c r="AN55" s="446">
        <f t="shared" si="77"/>
        <v>1366858.8527449663</v>
      </c>
      <c r="AO55" s="410">
        <f t="shared" si="77"/>
        <v>4820726.9309968473</v>
      </c>
      <c r="AP55" s="411">
        <f t="shared" si="77"/>
        <v>0</v>
      </c>
      <c r="AQ55" s="412">
        <f t="shared" si="77"/>
        <v>4820726.9309968473</v>
      </c>
      <c r="AR55" s="478">
        <f t="shared" si="77"/>
        <v>1340819.8951632374</v>
      </c>
      <c r="AS55" s="156">
        <f t="shared" si="77"/>
        <v>0</v>
      </c>
      <c r="AT55" s="451">
        <f t="shared" si="77"/>
        <v>1340819.8951632374</v>
      </c>
      <c r="AU55" s="156">
        <f t="shared" si="77"/>
        <v>1335072.1277223243</v>
      </c>
      <c r="AV55" s="156">
        <f t="shared" si="77"/>
        <v>0</v>
      </c>
      <c r="AW55" s="451">
        <f t="shared" si="77"/>
        <v>1335072.1277223243</v>
      </c>
      <c r="AX55" s="156">
        <f t="shared" si="77"/>
        <v>1398072.1103931114</v>
      </c>
      <c r="AY55" s="354">
        <f t="shared" si="77"/>
        <v>0</v>
      </c>
      <c r="AZ55" s="446">
        <f t="shared" si="77"/>
        <v>1398072.1103931114</v>
      </c>
      <c r="BA55" s="498">
        <f t="shared" si="77"/>
        <v>4073964.1332786726</v>
      </c>
      <c r="BB55" s="494">
        <f t="shared" si="77"/>
        <v>0</v>
      </c>
      <c r="BC55" s="366">
        <f t="shared" si="77"/>
        <v>4073964.1332786726</v>
      </c>
      <c r="BD55" s="375">
        <f t="shared" si="77"/>
        <v>8894691.0642755181</v>
      </c>
      <c r="BE55" s="376">
        <f t="shared" si="77"/>
        <v>0</v>
      </c>
      <c r="BF55" s="376">
        <f t="shared" si="77"/>
        <v>8894691.0642755181</v>
      </c>
      <c r="BG55" s="375">
        <f t="shared" si="77"/>
        <v>18991277.920012828</v>
      </c>
      <c r="BH55" s="376">
        <f t="shared" si="77"/>
        <v>5487058.9400000013</v>
      </c>
      <c r="BI55" s="376">
        <f t="shared" si="77"/>
        <v>13504218.980012825</v>
      </c>
      <c r="BJ55" s="434"/>
      <c r="BK55" s="339">
        <f>SUM(BK7:BK54)</f>
        <v>1819194.05</v>
      </c>
    </row>
    <row r="56" spans="1:63" ht="29.25" customHeight="1"/>
    <row r="57" spans="1:63" ht="29.25" customHeight="1">
      <c r="F57" s="479">
        <f>ROUND(F55-Test!$C$62,2)</f>
        <v>-933970.51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126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[2]Large!$F10</f>
        <v>6000</v>
      </c>
      <c r="F7" s="161">
        <v>6000</v>
      </c>
      <c r="G7" s="448">
        <f>E7-F7</f>
        <v>0</v>
      </c>
      <c r="H7" s="476">
        <f>[2]Large!$G10</f>
        <v>6000</v>
      </c>
      <c r="I7" s="161">
        <v>6000</v>
      </c>
      <c r="J7" s="448">
        <f>H7-I7</f>
        <v>0</v>
      </c>
      <c r="K7" s="476">
        <f>[2]Large!$H10</f>
        <v>5900</v>
      </c>
      <c r="L7" s="161">
        <v>5900</v>
      </c>
      <c r="M7" s="444">
        <f>K7-L7</f>
        <v>0</v>
      </c>
      <c r="N7" s="404">
        <f t="shared" ref="N7:O22" si="7">+E7+H7+K7</f>
        <v>17900</v>
      </c>
      <c r="O7" s="161">
        <f t="shared" si="7"/>
        <v>17900</v>
      </c>
      <c r="P7" s="403">
        <f>N7-O7</f>
        <v>0</v>
      </c>
      <c r="Q7" s="161">
        <f>[2]Large!$I10</f>
        <v>6000</v>
      </c>
      <c r="R7" s="161">
        <v>6000</v>
      </c>
      <c r="S7" s="462">
        <f>Q7-R7</f>
        <v>0</v>
      </c>
      <c r="T7" s="161">
        <f>[2]Large!$J10</f>
        <v>5900</v>
      </c>
      <c r="U7" s="161"/>
      <c r="V7" s="462">
        <f>T7-U7</f>
        <v>5900</v>
      </c>
      <c r="W7" s="161">
        <f>[2]Large!$K10</f>
        <v>5900</v>
      </c>
      <c r="X7" s="161"/>
      <c r="Y7" s="462">
        <f>W7-X7</f>
        <v>5900</v>
      </c>
      <c r="Z7" s="168">
        <f t="shared" ref="Z7:AA22" si="8">+Q7+T7+W7</f>
        <v>17800</v>
      </c>
      <c r="AA7" s="161">
        <f t="shared" si="8"/>
        <v>6000</v>
      </c>
      <c r="AB7" s="403">
        <f>Z7-AA7</f>
        <v>11800</v>
      </c>
      <c r="AC7" s="168">
        <f>N7+Z7</f>
        <v>35700</v>
      </c>
      <c r="AD7" s="161">
        <f>O7+AA7</f>
        <v>23900</v>
      </c>
      <c r="AE7" s="403">
        <f>AC7-AD7</f>
        <v>11800</v>
      </c>
      <c r="AF7" s="161">
        <f>[2]Large!$L10</f>
        <v>6000</v>
      </c>
      <c r="AG7" s="161"/>
      <c r="AH7" s="462">
        <f>AF7-AG7</f>
        <v>6000</v>
      </c>
      <c r="AI7" s="161">
        <f>[2]Large!$M10</f>
        <v>5800</v>
      </c>
      <c r="AJ7" s="161"/>
      <c r="AK7" s="462">
        <f>AI7-AJ7</f>
        <v>5800</v>
      </c>
      <c r="AL7" s="161">
        <f>[2]Large!$N10</f>
        <v>5800</v>
      </c>
      <c r="AM7" s="161"/>
      <c r="AN7" s="444">
        <f>AL7-AM7</f>
        <v>5800</v>
      </c>
      <c r="AO7" s="404">
        <f t="shared" ref="AO7:AP54" si="9">+AF7+AI7+AL7</f>
        <v>17600</v>
      </c>
      <c r="AP7" s="161">
        <f t="shared" si="9"/>
        <v>0</v>
      </c>
      <c r="AQ7" s="403">
        <f>AO7-AP7</f>
        <v>17600</v>
      </c>
      <c r="AR7" s="161">
        <f>[2]Large!$O10</f>
        <v>5700</v>
      </c>
      <c r="AS7" s="161"/>
      <c r="AT7" s="462">
        <f>AR7-AS7</f>
        <v>5700</v>
      </c>
      <c r="AU7" s="161">
        <f>[2]Large!$P10</f>
        <v>5800</v>
      </c>
      <c r="AV7" s="161"/>
      <c r="AW7" s="462">
        <f>AU7-AV7</f>
        <v>5800</v>
      </c>
      <c r="AX7" s="161">
        <f>[2]Large!$Q10</f>
        <v>5800</v>
      </c>
      <c r="AY7" s="161"/>
      <c r="AZ7" s="444">
        <f>AX7-AY7</f>
        <v>5800</v>
      </c>
      <c r="BA7" s="496">
        <f t="shared" ref="BA7:BA54" si="10">+AR7+AU7+AX7</f>
        <v>17300</v>
      </c>
      <c r="BB7" s="492">
        <f t="shared" ref="BB7:BB54" si="11">+AS7+AV7+AY7</f>
        <v>0</v>
      </c>
      <c r="BC7" s="364">
        <f>BA7-BB7</f>
        <v>17300</v>
      </c>
      <c r="BD7" s="371">
        <f t="shared" ref="BD7:BD54" si="12">AF7+AI7+AL7+AR7+AU7+AX7</f>
        <v>34900</v>
      </c>
      <c r="BE7" s="372">
        <f t="shared" ref="BE7:BE54" si="13">+AG7+AJ7+AM7+AS7+AV7+AY7</f>
        <v>0</v>
      </c>
      <c r="BF7" s="372">
        <f>BD7-BE7</f>
        <v>34900</v>
      </c>
      <c r="BG7" s="371">
        <f t="shared" ref="BG7:BG54" si="14">+AC7+BD7</f>
        <v>70600</v>
      </c>
      <c r="BH7" s="372">
        <f t="shared" ref="BH7:BH54" si="15">+AD7+BE7</f>
        <v>23900</v>
      </c>
      <c r="BI7" s="372">
        <f>BG7-BH7</f>
        <v>46700</v>
      </c>
      <c r="BJ7" s="436"/>
      <c r="BK7" s="160">
        <f>VLOOKUP($B7,Test!$A$5:$I$58,5,0)</f>
        <v>18900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[2]Large!$F11</f>
        <v>177184.2</v>
      </c>
      <c r="F8" s="161">
        <v>353858.78</v>
      </c>
      <c r="G8" s="448">
        <f t="shared" ref="G8:G54" si="16">E8-F8</f>
        <v>-176674.58000000002</v>
      </c>
      <c r="H8" s="476">
        <f>[2]Large!$G11</f>
        <v>176691.88</v>
      </c>
      <c r="I8" s="161">
        <v>402444.24</v>
      </c>
      <c r="J8" s="448">
        <f t="shared" ref="J8:J54" si="17">H8-I8</f>
        <v>-225752.36</v>
      </c>
      <c r="K8" s="476">
        <f>[2]Large!$H11</f>
        <v>179159.88</v>
      </c>
      <c r="L8" s="161">
        <v>460159.22</v>
      </c>
      <c r="M8" s="444">
        <f t="shared" ref="M8:M54" si="18">K8-L8</f>
        <v>-280999.33999999997</v>
      </c>
      <c r="N8" s="404">
        <f t="shared" si="7"/>
        <v>533035.96</v>
      </c>
      <c r="O8" s="161">
        <f t="shared" si="7"/>
        <v>1216462.24</v>
      </c>
      <c r="P8" s="403">
        <f t="shared" ref="P8:P54" si="19">N8-O8</f>
        <v>-683426.28</v>
      </c>
      <c r="Q8" s="161">
        <f>[2]Large!$I11</f>
        <v>176957.41999999998</v>
      </c>
      <c r="R8" s="161">
        <v>171240.43</v>
      </c>
      <c r="S8" s="462">
        <f t="shared" ref="S8:S54" si="20">Q8-R8</f>
        <v>5716.9899999999907</v>
      </c>
      <c r="T8" s="161">
        <f>[2]Large!$J11</f>
        <v>196439.32</v>
      </c>
      <c r="U8" s="161"/>
      <c r="V8" s="462">
        <f t="shared" ref="V8:V54" si="21">T8-U8</f>
        <v>196439.32</v>
      </c>
      <c r="W8" s="161">
        <f>[2]Large!$K11</f>
        <v>194741.78</v>
      </c>
      <c r="X8" s="161"/>
      <c r="Y8" s="462">
        <f t="shared" ref="Y8:Y54" si="22">W8-X8</f>
        <v>194741.78</v>
      </c>
      <c r="Z8" s="168">
        <f t="shared" si="8"/>
        <v>568138.52</v>
      </c>
      <c r="AA8" s="161">
        <f t="shared" si="8"/>
        <v>171240.43</v>
      </c>
      <c r="AB8" s="403">
        <f t="shared" ref="AB8:AB54" si="23">Z8-AA8</f>
        <v>396898.09</v>
      </c>
      <c r="AC8" s="168">
        <f t="shared" ref="AC8:AD54" si="24">N8+Z8</f>
        <v>1101174.48</v>
      </c>
      <c r="AD8" s="161">
        <f t="shared" si="24"/>
        <v>1387702.67</v>
      </c>
      <c r="AE8" s="403">
        <f t="shared" ref="AE8:AE54" si="25">AC8-AD8</f>
        <v>-286528.18999999994</v>
      </c>
      <c r="AF8" s="161">
        <f>[2]Large!$L11</f>
        <v>195207.67999999999</v>
      </c>
      <c r="AG8" s="161"/>
      <c r="AH8" s="462">
        <f t="shared" ref="AH8:AH54" si="26">AF8-AG8</f>
        <v>195207.67999999999</v>
      </c>
      <c r="AI8" s="161">
        <f>[2]Large!$M11</f>
        <v>196340</v>
      </c>
      <c r="AJ8" s="161"/>
      <c r="AK8" s="462">
        <f t="shared" ref="AK8:AK54" si="27">AI8-AJ8</f>
        <v>196340</v>
      </c>
      <c r="AL8" s="161">
        <f>[2]Large!$N11</f>
        <v>195546.02</v>
      </c>
      <c r="AM8" s="161"/>
      <c r="AN8" s="444">
        <f t="shared" ref="AN8:AN54" si="28">AL8-AM8</f>
        <v>195546.02</v>
      </c>
      <c r="AO8" s="404">
        <f t="shared" si="9"/>
        <v>587093.69999999995</v>
      </c>
      <c r="AP8" s="161">
        <f t="shared" si="9"/>
        <v>0</v>
      </c>
      <c r="AQ8" s="403">
        <f t="shared" ref="AQ8:AQ54" si="29">AO8-AP8</f>
        <v>587093.69999999995</v>
      </c>
      <c r="AR8" s="161">
        <f>[2]Large!$O11</f>
        <v>196054.92</v>
      </c>
      <c r="AS8" s="161"/>
      <c r="AT8" s="462">
        <f t="shared" ref="AT8:AT54" si="30">AR8-AS8</f>
        <v>196054.92</v>
      </c>
      <c r="AU8" s="161">
        <f>[2]Large!$P11</f>
        <v>196042.26</v>
      </c>
      <c r="AV8" s="161"/>
      <c r="AW8" s="462">
        <f t="shared" ref="AW8:AW54" si="31">AU8-AV8</f>
        <v>196042.26</v>
      </c>
      <c r="AX8" s="161">
        <f>[2]Large!$Q11</f>
        <v>198636.68</v>
      </c>
      <c r="AY8" s="161"/>
      <c r="AZ8" s="444">
        <f t="shared" ref="AZ8:AZ54" si="32">AX8-AY8</f>
        <v>198636.68</v>
      </c>
      <c r="BA8" s="496">
        <f t="shared" si="10"/>
        <v>590733.8600000001</v>
      </c>
      <c r="BB8" s="492">
        <f t="shared" si="11"/>
        <v>0</v>
      </c>
      <c r="BC8" s="364">
        <f t="shared" ref="BC8:BC54" si="33">BA8-BB8</f>
        <v>590733.8600000001</v>
      </c>
      <c r="BD8" s="371">
        <f t="shared" si="12"/>
        <v>1177827.56</v>
      </c>
      <c r="BE8" s="372">
        <f t="shared" si="13"/>
        <v>0</v>
      </c>
      <c r="BF8" s="372">
        <f t="shared" ref="BF8:BF54" si="34">BD8-BE8</f>
        <v>1177827.56</v>
      </c>
      <c r="BG8" s="371">
        <f t="shared" si="14"/>
        <v>2279002.04</v>
      </c>
      <c r="BH8" s="372">
        <f t="shared" si="15"/>
        <v>1387702.67</v>
      </c>
      <c r="BI8" s="372">
        <f t="shared" ref="BI8:BI54" si="35">BG8-BH8</f>
        <v>891299.37000000011</v>
      </c>
      <c r="BJ8" s="436"/>
      <c r="BK8" s="160">
        <f>VLOOKUP($B8,Test!$A$5:$I$58,5,0)</f>
        <v>270713.96000000002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[2]Large!$F12</f>
        <v>189319.70750000002</v>
      </c>
      <c r="F9" s="161">
        <v>198076.31</v>
      </c>
      <c r="G9" s="448">
        <f t="shared" si="16"/>
        <v>-8756.602499999979</v>
      </c>
      <c r="H9" s="476">
        <f>[2]Large!$G12</f>
        <v>362.55099999999999</v>
      </c>
      <c r="I9" s="161">
        <v>15474.85</v>
      </c>
      <c r="J9" s="448">
        <f t="shared" si="17"/>
        <v>-15112.299000000001</v>
      </c>
      <c r="K9" s="476">
        <f>[2]Large!$H12</f>
        <v>0</v>
      </c>
      <c r="L9" s="161">
        <v>22409.54</v>
      </c>
      <c r="M9" s="444">
        <f t="shared" si="18"/>
        <v>-22409.54</v>
      </c>
      <c r="N9" s="404">
        <f t="shared" si="7"/>
        <v>189682.25850000003</v>
      </c>
      <c r="O9" s="161">
        <f t="shared" si="7"/>
        <v>235960.7</v>
      </c>
      <c r="P9" s="403">
        <f t="shared" si="19"/>
        <v>-46278.441499999986</v>
      </c>
      <c r="Q9" s="161">
        <f>[2]Large!$I12</f>
        <v>1465.6390000000001</v>
      </c>
      <c r="R9" s="161">
        <v>7681.54</v>
      </c>
      <c r="S9" s="462">
        <f t="shared" si="20"/>
        <v>-6215.9009999999998</v>
      </c>
      <c r="T9" s="161">
        <f>[2]Large!$J12</f>
        <v>747.39700000000005</v>
      </c>
      <c r="U9" s="161"/>
      <c r="V9" s="462">
        <f t="shared" si="21"/>
        <v>747.39700000000005</v>
      </c>
      <c r="W9" s="161">
        <f>[2]Large!$K12</f>
        <v>361.35050000000001</v>
      </c>
      <c r="X9" s="161"/>
      <c r="Y9" s="462">
        <f t="shared" si="22"/>
        <v>361.35050000000001</v>
      </c>
      <c r="Z9" s="168">
        <f t="shared" si="8"/>
        <v>2574.3865000000001</v>
      </c>
      <c r="AA9" s="161">
        <f t="shared" si="8"/>
        <v>7681.54</v>
      </c>
      <c r="AB9" s="403">
        <f t="shared" si="23"/>
        <v>-5107.1535000000003</v>
      </c>
      <c r="AC9" s="168">
        <f t="shared" si="24"/>
        <v>192256.64500000002</v>
      </c>
      <c r="AD9" s="161">
        <f t="shared" si="24"/>
        <v>243642.24000000002</v>
      </c>
      <c r="AE9" s="403">
        <f t="shared" si="25"/>
        <v>-51385.595000000001</v>
      </c>
      <c r="AF9" s="161">
        <f>[2]Large!$L12</f>
        <v>0</v>
      </c>
      <c r="AG9" s="161"/>
      <c r="AH9" s="462">
        <f t="shared" si="26"/>
        <v>0</v>
      </c>
      <c r="AI9" s="161">
        <f>[2]Large!$M12</f>
        <v>1093.3125</v>
      </c>
      <c r="AJ9" s="161"/>
      <c r="AK9" s="462">
        <f t="shared" si="27"/>
        <v>1093.3125</v>
      </c>
      <c r="AL9" s="161">
        <f>[2]Large!$N12</f>
        <v>0</v>
      </c>
      <c r="AM9" s="161"/>
      <c r="AN9" s="444">
        <f t="shared" si="28"/>
        <v>0</v>
      </c>
      <c r="AO9" s="404">
        <f t="shared" si="9"/>
        <v>1093.3125</v>
      </c>
      <c r="AP9" s="161">
        <f t="shared" si="9"/>
        <v>0</v>
      </c>
      <c r="AQ9" s="403">
        <f t="shared" si="29"/>
        <v>1093.3125</v>
      </c>
      <c r="AR9" s="161">
        <f>[2]Large!$O12</f>
        <v>0</v>
      </c>
      <c r="AS9" s="161"/>
      <c r="AT9" s="462">
        <f t="shared" si="30"/>
        <v>0</v>
      </c>
      <c r="AU9" s="161">
        <f>[2]Large!$P12</f>
        <v>370.9545</v>
      </c>
      <c r="AV9" s="161"/>
      <c r="AW9" s="462">
        <f t="shared" si="31"/>
        <v>370.9545</v>
      </c>
      <c r="AX9" s="161">
        <f>[2]Large!$Q12</f>
        <v>0</v>
      </c>
      <c r="AY9" s="161"/>
      <c r="AZ9" s="444">
        <f t="shared" si="32"/>
        <v>0</v>
      </c>
      <c r="BA9" s="496">
        <f t="shared" si="10"/>
        <v>370.9545</v>
      </c>
      <c r="BB9" s="492">
        <f t="shared" si="11"/>
        <v>0</v>
      </c>
      <c r="BC9" s="364">
        <f t="shared" si="33"/>
        <v>370.9545</v>
      </c>
      <c r="BD9" s="371">
        <f t="shared" si="12"/>
        <v>1464.2670000000001</v>
      </c>
      <c r="BE9" s="372">
        <f t="shared" si="13"/>
        <v>0</v>
      </c>
      <c r="BF9" s="372">
        <f t="shared" si="34"/>
        <v>1464.2670000000001</v>
      </c>
      <c r="BG9" s="371">
        <f t="shared" si="14"/>
        <v>193720.91200000001</v>
      </c>
      <c r="BH9" s="372">
        <f t="shared" si="15"/>
        <v>243642.24000000002</v>
      </c>
      <c r="BI9" s="372">
        <f t="shared" si="35"/>
        <v>-49921.328000000009</v>
      </c>
      <c r="BJ9" s="436"/>
      <c r="BK9" s="160">
        <f>VLOOKUP($B9,Test!$A$5:$I$58,5,0)</f>
        <v>3182.57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[2]Large!$F13</f>
        <v>0</v>
      </c>
      <c r="F10" s="161">
        <v>1860.58</v>
      </c>
      <c r="G10" s="448">
        <f t="shared" si="16"/>
        <v>-1860.58</v>
      </c>
      <c r="H10" s="476">
        <f>[2]Large!$G13</f>
        <v>0</v>
      </c>
      <c r="I10" s="161">
        <v>908.8</v>
      </c>
      <c r="J10" s="448">
        <f t="shared" si="17"/>
        <v>-908.8</v>
      </c>
      <c r="K10" s="476">
        <f>[2]Large!$H13</f>
        <v>275307.90000000002</v>
      </c>
      <c r="L10" s="161">
        <v>285961.3</v>
      </c>
      <c r="M10" s="444">
        <f t="shared" si="18"/>
        <v>-10653.399999999965</v>
      </c>
      <c r="N10" s="404">
        <f t="shared" si="7"/>
        <v>275307.90000000002</v>
      </c>
      <c r="O10" s="161">
        <f t="shared" si="7"/>
        <v>288730.68</v>
      </c>
      <c r="P10" s="403">
        <f t="shared" si="19"/>
        <v>-13422.77999999997</v>
      </c>
      <c r="Q10" s="161">
        <f>[2]Large!$I13</f>
        <v>0</v>
      </c>
      <c r="R10" s="161">
        <v>92.34</v>
      </c>
      <c r="S10" s="462">
        <f t="shared" si="20"/>
        <v>-92.34</v>
      </c>
      <c r="T10" s="161">
        <f>[2]Large!$J13</f>
        <v>0</v>
      </c>
      <c r="U10" s="161"/>
      <c r="V10" s="462">
        <f t="shared" si="21"/>
        <v>0</v>
      </c>
      <c r="W10" s="161">
        <f>[2]Large!$K13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92.34</v>
      </c>
      <c r="AB10" s="403">
        <f t="shared" si="23"/>
        <v>-92.34</v>
      </c>
      <c r="AC10" s="168">
        <f t="shared" si="24"/>
        <v>275307.90000000002</v>
      </c>
      <c r="AD10" s="161">
        <f t="shared" si="24"/>
        <v>288823.02</v>
      </c>
      <c r="AE10" s="403">
        <f t="shared" si="25"/>
        <v>-13515.119999999995</v>
      </c>
      <c r="AF10" s="161">
        <f>[2]Large!$L13</f>
        <v>0</v>
      </c>
      <c r="AG10" s="161"/>
      <c r="AH10" s="462">
        <f t="shared" si="26"/>
        <v>0</v>
      </c>
      <c r="AI10" s="161">
        <f>[2]Large!$M13</f>
        <v>0</v>
      </c>
      <c r="AJ10" s="161"/>
      <c r="AK10" s="462">
        <f t="shared" si="27"/>
        <v>0</v>
      </c>
      <c r="AL10" s="161">
        <f>[2]Large!$N13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[2]Large!$O13</f>
        <v>0</v>
      </c>
      <c r="AS10" s="161"/>
      <c r="AT10" s="462">
        <f t="shared" si="30"/>
        <v>0</v>
      </c>
      <c r="AU10" s="161">
        <f>[2]Large!$P13</f>
        <v>0</v>
      </c>
      <c r="AV10" s="161"/>
      <c r="AW10" s="462">
        <f t="shared" si="31"/>
        <v>0</v>
      </c>
      <c r="AX10" s="161">
        <f>[2]Large!$Q13</f>
        <v>539197.03799999994</v>
      </c>
      <c r="AY10" s="161"/>
      <c r="AZ10" s="444">
        <f t="shared" si="32"/>
        <v>539197.03799999994</v>
      </c>
      <c r="BA10" s="496">
        <f t="shared" si="10"/>
        <v>539197.03799999994</v>
      </c>
      <c r="BB10" s="492">
        <f t="shared" si="11"/>
        <v>0</v>
      </c>
      <c r="BC10" s="364">
        <f t="shared" si="33"/>
        <v>539197.03799999994</v>
      </c>
      <c r="BD10" s="371">
        <f t="shared" si="12"/>
        <v>539197.03799999994</v>
      </c>
      <c r="BE10" s="372">
        <f t="shared" si="13"/>
        <v>0</v>
      </c>
      <c r="BF10" s="372">
        <f t="shared" si="34"/>
        <v>539197.03799999994</v>
      </c>
      <c r="BG10" s="371">
        <f t="shared" si="14"/>
        <v>814504.93799999997</v>
      </c>
      <c r="BH10" s="372">
        <f t="shared" si="15"/>
        <v>288823.02</v>
      </c>
      <c r="BI10" s="372">
        <f t="shared" si="35"/>
        <v>525681.91799999995</v>
      </c>
      <c r="BJ10" s="436"/>
      <c r="BK10" s="160">
        <f>VLOOKUP($B10,Test!$A$5:$I$58,5,0)</f>
        <v>930.2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[2]Large!$F14</f>
        <v>250000</v>
      </c>
      <c r="F11" s="161"/>
      <c r="G11" s="448">
        <f t="shared" si="16"/>
        <v>250000</v>
      </c>
      <c r="H11" s="476">
        <f>[2]Large!$G14</f>
        <v>610000</v>
      </c>
      <c r="I11" s="161">
        <v>55000</v>
      </c>
      <c r="J11" s="448">
        <f t="shared" si="17"/>
        <v>555000</v>
      </c>
      <c r="K11" s="476">
        <f>[2]Large!$H14</f>
        <v>250000</v>
      </c>
      <c r="L11" s="161">
        <v>-55000</v>
      </c>
      <c r="M11" s="444">
        <f t="shared" si="18"/>
        <v>305000</v>
      </c>
      <c r="N11" s="404">
        <f t="shared" si="7"/>
        <v>1110000</v>
      </c>
      <c r="O11" s="161">
        <f t="shared" si="7"/>
        <v>0</v>
      </c>
      <c r="P11" s="403">
        <f t="shared" si="19"/>
        <v>1110000</v>
      </c>
      <c r="Q11" s="161">
        <f>[2]Large!$I14</f>
        <v>250000</v>
      </c>
      <c r="R11" s="161"/>
      <c r="S11" s="462">
        <f t="shared" si="20"/>
        <v>250000</v>
      </c>
      <c r="T11" s="161">
        <f>[2]Large!$J14</f>
        <v>250000</v>
      </c>
      <c r="U11" s="161"/>
      <c r="V11" s="462">
        <f t="shared" si="21"/>
        <v>250000</v>
      </c>
      <c r="W11" s="161">
        <f>[2]Large!$K14</f>
        <v>250000</v>
      </c>
      <c r="X11" s="161"/>
      <c r="Y11" s="462">
        <f t="shared" si="22"/>
        <v>250000</v>
      </c>
      <c r="Z11" s="168">
        <f t="shared" si="8"/>
        <v>750000</v>
      </c>
      <c r="AA11" s="161">
        <f t="shared" si="8"/>
        <v>0</v>
      </c>
      <c r="AB11" s="403">
        <f t="shared" si="23"/>
        <v>750000</v>
      </c>
      <c r="AC11" s="168">
        <f t="shared" si="24"/>
        <v>1860000</v>
      </c>
      <c r="AD11" s="161">
        <f t="shared" si="24"/>
        <v>0</v>
      </c>
      <c r="AE11" s="403">
        <f t="shared" si="25"/>
        <v>1860000</v>
      </c>
      <c r="AF11" s="161">
        <f>[2]Large!$L14</f>
        <v>610000</v>
      </c>
      <c r="AG11" s="161"/>
      <c r="AH11" s="462">
        <f t="shared" si="26"/>
        <v>610000</v>
      </c>
      <c r="AI11" s="161">
        <f>[2]Large!$M14</f>
        <v>250000</v>
      </c>
      <c r="AJ11" s="161"/>
      <c r="AK11" s="462">
        <f t="shared" si="27"/>
        <v>250000</v>
      </c>
      <c r="AL11" s="161">
        <f>[2]Large!$N14</f>
        <v>250000</v>
      </c>
      <c r="AM11" s="161"/>
      <c r="AN11" s="444">
        <f t="shared" si="28"/>
        <v>250000</v>
      </c>
      <c r="AO11" s="404">
        <f t="shared" si="9"/>
        <v>1110000</v>
      </c>
      <c r="AP11" s="161">
        <f t="shared" si="9"/>
        <v>0</v>
      </c>
      <c r="AQ11" s="403">
        <f t="shared" si="29"/>
        <v>1110000</v>
      </c>
      <c r="AR11" s="161">
        <f>[2]Large!$O14</f>
        <v>250000</v>
      </c>
      <c r="AS11" s="161"/>
      <c r="AT11" s="462">
        <f t="shared" si="30"/>
        <v>250000</v>
      </c>
      <c r="AU11" s="161">
        <f>[2]Large!$P14</f>
        <v>250000</v>
      </c>
      <c r="AV11" s="161"/>
      <c r="AW11" s="462">
        <f t="shared" si="31"/>
        <v>250000</v>
      </c>
      <c r="AX11" s="161">
        <f>[2]Large!$Q14</f>
        <v>250000</v>
      </c>
      <c r="AY11" s="161"/>
      <c r="AZ11" s="444">
        <f t="shared" si="32"/>
        <v>250000</v>
      </c>
      <c r="BA11" s="496">
        <f t="shared" si="10"/>
        <v>750000</v>
      </c>
      <c r="BB11" s="492">
        <f t="shared" si="11"/>
        <v>0</v>
      </c>
      <c r="BC11" s="364">
        <f t="shared" si="33"/>
        <v>750000</v>
      </c>
      <c r="BD11" s="371">
        <f t="shared" si="12"/>
        <v>1860000</v>
      </c>
      <c r="BE11" s="372">
        <f t="shared" si="13"/>
        <v>0</v>
      </c>
      <c r="BF11" s="372">
        <f t="shared" si="34"/>
        <v>1860000</v>
      </c>
      <c r="BG11" s="371">
        <f t="shared" si="14"/>
        <v>3720000</v>
      </c>
      <c r="BH11" s="372">
        <f t="shared" si="15"/>
        <v>0</v>
      </c>
      <c r="BI11" s="372">
        <f t="shared" si="35"/>
        <v>3720000</v>
      </c>
      <c r="BJ11" s="436"/>
      <c r="BK11" s="160">
        <f>VLOOKUP($B11,Test!$A$5:$I$58,5,0)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[2]Large!$F15</f>
        <v>28155</v>
      </c>
      <c r="F12" s="161">
        <v>27789</v>
      </c>
      <c r="G12" s="448">
        <f t="shared" si="16"/>
        <v>366</v>
      </c>
      <c r="H12" s="476">
        <f>[2]Large!$G15</f>
        <v>26338.1</v>
      </c>
      <c r="I12" s="161">
        <v>25996.75</v>
      </c>
      <c r="J12" s="448">
        <f t="shared" si="17"/>
        <v>341.34999999999854</v>
      </c>
      <c r="K12" s="476">
        <f>[2]Large!$H15</f>
        <v>28155</v>
      </c>
      <c r="L12" s="161">
        <v>39287.43</v>
      </c>
      <c r="M12" s="444">
        <f t="shared" si="18"/>
        <v>-11132.43</v>
      </c>
      <c r="N12" s="404">
        <f t="shared" si="7"/>
        <v>82648.100000000006</v>
      </c>
      <c r="O12" s="161">
        <f t="shared" si="7"/>
        <v>93073.18</v>
      </c>
      <c r="P12" s="403">
        <f t="shared" si="19"/>
        <v>-10425.079999999987</v>
      </c>
      <c r="Q12" s="161">
        <f>[2]Large!$I15</f>
        <v>27550</v>
      </c>
      <c r="R12" s="161">
        <v>27192</v>
      </c>
      <c r="S12" s="462">
        <f t="shared" si="20"/>
        <v>358</v>
      </c>
      <c r="T12" s="161">
        <f>[2]Large!$J15</f>
        <v>28466.33</v>
      </c>
      <c r="U12" s="161"/>
      <c r="V12" s="462">
        <f t="shared" si="21"/>
        <v>28466.33</v>
      </c>
      <c r="W12" s="161">
        <f>[2]Large!$K15</f>
        <v>27550</v>
      </c>
      <c r="X12" s="161"/>
      <c r="Y12" s="462">
        <f t="shared" si="22"/>
        <v>27550</v>
      </c>
      <c r="Z12" s="168">
        <f t="shared" si="8"/>
        <v>83566.33</v>
      </c>
      <c r="AA12" s="161">
        <f t="shared" si="8"/>
        <v>27192</v>
      </c>
      <c r="AB12" s="403">
        <f t="shared" si="23"/>
        <v>56374.33</v>
      </c>
      <c r="AC12" s="168">
        <f t="shared" si="24"/>
        <v>166214.43</v>
      </c>
      <c r="AD12" s="161">
        <f t="shared" si="24"/>
        <v>120265.18</v>
      </c>
      <c r="AE12" s="403">
        <f t="shared" si="25"/>
        <v>45949.25</v>
      </c>
      <c r="AF12" s="161">
        <f>[2]Large!$L15</f>
        <v>28468</v>
      </c>
      <c r="AG12" s="161"/>
      <c r="AH12" s="462">
        <f t="shared" si="26"/>
        <v>28468</v>
      </c>
      <c r="AI12" s="161">
        <f>[2]Large!$M15</f>
        <v>28468</v>
      </c>
      <c r="AJ12" s="161"/>
      <c r="AK12" s="462">
        <f t="shared" si="27"/>
        <v>28468</v>
      </c>
      <c r="AL12" s="161">
        <f>[2]Large!$N15</f>
        <v>27548.780000000002</v>
      </c>
      <c r="AM12" s="161"/>
      <c r="AN12" s="444">
        <f t="shared" si="28"/>
        <v>27548.780000000002</v>
      </c>
      <c r="AO12" s="404">
        <f t="shared" si="9"/>
        <v>84484.78</v>
      </c>
      <c r="AP12" s="161">
        <f t="shared" si="9"/>
        <v>0</v>
      </c>
      <c r="AQ12" s="403">
        <f t="shared" si="29"/>
        <v>84484.78</v>
      </c>
      <c r="AR12" s="161">
        <f>[2]Large!$O15</f>
        <v>28468</v>
      </c>
      <c r="AS12" s="161"/>
      <c r="AT12" s="462">
        <f t="shared" si="30"/>
        <v>28468</v>
      </c>
      <c r="AU12" s="161">
        <f>[2]Large!$P15</f>
        <v>27547.400000000005</v>
      </c>
      <c r="AV12" s="161"/>
      <c r="AW12" s="462">
        <f t="shared" si="31"/>
        <v>27547.400000000005</v>
      </c>
      <c r="AX12" s="161">
        <f>[2]Large!$Q15</f>
        <v>28468</v>
      </c>
      <c r="AY12" s="161"/>
      <c r="AZ12" s="444">
        <f t="shared" si="32"/>
        <v>28468</v>
      </c>
      <c r="BA12" s="496">
        <f t="shared" si="10"/>
        <v>84483.400000000009</v>
      </c>
      <c r="BB12" s="492">
        <f t="shared" si="11"/>
        <v>0</v>
      </c>
      <c r="BC12" s="364">
        <f t="shared" si="33"/>
        <v>84483.400000000009</v>
      </c>
      <c r="BD12" s="371">
        <f t="shared" si="12"/>
        <v>168968.18</v>
      </c>
      <c r="BE12" s="372">
        <f t="shared" si="13"/>
        <v>0</v>
      </c>
      <c r="BF12" s="372">
        <f t="shared" si="34"/>
        <v>168968.18</v>
      </c>
      <c r="BG12" s="371">
        <f t="shared" si="14"/>
        <v>335182.61</v>
      </c>
      <c r="BH12" s="372">
        <f t="shared" si="15"/>
        <v>120265.18</v>
      </c>
      <c r="BI12" s="372">
        <f t="shared" si="35"/>
        <v>214917.43</v>
      </c>
      <c r="BJ12" s="436"/>
      <c r="BK12" s="160">
        <f>VLOOKUP($B12,Test!$A$5:$I$58,5,0)</f>
        <v>31107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[2]Large!$F16</f>
        <v>0</v>
      </c>
      <c r="F13" s="161"/>
      <c r="G13" s="448">
        <f t="shared" si="16"/>
        <v>0</v>
      </c>
      <c r="H13" s="476">
        <f>[2]Large!$G16</f>
        <v>0</v>
      </c>
      <c r="I13" s="161"/>
      <c r="J13" s="448">
        <f t="shared" si="17"/>
        <v>0</v>
      </c>
      <c r="K13" s="476">
        <f>[2]Large!$H16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[2]Large!$I16</f>
        <v>0</v>
      </c>
      <c r="R13" s="161"/>
      <c r="S13" s="462">
        <f t="shared" si="20"/>
        <v>0</v>
      </c>
      <c r="T13" s="161">
        <f>[2]Large!$J16</f>
        <v>0</v>
      </c>
      <c r="U13" s="161"/>
      <c r="V13" s="462">
        <f t="shared" si="21"/>
        <v>0</v>
      </c>
      <c r="W13" s="161">
        <f>[2]Large!$K16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[2]Large!$L16</f>
        <v>0</v>
      </c>
      <c r="AG13" s="161"/>
      <c r="AH13" s="462">
        <f t="shared" si="26"/>
        <v>0</v>
      </c>
      <c r="AI13" s="161">
        <f>[2]Large!$M16</f>
        <v>0</v>
      </c>
      <c r="AJ13" s="161"/>
      <c r="AK13" s="462">
        <f t="shared" si="27"/>
        <v>0</v>
      </c>
      <c r="AL13" s="161">
        <f>[2]Large!$N16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[2]Large!$O16</f>
        <v>0</v>
      </c>
      <c r="AS13" s="161"/>
      <c r="AT13" s="462">
        <f t="shared" si="30"/>
        <v>0</v>
      </c>
      <c r="AU13" s="161">
        <f>[2]Large!$P16</f>
        <v>0</v>
      </c>
      <c r="AV13" s="161"/>
      <c r="AW13" s="462">
        <f t="shared" si="31"/>
        <v>0</v>
      </c>
      <c r="AX13" s="161">
        <f>[2]Large!$Q16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VLOOKUP($B13,Test!$A$5:$I$58,5,0)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[2]Large!$F17</f>
        <v>2793530.3653999995</v>
      </c>
      <c r="F14" s="161">
        <v>1582869.49</v>
      </c>
      <c r="G14" s="448">
        <f t="shared" si="16"/>
        <v>1210660.8753999996</v>
      </c>
      <c r="H14" s="476">
        <f>[2]Large!$G17</f>
        <v>2691554.4780000001</v>
      </c>
      <c r="I14" s="161">
        <v>2764303.32</v>
      </c>
      <c r="J14" s="448">
        <f t="shared" si="17"/>
        <v>-72748.841999999713</v>
      </c>
      <c r="K14" s="476">
        <f>[2]Large!$H17</f>
        <v>3136529.875</v>
      </c>
      <c r="L14" s="161">
        <v>3699171.05</v>
      </c>
      <c r="M14" s="444">
        <f t="shared" si="18"/>
        <v>-562641.17499999981</v>
      </c>
      <c r="N14" s="404">
        <f t="shared" si="7"/>
        <v>8621614.7183999997</v>
      </c>
      <c r="O14" s="161">
        <f t="shared" si="7"/>
        <v>8046343.8599999994</v>
      </c>
      <c r="P14" s="403">
        <f t="shared" si="19"/>
        <v>575270.85840000026</v>
      </c>
      <c r="Q14" s="161">
        <f>[2]Large!$I17</f>
        <v>3893457.37</v>
      </c>
      <c r="R14" s="161">
        <v>2008419.48</v>
      </c>
      <c r="S14" s="462">
        <f t="shared" si="20"/>
        <v>1885037.8900000001</v>
      </c>
      <c r="T14" s="161">
        <f>[2]Large!$J17</f>
        <v>3383379.9367</v>
      </c>
      <c r="U14" s="161"/>
      <c r="V14" s="462">
        <f t="shared" si="21"/>
        <v>3383379.9367</v>
      </c>
      <c r="W14" s="161">
        <f>[2]Large!$K17</f>
        <v>3911807.165</v>
      </c>
      <c r="X14" s="161"/>
      <c r="Y14" s="462">
        <f t="shared" si="22"/>
        <v>3911807.165</v>
      </c>
      <c r="Z14" s="168">
        <f t="shared" si="8"/>
        <v>11188644.471700002</v>
      </c>
      <c r="AA14" s="161">
        <f t="shared" si="8"/>
        <v>2008419.48</v>
      </c>
      <c r="AB14" s="403">
        <f t="shared" si="23"/>
        <v>9180224.9917000011</v>
      </c>
      <c r="AC14" s="168">
        <f t="shared" si="24"/>
        <v>19810259.190099999</v>
      </c>
      <c r="AD14" s="161">
        <f t="shared" si="24"/>
        <v>10054763.34</v>
      </c>
      <c r="AE14" s="403">
        <f t="shared" si="25"/>
        <v>9755495.8500999995</v>
      </c>
      <c r="AF14" s="161">
        <f>[2]Large!$L17</f>
        <v>2908809.3</v>
      </c>
      <c r="AG14" s="161"/>
      <c r="AH14" s="462">
        <f t="shared" si="26"/>
        <v>2908809.3</v>
      </c>
      <c r="AI14" s="161">
        <f>[2]Large!$M17</f>
        <v>3444752.25</v>
      </c>
      <c r="AJ14" s="161"/>
      <c r="AK14" s="462">
        <f t="shared" si="27"/>
        <v>3444752.25</v>
      </c>
      <c r="AL14" s="161">
        <f>[2]Large!$N17</f>
        <v>2636824.8604600001</v>
      </c>
      <c r="AM14" s="161"/>
      <c r="AN14" s="444">
        <f t="shared" si="28"/>
        <v>2636824.8604600001</v>
      </c>
      <c r="AO14" s="404">
        <f t="shared" si="9"/>
        <v>8990386.410459999</v>
      </c>
      <c r="AP14" s="161">
        <f t="shared" si="9"/>
        <v>0</v>
      </c>
      <c r="AQ14" s="403">
        <f t="shared" si="29"/>
        <v>8990386.410459999</v>
      </c>
      <c r="AR14" s="161">
        <f>[2]Large!$O17</f>
        <v>2507230.0049999999</v>
      </c>
      <c r="AS14" s="161"/>
      <c r="AT14" s="462">
        <f t="shared" si="30"/>
        <v>2507230.0049999999</v>
      </c>
      <c r="AU14" s="161">
        <f>[2]Large!$P17</f>
        <v>2658913.375</v>
      </c>
      <c r="AV14" s="161"/>
      <c r="AW14" s="462">
        <f t="shared" si="31"/>
        <v>2658913.375</v>
      </c>
      <c r="AX14" s="161">
        <f>[2]Large!$Q17</f>
        <v>2213621.2650000001</v>
      </c>
      <c r="AY14" s="161"/>
      <c r="AZ14" s="444">
        <f t="shared" si="32"/>
        <v>2213621.2650000001</v>
      </c>
      <c r="BA14" s="496">
        <f t="shared" si="10"/>
        <v>7379764.6449999996</v>
      </c>
      <c r="BB14" s="492">
        <f t="shared" si="11"/>
        <v>0</v>
      </c>
      <c r="BC14" s="364">
        <f t="shared" si="33"/>
        <v>7379764.6449999996</v>
      </c>
      <c r="BD14" s="371">
        <f t="shared" si="12"/>
        <v>16370151.055459999</v>
      </c>
      <c r="BE14" s="372">
        <f t="shared" si="13"/>
        <v>0</v>
      </c>
      <c r="BF14" s="372">
        <f t="shared" si="34"/>
        <v>16370151.055459999</v>
      </c>
      <c r="BG14" s="371">
        <f t="shared" si="14"/>
        <v>36180410.245559998</v>
      </c>
      <c r="BH14" s="372">
        <f t="shared" si="15"/>
        <v>10054763.34</v>
      </c>
      <c r="BI14" s="372">
        <f t="shared" si="35"/>
        <v>26125646.905559998</v>
      </c>
      <c r="BJ14" s="436"/>
      <c r="BK14" s="160">
        <f>VLOOKUP($B14,Test!$A$5:$I$58,5,0)</f>
        <v>4400202.8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[2]Large!$F18</f>
        <v>1274198.4450368576</v>
      </c>
      <c r="F15" s="161">
        <v>1213165.8700000001</v>
      </c>
      <c r="G15" s="448">
        <f t="shared" si="16"/>
        <v>61032.57503685751</v>
      </c>
      <c r="H15" s="476">
        <f>[2]Large!$G18</f>
        <v>1173414.88016168</v>
      </c>
      <c r="I15" s="161">
        <v>1272420.04</v>
      </c>
      <c r="J15" s="448">
        <f t="shared" si="17"/>
        <v>-99005.159838319989</v>
      </c>
      <c r="K15" s="476">
        <f>[2]Large!$H18</f>
        <v>1221331.8155609642</v>
      </c>
      <c r="L15" s="161">
        <v>1409353.5</v>
      </c>
      <c r="M15" s="444">
        <f t="shared" si="18"/>
        <v>-188021.68443903583</v>
      </c>
      <c r="N15" s="404">
        <f t="shared" si="7"/>
        <v>3668945.1407595016</v>
      </c>
      <c r="O15" s="161">
        <f t="shared" si="7"/>
        <v>3894939.41</v>
      </c>
      <c r="P15" s="403">
        <f t="shared" si="19"/>
        <v>-225994.26924049854</v>
      </c>
      <c r="Q15" s="161">
        <f>[2]Large!$I18</f>
        <v>1069023.3178380909</v>
      </c>
      <c r="R15" s="161">
        <v>756850.25</v>
      </c>
      <c r="S15" s="462">
        <f t="shared" si="20"/>
        <v>312173.06783809094</v>
      </c>
      <c r="T15" s="161">
        <f>[2]Large!$J18</f>
        <v>1251589.1574599112</v>
      </c>
      <c r="U15" s="161"/>
      <c r="V15" s="462">
        <f t="shared" si="21"/>
        <v>1251589.1574599112</v>
      </c>
      <c r="W15" s="161">
        <f>[2]Large!$K18</f>
        <v>1188175.5888307509</v>
      </c>
      <c r="X15" s="161"/>
      <c r="Y15" s="462">
        <f t="shared" si="22"/>
        <v>1188175.5888307509</v>
      </c>
      <c r="Z15" s="168">
        <f t="shared" si="8"/>
        <v>3508788.0641287533</v>
      </c>
      <c r="AA15" s="161">
        <f t="shared" si="8"/>
        <v>756850.25</v>
      </c>
      <c r="AB15" s="403">
        <f t="shared" si="23"/>
        <v>2751937.8141287533</v>
      </c>
      <c r="AC15" s="168">
        <f t="shared" si="24"/>
        <v>7177733.2048882544</v>
      </c>
      <c r="AD15" s="161">
        <f t="shared" si="24"/>
        <v>4651789.66</v>
      </c>
      <c r="AE15" s="403">
        <f t="shared" si="25"/>
        <v>2525943.5448882543</v>
      </c>
      <c r="AF15" s="161">
        <f>[2]Large!$L18</f>
        <v>1270545.5458809834</v>
      </c>
      <c r="AG15" s="161"/>
      <c r="AH15" s="462">
        <f t="shared" si="26"/>
        <v>1270545.5458809834</v>
      </c>
      <c r="AI15" s="161">
        <f>[2]Large!$M18</f>
        <v>1279047.2399446503</v>
      </c>
      <c r="AJ15" s="161"/>
      <c r="AK15" s="462">
        <f t="shared" si="27"/>
        <v>1279047.2399446503</v>
      </c>
      <c r="AL15" s="161">
        <f>[2]Large!$N18</f>
        <v>1278452.2021822054</v>
      </c>
      <c r="AM15" s="161"/>
      <c r="AN15" s="444">
        <f t="shared" si="28"/>
        <v>1278452.2021822054</v>
      </c>
      <c r="AO15" s="404">
        <f t="shared" si="9"/>
        <v>3828044.9880078388</v>
      </c>
      <c r="AP15" s="161">
        <f t="shared" si="9"/>
        <v>0</v>
      </c>
      <c r="AQ15" s="403">
        <f t="shared" si="29"/>
        <v>3828044.9880078388</v>
      </c>
      <c r="AR15" s="161">
        <f>[2]Large!$O18</f>
        <v>1322300.7759782646</v>
      </c>
      <c r="AS15" s="161"/>
      <c r="AT15" s="462">
        <f t="shared" si="30"/>
        <v>1322300.7759782646</v>
      </c>
      <c r="AU15" s="161">
        <f>[2]Large!$P18</f>
        <v>1382341.1701874011</v>
      </c>
      <c r="AV15" s="161"/>
      <c r="AW15" s="462">
        <f t="shared" si="31"/>
        <v>1382341.1701874011</v>
      </c>
      <c r="AX15" s="161">
        <f>[2]Large!$Q18</f>
        <v>1290719.1862311908</v>
      </c>
      <c r="AY15" s="161"/>
      <c r="AZ15" s="444">
        <f t="shared" si="32"/>
        <v>1290719.1862311908</v>
      </c>
      <c r="BA15" s="496">
        <f t="shared" si="10"/>
        <v>3995361.1323968568</v>
      </c>
      <c r="BB15" s="492">
        <f t="shared" si="11"/>
        <v>0</v>
      </c>
      <c r="BC15" s="364">
        <f t="shared" si="33"/>
        <v>3995361.1323968568</v>
      </c>
      <c r="BD15" s="371">
        <f t="shared" si="12"/>
        <v>7823406.1204046942</v>
      </c>
      <c r="BE15" s="372">
        <f t="shared" si="13"/>
        <v>0</v>
      </c>
      <c r="BF15" s="372">
        <f t="shared" si="34"/>
        <v>7823406.1204046942</v>
      </c>
      <c r="BG15" s="371">
        <f t="shared" si="14"/>
        <v>15001139.325292949</v>
      </c>
      <c r="BH15" s="372">
        <f t="shared" si="15"/>
        <v>4651789.66</v>
      </c>
      <c r="BI15" s="372">
        <f t="shared" si="35"/>
        <v>10349349.665292948</v>
      </c>
      <c r="BJ15" s="436"/>
      <c r="BK15" s="160">
        <f>VLOOKUP($B15,Test!$A$5:$I$58,5,0)</f>
        <v>1308539.22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[2]Large!$F19</f>
        <v>48656.72974544968</v>
      </c>
      <c r="F16" s="161">
        <v>33619.440000000002</v>
      </c>
      <c r="G16" s="448">
        <f t="shared" si="16"/>
        <v>15037.289745449678</v>
      </c>
      <c r="H16" s="476">
        <f>[2]Large!$G19</f>
        <v>45223.723870105459</v>
      </c>
      <c r="I16" s="161">
        <v>34205.730000000003</v>
      </c>
      <c r="J16" s="448">
        <f t="shared" si="17"/>
        <v>11017.993870105456</v>
      </c>
      <c r="K16" s="476">
        <f>[2]Large!$H19</f>
        <v>47147.018077175242</v>
      </c>
      <c r="L16" s="161">
        <v>35831.5</v>
      </c>
      <c r="M16" s="444">
        <f t="shared" si="18"/>
        <v>11315.518077175242</v>
      </c>
      <c r="N16" s="404">
        <f t="shared" si="7"/>
        <v>141027.47169273038</v>
      </c>
      <c r="O16" s="161">
        <f t="shared" si="7"/>
        <v>103656.67000000001</v>
      </c>
      <c r="P16" s="403">
        <f t="shared" si="19"/>
        <v>37370.801692730369</v>
      </c>
      <c r="Q16" s="161">
        <f>[2]Large!$I19</f>
        <v>41450.10304338549</v>
      </c>
      <c r="R16" s="161">
        <v>32417.439999999999</v>
      </c>
      <c r="S16" s="462">
        <f t="shared" si="20"/>
        <v>9032.6630433854916</v>
      </c>
      <c r="T16" s="161">
        <f>[2]Large!$J19</f>
        <v>48975.388586202927</v>
      </c>
      <c r="U16" s="161"/>
      <c r="V16" s="462">
        <f t="shared" si="21"/>
        <v>48975.388586202927</v>
      </c>
      <c r="W16" s="161">
        <f>[2]Large!$K19</f>
        <v>46572.575637958333</v>
      </c>
      <c r="X16" s="161"/>
      <c r="Y16" s="462">
        <f t="shared" si="22"/>
        <v>46572.575637958333</v>
      </c>
      <c r="Z16" s="168">
        <f t="shared" si="8"/>
        <v>136998.06726754675</v>
      </c>
      <c r="AA16" s="161">
        <f t="shared" si="8"/>
        <v>32417.439999999999</v>
      </c>
      <c r="AB16" s="403">
        <f t="shared" si="23"/>
        <v>104580.62726754675</v>
      </c>
      <c r="AC16" s="168">
        <f t="shared" si="24"/>
        <v>278025.5389602771</v>
      </c>
      <c r="AD16" s="161">
        <f t="shared" si="24"/>
        <v>136074.11000000002</v>
      </c>
      <c r="AE16" s="403">
        <f t="shared" si="25"/>
        <v>141951.42896027709</v>
      </c>
      <c r="AF16" s="161">
        <f>[2]Large!$L19</f>
        <v>49607.296987905371</v>
      </c>
      <c r="AG16" s="161"/>
      <c r="AH16" s="462">
        <f t="shared" si="26"/>
        <v>49607.296987905371</v>
      </c>
      <c r="AI16" s="161">
        <f>[2]Large!$M19</f>
        <v>49550.611536307508</v>
      </c>
      <c r="AJ16" s="161"/>
      <c r="AK16" s="462">
        <f t="shared" si="27"/>
        <v>49550.611536307508</v>
      </c>
      <c r="AL16" s="161">
        <f>[2]Large!$N19</f>
        <v>48910.95232213803</v>
      </c>
      <c r="AM16" s="161"/>
      <c r="AN16" s="444">
        <f t="shared" si="28"/>
        <v>48910.95232213803</v>
      </c>
      <c r="AO16" s="404">
        <f t="shared" si="9"/>
        <v>148068.8608463509</v>
      </c>
      <c r="AP16" s="161">
        <f t="shared" si="9"/>
        <v>0</v>
      </c>
      <c r="AQ16" s="403">
        <f t="shared" si="29"/>
        <v>148068.8608463509</v>
      </c>
      <c r="AR16" s="161">
        <f>[2]Large!$O19</f>
        <v>50535.962416148141</v>
      </c>
      <c r="AS16" s="161"/>
      <c r="AT16" s="462">
        <f t="shared" si="30"/>
        <v>50535.962416148141</v>
      </c>
      <c r="AU16" s="161">
        <f>[2]Large!$P19</f>
        <v>52646.57244920564</v>
      </c>
      <c r="AV16" s="161"/>
      <c r="AW16" s="462">
        <f t="shared" si="31"/>
        <v>52646.57244920564</v>
      </c>
      <c r="AX16" s="161">
        <f>[2]Large!$Q19</f>
        <v>48781.652209782798</v>
      </c>
      <c r="AY16" s="161"/>
      <c r="AZ16" s="444">
        <f t="shared" si="32"/>
        <v>48781.652209782798</v>
      </c>
      <c r="BA16" s="496">
        <f t="shared" si="10"/>
        <v>151964.18707513658</v>
      </c>
      <c r="BB16" s="492">
        <f t="shared" si="11"/>
        <v>0</v>
      </c>
      <c r="BC16" s="364">
        <f t="shared" si="33"/>
        <v>151964.18707513658</v>
      </c>
      <c r="BD16" s="371">
        <f t="shared" si="12"/>
        <v>300033.04792148748</v>
      </c>
      <c r="BE16" s="372">
        <f t="shared" si="13"/>
        <v>0</v>
      </c>
      <c r="BF16" s="372">
        <f t="shared" si="34"/>
        <v>300033.04792148748</v>
      </c>
      <c r="BG16" s="371">
        <f t="shared" si="14"/>
        <v>578058.58688176458</v>
      </c>
      <c r="BH16" s="372">
        <f t="shared" si="15"/>
        <v>136074.11000000002</v>
      </c>
      <c r="BI16" s="372">
        <f t="shared" si="35"/>
        <v>441984.4768817646</v>
      </c>
      <c r="BJ16" s="436"/>
      <c r="BK16" s="160">
        <f>VLOOKUP($B16,Test!$A$5:$I$58,5,0)</f>
        <v>48908.67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[2]Large!$F20</f>
        <v>0</v>
      </c>
      <c r="F17" s="161"/>
      <c r="G17" s="448">
        <f t="shared" si="16"/>
        <v>0</v>
      </c>
      <c r="H17" s="476">
        <f>[2]Large!$G20</f>
        <v>0</v>
      </c>
      <c r="I17" s="161"/>
      <c r="J17" s="448">
        <f t="shared" si="17"/>
        <v>0</v>
      </c>
      <c r="K17" s="476">
        <f>[2]Large!$H20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[2]Large!$I20</f>
        <v>0</v>
      </c>
      <c r="R17" s="161"/>
      <c r="S17" s="462">
        <f t="shared" si="20"/>
        <v>0</v>
      </c>
      <c r="T17" s="161">
        <f>[2]Large!$J20</f>
        <v>0</v>
      </c>
      <c r="U17" s="161"/>
      <c r="V17" s="462">
        <f t="shared" si="21"/>
        <v>0</v>
      </c>
      <c r="W17" s="161">
        <f>[2]Large!$K20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[2]Large!$L20</f>
        <v>0</v>
      </c>
      <c r="AG17" s="161"/>
      <c r="AH17" s="462">
        <f t="shared" si="26"/>
        <v>0</v>
      </c>
      <c r="AI17" s="161">
        <f>[2]Large!$M20</f>
        <v>0</v>
      </c>
      <c r="AJ17" s="161"/>
      <c r="AK17" s="462">
        <f t="shared" si="27"/>
        <v>0</v>
      </c>
      <c r="AL17" s="161">
        <f>[2]Large!$N20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[2]Large!$O20</f>
        <v>0</v>
      </c>
      <c r="AS17" s="161"/>
      <c r="AT17" s="462">
        <f t="shared" si="30"/>
        <v>0</v>
      </c>
      <c r="AU17" s="161">
        <f>[2]Large!$P20</f>
        <v>0</v>
      </c>
      <c r="AV17" s="161"/>
      <c r="AW17" s="462">
        <f t="shared" si="31"/>
        <v>0</v>
      </c>
      <c r="AX17" s="161">
        <f>[2]Large!$Q20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VLOOKUP($B17,Test!$A$5:$I$58,5,0)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[2]Large!$F21</f>
        <v>53684.14403484013</v>
      </c>
      <c r="F18" s="161">
        <v>43831.82</v>
      </c>
      <c r="G18" s="448">
        <f t="shared" si="16"/>
        <v>9852.3240348401305</v>
      </c>
      <c r="H18" s="476">
        <f>[2]Large!$G21</f>
        <v>52178.605681861096</v>
      </c>
      <c r="I18" s="161">
        <v>34659.629999999997</v>
      </c>
      <c r="J18" s="448">
        <f t="shared" si="17"/>
        <v>17518.975681861099</v>
      </c>
      <c r="K18" s="476">
        <f>[2]Large!$H21</f>
        <v>52957.975574103919</v>
      </c>
      <c r="L18" s="161">
        <v>39170.9</v>
      </c>
      <c r="M18" s="444">
        <f t="shared" si="18"/>
        <v>13787.075574103917</v>
      </c>
      <c r="N18" s="404">
        <f t="shared" si="7"/>
        <v>158820.72529080513</v>
      </c>
      <c r="O18" s="161">
        <f t="shared" si="7"/>
        <v>117662.35</v>
      </c>
      <c r="P18" s="403">
        <f t="shared" si="19"/>
        <v>41158.375290805125</v>
      </c>
      <c r="Q18" s="161">
        <f>[2]Large!$I21</f>
        <v>48384.102653641756</v>
      </c>
      <c r="R18" s="161">
        <v>44214.8</v>
      </c>
      <c r="S18" s="462">
        <f t="shared" si="20"/>
        <v>4169.3026536417528</v>
      </c>
      <c r="T18" s="161">
        <f>[2]Large!$J21</f>
        <v>54020.041833991498</v>
      </c>
      <c r="U18" s="161"/>
      <c r="V18" s="462">
        <f t="shared" si="21"/>
        <v>54020.041833991498</v>
      </c>
      <c r="W18" s="161">
        <f>[2]Large!$K21</f>
        <v>52641.600936604358</v>
      </c>
      <c r="X18" s="161"/>
      <c r="Y18" s="462">
        <f t="shared" si="22"/>
        <v>52641.600936604358</v>
      </c>
      <c r="Z18" s="168">
        <f t="shared" si="8"/>
        <v>155045.74542423763</v>
      </c>
      <c r="AA18" s="161">
        <f t="shared" si="8"/>
        <v>44214.8</v>
      </c>
      <c r="AB18" s="403">
        <f t="shared" si="23"/>
        <v>110830.94542423762</v>
      </c>
      <c r="AC18" s="168">
        <f t="shared" si="24"/>
        <v>313866.47071504279</v>
      </c>
      <c r="AD18" s="161">
        <f t="shared" si="24"/>
        <v>161877.15000000002</v>
      </c>
      <c r="AE18" s="403">
        <f t="shared" si="25"/>
        <v>151989.32071504276</v>
      </c>
      <c r="AF18" s="161">
        <f>[2]Large!$L21</f>
        <v>54055.863318546646</v>
      </c>
      <c r="AG18" s="161"/>
      <c r="AH18" s="462">
        <f t="shared" si="26"/>
        <v>54055.863318546646</v>
      </c>
      <c r="AI18" s="161">
        <f>[2]Large!$M21</f>
        <v>54258.279787794985</v>
      </c>
      <c r="AJ18" s="161"/>
      <c r="AK18" s="462">
        <f t="shared" si="27"/>
        <v>54258.279787794985</v>
      </c>
      <c r="AL18" s="161">
        <f>[2]Large!$N21</f>
        <v>54036.692713036995</v>
      </c>
      <c r="AM18" s="161"/>
      <c r="AN18" s="444">
        <f t="shared" si="28"/>
        <v>54036.692713036995</v>
      </c>
      <c r="AO18" s="404">
        <f t="shared" si="9"/>
        <v>162350.83581937861</v>
      </c>
      <c r="AP18" s="161">
        <f t="shared" si="9"/>
        <v>0</v>
      </c>
      <c r="AQ18" s="403">
        <f t="shared" si="29"/>
        <v>162350.83581937861</v>
      </c>
      <c r="AR18" s="161">
        <f>[2]Large!$O21</f>
        <v>55655.469594590548</v>
      </c>
      <c r="AS18" s="161"/>
      <c r="AT18" s="462">
        <f t="shared" si="30"/>
        <v>55655.469594590548</v>
      </c>
      <c r="AU18" s="161">
        <f>[2]Large!$P21</f>
        <v>56822.275410299997</v>
      </c>
      <c r="AV18" s="161"/>
      <c r="AW18" s="462">
        <f t="shared" si="31"/>
        <v>56822.275410299997</v>
      </c>
      <c r="AX18" s="161">
        <f>[2]Large!$Q21</f>
        <v>53527.454515742422</v>
      </c>
      <c r="AY18" s="161"/>
      <c r="AZ18" s="444">
        <f t="shared" si="32"/>
        <v>53527.454515742422</v>
      </c>
      <c r="BA18" s="496">
        <f t="shared" si="10"/>
        <v>166005.19952063297</v>
      </c>
      <c r="BB18" s="492">
        <f t="shared" si="11"/>
        <v>0</v>
      </c>
      <c r="BC18" s="364">
        <f t="shared" si="33"/>
        <v>166005.19952063297</v>
      </c>
      <c r="BD18" s="371">
        <f t="shared" si="12"/>
        <v>328356.03534001159</v>
      </c>
      <c r="BE18" s="372">
        <f t="shared" si="13"/>
        <v>0</v>
      </c>
      <c r="BF18" s="372">
        <f t="shared" si="34"/>
        <v>328356.03534001159</v>
      </c>
      <c r="BG18" s="371">
        <f t="shared" si="14"/>
        <v>642222.50605505437</v>
      </c>
      <c r="BH18" s="372">
        <f t="shared" si="15"/>
        <v>161877.15000000002</v>
      </c>
      <c r="BI18" s="372">
        <f t="shared" si="35"/>
        <v>480345.35605505435</v>
      </c>
      <c r="BJ18" s="436"/>
      <c r="BK18" s="160">
        <f>VLOOKUP($B18,Test!$A$5:$I$58,5,0)</f>
        <v>68041.8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[2]Large!$F22</f>
        <v>33540</v>
      </c>
      <c r="F19" s="161">
        <v>624762.36</v>
      </c>
      <c r="G19" s="448">
        <f t="shared" si="16"/>
        <v>-591222.36</v>
      </c>
      <c r="H19" s="476">
        <f>[2]Large!$G22</f>
        <v>33540</v>
      </c>
      <c r="I19" s="161">
        <v>116279.6</v>
      </c>
      <c r="J19" s="448">
        <f t="shared" si="17"/>
        <v>-82739.600000000006</v>
      </c>
      <c r="K19" s="476">
        <f>[2]Large!$H22</f>
        <v>283540</v>
      </c>
      <c r="L19" s="161">
        <v>92648.06</v>
      </c>
      <c r="M19" s="444">
        <f t="shared" si="18"/>
        <v>190891.94</v>
      </c>
      <c r="N19" s="404">
        <f t="shared" si="7"/>
        <v>350620</v>
      </c>
      <c r="O19" s="161">
        <f t="shared" si="7"/>
        <v>833690.02</v>
      </c>
      <c r="P19" s="403">
        <f t="shared" si="19"/>
        <v>-483070.02</v>
      </c>
      <c r="Q19" s="161">
        <f>[2]Large!$I22</f>
        <v>33540</v>
      </c>
      <c r="R19" s="161">
        <v>166958.42000000001</v>
      </c>
      <c r="S19" s="462">
        <f t="shared" si="20"/>
        <v>-133418.42000000001</v>
      </c>
      <c r="T19" s="161">
        <f>[2]Large!$J22</f>
        <v>33540</v>
      </c>
      <c r="U19" s="161"/>
      <c r="V19" s="462">
        <f t="shared" si="21"/>
        <v>33540</v>
      </c>
      <c r="W19" s="161">
        <f>[2]Large!$K22</f>
        <v>33540</v>
      </c>
      <c r="X19" s="161"/>
      <c r="Y19" s="462">
        <f t="shared" si="22"/>
        <v>33540</v>
      </c>
      <c r="Z19" s="168">
        <f t="shared" si="8"/>
        <v>100620</v>
      </c>
      <c r="AA19" s="161">
        <f t="shared" si="8"/>
        <v>166958.42000000001</v>
      </c>
      <c r="AB19" s="403">
        <f t="shared" si="23"/>
        <v>-66338.420000000013</v>
      </c>
      <c r="AC19" s="168">
        <f t="shared" si="24"/>
        <v>451240</v>
      </c>
      <c r="AD19" s="161">
        <f t="shared" si="24"/>
        <v>1000648.4400000001</v>
      </c>
      <c r="AE19" s="403">
        <f t="shared" si="25"/>
        <v>-549408.44000000006</v>
      </c>
      <c r="AF19" s="161">
        <f>[2]Large!$L22</f>
        <v>33540</v>
      </c>
      <c r="AG19" s="161"/>
      <c r="AH19" s="462">
        <f t="shared" si="26"/>
        <v>33540</v>
      </c>
      <c r="AI19" s="161">
        <f>[2]Large!$M22</f>
        <v>33540</v>
      </c>
      <c r="AJ19" s="161"/>
      <c r="AK19" s="462">
        <f t="shared" si="27"/>
        <v>33540</v>
      </c>
      <c r="AL19" s="161">
        <f>[2]Large!$N22</f>
        <v>283540</v>
      </c>
      <c r="AM19" s="161"/>
      <c r="AN19" s="444">
        <f t="shared" si="28"/>
        <v>283540</v>
      </c>
      <c r="AO19" s="404">
        <f t="shared" si="9"/>
        <v>350620</v>
      </c>
      <c r="AP19" s="161">
        <f t="shared" si="9"/>
        <v>0</v>
      </c>
      <c r="AQ19" s="403">
        <f t="shared" si="29"/>
        <v>350620</v>
      </c>
      <c r="AR19" s="161">
        <f>[2]Large!$O22</f>
        <v>33540</v>
      </c>
      <c r="AS19" s="161"/>
      <c r="AT19" s="462">
        <f t="shared" si="30"/>
        <v>33540</v>
      </c>
      <c r="AU19" s="161">
        <f>[2]Large!$P22</f>
        <v>33540</v>
      </c>
      <c r="AV19" s="161"/>
      <c r="AW19" s="462">
        <f t="shared" si="31"/>
        <v>33540</v>
      </c>
      <c r="AX19" s="161">
        <f>[2]Large!$Q22</f>
        <v>33540</v>
      </c>
      <c r="AY19" s="161"/>
      <c r="AZ19" s="444">
        <f t="shared" si="32"/>
        <v>33540</v>
      </c>
      <c r="BA19" s="496">
        <f t="shared" si="10"/>
        <v>100620</v>
      </c>
      <c r="BB19" s="492">
        <f t="shared" si="11"/>
        <v>0</v>
      </c>
      <c r="BC19" s="364">
        <f t="shared" si="33"/>
        <v>100620</v>
      </c>
      <c r="BD19" s="371">
        <f t="shared" si="12"/>
        <v>451240</v>
      </c>
      <c r="BE19" s="372">
        <f t="shared" si="13"/>
        <v>0</v>
      </c>
      <c r="BF19" s="372">
        <f t="shared" si="34"/>
        <v>451240</v>
      </c>
      <c r="BG19" s="371">
        <f t="shared" si="14"/>
        <v>902480</v>
      </c>
      <c r="BH19" s="372">
        <f t="shared" si="15"/>
        <v>1000648.4400000001</v>
      </c>
      <c r="BI19" s="372">
        <f t="shared" si="35"/>
        <v>-98168.440000000061</v>
      </c>
      <c r="BJ19" s="436"/>
      <c r="BK19" s="160">
        <f>VLOOKUP($B19,Test!$A$5:$I$58,5,0)</f>
        <v>43231.65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[2]Large!$F23</f>
        <v>0</v>
      </c>
      <c r="F20" s="161">
        <v>0</v>
      </c>
      <c r="G20" s="448">
        <f t="shared" si="16"/>
        <v>0</v>
      </c>
      <c r="H20" s="476">
        <f>[2]Large!$G23</f>
        <v>0</v>
      </c>
      <c r="I20" s="161">
        <v>0</v>
      </c>
      <c r="J20" s="448">
        <f t="shared" si="17"/>
        <v>0</v>
      </c>
      <c r="K20" s="476">
        <f>[2]Large!$H23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[2]Large!$I23</f>
        <v>0</v>
      </c>
      <c r="R20" s="161">
        <v>0</v>
      </c>
      <c r="S20" s="462">
        <f t="shared" si="20"/>
        <v>0</v>
      </c>
      <c r="T20" s="161">
        <f>[2]Large!$J23</f>
        <v>0</v>
      </c>
      <c r="U20" s="161"/>
      <c r="V20" s="462">
        <f t="shared" si="21"/>
        <v>0</v>
      </c>
      <c r="W20" s="161">
        <f>[2]Large!$K23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[2]Large!$L23</f>
        <v>0</v>
      </c>
      <c r="AG20" s="161"/>
      <c r="AH20" s="462">
        <f t="shared" si="26"/>
        <v>0</v>
      </c>
      <c r="AI20" s="161">
        <f>[2]Large!$M23</f>
        <v>0</v>
      </c>
      <c r="AJ20" s="161"/>
      <c r="AK20" s="462">
        <f t="shared" si="27"/>
        <v>0</v>
      </c>
      <c r="AL20" s="161">
        <f>[2]Large!$N23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[2]Large!$O23</f>
        <v>0</v>
      </c>
      <c r="AS20" s="161"/>
      <c r="AT20" s="462">
        <f t="shared" si="30"/>
        <v>0</v>
      </c>
      <c r="AU20" s="161">
        <f>[2]Large!$P23</f>
        <v>0</v>
      </c>
      <c r="AV20" s="161"/>
      <c r="AW20" s="462">
        <f t="shared" si="31"/>
        <v>0</v>
      </c>
      <c r="AX20" s="161">
        <f>[2]Large!$Q23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VLOOKUP($B20,Test!$A$5:$I$58,5,0)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[2]Large!$F24</f>
        <v>-254367.85694444401</v>
      </c>
      <c r="F21" s="161">
        <v>-98159.39</v>
      </c>
      <c r="G21" s="448">
        <f t="shared" si="16"/>
        <v>-156208.46694444399</v>
      </c>
      <c r="H21" s="476">
        <f>[2]Large!$G24</f>
        <v>-254367.85694444401</v>
      </c>
      <c r="I21" s="161">
        <v>-55698.6</v>
      </c>
      <c r="J21" s="448">
        <f t="shared" si="17"/>
        <v>-198669.256944444</v>
      </c>
      <c r="K21" s="476">
        <f>[2]Large!$H24</f>
        <v>-254367.85694444401</v>
      </c>
      <c r="L21" s="161">
        <v>-634446.93999999994</v>
      </c>
      <c r="M21" s="444">
        <f t="shared" si="18"/>
        <v>380079.08305555594</v>
      </c>
      <c r="N21" s="404">
        <f t="shared" si="7"/>
        <v>-763103.57083333202</v>
      </c>
      <c r="O21" s="161">
        <f t="shared" si="7"/>
        <v>-788304.92999999993</v>
      </c>
      <c r="P21" s="403">
        <f t="shared" si="19"/>
        <v>25201.359166667913</v>
      </c>
      <c r="Q21" s="161">
        <f>[2]Large!$I24</f>
        <v>-254367.85694444401</v>
      </c>
      <c r="R21" s="161">
        <v>-269857.8</v>
      </c>
      <c r="S21" s="462">
        <f t="shared" si="20"/>
        <v>15489.943055555981</v>
      </c>
      <c r="T21" s="161">
        <f>[2]Large!$J24</f>
        <v>-254367.85694444401</v>
      </c>
      <c r="U21" s="161"/>
      <c r="V21" s="462">
        <f t="shared" si="21"/>
        <v>-254367.85694444401</v>
      </c>
      <c r="W21" s="161">
        <f>[2]Large!$K24</f>
        <v>-254367.85694444401</v>
      </c>
      <c r="X21" s="161"/>
      <c r="Y21" s="462">
        <f t="shared" si="22"/>
        <v>-254367.85694444401</v>
      </c>
      <c r="Z21" s="168">
        <f t="shared" si="8"/>
        <v>-763103.57083333202</v>
      </c>
      <c r="AA21" s="161">
        <f t="shared" si="8"/>
        <v>-269857.8</v>
      </c>
      <c r="AB21" s="403">
        <f t="shared" si="23"/>
        <v>-493245.77083333203</v>
      </c>
      <c r="AC21" s="168">
        <f t="shared" si="24"/>
        <v>-1526207.141666664</v>
      </c>
      <c r="AD21" s="161">
        <f t="shared" si="24"/>
        <v>-1058162.73</v>
      </c>
      <c r="AE21" s="403">
        <f t="shared" si="25"/>
        <v>-468044.41166666406</v>
      </c>
      <c r="AF21" s="161">
        <f>[2]Large!$L24</f>
        <v>-254367.85694444401</v>
      </c>
      <c r="AG21" s="161"/>
      <c r="AH21" s="462">
        <f t="shared" si="26"/>
        <v>-254367.85694444401</v>
      </c>
      <c r="AI21" s="161">
        <f>[2]Large!$M24</f>
        <v>-254367.85694444401</v>
      </c>
      <c r="AJ21" s="161"/>
      <c r="AK21" s="462">
        <f t="shared" si="27"/>
        <v>-254367.85694444401</v>
      </c>
      <c r="AL21" s="161">
        <f>[2]Large!$N24</f>
        <v>-254367.85694444401</v>
      </c>
      <c r="AM21" s="161"/>
      <c r="AN21" s="444">
        <f t="shared" si="28"/>
        <v>-254367.85694444401</v>
      </c>
      <c r="AO21" s="404">
        <f t="shared" si="9"/>
        <v>-763103.57083333202</v>
      </c>
      <c r="AP21" s="161">
        <f t="shared" si="9"/>
        <v>0</v>
      </c>
      <c r="AQ21" s="403">
        <f t="shared" si="29"/>
        <v>-763103.57083333202</v>
      </c>
      <c r="AR21" s="161">
        <f>[2]Large!$O24</f>
        <v>-254367.85694444401</v>
      </c>
      <c r="AS21" s="161"/>
      <c r="AT21" s="462">
        <f t="shared" si="30"/>
        <v>-254367.85694444401</v>
      </c>
      <c r="AU21" s="161">
        <f>[2]Large!$P24</f>
        <v>-254367.85694444401</v>
      </c>
      <c r="AV21" s="161"/>
      <c r="AW21" s="462">
        <f t="shared" si="31"/>
        <v>-254367.85694444401</v>
      </c>
      <c r="AX21" s="161">
        <f>[2]Large!$Q24</f>
        <v>-254367.85694444401</v>
      </c>
      <c r="AY21" s="161"/>
      <c r="AZ21" s="444">
        <f t="shared" si="32"/>
        <v>-254367.85694444401</v>
      </c>
      <c r="BA21" s="496">
        <f t="shared" si="10"/>
        <v>-763103.57083333202</v>
      </c>
      <c r="BB21" s="492">
        <f t="shared" si="11"/>
        <v>0</v>
      </c>
      <c r="BC21" s="364">
        <f t="shared" si="33"/>
        <v>-763103.57083333202</v>
      </c>
      <c r="BD21" s="371">
        <f t="shared" si="12"/>
        <v>-1526207.1416666643</v>
      </c>
      <c r="BE21" s="372">
        <f t="shared" si="13"/>
        <v>0</v>
      </c>
      <c r="BF21" s="372">
        <f t="shared" si="34"/>
        <v>-1526207.1416666643</v>
      </c>
      <c r="BG21" s="371">
        <f t="shared" si="14"/>
        <v>-3052414.2833333286</v>
      </c>
      <c r="BH21" s="372">
        <f t="shared" si="15"/>
        <v>-1058162.73</v>
      </c>
      <c r="BI21" s="372">
        <f t="shared" si="35"/>
        <v>-1994251.5533333286</v>
      </c>
      <c r="BJ21" s="436"/>
      <c r="BK21" s="160">
        <f>VLOOKUP($B21,Test!$A$5:$I$58,5,0)</f>
        <v>-146012.32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[2]Large!$F25</f>
        <v>0</v>
      </c>
      <c r="F22" s="161"/>
      <c r="G22" s="448">
        <f t="shared" si="16"/>
        <v>0</v>
      </c>
      <c r="H22" s="476">
        <f>[2]Large!$G25</f>
        <v>0</v>
      </c>
      <c r="I22" s="161"/>
      <c r="J22" s="448">
        <f t="shared" si="17"/>
        <v>0</v>
      </c>
      <c r="K22" s="476">
        <f>[2]Large!$H25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[2]Large!$I25</f>
        <v>0</v>
      </c>
      <c r="R22" s="161"/>
      <c r="S22" s="462">
        <f t="shared" si="20"/>
        <v>0</v>
      </c>
      <c r="T22" s="161">
        <f>[2]Large!$J25</f>
        <v>0</v>
      </c>
      <c r="U22" s="161"/>
      <c r="V22" s="462">
        <f t="shared" si="21"/>
        <v>0</v>
      </c>
      <c r="W22" s="161">
        <f>[2]Large!$K25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[2]Large!$L25</f>
        <v>0</v>
      </c>
      <c r="AG22" s="161"/>
      <c r="AH22" s="462">
        <f t="shared" si="26"/>
        <v>0</v>
      </c>
      <c r="AI22" s="161">
        <f>[2]Large!$M25</f>
        <v>0</v>
      </c>
      <c r="AJ22" s="161"/>
      <c r="AK22" s="462">
        <f t="shared" si="27"/>
        <v>0</v>
      </c>
      <c r="AL22" s="161">
        <f>[2]Large!$N25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[2]Large!$O25</f>
        <v>0</v>
      </c>
      <c r="AS22" s="161"/>
      <c r="AT22" s="462">
        <f t="shared" si="30"/>
        <v>0</v>
      </c>
      <c r="AU22" s="161">
        <f>[2]Large!$P25</f>
        <v>0</v>
      </c>
      <c r="AV22" s="161"/>
      <c r="AW22" s="462">
        <f t="shared" si="31"/>
        <v>0</v>
      </c>
      <c r="AX22" s="161">
        <f>[2]Large!$Q25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VLOOKUP($B22,Test!$A$5:$I$58,5,0)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[2]Large!$F26</f>
        <v>0</v>
      </c>
      <c r="F23" s="161"/>
      <c r="G23" s="448">
        <f t="shared" si="16"/>
        <v>0</v>
      </c>
      <c r="H23" s="476">
        <f>[2]Large!$G26</f>
        <v>0</v>
      </c>
      <c r="I23" s="161"/>
      <c r="J23" s="448">
        <f t="shared" si="17"/>
        <v>0</v>
      </c>
      <c r="K23" s="476">
        <f>[2]Large!$H26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[2]Large!$I26</f>
        <v>0</v>
      </c>
      <c r="R23" s="161"/>
      <c r="S23" s="462">
        <f t="shared" si="20"/>
        <v>0</v>
      </c>
      <c r="T23" s="161">
        <f>[2]Large!$J26</f>
        <v>0</v>
      </c>
      <c r="U23" s="161"/>
      <c r="V23" s="462">
        <f t="shared" si="21"/>
        <v>0</v>
      </c>
      <c r="W23" s="161">
        <f>[2]Large!$K26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[2]Large!$L26</f>
        <v>0</v>
      </c>
      <c r="AG23" s="161"/>
      <c r="AH23" s="462">
        <f t="shared" si="26"/>
        <v>0</v>
      </c>
      <c r="AI23" s="161">
        <f>[2]Large!$M26</f>
        <v>0</v>
      </c>
      <c r="AJ23" s="161"/>
      <c r="AK23" s="462">
        <f t="shared" si="27"/>
        <v>0</v>
      </c>
      <c r="AL23" s="161">
        <f>[2]Large!$N26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[2]Large!$O26</f>
        <v>0</v>
      </c>
      <c r="AS23" s="161"/>
      <c r="AT23" s="462">
        <f t="shared" si="30"/>
        <v>0</v>
      </c>
      <c r="AU23" s="161">
        <f>[2]Large!$P26</f>
        <v>0</v>
      </c>
      <c r="AV23" s="161"/>
      <c r="AW23" s="462">
        <f t="shared" si="31"/>
        <v>0</v>
      </c>
      <c r="AX23" s="161">
        <f>[2]Large!$Q26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VLOOKUP($B23,Test!$A$5:$I$58,5,0)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[2]Large!$F27</f>
        <v>89406.671879999994</v>
      </c>
      <c r="F24" s="161">
        <v>34892.1</v>
      </c>
      <c r="G24" s="448">
        <f t="shared" si="16"/>
        <v>54514.571879999996</v>
      </c>
      <c r="H24" s="476">
        <f>[2]Large!$G27</f>
        <v>42757.256271999999</v>
      </c>
      <c r="I24" s="161">
        <v>67320.149999999994</v>
      </c>
      <c r="J24" s="448">
        <f t="shared" si="17"/>
        <v>-24562.893727999995</v>
      </c>
      <c r="K24" s="476">
        <f>[2]Large!$H27</f>
        <v>44590.563712000003</v>
      </c>
      <c r="L24" s="161">
        <v>88004.34</v>
      </c>
      <c r="M24" s="444">
        <f t="shared" si="18"/>
        <v>-43413.776287999994</v>
      </c>
      <c r="N24" s="404">
        <f t="shared" si="37"/>
        <v>176754.49186400001</v>
      </c>
      <c r="O24" s="161">
        <f t="shared" si="37"/>
        <v>190216.59</v>
      </c>
      <c r="P24" s="403">
        <f t="shared" si="19"/>
        <v>-13462.098135999986</v>
      </c>
      <c r="Q24" s="161">
        <f>[2]Large!$I27</f>
        <v>33568.480232000002</v>
      </c>
      <c r="R24" s="161">
        <v>89497.77</v>
      </c>
      <c r="S24" s="462">
        <f t="shared" si="20"/>
        <v>-55929.289768000002</v>
      </c>
      <c r="T24" s="161">
        <f>[2]Large!$J27</f>
        <v>34791.982392000005</v>
      </c>
      <c r="U24" s="161"/>
      <c r="V24" s="462">
        <f t="shared" si="21"/>
        <v>34791.982392000005</v>
      </c>
      <c r="W24" s="161">
        <f>[2]Large!$K27</f>
        <v>34875.908536000003</v>
      </c>
      <c r="X24" s="161"/>
      <c r="Y24" s="462">
        <f t="shared" si="22"/>
        <v>34875.908536000003</v>
      </c>
      <c r="Z24" s="168">
        <f t="shared" si="38"/>
        <v>103236.37116000001</v>
      </c>
      <c r="AA24" s="161">
        <f t="shared" si="38"/>
        <v>89497.77</v>
      </c>
      <c r="AB24" s="403">
        <f t="shared" si="23"/>
        <v>13738.601160000006</v>
      </c>
      <c r="AC24" s="168">
        <f t="shared" si="24"/>
        <v>279990.86302400002</v>
      </c>
      <c r="AD24" s="161">
        <f t="shared" si="24"/>
        <v>279714.36</v>
      </c>
      <c r="AE24" s="403">
        <f t="shared" si="25"/>
        <v>276.5030240000342</v>
      </c>
      <c r="AF24" s="161">
        <f>[2]Large!$L27</f>
        <v>66319.945328000002</v>
      </c>
      <c r="AG24" s="161"/>
      <c r="AH24" s="462">
        <f t="shared" si="26"/>
        <v>66319.945328000002</v>
      </c>
      <c r="AI24" s="161">
        <f>[2]Large!$M27</f>
        <v>40128.277000000002</v>
      </c>
      <c r="AJ24" s="161"/>
      <c r="AK24" s="462">
        <f t="shared" si="27"/>
        <v>40128.277000000002</v>
      </c>
      <c r="AL24" s="161">
        <f>[2]Large!$N27</f>
        <v>38582.661095999996</v>
      </c>
      <c r="AM24" s="161"/>
      <c r="AN24" s="444">
        <f t="shared" si="28"/>
        <v>38582.661095999996</v>
      </c>
      <c r="AO24" s="404">
        <f t="shared" si="9"/>
        <v>145030.883424</v>
      </c>
      <c r="AP24" s="161">
        <f t="shared" si="9"/>
        <v>0</v>
      </c>
      <c r="AQ24" s="403">
        <f t="shared" si="29"/>
        <v>145030.883424</v>
      </c>
      <c r="AR24" s="161">
        <f>[2]Large!$O27</f>
        <v>34552.936704</v>
      </c>
      <c r="AS24" s="161"/>
      <c r="AT24" s="462">
        <f t="shared" si="30"/>
        <v>34552.936704</v>
      </c>
      <c r="AU24" s="161">
        <f>[2]Large!$P27</f>
        <v>34817.810423999996</v>
      </c>
      <c r="AV24" s="161"/>
      <c r="AW24" s="462">
        <f t="shared" si="31"/>
        <v>34817.810423999996</v>
      </c>
      <c r="AX24" s="161">
        <f>[2]Large!$Q27</f>
        <v>48112.634087999999</v>
      </c>
      <c r="AY24" s="161"/>
      <c r="AZ24" s="444">
        <f t="shared" si="32"/>
        <v>48112.634087999999</v>
      </c>
      <c r="BA24" s="496">
        <f t="shared" si="10"/>
        <v>117483.38121599998</v>
      </c>
      <c r="BB24" s="492">
        <f t="shared" si="11"/>
        <v>0</v>
      </c>
      <c r="BC24" s="364">
        <f t="shared" si="33"/>
        <v>117483.38121599998</v>
      </c>
      <c r="BD24" s="371">
        <f t="shared" si="12"/>
        <v>262514.26464000001</v>
      </c>
      <c r="BE24" s="372">
        <f t="shared" si="13"/>
        <v>0</v>
      </c>
      <c r="BF24" s="372">
        <f t="shared" si="34"/>
        <v>262514.26464000001</v>
      </c>
      <c r="BG24" s="371">
        <f t="shared" si="14"/>
        <v>542505.12766400003</v>
      </c>
      <c r="BH24" s="372">
        <f t="shared" si="15"/>
        <v>279714.36</v>
      </c>
      <c r="BI24" s="372">
        <f t="shared" si="35"/>
        <v>262790.76766400004</v>
      </c>
      <c r="BJ24" s="436"/>
      <c r="BK24" s="160">
        <f>VLOOKUP($B24,Test!$A$5:$I$58,5,0)</f>
        <v>582415.74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[2]Large!$F28</f>
        <v>0</v>
      </c>
      <c r="F25" s="161"/>
      <c r="G25" s="448">
        <f t="shared" si="16"/>
        <v>0</v>
      </c>
      <c r="H25" s="476">
        <f>[2]Large!$G28</f>
        <v>0</v>
      </c>
      <c r="I25" s="161"/>
      <c r="J25" s="448">
        <f t="shared" si="17"/>
        <v>0</v>
      </c>
      <c r="K25" s="476">
        <f>[2]Large!$H28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[2]Large!$I28</f>
        <v>0</v>
      </c>
      <c r="R25" s="161"/>
      <c r="S25" s="462">
        <f t="shared" si="20"/>
        <v>0</v>
      </c>
      <c r="T25" s="161">
        <f>[2]Large!$J28</f>
        <v>0</v>
      </c>
      <c r="U25" s="161"/>
      <c r="V25" s="462">
        <f t="shared" si="21"/>
        <v>0</v>
      </c>
      <c r="W25" s="161">
        <f>[2]Large!$K28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[2]Large!$L28</f>
        <v>0</v>
      </c>
      <c r="AG25" s="161"/>
      <c r="AH25" s="462">
        <f t="shared" si="26"/>
        <v>0</v>
      </c>
      <c r="AI25" s="161">
        <f>[2]Large!$M28</f>
        <v>0</v>
      </c>
      <c r="AJ25" s="161"/>
      <c r="AK25" s="462">
        <f t="shared" si="27"/>
        <v>0</v>
      </c>
      <c r="AL25" s="161">
        <f>[2]Large!$N28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[2]Large!$O28</f>
        <v>0</v>
      </c>
      <c r="AS25" s="161"/>
      <c r="AT25" s="462">
        <f t="shared" si="30"/>
        <v>0</v>
      </c>
      <c r="AU25" s="161">
        <f>[2]Large!$P28</f>
        <v>0</v>
      </c>
      <c r="AV25" s="161"/>
      <c r="AW25" s="462">
        <f t="shared" si="31"/>
        <v>0</v>
      </c>
      <c r="AX25" s="161">
        <f>[2]Large!$Q28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VLOOKUP($B25,Test!$A$5:$I$58,5,0)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[2]Large!$F29</f>
        <v>0</v>
      </c>
      <c r="F26" s="161"/>
      <c r="G26" s="448">
        <f t="shared" si="16"/>
        <v>0</v>
      </c>
      <c r="H26" s="476">
        <f>[2]Large!$G29</f>
        <v>0</v>
      </c>
      <c r="I26" s="161"/>
      <c r="J26" s="448">
        <f t="shared" si="17"/>
        <v>0</v>
      </c>
      <c r="K26" s="476">
        <f>[2]Large!$H29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[2]Large!$I29</f>
        <v>0</v>
      </c>
      <c r="R26" s="161"/>
      <c r="S26" s="462">
        <f t="shared" si="20"/>
        <v>0</v>
      </c>
      <c r="T26" s="161">
        <f>[2]Large!$J29</f>
        <v>0</v>
      </c>
      <c r="U26" s="161"/>
      <c r="V26" s="462">
        <f t="shared" si="21"/>
        <v>0</v>
      </c>
      <c r="W26" s="161">
        <f>[2]Large!$K29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[2]Large!$L29</f>
        <v>0</v>
      </c>
      <c r="AG26" s="161"/>
      <c r="AH26" s="462">
        <f t="shared" si="26"/>
        <v>0</v>
      </c>
      <c r="AI26" s="161">
        <f>[2]Large!$M29</f>
        <v>0</v>
      </c>
      <c r="AJ26" s="161"/>
      <c r="AK26" s="462">
        <f t="shared" si="27"/>
        <v>0</v>
      </c>
      <c r="AL26" s="161">
        <f>[2]Large!$N29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[2]Large!$O29</f>
        <v>0</v>
      </c>
      <c r="AS26" s="161"/>
      <c r="AT26" s="462">
        <f t="shared" si="30"/>
        <v>0</v>
      </c>
      <c r="AU26" s="161">
        <f>[2]Large!$P29</f>
        <v>0</v>
      </c>
      <c r="AV26" s="161"/>
      <c r="AW26" s="462">
        <f t="shared" si="31"/>
        <v>0</v>
      </c>
      <c r="AX26" s="161">
        <f>[2]Large!$Q29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VLOOKUP($B26,Test!$A$5:$I$58,5,0)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[2]Large!$F30</f>
        <v>0</v>
      </c>
      <c r="F27" s="161"/>
      <c r="G27" s="448">
        <f t="shared" si="16"/>
        <v>0</v>
      </c>
      <c r="H27" s="476">
        <f>[2]Large!$G30</f>
        <v>0</v>
      </c>
      <c r="I27" s="161"/>
      <c r="J27" s="448">
        <f t="shared" si="17"/>
        <v>0</v>
      </c>
      <c r="K27" s="476">
        <f>[2]Large!$H30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[2]Large!$I30</f>
        <v>0</v>
      </c>
      <c r="R27" s="161"/>
      <c r="S27" s="462">
        <f t="shared" si="20"/>
        <v>0</v>
      </c>
      <c r="T27" s="161">
        <f>[2]Large!$J30</f>
        <v>0</v>
      </c>
      <c r="U27" s="161"/>
      <c r="V27" s="462">
        <f t="shared" si="21"/>
        <v>0</v>
      </c>
      <c r="W27" s="161">
        <f>[2]Large!$K30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[2]Large!$L30</f>
        <v>0</v>
      </c>
      <c r="AG27" s="161"/>
      <c r="AH27" s="462">
        <f t="shared" si="26"/>
        <v>0</v>
      </c>
      <c r="AI27" s="161">
        <f>[2]Large!$M30</f>
        <v>0</v>
      </c>
      <c r="AJ27" s="161"/>
      <c r="AK27" s="462">
        <f t="shared" si="27"/>
        <v>0</v>
      </c>
      <c r="AL27" s="161">
        <f>[2]Large!$N30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[2]Large!$O30</f>
        <v>0</v>
      </c>
      <c r="AS27" s="161"/>
      <c r="AT27" s="462">
        <f t="shared" si="30"/>
        <v>0</v>
      </c>
      <c r="AU27" s="161">
        <f>[2]Large!$P30</f>
        <v>0</v>
      </c>
      <c r="AV27" s="161"/>
      <c r="AW27" s="462">
        <f t="shared" si="31"/>
        <v>0</v>
      </c>
      <c r="AX27" s="161">
        <f>[2]Large!$Q30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VLOOKUP($B27,Test!$A$5:$I$58,5,0)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[2]Large!$F31</f>
        <v>0</v>
      </c>
      <c r="F28" s="161"/>
      <c r="G28" s="448">
        <f t="shared" si="16"/>
        <v>0</v>
      </c>
      <c r="H28" s="476">
        <f>[2]Large!$G31</f>
        <v>0</v>
      </c>
      <c r="I28" s="161"/>
      <c r="J28" s="448">
        <f t="shared" si="17"/>
        <v>0</v>
      </c>
      <c r="K28" s="476">
        <f>[2]Large!$H31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[2]Large!$I31</f>
        <v>0</v>
      </c>
      <c r="R28" s="161"/>
      <c r="S28" s="462">
        <f t="shared" si="20"/>
        <v>0</v>
      </c>
      <c r="T28" s="161">
        <f>[2]Large!$J31</f>
        <v>0</v>
      </c>
      <c r="U28" s="161"/>
      <c r="V28" s="462">
        <f t="shared" si="21"/>
        <v>0</v>
      </c>
      <c r="W28" s="161">
        <f>[2]Large!$K31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[2]Large!$L31</f>
        <v>0</v>
      </c>
      <c r="AG28" s="161"/>
      <c r="AH28" s="462">
        <f t="shared" si="26"/>
        <v>0</v>
      </c>
      <c r="AI28" s="161">
        <f>[2]Large!$M31</f>
        <v>0</v>
      </c>
      <c r="AJ28" s="161"/>
      <c r="AK28" s="462">
        <f t="shared" si="27"/>
        <v>0</v>
      </c>
      <c r="AL28" s="161">
        <f>[2]Large!$N31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[2]Large!$O31</f>
        <v>0</v>
      </c>
      <c r="AS28" s="161"/>
      <c r="AT28" s="462">
        <f t="shared" si="30"/>
        <v>0</v>
      </c>
      <c r="AU28" s="161">
        <f>[2]Large!$P31</f>
        <v>0</v>
      </c>
      <c r="AV28" s="161"/>
      <c r="AW28" s="462">
        <f t="shared" si="31"/>
        <v>0</v>
      </c>
      <c r="AX28" s="161">
        <f>[2]Large!$Q31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VLOOKUP($B28,Test!$A$5:$I$58,5,0)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[2]Large!$F32</f>
        <v>42756.5</v>
      </c>
      <c r="F29" s="161">
        <v>30020.3</v>
      </c>
      <c r="G29" s="448">
        <f t="shared" si="16"/>
        <v>12736.2</v>
      </c>
      <c r="H29" s="476">
        <f>[2]Large!$G32</f>
        <v>41877.100000000006</v>
      </c>
      <c r="I29" s="161">
        <v>48690.55</v>
      </c>
      <c r="J29" s="448">
        <f t="shared" si="17"/>
        <v>-6813.4499999999971</v>
      </c>
      <c r="K29" s="476">
        <f>[2]Large!$H32</f>
        <v>42251.850000000006</v>
      </c>
      <c r="L29" s="161">
        <v>44443.5</v>
      </c>
      <c r="M29" s="444">
        <f t="shared" si="18"/>
        <v>-2191.6499999999942</v>
      </c>
      <c r="N29" s="404">
        <f>+E29+H29+K29</f>
        <v>126885.45000000001</v>
      </c>
      <c r="O29" s="161">
        <f>+F29+I29+L29</f>
        <v>123154.35</v>
      </c>
      <c r="P29" s="403">
        <f t="shared" si="19"/>
        <v>3731.1000000000058</v>
      </c>
      <c r="Q29" s="161">
        <f>[2]Large!$I32</f>
        <v>40639.85</v>
      </c>
      <c r="R29" s="161">
        <v>45482.05</v>
      </c>
      <c r="S29" s="462">
        <f t="shared" si="20"/>
        <v>-4842.2000000000044</v>
      </c>
      <c r="T29" s="161">
        <f>[2]Large!$J32</f>
        <v>43041.100000000006</v>
      </c>
      <c r="U29" s="161"/>
      <c r="V29" s="462">
        <f t="shared" si="21"/>
        <v>43041.100000000006</v>
      </c>
      <c r="W29" s="161">
        <f>[2]Large!$K32</f>
        <v>42121.3</v>
      </c>
      <c r="X29" s="161"/>
      <c r="Y29" s="462">
        <f t="shared" si="22"/>
        <v>42121.3</v>
      </c>
      <c r="Z29" s="168">
        <f>+Q29+T29+W29</f>
        <v>125802.25000000001</v>
      </c>
      <c r="AA29" s="161">
        <f>+R29+U29+X29</f>
        <v>45482.05</v>
      </c>
      <c r="AB29" s="403">
        <f t="shared" si="23"/>
        <v>80320.200000000012</v>
      </c>
      <c r="AC29" s="168">
        <f t="shared" si="24"/>
        <v>252687.7</v>
      </c>
      <c r="AD29" s="161">
        <f t="shared" si="24"/>
        <v>168636.40000000002</v>
      </c>
      <c r="AE29" s="403">
        <f t="shared" si="25"/>
        <v>84051.299999999988</v>
      </c>
      <c r="AF29" s="161">
        <f>[2]Large!$L32</f>
        <v>41850.9</v>
      </c>
      <c r="AG29" s="161"/>
      <c r="AH29" s="462">
        <f t="shared" si="26"/>
        <v>41850.9</v>
      </c>
      <c r="AI29" s="161">
        <f>[2]Large!$M32</f>
        <v>43456.25</v>
      </c>
      <c r="AJ29" s="161"/>
      <c r="AK29" s="462">
        <f t="shared" si="27"/>
        <v>43456.25</v>
      </c>
      <c r="AL29" s="161">
        <f>[2]Large!$N32</f>
        <v>42745.3</v>
      </c>
      <c r="AM29" s="161"/>
      <c r="AN29" s="444">
        <f t="shared" si="28"/>
        <v>42745.3</v>
      </c>
      <c r="AO29" s="404">
        <f t="shared" si="9"/>
        <v>128052.45</v>
      </c>
      <c r="AP29" s="161">
        <f t="shared" si="9"/>
        <v>0</v>
      </c>
      <c r="AQ29" s="403">
        <f t="shared" si="29"/>
        <v>128052.45</v>
      </c>
      <c r="AR29" s="161">
        <f>[2]Large!$O32</f>
        <v>43645.95</v>
      </c>
      <c r="AS29" s="161"/>
      <c r="AT29" s="462">
        <f t="shared" si="30"/>
        <v>43645.95</v>
      </c>
      <c r="AU29" s="161">
        <f>[2]Large!$P32</f>
        <v>43499.7</v>
      </c>
      <c r="AV29" s="161"/>
      <c r="AW29" s="462">
        <f t="shared" si="31"/>
        <v>43499.7</v>
      </c>
      <c r="AX29" s="161">
        <f>[2]Large!$Q32</f>
        <v>42694.400000000001</v>
      </c>
      <c r="AY29" s="161"/>
      <c r="AZ29" s="444">
        <f t="shared" si="32"/>
        <v>42694.400000000001</v>
      </c>
      <c r="BA29" s="496">
        <f t="shared" si="10"/>
        <v>129840.04999999999</v>
      </c>
      <c r="BB29" s="492">
        <f t="shared" si="11"/>
        <v>0</v>
      </c>
      <c r="BC29" s="364">
        <f t="shared" si="33"/>
        <v>129840.04999999999</v>
      </c>
      <c r="BD29" s="371">
        <f t="shared" si="12"/>
        <v>257892.49999999997</v>
      </c>
      <c r="BE29" s="372">
        <f t="shared" si="13"/>
        <v>0</v>
      </c>
      <c r="BF29" s="372">
        <f t="shared" si="34"/>
        <v>257892.49999999997</v>
      </c>
      <c r="BG29" s="371">
        <f t="shared" si="14"/>
        <v>510580.19999999995</v>
      </c>
      <c r="BH29" s="372">
        <f t="shared" si="15"/>
        <v>168636.40000000002</v>
      </c>
      <c r="BI29" s="372">
        <f t="shared" si="35"/>
        <v>341943.79999999993</v>
      </c>
      <c r="BJ29" s="436"/>
      <c r="BK29" s="160">
        <f>VLOOKUP($B29,Test!$A$5:$I$58,5,0)</f>
        <v>25075.95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[2]Large!$F33</f>
        <v>0</v>
      </c>
      <c r="F30" s="161"/>
      <c r="G30" s="448">
        <f t="shared" si="16"/>
        <v>0</v>
      </c>
      <c r="H30" s="476">
        <f>[2]Large!$G33</f>
        <v>0</v>
      </c>
      <c r="I30" s="161"/>
      <c r="J30" s="448">
        <f t="shared" si="17"/>
        <v>0</v>
      </c>
      <c r="K30" s="476">
        <f>[2]Large!$H33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[2]Large!$I33</f>
        <v>0</v>
      </c>
      <c r="R30" s="161"/>
      <c r="S30" s="462">
        <f t="shared" si="20"/>
        <v>0</v>
      </c>
      <c r="T30" s="161">
        <f>[2]Large!$J33</f>
        <v>0</v>
      </c>
      <c r="U30" s="161"/>
      <c r="V30" s="462">
        <f t="shared" si="21"/>
        <v>0</v>
      </c>
      <c r="W30" s="161">
        <f>[2]Large!$K33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[2]Large!$L33</f>
        <v>0</v>
      </c>
      <c r="AG30" s="161"/>
      <c r="AH30" s="462">
        <f t="shared" si="26"/>
        <v>0</v>
      </c>
      <c r="AI30" s="161">
        <f>[2]Large!$M33</f>
        <v>0</v>
      </c>
      <c r="AJ30" s="161"/>
      <c r="AK30" s="462">
        <f t="shared" si="27"/>
        <v>0</v>
      </c>
      <c r="AL30" s="161">
        <f>[2]Large!$N33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[2]Large!$O33</f>
        <v>0</v>
      </c>
      <c r="AS30" s="161"/>
      <c r="AT30" s="462">
        <f t="shared" si="30"/>
        <v>0</v>
      </c>
      <c r="AU30" s="161">
        <f>[2]Large!$P33</f>
        <v>0</v>
      </c>
      <c r="AV30" s="161"/>
      <c r="AW30" s="462">
        <f t="shared" si="31"/>
        <v>0</v>
      </c>
      <c r="AX30" s="161">
        <f>[2]Large!$Q33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VLOOKUP($B30,Test!$A$5:$I$58,5,0)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[2]Large!$F34</f>
        <v>0</v>
      </c>
      <c r="F31" s="161"/>
      <c r="G31" s="448">
        <f t="shared" si="16"/>
        <v>0</v>
      </c>
      <c r="H31" s="476">
        <f>[2]Large!$G34</f>
        <v>0</v>
      </c>
      <c r="I31" s="161"/>
      <c r="J31" s="448">
        <f t="shared" si="17"/>
        <v>0</v>
      </c>
      <c r="K31" s="476">
        <f>[2]Large!$H34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[2]Large!$I34</f>
        <v>0</v>
      </c>
      <c r="R31" s="161"/>
      <c r="S31" s="462">
        <f t="shared" si="20"/>
        <v>0</v>
      </c>
      <c r="T31" s="161">
        <f>[2]Large!$J34</f>
        <v>0</v>
      </c>
      <c r="U31" s="161"/>
      <c r="V31" s="462">
        <f t="shared" si="21"/>
        <v>0</v>
      </c>
      <c r="W31" s="161">
        <f>[2]Large!$K34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[2]Large!$L34</f>
        <v>0</v>
      </c>
      <c r="AG31" s="161"/>
      <c r="AH31" s="462">
        <f t="shared" si="26"/>
        <v>0</v>
      </c>
      <c r="AI31" s="161">
        <f>[2]Large!$M34</f>
        <v>0</v>
      </c>
      <c r="AJ31" s="161"/>
      <c r="AK31" s="462">
        <f t="shared" si="27"/>
        <v>0</v>
      </c>
      <c r="AL31" s="161">
        <f>[2]Large!$N34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[2]Large!$O34</f>
        <v>0</v>
      </c>
      <c r="AS31" s="161"/>
      <c r="AT31" s="462">
        <f t="shared" si="30"/>
        <v>0</v>
      </c>
      <c r="AU31" s="161">
        <f>[2]Large!$P34</f>
        <v>0</v>
      </c>
      <c r="AV31" s="161"/>
      <c r="AW31" s="462">
        <f t="shared" si="31"/>
        <v>0</v>
      </c>
      <c r="AX31" s="161">
        <f>[2]Large!$Q34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VLOOKUP($B31,Test!$A$5:$I$58,5,0)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[2]Large!$F35</f>
        <v>246081.6967440001</v>
      </c>
      <c r="F32" s="161">
        <v>197979.55</v>
      </c>
      <c r="G32" s="448">
        <f t="shared" si="16"/>
        <v>48102.146744000114</v>
      </c>
      <c r="H32" s="476">
        <f>[2]Large!$G35</f>
        <v>242004.00421800007</v>
      </c>
      <c r="I32" s="161">
        <v>311658.12</v>
      </c>
      <c r="J32" s="448">
        <f t="shared" si="17"/>
        <v>-69654.115781999921</v>
      </c>
      <c r="K32" s="476">
        <f>[2]Large!$H35</f>
        <v>246798.3329999999</v>
      </c>
      <c r="L32" s="161">
        <v>266094.78000000003</v>
      </c>
      <c r="M32" s="444">
        <f t="shared" si="18"/>
        <v>-19296.447000000131</v>
      </c>
      <c r="N32" s="404">
        <f t="shared" si="39"/>
        <v>734884.03396200004</v>
      </c>
      <c r="O32" s="161">
        <f t="shared" si="39"/>
        <v>775732.45</v>
      </c>
      <c r="P32" s="403">
        <f t="shared" si="19"/>
        <v>-40848.416037999908</v>
      </c>
      <c r="Q32" s="161">
        <f>[2]Large!$I35</f>
        <v>211994.4124</v>
      </c>
      <c r="R32" s="161">
        <v>202359.26</v>
      </c>
      <c r="S32" s="462">
        <f t="shared" si="20"/>
        <v>9635.1523999999918</v>
      </c>
      <c r="T32" s="161">
        <f>[2]Large!$J35</f>
        <v>247682.99013000011</v>
      </c>
      <c r="U32" s="161"/>
      <c r="V32" s="462">
        <f t="shared" si="21"/>
        <v>247682.99013000011</v>
      </c>
      <c r="W32" s="161">
        <f>[2]Large!$K35</f>
        <v>243830.45099999997</v>
      </c>
      <c r="X32" s="161"/>
      <c r="Y32" s="462">
        <f t="shared" si="22"/>
        <v>243830.45099999997</v>
      </c>
      <c r="Z32" s="168">
        <f t="shared" si="40"/>
        <v>703507.85353000008</v>
      </c>
      <c r="AA32" s="161">
        <f t="shared" si="40"/>
        <v>202359.26</v>
      </c>
      <c r="AB32" s="403">
        <f t="shared" si="23"/>
        <v>501148.59353000007</v>
      </c>
      <c r="AC32" s="168">
        <f t="shared" si="24"/>
        <v>1438391.8874920001</v>
      </c>
      <c r="AD32" s="161">
        <f t="shared" si="24"/>
        <v>978091.71</v>
      </c>
      <c r="AE32" s="403">
        <f t="shared" si="25"/>
        <v>460300.17749200016</v>
      </c>
      <c r="AF32" s="161">
        <f>[2]Large!$L35</f>
        <v>241053.00850000005</v>
      </c>
      <c r="AG32" s="161"/>
      <c r="AH32" s="462">
        <f t="shared" si="26"/>
        <v>241053.00850000005</v>
      </c>
      <c r="AI32" s="161">
        <f>[2]Large!$M35</f>
        <v>242941.29350000015</v>
      </c>
      <c r="AJ32" s="161"/>
      <c r="AK32" s="462">
        <f t="shared" si="27"/>
        <v>242941.29350000015</v>
      </c>
      <c r="AL32" s="161">
        <f>[2]Large!$N35</f>
        <v>244254.83829999994</v>
      </c>
      <c r="AM32" s="161"/>
      <c r="AN32" s="444">
        <f t="shared" si="28"/>
        <v>244254.83829999994</v>
      </c>
      <c r="AO32" s="404">
        <f t="shared" si="9"/>
        <v>728249.14030000009</v>
      </c>
      <c r="AP32" s="161">
        <f t="shared" si="9"/>
        <v>0</v>
      </c>
      <c r="AQ32" s="403">
        <f t="shared" si="29"/>
        <v>728249.14030000009</v>
      </c>
      <c r="AR32" s="161">
        <f>[2]Large!$O35</f>
        <v>251681.02619999988</v>
      </c>
      <c r="AS32" s="161"/>
      <c r="AT32" s="462">
        <f t="shared" si="30"/>
        <v>251681.02619999988</v>
      </c>
      <c r="AU32" s="161">
        <f>[2]Large!$P35</f>
        <v>258584.45630000019</v>
      </c>
      <c r="AV32" s="161"/>
      <c r="AW32" s="462">
        <f t="shared" si="31"/>
        <v>258584.45630000019</v>
      </c>
      <c r="AX32" s="161">
        <f>[2]Large!$Q35</f>
        <v>238257.81735000011</v>
      </c>
      <c r="AY32" s="161"/>
      <c r="AZ32" s="444">
        <f t="shared" si="32"/>
        <v>238257.81735000011</v>
      </c>
      <c r="BA32" s="496">
        <f t="shared" si="10"/>
        <v>748523.29985000018</v>
      </c>
      <c r="BB32" s="492">
        <f t="shared" si="11"/>
        <v>0</v>
      </c>
      <c r="BC32" s="364">
        <f t="shared" si="33"/>
        <v>748523.29985000018</v>
      </c>
      <c r="BD32" s="371">
        <f t="shared" si="12"/>
        <v>1476772.4401500002</v>
      </c>
      <c r="BE32" s="372">
        <f t="shared" si="13"/>
        <v>0</v>
      </c>
      <c r="BF32" s="372">
        <f t="shared" si="34"/>
        <v>1476772.4401500002</v>
      </c>
      <c r="BG32" s="371">
        <f t="shared" si="14"/>
        <v>2915164.3276420003</v>
      </c>
      <c r="BH32" s="372">
        <f t="shared" si="15"/>
        <v>978091.71</v>
      </c>
      <c r="BI32" s="372">
        <f t="shared" si="35"/>
        <v>1937072.6176420003</v>
      </c>
      <c r="BJ32" s="436"/>
      <c r="BK32" s="160">
        <f>VLOOKUP($B32,Test!$A$5:$I$58,5,0)</f>
        <v>278186.06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[2]Large!$F36</f>
        <v>333590.2</v>
      </c>
      <c r="F33" s="161">
        <v>364701.69</v>
      </c>
      <c r="G33" s="448">
        <f t="shared" si="16"/>
        <v>-31111.489999999991</v>
      </c>
      <c r="H33" s="476">
        <f>[2]Large!$G36</f>
        <v>329885.12</v>
      </c>
      <c r="I33" s="161">
        <v>371927.27</v>
      </c>
      <c r="J33" s="448">
        <f t="shared" si="17"/>
        <v>-42042.150000000023</v>
      </c>
      <c r="K33" s="476">
        <f>[2]Large!$H36</f>
        <v>320542.28000000003</v>
      </c>
      <c r="L33" s="161">
        <v>383542.39</v>
      </c>
      <c r="M33" s="444">
        <f t="shared" si="18"/>
        <v>-63000.109999999986</v>
      </c>
      <c r="N33" s="404">
        <f t="shared" si="39"/>
        <v>984017.60000000009</v>
      </c>
      <c r="O33" s="161">
        <f t="shared" si="39"/>
        <v>1120171.3500000001</v>
      </c>
      <c r="P33" s="403">
        <f t="shared" si="19"/>
        <v>-136153.75</v>
      </c>
      <c r="Q33" s="161">
        <f>[2]Large!$I36</f>
        <v>313518.16000000003</v>
      </c>
      <c r="R33" s="161">
        <v>301760</v>
      </c>
      <c r="S33" s="462">
        <f t="shared" si="20"/>
        <v>11758.160000000033</v>
      </c>
      <c r="T33" s="161">
        <f>[2]Large!$J36</f>
        <v>326045.64</v>
      </c>
      <c r="U33" s="161"/>
      <c r="V33" s="462">
        <f t="shared" si="21"/>
        <v>326045.64</v>
      </c>
      <c r="W33" s="161">
        <f>[2]Large!$K36</f>
        <v>313724.52</v>
      </c>
      <c r="X33" s="161"/>
      <c r="Y33" s="462">
        <f t="shared" si="22"/>
        <v>313724.52</v>
      </c>
      <c r="Z33" s="168">
        <f t="shared" si="40"/>
        <v>953288.32000000007</v>
      </c>
      <c r="AA33" s="161">
        <f t="shared" si="40"/>
        <v>301760</v>
      </c>
      <c r="AB33" s="403">
        <f t="shared" si="23"/>
        <v>651528.32000000007</v>
      </c>
      <c r="AC33" s="168">
        <f t="shared" si="24"/>
        <v>1937305.9200000002</v>
      </c>
      <c r="AD33" s="161">
        <f t="shared" si="24"/>
        <v>1421931.35</v>
      </c>
      <c r="AE33" s="403">
        <f t="shared" si="25"/>
        <v>515374.57000000007</v>
      </c>
      <c r="AF33" s="161">
        <f>[2]Large!$L36</f>
        <v>313099.2</v>
      </c>
      <c r="AG33" s="161"/>
      <c r="AH33" s="462">
        <f t="shared" si="26"/>
        <v>313099.2</v>
      </c>
      <c r="AI33" s="161">
        <f>[2]Large!$M36</f>
        <v>321118</v>
      </c>
      <c r="AJ33" s="161"/>
      <c r="AK33" s="462">
        <f t="shared" si="27"/>
        <v>321118</v>
      </c>
      <c r="AL33" s="161">
        <f>[2]Large!$N36</f>
        <v>310897.56</v>
      </c>
      <c r="AM33" s="161"/>
      <c r="AN33" s="444">
        <f t="shared" si="28"/>
        <v>310897.56</v>
      </c>
      <c r="AO33" s="404">
        <f t="shared" si="9"/>
        <v>945114.76</v>
      </c>
      <c r="AP33" s="161">
        <f t="shared" si="9"/>
        <v>0</v>
      </c>
      <c r="AQ33" s="403">
        <f t="shared" si="29"/>
        <v>945114.76</v>
      </c>
      <c r="AR33" s="161">
        <f>[2]Large!$O36</f>
        <v>318069.24</v>
      </c>
      <c r="AS33" s="161"/>
      <c r="AT33" s="462">
        <f t="shared" si="30"/>
        <v>318069.24</v>
      </c>
      <c r="AU33" s="161">
        <f>[2]Large!$P36</f>
        <v>317452.2</v>
      </c>
      <c r="AV33" s="161"/>
      <c r="AW33" s="462">
        <f t="shared" si="31"/>
        <v>317452.2</v>
      </c>
      <c r="AX33" s="161">
        <f>[2]Large!$Q36</f>
        <v>310695.71999999997</v>
      </c>
      <c r="AY33" s="161"/>
      <c r="AZ33" s="444">
        <f t="shared" si="32"/>
        <v>310695.71999999997</v>
      </c>
      <c r="BA33" s="496">
        <f t="shared" si="10"/>
        <v>946217.15999999992</v>
      </c>
      <c r="BB33" s="492">
        <f t="shared" si="11"/>
        <v>0</v>
      </c>
      <c r="BC33" s="364">
        <f t="shared" si="33"/>
        <v>946217.15999999992</v>
      </c>
      <c r="BD33" s="371">
        <f t="shared" si="12"/>
        <v>1891331.92</v>
      </c>
      <c r="BE33" s="372">
        <f t="shared" si="13"/>
        <v>0</v>
      </c>
      <c r="BF33" s="372">
        <f t="shared" si="34"/>
        <v>1891331.92</v>
      </c>
      <c r="BG33" s="371">
        <f t="shared" si="14"/>
        <v>3828637.84</v>
      </c>
      <c r="BH33" s="372">
        <f t="shared" si="15"/>
        <v>1421931.35</v>
      </c>
      <c r="BI33" s="372">
        <f t="shared" si="35"/>
        <v>2406706.4899999998</v>
      </c>
      <c r="BJ33" s="436"/>
      <c r="BK33" s="160">
        <f>VLOOKUP($B33,Test!$A$5:$I$58,5,0)</f>
        <v>483620.23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[2]Large!$F37</f>
        <v>0</v>
      </c>
      <c r="F34" s="161"/>
      <c r="G34" s="448">
        <f t="shared" si="16"/>
        <v>0</v>
      </c>
      <c r="H34" s="476">
        <f>[2]Large!$G37</f>
        <v>0</v>
      </c>
      <c r="I34" s="161"/>
      <c r="J34" s="448">
        <f t="shared" si="17"/>
        <v>0</v>
      </c>
      <c r="K34" s="476">
        <f>[2]Large!$H37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[2]Large!$I37</f>
        <v>0</v>
      </c>
      <c r="R34" s="161"/>
      <c r="S34" s="462">
        <f t="shared" si="20"/>
        <v>0</v>
      </c>
      <c r="T34" s="161">
        <f>[2]Large!$J37</f>
        <v>0</v>
      </c>
      <c r="U34" s="161"/>
      <c r="V34" s="462">
        <f t="shared" si="21"/>
        <v>0</v>
      </c>
      <c r="W34" s="161">
        <f>[2]Large!$K37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[2]Large!$L37</f>
        <v>0</v>
      </c>
      <c r="AG34" s="161"/>
      <c r="AH34" s="462">
        <f t="shared" si="26"/>
        <v>0</v>
      </c>
      <c r="AI34" s="161">
        <f>[2]Large!$M37</f>
        <v>0</v>
      </c>
      <c r="AJ34" s="161"/>
      <c r="AK34" s="462">
        <f t="shared" si="27"/>
        <v>0</v>
      </c>
      <c r="AL34" s="161">
        <f>[2]Large!$N37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[2]Large!$O37</f>
        <v>0</v>
      </c>
      <c r="AS34" s="161"/>
      <c r="AT34" s="462">
        <f t="shared" si="30"/>
        <v>0</v>
      </c>
      <c r="AU34" s="161">
        <f>[2]Large!$P37</f>
        <v>0</v>
      </c>
      <c r="AV34" s="161"/>
      <c r="AW34" s="462">
        <f t="shared" si="31"/>
        <v>0</v>
      </c>
      <c r="AX34" s="161">
        <f>[2]Large!$Q37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VLOOKUP($B34,Test!$A$5:$I$58,5,0)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[2]Large!$F38</f>
        <v>0</v>
      </c>
      <c r="F35" s="161"/>
      <c r="G35" s="448">
        <f t="shared" si="16"/>
        <v>0</v>
      </c>
      <c r="H35" s="476">
        <f>[2]Large!$G38</f>
        <v>0</v>
      </c>
      <c r="I35" s="161"/>
      <c r="J35" s="448">
        <f t="shared" si="17"/>
        <v>0</v>
      </c>
      <c r="K35" s="476">
        <f>[2]Large!$H38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[2]Large!$I38</f>
        <v>0</v>
      </c>
      <c r="R35" s="161"/>
      <c r="S35" s="462">
        <f t="shared" si="20"/>
        <v>0</v>
      </c>
      <c r="T35" s="161">
        <f>[2]Large!$J38</f>
        <v>0</v>
      </c>
      <c r="U35" s="161"/>
      <c r="V35" s="462">
        <f t="shared" si="21"/>
        <v>0</v>
      </c>
      <c r="W35" s="161">
        <f>[2]Large!$K38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[2]Large!$L38</f>
        <v>0</v>
      </c>
      <c r="AG35" s="161"/>
      <c r="AH35" s="462">
        <f t="shared" si="26"/>
        <v>0</v>
      </c>
      <c r="AI35" s="161">
        <f>[2]Large!$M38</f>
        <v>0</v>
      </c>
      <c r="AJ35" s="161"/>
      <c r="AK35" s="462">
        <f t="shared" si="27"/>
        <v>0</v>
      </c>
      <c r="AL35" s="161">
        <f>[2]Large!$N38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[2]Large!$O38</f>
        <v>0</v>
      </c>
      <c r="AS35" s="161"/>
      <c r="AT35" s="462">
        <f t="shared" si="30"/>
        <v>0</v>
      </c>
      <c r="AU35" s="161">
        <f>[2]Large!$P38</f>
        <v>0</v>
      </c>
      <c r="AV35" s="161"/>
      <c r="AW35" s="462">
        <f t="shared" si="31"/>
        <v>0</v>
      </c>
      <c r="AX35" s="161">
        <f>[2]Large!$Q38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VLOOKUP($B35,Test!$A$5:$I$58,5,0)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[2]Large!$F39</f>
        <v>0</v>
      </c>
      <c r="F36" s="161"/>
      <c r="G36" s="448">
        <f t="shared" si="16"/>
        <v>0</v>
      </c>
      <c r="H36" s="476">
        <f>[2]Large!$G39</f>
        <v>0</v>
      </c>
      <c r="I36" s="161"/>
      <c r="J36" s="448">
        <f t="shared" si="17"/>
        <v>0</v>
      </c>
      <c r="K36" s="476">
        <f>[2]Large!$H39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[2]Large!$I39</f>
        <v>0</v>
      </c>
      <c r="R36" s="161"/>
      <c r="S36" s="462">
        <f t="shared" si="20"/>
        <v>0</v>
      </c>
      <c r="T36" s="161">
        <f>[2]Large!$J39</f>
        <v>0</v>
      </c>
      <c r="U36" s="161"/>
      <c r="V36" s="462">
        <f t="shared" si="21"/>
        <v>0</v>
      </c>
      <c r="W36" s="161">
        <f>[2]Large!$K39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[2]Large!$L39</f>
        <v>0</v>
      </c>
      <c r="AG36" s="161"/>
      <c r="AH36" s="462">
        <f t="shared" si="26"/>
        <v>0</v>
      </c>
      <c r="AI36" s="161">
        <f>[2]Large!$M39</f>
        <v>0</v>
      </c>
      <c r="AJ36" s="161"/>
      <c r="AK36" s="462">
        <f t="shared" si="27"/>
        <v>0</v>
      </c>
      <c r="AL36" s="161">
        <f>[2]Large!$N39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[2]Large!$O39</f>
        <v>0</v>
      </c>
      <c r="AS36" s="161"/>
      <c r="AT36" s="462">
        <f t="shared" si="30"/>
        <v>0</v>
      </c>
      <c r="AU36" s="161">
        <f>[2]Large!$P39</f>
        <v>0</v>
      </c>
      <c r="AV36" s="161"/>
      <c r="AW36" s="462">
        <f t="shared" si="31"/>
        <v>0</v>
      </c>
      <c r="AX36" s="161">
        <f>[2]Large!$Q39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VLOOKUP($B36,Test!$A$5:$I$58,5,0)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[2]Large!$F40</f>
        <v>0</v>
      </c>
      <c r="F37" s="161"/>
      <c r="G37" s="448">
        <f t="shared" si="16"/>
        <v>0</v>
      </c>
      <c r="H37" s="476">
        <f>[2]Large!$G40</f>
        <v>0</v>
      </c>
      <c r="I37" s="161"/>
      <c r="J37" s="448">
        <f t="shared" si="17"/>
        <v>0</v>
      </c>
      <c r="K37" s="476">
        <f>[2]Large!$H40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[2]Large!$I40</f>
        <v>0</v>
      </c>
      <c r="R37" s="161"/>
      <c r="S37" s="462">
        <f t="shared" si="20"/>
        <v>0</v>
      </c>
      <c r="T37" s="161">
        <f>[2]Large!$J40</f>
        <v>0</v>
      </c>
      <c r="U37" s="161"/>
      <c r="V37" s="462">
        <f t="shared" si="21"/>
        <v>0</v>
      </c>
      <c r="W37" s="161">
        <f>[2]Large!$K40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[2]Large!$L40</f>
        <v>0</v>
      </c>
      <c r="AG37" s="161"/>
      <c r="AH37" s="462">
        <f t="shared" si="26"/>
        <v>0</v>
      </c>
      <c r="AI37" s="161">
        <f>[2]Large!$M40</f>
        <v>0</v>
      </c>
      <c r="AJ37" s="161"/>
      <c r="AK37" s="462">
        <f t="shared" si="27"/>
        <v>0</v>
      </c>
      <c r="AL37" s="161">
        <f>[2]Large!$N40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[2]Large!$O40</f>
        <v>0</v>
      </c>
      <c r="AS37" s="161"/>
      <c r="AT37" s="462">
        <f t="shared" si="30"/>
        <v>0</v>
      </c>
      <c r="AU37" s="161">
        <f>[2]Large!$P40</f>
        <v>0</v>
      </c>
      <c r="AV37" s="161"/>
      <c r="AW37" s="462">
        <f t="shared" si="31"/>
        <v>0</v>
      </c>
      <c r="AX37" s="161">
        <f>[2]Large!$Q40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VLOOKUP($B37,Test!$A$5:$I$58,5,0)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[2]Large!$F41</f>
        <v>0</v>
      </c>
      <c r="F38" s="161"/>
      <c r="G38" s="448">
        <f t="shared" si="16"/>
        <v>0</v>
      </c>
      <c r="H38" s="476">
        <f>[2]Large!$G41</f>
        <v>0</v>
      </c>
      <c r="I38" s="161"/>
      <c r="J38" s="448">
        <f t="shared" si="17"/>
        <v>0</v>
      </c>
      <c r="K38" s="476">
        <f>[2]Large!$H41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[2]Large!$I41</f>
        <v>0</v>
      </c>
      <c r="R38" s="161"/>
      <c r="S38" s="462">
        <f t="shared" si="20"/>
        <v>0</v>
      </c>
      <c r="T38" s="161">
        <f>[2]Large!$J41</f>
        <v>0</v>
      </c>
      <c r="U38" s="161"/>
      <c r="V38" s="462">
        <f t="shared" si="21"/>
        <v>0</v>
      </c>
      <c r="W38" s="161">
        <f>[2]Large!$K41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[2]Large!$L41</f>
        <v>0</v>
      </c>
      <c r="AG38" s="161"/>
      <c r="AH38" s="462">
        <f t="shared" si="26"/>
        <v>0</v>
      </c>
      <c r="AI38" s="161">
        <f>[2]Large!$M41</f>
        <v>0</v>
      </c>
      <c r="AJ38" s="161"/>
      <c r="AK38" s="462">
        <f t="shared" si="27"/>
        <v>0</v>
      </c>
      <c r="AL38" s="161">
        <f>[2]Large!$N41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[2]Large!$O41</f>
        <v>0</v>
      </c>
      <c r="AS38" s="161"/>
      <c r="AT38" s="462">
        <f t="shared" si="30"/>
        <v>0</v>
      </c>
      <c r="AU38" s="161">
        <f>[2]Large!$P41</f>
        <v>0</v>
      </c>
      <c r="AV38" s="161"/>
      <c r="AW38" s="462">
        <f t="shared" si="31"/>
        <v>0</v>
      </c>
      <c r="AX38" s="161">
        <f>[2]Large!$Q41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VLOOKUP($B38,Test!$A$5:$I$58,5,0)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[2]Large!$F42</f>
        <v>0</v>
      </c>
      <c r="F39" s="161"/>
      <c r="G39" s="448">
        <f t="shared" si="16"/>
        <v>0</v>
      </c>
      <c r="H39" s="476">
        <f>[2]Large!$G42</f>
        <v>0</v>
      </c>
      <c r="I39" s="161">
        <v>-146000</v>
      </c>
      <c r="J39" s="448">
        <f t="shared" si="17"/>
        <v>146000</v>
      </c>
      <c r="K39" s="476">
        <f>[2]Large!$H42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-146000</v>
      </c>
      <c r="P39" s="403">
        <f t="shared" si="19"/>
        <v>146000</v>
      </c>
      <c r="Q39" s="161">
        <f>[2]Large!$I42</f>
        <v>0</v>
      </c>
      <c r="R39" s="161"/>
      <c r="S39" s="462">
        <f t="shared" si="20"/>
        <v>0</v>
      </c>
      <c r="T39" s="161">
        <f>[2]Large!$J42</f>
        <v>0</v>
      </c>
      <c r="U39" s="161"/>
      <c r="V39" s="462">
        <f t="shared" si="21"/>
        <v>0</v>
      </c>
      <c r="W39" s="161">
        <f>[2]Large!$K42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-146000</v>
      </c>
      <c r="AE39" s="403">
        <f t="shared" si="25"/>
        <v>146000</v>
      </c>
      <c r="AF39" s="161">
        <f>[2]Large!$L42</f>
        <v>0</v>
      </c>
      <c r="AG39" s="161"/>
      <c r="AH39" s="462">
        <f t="shared" si="26"/>
        <v>0</v>
      </c>
      <c r="AI39" s="161">
        <f>[2]Large!$M42</f>
        <v>0</v>
      </c>
      <c r="AJ39" s="161"/>
      <c r="AK39" s="462">
        <f t="shared" si="27"/>
        <v>0</v>
      </c>
      <c r="AL39" s="161">
        <f>[2]Large!$N42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[2]Large!$O42</f>
        <v>0</v>
      </c>
      <c r="AS39" s="161"/>
      <c r="AT39" s="462">
        <f t="shared" si="30"/>
        <v>0</v>
      </c>
      <c r="AU39" s="161">
        <f>[2]Large!$P42</f>
        <v>0</v>
      </c>
      <c r="AV39" s="161"/>
      <c r="AW39" s="462">
        <f t="shared" si="31"/>
        <v>0</v>
      </c>
      <c r="AX39" s="161">
        <f>[2]Large!$Q42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-146000</v>
      </c>
      <c r="BI39" s="372">
        <f t="shared" si="35"/>
        <v>146000</v>
      </c>
      <c r="BJ39" s="436"/>
      <c r="BK39" s="160">
        <f>VLOOKUP($B39,Test!$A$5:$I$58,5,0)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[2]Large!$F43</f>
        <v>0</v>
      </c>
      <c r="F40" s="161">
        <v>28980</v>
      </c>
      <c r="G40" s="448">
        <f t="shared" si="16"/>
        <v>-28980</v>
      </c>
      <c r="H40" s="476">
        <f>[2]Large!$G43</f>
        <v>0</v>
      </c>
      <c r="I40" s="161">
        <v>4500</v>
      </c>
      <c r="J40" s="448">
        <f t="shared" si="17"/>
        <v>-4500</v>
      </c>
      <c r="K40" s="476">
        <f>[2]Large!$H43</f>
        <v>0</v>
      </c>
      <c r="L40" s="161">
        <v>4500</v>
      </c>
      <c r="M40" s="444">
        <f t="shared" si="18"/>
        <v>-4500</v>
      </c>
      <c r="N40" s="404">
        <f>+E40+H40+K40</f>
        <v>0</v>
      </c>
      <c r="O40" s="161">
        <f>+F40+I40+L40</f>
        <v>37980</v>
      </c>
      <c r="P40" s="403">
        <f t="shared" si="19"/>
        <v>-37980</v>
      </c>
      <c r="Q40" s="161">
        <f>[2]Large!$I43</f>
        <v>0</v>
      </c>
      <c r="R40" s="161">
        <v>4500</v>
      </c>
      <c r="S40" s="462">
        <f t="shared" si="20"/>
        <v>-4500</v>
      </c>
      <c r="T40" s="161">
        <f>[2]Large!$J43</f>
        <v>0</v>
      </c>
      <c r="U40" s="161"/>
      <c r="V40" s="462">
        <f t="shared" si="21"/>
        <v>0</v>
      </c>
      <c r="W40" s="161">
        <f>[2]Large!$K43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4500</v>
      </c>
      <c r="AB40" s="403">
        <f t="shared" si="23"/>
        <v>-4500</v>
      </c>
      <c r="AC40" s="168">
        <f t="shared" si="24"/>
        <v>0</v>
      </c>
      <c r="AD40" s="161">
        <f t="shared" si="24"/>
        <v>42480</v>
      </c>
      <c r="AE40" s="403">
        <f t="shared" si="25"/>
        <v>-42480</v>
      </c>
      <c r="AF40" s="161">
        <f>[2]Large!$L43</f>
        <v>0</v>
      </c>
      <c r="AG40" s="161"/>
      <c r="AH40" s="462">
        <f t="shared" si="26"/>
        <v>0</v>
      </c>
      <c r="AI40" s="161">
        <f>[2]Large!$M43</f>
        <v>0</v>
      </c>
      <c r="AJ40" s="161"/>
      <c r="AK40" s="462">
        <f t="shared" si="27"/>
        <v>0</v>
      </c>
      <c r="AL40" s="161">
        <f>[2]Large!$N43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[2]Large!$O43</f>
        <v>0</v>
      </c>
      <c r="AS40" s="161"/>
      <c r="AT40" s="462">
        <f t="shared" si="30"/>
        <v>0</v>
      </c>
      <c r="AU40" s="161">
        <f>[2]Large!$P43</f>
        <v>0</v>
      </c>
      <c r="AV40" s="161"/>
      <c r="AW40" s="462">
        <f t="shared" si="31"/>
        <v>0</v>
      </c>
      <c r="AX40" s="161">
        <f>[2]Large!$Q43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42480</v>
      </c>
      <c r="BI40" s="372">
        <f t="shared" si="35"/>
        <v>-42480</v>
      </c>
      <c r="BJ40" s="436"/>
      <c r="BK40" s="160">
        <f>VLOOKUP($B40,Test!$A$5:$I$58,5,0)</f>
        <v>19419.8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[2]Large!$F44</f>
        <v>0</v>
      </c>
      <c r="F41" s="161"/>
      <c r="G41" s="448">
        <f t="shared" si="16"/>
        <v>0</v>
      </c>
      <c r="H41" s="476">
        <f>[2]Large!$G44</f>
        <v>0</v>
      </c>
      <c r="I41" s="161"/>
      <c r="J41" s="448">
        <f t="shared" si="17"/>
        <v>0</v>
      </c>
      <c r="K41" s="476">
        <f>[2]Large!$H44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[2]Large!$I44</f>
        <v>0</v>
      </c>
      <c r="R41" s="161"/>
      <c r="S41" s="462">
        <f t="shared" si="20"/>
        <v>0</v>
      </c>
      <c r="T41" s="161">
        <f>[2]Large!$J44</f>
        <v>0</v>
      </c>
      <c r="U41" s="161"/>
      <c r="V41" s="462">
        <f t="shared" si="21"/>
        <v>0</v>
      </c>
      <c r="W41" s="161">
        <f>[2]Large!$K44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[2]Large!$L44</f>
        <v>0</v>
      </c>
      <c r="AG41" s="161"/>
      <c r="AH41" s="462">
        <f t="shared" si="26"/>
        <v>0</v>
      </c>
      <c r="AI41" s="161">
        <f>[2]Large!$M44</f>
        <v>0</v>
      </c>
      <c r="AJ41" s="161"/>
      <c r="AK41" s="462">
        <f t="shared" si="27"/>
        <v>0</v>
      </c>
      <c r="AL41" s="161">
        <f>[2]Large!$N44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[2]Large!$O44</f>
        <v>0</v>
      </c>
      <c r="AS41" s="161"/>
      <c r="AT41" s="462">
        <f t="shared" si="30"/>
        <v>0</v>
      </c>
      <c r="AU41" s="161">
        <f>[2]Large!$P44</f>
        <v>0</v>
      </c>
      <c r="AV41" s="161"/>
      <c r="AW41" s="462">
        <f t="shared" si="31"/>
        <v>0</v>
      </c>
      <c r="AX41" s="161">
        <f>[2]Large!$Q44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VLOOKUP($B41,Test!$A$5:$I$58,5,0)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[2]Large!$F45</f>
        <v>0</v>
      </c>
      <c r="F42" s="161"/>
      <c r="G42" s="448">
        <f t="shared" si="16"/>
        <v>0</v>
      </c>
      <c r="H42" s="476">
        <f>[2]Large!$G45</f>
        <v>0</v>
      </c>
      <c r="I42" s="161"/>
      <c r="J42" s="448">
        <f t="shared" si="17"/>
        <v>0</v>
      </c>
      <c r="K42" s="476">
        <f>[2]Large!$H45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[2]Large!$I45</f>
        <v>0</v>
      </c>
      <c r="R42" s="161"/>
      <c r="S42" s="462">
        <f t="shared" si="20"/>
        <v>0</v>
      </c>
      <c r="T42" s="161">
        <f>[2]Large!$J45</f>
        <v>0</v>
      </c>
      <c r="U42" s="161"/>
      <c r="V42" s="462">
        <f t="shared" si="21"/>
        <v>0</v>
      </c>
      <c r="W42" s="161">
        <f>[2]Large!$K45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[2]Large!$L45</f>
        <v>0</v>
      </c>
      <c r="AG42" s="161"/>
      <c r="AH42" s="462">
        <f t="shared" si="26"/>
        <v>0</v>
      </c>
      <c r="AI42" s="161">
        <f>[2]Large!$M45</f>
        <v>0</v>
      </c>
      <c r="AJ42" s="161"/>
      <c r="AK42" s="462">
        <f t="shared" si="27"/>
        <v>0</v>
      </c>
      <c r="AL42" s="161">
        <f>[2]Large!$N45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[2]Large!$O45</f>
        <v>0</v>
      </c>
      <c r="AS42" s="161"/>
      <c r="AT42" s="462">
        <f t="shared" si="30"/>
        <v>0</v>
      </c>
      <c r="AU42" s="161">
        <f>[2]Large!$P45</f>
        <v>0</v>
      </c>
      <c r="AV42" s="161"/>
      <c r="AW42" s="462">
        <f t="shared" si="31"/>
        <v>0</v>
      </c>
      <c r="AX42" s="161">
        <f>[2]Large!$Q45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VLOOKUP($B42,Test!$A$5:$I$58,5,0)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[2]Large!$F46</f>
        <v>0</v>
      </c>
      <c r="F43" s="161"/>
      <c r="G43" s="448">
        <f t="shared" si="16"/>
        <v>0</v>
      </c>
      <c r="H43" s="476">
        <f>[2]Large!$G46</f>
        <v>0</v>
      </c>
      <c r="I43" s="161"/>
      <c r="J43" s="448">
        <f t="shared" si="17"/>
        <v>0</v>
      </c>
      <c r="K43" s="476">
        <f>[2]Large!$H46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[2]Large!$I46</f>
        <v>0</v>
      </c>
      <c r="R43" s="161"/>
      <c r="S43" s="462">
        <f t="shared" si="20"/>
        <v>0</v>
      </c>
      <c r="T43" s="161">
        <f>[2]Large!$J46</f>
        <v>0</v>
      </c>
      <c r="U43" s="161"/>
      <c r="V43" s="462">
        <f t="shared" si="21"/>
        <v>0</v>
      </c>
      <c r="W43" s="161">
        <f>[2]Large!$K46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[2]Large!$L46</f>
        <v>0</v>
      </c>
      <c r="AG43" s="161"/>
      <c r="AH43" s="462">
        <f t="shared" si="26"/>
        <v>0</v>
      </c>
      <c r="AI43" s="161">
        <f>[2]Large!$M46</f>
        <v>0</v>
      </c>
      <c r="AJ43" s="161"/>
      <c r="AK43" s="462">
        <f t="shared" si="27"/>
        <v>0</v>
      </c>
      <c r="AL43" s="161">
        <f>[2]Large!$N46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[2]Large!$O46</f>
        <v>0</v>
      </c>
      <c r="AS43" s="161"/>
      <c r="AT43" s="462">
        <f t="shared" si="30"/>
        <v>0</v>
      </c>
      <c r="AU43" s="161">
        <f>[2]Large!$P46</f>
        <v>0</v>
      </c>
      <c r="AV43" s="161"/>
      <c r="AW43" s="462">
        <f t="shared" si="31"/>
        <v>0</v>
      </c>
      <c r="AX43" s="161">
        <f>[2]Large!$Q46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VLOOKUP($B43,Test!$A$5:$I$58,5,0)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[2]Large!$F47</f>
        <v>0</v>
      </c>
      <c r="F44" s="161"/>
      <c r="G44" s="448">
        <f t="shared" si="16"/>
        <v>0</v>
      </c>
      <c r="H44" s="476">
        <f>[2]Large!$G47</f>
        <v>0</v>
      </c>
      <c r="I44" s="161"/>
      <c r="J44" s="448">
        <f t="shared" si="17"/>
        <v>0</v>
      </c>
      <c r="K44" s="476">
        <f>[2]Large!$H47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[2]Large!$I47</f>
        <v>0</v>
      </c>
      <c r="R44" s="161"/>
      <c r="S44" s="462">
        <f t="shared" si="20"/>
        <v>0</v>
      </c>
      <c r="T44" s="161">
        <f>[2]Large!$J47</f>
        <v>0</v>
      </c>
      <c r="U44" s="161"/>
      <c r="V44" s="462">
        <f t="shared" si="21"/>
        <v>0</v>
      </c>
      <c r="W44" s="161">
        <f>[2]Large!$K47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[2]Large!$L47</f>
        <v>0</v>
      </c>
      <c r="AG44" s="161"/>
      <c r="AH44" s="462">
        <f t="shared" si="26"/>
        <v>0</v>
      </c>
      <c r="AI44" s="161">
        <f>[2]Large!$M47</f>
        <v>0</v>
      </c>
      <c r="AJ44" s="161"/>
      <c r="AK44" s="462">
        <f t="shared" si="27"/>
        <v>0</v>
      </c>
      <c r="AL44" s="161">
        <f>[2]Large!$N47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[2]Large!$O47</f>
        <v>0</v>
      </c>
      <c r="AS44" s="161"/>
      <c r="AT44" s="462">
        <f t="shared" si="30"/>
        <v>0</v>
      </c>
      <c r="AU44" s="161">
        <f>[2]Large!$P47</f>
        <v>0</v>
      </c>
      <c r="AV44" s="161"/>
      <c r="AW44" s="462">
        <f t="shared" si="31"/>
        <v>0</v>
      </c>
      <c r="AX44" s="161">
        <f>[2]Large!$Q47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VLOOKUP($B44,Test!$A$5:$I$58,5,0)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[2]Large!$F48</f>
        <v>53462.974499999997</v>
      </c>
      <c r="F45" s="161">
        <v>26424.09</v>
      </c>
      <c r="G45" s="448">
        <f t="shared" si="16"/>
        <v>27038.884499999996</v>
      </c>
      <c r="H45" s="476">
        <f>[2]Large!$G48</f>
        <v>51092.337200000002</v>
      </c>
      <c r="I45" s="161">
        <v>61296.44</v>
      </c>
      <c r="J45" s="448">
        <f t="shared" si="17"/>
        <v>-10204.102800000001</v>
      </c>
      <c r="K45" s="476">
        <f>[2]Large!$H48</f>
        <v>53735.609299999996</v>
      </c>
      <c r="L45" s="161">
        <v>42374.74</v>
      </c>
      <c r="M45" s="444">
        <f t="shared" si="18"/>
        <v>11360.869299999998</v>
      </c>
      <c r="N45" s="404">
        <f t="shared" si="41"/>
        <v>158290.92099999997</v>
      </c>
      <c r="O45" s="161">
        <f t="shared" si="41"/>
        <v>130095.26999999999</v>
      </c>
      <c r="P45" s="403">
        <f t="shared" si="19"/>
        <v>28195.650999999983</v>
      </c>
      <c r="Q45" s="161">
        <f>[2]Large!$I48</f>
        <v>50664.3796</v>
      </c>
      <c r="R45" s="161">
        <v>45450.52</v>
      </c>
      <c r="S45" s="462">
        <f t="shared" si="20"/>
        <v>5213.8596000000034</v>
      </c>
      <c r="T45" s="161">
        <f>[2]Large!$J48</f>
        <v>55109.905899999998</v>
      </c>
      <c r="U45" s="161"/>
      <c r="V45" s="462">
        <f t="shared" si="21"/>
        <v>55109.905899999998</v>
      </c>
      <c r="W45" s="161">
        <f>[2]Large!$K48</f>
        <v>51993.028700000003</v>
      </c>
      <c r="X45" s="161"/>
      <c r="Y45" s="462">
        <f t="shared" si="22"/>
        <v>51993.028700000003</v>
      </c>
      <c r="Z45" s="168">
        <f t="shared" si="42"/>
        <v>157767.31419999999</v>
      </c>
      <c r="AA45" s="161">
        <f t="shared" si="42"/>
        <v>45450.52</v>
      </c>
      <c r="AB45" s="403">
        <f t="shared" si="23"/>
        <v>112316.7942</v>
      </c>
      <c r="AC45" s="168">
        <f t="shared" si="24"/>
        <v>316058.2352</v>
      </c>
      <c r="AD45" s="161">
        <f t="shared" si="24"/>
        <v>175545.78999999998</v>
      </c>
      <c r="AE45" s="403">
        <f t="shared" si="25"/>
        <v>140512.44520000002</v>
      </c>
      <c r="AF45" s="161">
        <f>[2]Large!$L48</f>
        <v>53794.222000000009</v>
      </c>
      <c r="AG45" s="161"/>
      <c r="AH45" s="462">
        <f t="shared" si="26"/>
        <v>53794.222000000009</v>
      </c>
      <c r="AI45" s="161">
        <f>[2]Large!$M48</f>
        <v>53636.83</v>
      </c>
      <c r="AJ45" s="161"/>
      <c r="AK45" s="462">
        <f t="shared" si="27"/>
        <v>53636.83</v>
      </c>
      <c r="AL45" s="161">
        <f>[2]Large!$N48</f>
        <v>55938.246100000004</v>
      </c>
      <c r="AM45" s="161"/>
      <c r="AN45" s="444">
        <f t="shared" si="28"/>
        <v>55938.246100000004</v>
      </c>
      <c r="AO45" s="404">
        <f t="shared" si="9"/>
        <v>163369.29810000001</v>
      </c>
      <c r="AP45" s="161">
        <f t="shared" si="9"/>
        <v>0</v>
      </c>
      <c r="AQ45" s="403">
        <f t="shared" si="29"/>
        <v>163369.29810000001</v>
      </c>
      <c r="AR45" s="161">
        <f>[2]Large!$O48</f>
        <v>54084.321900000003</v>
      </c>
      <c r="AS45" s="161"/>
      <c r="AT45" s="462">
        <f t="shared" si="30"/>
        <v>54084.321900000003</v>
      </c>
      <c r="AU45" s="161">
        <f>[2]Large!$P48</f>
        <v>62158.549499999994</v>
      </c>
      <c r="AV45" s="161"/>
      <c r="AW45" s="462">
        <f t="shared" si="31"/>
        <v>62158.549499999994</v>
      </c>
      <c r="AX45" s="161">
        <f>[2]Large!$Q48</f>
        <v>52281.060700000002</v>
      </c>
      <c r="AY45" s="161"/>
      <c r="AZ45" s="444">
        <f t="shared" si="32"/>
        <v>52281.060700000002</v>
      </c>
      <c r="BA45" s="496">
        <f t="shared" si="10"/>
        <v>168523.93210000001</v>
      </c>
      <c r="BB45" s="492">
        <f t="shared" si="11"/>
        <v>0</v>
      </c>
      <c r="BC45" s="364">
        <f t="shared" si="33"/>
        <v>168523.93210000001</v>
      </c>
      <c r="BD45" s="371">
        <f t="shared" si="12"/>
        <v>331893.23019999999</v>
      </c>
      <c r="BE45" s="372">
        <f t="shared" si="13"/>
        <v>0</v>
      </c>
      <c r="BF45" s="372">
        <f t="shared" si="34"/>
        <v>331893.23019999999</v>
      </c>
      <c r="BG45" s="371">
        <f t="shared" si="14"/>
        <v>647951.46539999999</v>
      </c>
      <c r="BH45" s="372">
        <f t="shared" si="15"/>
        <v>175545.78999999998</v>
      </c>
      <c r="BI45" s="372">
        <f t="shared" si="35"/>
        <v>472405.67540000001</v>
      </c>
      <c r="BJ45" s="436"/>
      <c r="BK45" s="160">
        <f>VLOOKUP($B45,Test!$A$5:$I$58,5,0)</f>
        <v>48990.46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[2]Large!$F49</f>
        <v>0</v>
      </c>
      <c r="F46" s="161"/>
      <c r="G46" s="448">
        <f t="shared" si="16"/>
        <v>0</v>
      </c>
      <c r="H46" s="476">
        <f>[2]Large!$G49</f>
        <v>0</v>
      </c>
      <c r="I46" s="161"/>
      <c r="J46" s="448">
        <f t="shared" si="17"/>
        <v>0</v>
      </c>
      <c r="K46" s="476">
        <f>[2]Large!$H49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[2]Large!$I49</f>
        <v>0</v>
      </c>
      <c r="R46" s="161"/>
      <c r="S46" s="462">
        <f t="shared" si="20"/>
        <v>0</v>
      </c>
      <c r="T46" s="161">
        <f>[2]Large!$J49</f>
        <v>0</v>
      </c>
      <c r="U46" s="161"/>
      <c r="V46" s="462">
        <f t="shared" si="21"/>
        <v>0</v>
      </c>
      <c r="W46" s="161">
        <f>[2]Large!$K49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[2]Large!$L49</f>
        <v>0</v>
      </c>
      <c r="AG46" s="161"/>
      <c r="AH46" s="462">
        <f t="shared" si="26"/>
        <v>0</v>
      </c>
      <c r="AI46" s="161">
        <f>[2]Large!$M49</f>
        <v>0</v>
      </c>
      <c r="AJ46" s="161"/>
      <c r="AK46" s="462">
        <f t="shared" si="27"/>
        <v>0</v>
      </c>
      <c r="AL46" s="161">
        <f>[2]Large!$N49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[2]Large!$O49</f>
        <v>0</v>
      </c>
      <c r="AS46" s="161"/>
      <c r="AT46" s="462">
        <f t="shared" si="30"/>
        <v>0</v>
      </c>
      <c r="AU46" s="161">
        <f>[2]Large!$P49</f>
        <v>0</v>
      </c>
      <c r="AV46" s="161"/>
      <c r="AW46" s="462">
        <f t="shared" si="31"/>
        <v>0</v>
      </c>
      <c r="AX46" s="161">
        <f>[2]Large!$Q49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VLOOKUP($B46,Test!$A$5:$I$58,5,0)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[2]Large!$F50</f>
        <v>0</v>
      </c>
      <c r="F47" s="161"/>
      <c r="G47" s="448">
        <f t="shared" si="16"/>
        <v>0</v>
      </c>
      <c r="H47" s="476">
        <f>[2]Large!$G50</f>
        <v>0</v>
      </c>
      <c r="I47" s="161"/>
      <c r="J47" s="448">
        <f t="shared" si="17"/>
        <v>0</v>
      </c>
      <c r="K47" s="476">
        <f>[2]Large!$H50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[2]Large!$I50</f>
        <v>0</v>
      </c>
      <c r="R47" s="161"/>
      <c r="S47" s="462">
        <f t="shared" si="20"/>
        <v>0</v>
      </c>
      <c r="T47" s="161">
        <f>[2]Large!$J50</f>
        <v>0</v>
      </c>
      <c r="U47" s="161"/>
      <c r="V47" s="462">
        <f t="shared" si="21"/>
        <v>0</v>
      </c>
      <c r="W47" s="161">
        <f>[2]Large!$K50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[2]Large!$L50</f>
        <v>0</v>
      </c>
      <c r="AG47" s="161"/>
      <c r="AH47" s="462">
        <f t="shared" si="26"/>
        <v>0</v>
      </c>
      <c r="AI47" s="161">
        <f>[2]Large!$M50</f>
        <v>0</v>
      </c>
      <c r="AJ47" s="161"/>
      <c r="AK47" s="462">
        <f t="shared" si="27"/>
        <v>0</v>
      </c>
      <c r="AL47" s="161">
        <f>[2]Large!$N50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[2]Large!$O50</f>
        <v>0</v>
      </c>
      <c r="AS47" s="161"/>
      <c r="AT47" s="462">
        <f t="shared" si="30"/>
        <v>0</v>
      </c>
      <c r="AU47" s="161">
        <f>[2]Large!$P50</f>
        <v>0</v>
      </c>
      <c r="AV47" s="161"/>
      <c r="AW47" s="462">
        <f t="shared" si="31"/>
        <v>0</v>
      </c>
      <c r="AX47" s="161">
        <f>[2]Large!$Q50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VLOOKUP($B47,Test!$A$5:$I$58,5,0)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[2]Large!$F51</f>
        <v>0</v>
      </c>
      <c r="F48" s="161"/>
      <c r="G48" s="448">
        <f t="shared" si="16"/>
        <v>0</v>
      </c>
      <c r="H48" s="476">
        <f>[2]Large!$G51</f>
        <v>0</v>
      </c>
      <c r="I48" s="161"/>
      <c r="J48" s="448">
        <f t="shared" si="17"/>
        <v>0</v>
      </c>
      <c r="K48" s="476">
        <f>[2]Large!$H51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[2]Large!$I51</f>
        <v>0</v>
      </c>
      <c r="R48" s="161"/>
      <c r="S48" s="462">
        <f t="shared" si="20"/>
        <v>0</v>
      </c>
      <c r="T48" s="161">
        <f>[2]Large!$J51</f>
        <v>0</v>
      </c>
      <c r="U48" s="161"/>
      <c r="V48" s="462">
        <f t="shared" si="21"/>
        <v>0</v>
      </c>
      <c r="W48" s="161">
        <f>[2]Large!$K51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[2]Large!$L51</f>
        <v>0</v>
      </c>
      <c r="AG48" s="161"/>
      <c r="AH48" s="462">
        <f t="shared" si="26"/>
        <v>0</v>
      </c>
      <c r="AI48" s="161">
        <f>[2]Large!$M51</f>
        <v>0</v>
      </c>
      <c r="AJ48" s="161"/>
      <c r="AK48" s="462">
        <f t="shared" si="27"/>
        <v>0</v>
      </c>
      <c r="AL48" s="161">
        <f>[2]Large!$N51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[2]Large!$O51</f>
        <v>0</v>
      </c>
      <c r="AS48" s="161"/>
      <c r="AT48" s="462">
        <f t="shared" si="30"/>
        <v>0</v>
      </c>
      <c r="AU48" s="161">
        <f>[2]Large!$P51</f>
        <v>0</v>
      </c>
      <c r="AV48" s="161"/>
      <c r="AW48" s="462">
        <f t="shared" si="31"/>
        <v>0</v>
      </c>
      <c r="AX48" s="161">
        <f>[2]Large!$Q51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VLOOKUP($B48,Test!$A$5:$I$58,5,0)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[2]Large!$F52</f>
        <v>21351.4</v>
      </c>
      <c r="F49" s="161">
        <v>6974.2</v>
      </c>
      <c r="G49" s="448">
        <f t="shared" si="16"/>
        <v>14377.2</v>
      </c>
      <c r="H49" s="476">
        <f>[2]Large!$G52</f>
        <v>25365.08</v>
      </c>
      <c r="I49" s="161">
        <v>161496.51999999999</v>
      </c>
      <c r="J49" s="448">
        <f t="shared" si="17"/>
        <v>-136131.44</v>
      </c>
      <c r="K49" s="476">
        <f>[2]Large!$H52</f>
        <v>35566.18</v>
      </c>
      <c r="L49" s="161">
        <v>34346.410000000003</v>
      </c>
      <c r="M49" s="444">
        <f t="shared" si="18"/>
        <v>1219.7699999999968</v>
      </c>
      <c r="N49" s="404">
        <f t="shared" si="41"/>
        <v>82282.66</v>
      </c>
      <c r="O49" s="161">
        <f t="shared" si="41"/>
        <v>202817.13</v>
      </c>
      <c r="P49" s="403">
        <f t="shared" si="19"/>
        <v>-120534.47</v>
      </c>
      <c r="Q49" s="161">
        <f>[2]Large!$I52</f>
        <v>17411.47</v>
      </c>
      <c r="R49" s="161">
        <v>39855.410000000003</v>
      </c>
      <c r="S49" s="462">
        <f t="shared" si="20"/>
        <v>-22443.940000000002</v>
      </c>
      <c r="T49" s="161">
        <f>[2]Large!$J52</f>
        <v>28998</v>
      </c>
      <c r="U49" s="161"/>
      <c r="V49" s="462">
        <f t="shared" si="21"/>
        <v>28998</v>
      </c>
      <c r="W49" s="161">
        <f>[2]Large!$K52</f>
        <v>61079.38</v>
      </c>
      <c r="X49" s="161"/>
      <c r="Y49" s="462">
        <f t="shared" si="22"/>
        <v>61079.38</v>
      </c>
      <c r="Z49" s="168">
        <f t="shared" si="42"/>
        <v>107488.85</v>
      </c>
      <c r="AA49" s="161">
        <f t="shared" si="42"/>
        <v>39855.410000000003</v>
      </c>
      <c r="AB49" s="403">
        <f t="shared" si="23"/>
        <v>67633.440000000002</v>
      </c>
      <c r="AC49" s="168">
        <f t="shared" si="24"/>
        <v>189771.51</v>
      </c>
      <c r="AD49" s="161">
        <f t="shared" si="24"/>
        <v>242672.54</v>
      </c>
      <c r="AE49" s="403">
        <f t="shared" si="25"/>
        <v>-52901.03</v>
      </c>
      <c r="AF49" s="161">
        <f>[2]Large!$L52</f>
        <v>39191.599999999999</v>
      </c>
      <c r="AG49" s="161"/>
      <c r="AH49" s="462">
        <f t="shared" si="26"/>
        <v>39191.599999999999</v>
      </c>
      <c r="AI49" s="161">
        <f>[2]Large!$M52</f>
        <v>16962.75</v>
      </c>
      <c r="AJ49" s="161"/>
      <c r="AK49" s="462">
        <f t="shared" si="27"/>
        <v>16962.75</v>
      </c>
      <c r="AL49" s="161">
        <f>[2]Large!$N52</f>
        <v>20236.010000000002</v>
      </c>
      <c r="AM49" s="161"/>
      <c r="AN49" s="444">
        <f t="shared" si="28"/>
        <v>20236.010000000002</v>
      </c>
      <c r="AO49" s="404">
        <f t="shared" si="9"/>
        <v>76390.36</v>
      </c>
      <c r="AP49" s="161">
        <f t="shared" si="9"/>
        <v>0</v>
      </c>
      <c r="AQ49" s="403">
        <f t="shared" si="29"/>
        <v>76390.36</v>
      </c>
      <c r="AR49" s="161">
        <f>[2]Large!$O52</f>
        <v>37208.820000000007</v>
      </c>
      <c r="AS49" s="161"/>
      <c r="AT49" s="462">
        <f t="shared" si="30"/>
        <v>37208.820000000007</v>
      </c>
      <c r="AU49" s="161">
        <f>[2]Large!$P52</f>
        <v>34413.9</v>
      </c>
      <c r="AV49" s="161"/>
      <c r="AW49" s="462">
        <f t="shared" si="31"/>
        <v>34413.9</v>
      </c>
      <c r="AX49" s="161">
        <f>[2]Large!$Q52</f>
        <v>13288.949999999999</v>
      </c>
      <c r="AY49" s="161"/>
      <c r="AZ49" s="444">
        <f t="shared" si="32"/>
        <v>13288.949999999999</v>
      </c>
      <c r="BA49" s="496">
        <f t="shared" si="10"/>
        <v>84911.67</v>
      </c>
      <c r="BB49" s="492">
        <f t="shared" si="11"/>
        <v>0</v>
      </c>
      <c r="BC49" s="364">
        <f t="shared" si="33"/>
        <v>84911.67</v>
      </c>
      <c r="BD49" s="371">
        <f t="shared" si="12"/>
        <v>161302.03000000003</v>
      </c>
      <c r="BE49" s="372">
        <f t="shared" si="13"/>
        <v>0</v>
      </c>
      <c r="BF49" s="372">
        <f t="shared" si="34"/>
        <v>161302.03000000003</v>
      </c>
      <c r="BG49" s="371">
        <f t="shared" si="14"/>
        <v>351073.54000000004</v>
      </c>
      <c r="BH49" s="372">
        <f t="shared" si="15"/>
        <v>242672.54</v>
      </c>
      <c r="BI49" s="372">
        <f t="shared" si="35"/>
        <v>108401.00000000003</v>
      </c>
      <c r="BJ49" s="436"/>
      <c r="BK49" s="160">
        <f>VLOOKUP($B49,Test!$A$5:$I$58,5,0)</f>
        <v>34157.449999999997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[2]Large!$F53</f>
        <v>0</v>
      </c>
      <c r="F50" s="161"/>
      <c r="G50" s="448">
        <f t="shared" si="16"/>
        <v>0</v>
      </c>
      <c r="H50" s="476">
        <f>[2]Large!$G53</f>
        <v>0</v>
      </c>
      <c r="I50" s="161"/>
      <c r="J50" s="448">
        <f t="shared" si="17"/>
        <v>0</v>
      </c>
      <c r="K50" s="476">
        <f>[2]Large!$H53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[2]Large!$I53</f>
        <v>0</v>
      </c>
      <c r="R50" s="161"/>
      <c r="S50" s="462">
        <f t="shared" si="20"/>
        <v>0</v>
      </c>
      <c r="T50" s="161">
        <f>[2]Large!$J53</f>
        <v>0</v>
      </c>
      <c r="U50" s="161"/>
      <c r="V50" s="462">
        <f t="shared" si="21"/>
        <v>0</v>
      </c>
      <c r="W50" s="161">
        <f>[2]Large!$K53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[2]Large!$L53</f>
        <v>0</v>
      </c>
      <c r="AG50" s="161"/>
      <c r="AH50" s="462">
        <f t="shared" si="26"/>
        <v>0</v>
      </c>
      <c r="AI50" s="161">
        <f>[2]Large!$M53</f>
        <v>0</v>
      </c>
      <c r="AJ50" s="161"/>
      <c r="AK50" s="462">
        <f t="shared" si="27"/>
        <v>0</v>
      </c>
      <c r="AL50" s="161">
        <f>[2]Large!$N53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[2]Large!$O53</f>
        <v>0</v>
      </c>
      <c r="AS50" s="161"/>
      <c r="AT50" s="462">
        <f t="shared" si="30"/>
        <v>0</v>
      </c>
      <c r="AU50" s="161">
        <f>[2]Large!$P53</f>
        <v>0</v>
      </c>
      <c r="AV50" s="161"/>
      <c r="AW50" s="462">
        <f t="shared" si="31"/>
        <v>0</v>
      </c>
      <c r="AX50" s="161">
        <f>[2]Large!$Q53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VLOOKUP($B50,Test!$A$5:$I$58,5,0)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[2]Large!$F54</f>
        <v>0</v>
      </c>
      <c r="F51" s="161"/>
      <c r="G51" s="448">
        <f t="shared" si="16"/>
        <v>0</v>
      </c>
      <c r="H51" s="476">
        <f>[2]Large!$G54</f>
        <v>0</v>
      </c>
      <c r="I51" s="161"/>
      <c r="J51" s="448">
        <f t="shared" si="17"/>
        <v>0</v>
      </c>
      <c r="K51" s="476">
        <f>[2]Large!$H54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[2]Large!$I54</f>
        <v>0</v>
      </c>
      <c r="R51" s="161"/>
      <c r="S51" s="462">
        <f t="shared" si="20"/>
        <v>0</v>
      </c>
      <c r="T51" s="161">
        <f>[2]Large!$J54</f>
        <v>0</v>
      </c>
      <c r="U51" s="161"/>
      <c r="V51" s="462">
        <f t="shared" si="21"/>
        <v>0</v>
      </c>
      <c r="W51" s="161">
        <f>[2]Large!$K54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[2]Large!$L54</f>
        <v>0</v>
      </c>
      <c r="AG51" s="161"/>
      <c r="AH51" s="462">
        <f t="shared" si="26"/>
        <v>0</v>
      </c>
      <c r="AI51" s="161">
        <f>[2]Large!$M54</f>
        <v>0</v>
      </c>
      <c r="AJ51" s="161"/>
      <c r="AK51" s="462">
        <f t="shared" si="27"/>
        <v>0</v>
      </c>
      <c r="AL51" s="161">
        <f>[2]Large!$N54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[2]Large!$O54</f>
        <v>0</v>
      </c>
      <c r="AS51" s="161"/>
      <c r="AT51" s="462">
        <f t="shared" si="30"/>
        <v>0</v>
      </c>
      <c r="AU51" s="161">
        <f>[2]Large!$P54</f>
        <v>0</v>
      </c>
      <c r="AV51" s="161"/>
      <c r="AW51" s="462">
        <f t="shared" si="31"/>
        <v>0</v>
      </c>
      <c r="AX51" s="161">
        <f>[2]Large!$Q54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VLOOKUP($B51,Test!$A$5:$I$58,5,0)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[2]Large!$F55</f>
        <v>0</v>
      </c>
      <c r="F52" s="161"/>
      <c r="G52" s="448">
        <f t="shared" ref="G52" si="49">E52-F52</f>
        <v>0</v>
      </c>
      <c r="H52" s="476">
        <f>[2]Large!$G55</f>
        <v>0</v>
      </c>
      <c r="I52" s="161"/>
      <c r="J52" s="448">
        <f t="shared" ref="J52" si="50">H52-I52</f>
        <v>0</v>
      </c>
      <c r="K52" s="476">
        <f>[2]Large!$H55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[2]Large!$I55</f>
        <v>0</v>
      </c>
      <c r="R52" s="161"/>
      <c r="S52" s="462">
        <f t="shared" ref="S52" si="55">Q52-R52</f>
        <v>0</v>
      </c>
      <c r="T52" s="161">
        <f>[2]Large!$J55</f>
        <v>0</v>
      </c>
      <c r="U52" s="161"/>
      <c r="V52" s="462">
        <f t="shared" ref="V52" si="56">T52-U52</f>
        <v>0</v>
      </c>
      <c r="W52" s="161">
        <f>[2]Large!$K55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[2]Large!$L55</f>
        <v>0</v>
      </c>
      <c r="AG52" s="161"/>
      <c r="AH52" s="462">
        <f t="shared" ref="AH52" si="64">AF52-AG52</f>
        <v>0</v>
      </c>
      <c r="AI52" s="161">
        <f>[2]Large!$M55</f>
        <v>0</v>
      </c>
      <c r="AJ52" s="161"/>
      <c r="AK52" s="462">
        <f t="shared" ref="AK52" si="65">AI52-AJ52</f>
        <v>0</v>
      </c>
      <c r="AL52" s="161">
        <f>[2]Large!$N55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[2]Large!$O55</f>
        <v>0</v>
      </c>
      <c r="AS52" s="161"/>
      <c r="AT52" s="462">
        <f t="shared" ref="AT52" si="70">AR52-AS52</f>
        <v>0</v>
      </c>
      <c r="AU52" s="161">
        <f>[2]Large!$P55</f>
        <v>0</v>
      </c>
      <c r="AV52" s="161"/>
      <c r="AW52" s="462">
        <f t="shared" ref="AW52" si="71">AU52-AV52</f>
        <v>0</v>
      </c>
      <c r="AX52" s="161">
        <f>[2]Large!$Q55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[2]Large!$F56</f>
        <v>0</v>
      </c>
      <c r="F53" s="161"/>
      <c r="G53" s="448">
        <f t="shared" si="16"/>
        <v>0</v>
      </c>
      <c r="H53" s="476">
        <f>[2]Large!$G56</f>
        <v>0</v>
      </c>
      <c r="I53" s="161"/>
      <c r="J53" s="448">
        <f t="shared" si="17"/>
        <v>0</v>
      </c>
      <c r="K53" s="476">
        <f>[2]Large!$H56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[2]Large!$I56</f>
        <v>0</v>
      </c>
      <c r="R53" s="161"/>
      <c r="S53" s="462">
        <f t="shared" si="20"/>
        <v>0</v>
      </c>
      <c r="T53" s="161">
        <f>[2]Large!$J56</f>
        <v>0</v>
      </c>
      <c r="U53" s="161"/>
      <c r="V53" s="462">
        <f t="shared" si="21"/>
        <v>0</v>
      </c>
      <c r="W53" s="161">
        <f>[2]Large!$K56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[2]Large!$L56</f>
        <v>0</v>
      </c>
      <c r="AG53" s="161"/>
      <c r="AH53" s="462">
        <f t="shared" si="26"/>
        <v>0</v>
      </c>
      <c r="AI53" s="161">
        <f>[2]Large!$M56</f>
        <v>0</v>
      </c>
      <c r="AJ53" s="161"/>
      <c r="AK53" s="462">
        <f t="shared" si="27"/>
        <v>0</v>
      </c>
      <c r="AL53" s="161">
        <f>[2]Large!$N56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[2]Large!$O56</f>
        <v>0</v>
      </c>
      <c r="AS53" s="161"/>
      <c r="AT53" s="462">
        <f t="shared" si="30"/>
        <v>0</v>
      </c>
      <c r="AU53" s="161">
        <f>[2]Large!$P56</f>
        <v>0</v>
      </c>
      <c r="AV53" s="161"/>
      <c r="AW53" s="462">
        <f t="shared" si="31"/>
        <v>0</v>
      </c>
      <c r="AX53" s="161">
        <f>[2]Large!$Q56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VLOOKUP($B53,Test!$A$5:$I$58,5,0)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[2]Large!$F57</f>
        <v>0</v>
      </c>
      <c r="F54" s="388"/>
      <c r="G54" s="449">
        <f t="shared" si="16"/>
        <v>0</v>
      </c>
      <c r="H54" s="477">
        <f>[2]Large!$G57</f>
        <v>0</v>
      </c>
      <c r="I54" s="388"/>
      <c r="J54" s="449">
        <f t="shared" si="17"/>
        <v>0</v>
      </c>
      <c r="K54" s="477">
        <f>[2]Large!$H57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[2]Large!$I57</f>
        <v>0</v>
      </c>
      <c r="R54" s="388"/>
      <c r="S54" s="463">
        <f t="shared" si="20"/>
        <v>0</v>
      </c>
      <c r="T54" s="162">
        <f>[2]Large!$J57</f>
        <v>0</v>
      </c>
      <c r="U54" s="388"/>
      <c r="V54" s="463">
        <f t="shared" si="21"/>
        <v>0</v>
      </c>
      <c r="W54" s="162">
        <f>[2]Large!$K57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[2]Large!$L57</f>
        <v>0</v>
      </c>
      <c r="AG54" s="388"/>
      <c r="AH54" s="463">
        <f t="shared" si="26"/>
        <v>0</v>
      </c>
      <c r="AI54" s="162">
        <f>[2]Large!$M57</f>
        <v>0</v>
      </c>
      <c r="AJ54" s="388"/>
      <c r="AK54" s="463">
        <f t="shared" si="27"/>
        <v>0</v>
      </c>
      <c r="AL54" s="162">
        <f>[2]Large!$N57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[2]Large!$O57</f>
        <v>0</v>
      </c>
      <c r="AS54" s="388"/>
      <c r="AT54" s="463">
        <f t="shared" si="30"/>
        <v>0</v>
      </c>
      <c r="AU54" s="162">
        <f>[2]Large!$P57</f>
        <v>0</v>
      </c>
      <c r="AV54" s="388"/>
      <c r="AW54" s="463">
        <f t="shared" si="31"/>
        <v>0</v>
      </c>
      <c r="AX54" s="162">
        <f>[2]Large!$Q57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5386550.1778967036</v>
      </c>
      <c r="F55" s="354">
        <f t="shared" si="82"/>
        <v>4677646.1900000004</v>
      </c>
      <c r="G55" s="451">
        <f t="shared" si="82"/>
        <v>708903.98789670307</v>
      </c>
      <c r="H55" s="156">
        <f t="shared" si="82"/>
        <v>5293917.2594592022</v>
      </c>
      <c r="I55" s="156">
        <f t="shared" si="82"/>
        <v>5552883.4100000011</v>
      </c>
      <c r="J55" s="450">
        <f t="shared" si="82"/>
        <v>-258966.15054079707</v>
      </c>
      <c r="K55" s="478">
        <f t="shared" si="82"/>
        <v>5969146.4232797986</v>
      </c>
      <c r="L55" s="156">
        <f t="shared" si="82"/>
        <v>6263751.7200000007</v>
      </c>
      <c r="M55" s="446">
        <f t="shared" si="82"/>
        <v>-294605.29672020068</v>
      </c>
      <c r="N55" s="410">
        <f t="shared" si="82"/>
        <v>16649613.860635702</v>
      </c>
      <c r="O55" s="411">
        <f t="shared" si="82"/>
        <v>16494281.319999998</v>
      </c>
      <c r="P55" s="412">
        <f t="shared" si="82"/>
        <v>155332.5406357052</v>
      </c>
      <c r="Q55" s="157">
        <f t="shared" si="82"/>
        <v>5961256.8478226746</v>
      </c>
      <c r="R55" s="156">
        <f t="shared" si="82"/>
        <v>3680113.9099999997</v>
      </c>
      <c r="S55" s="451">
        <f t="shared" si="82"/>
        <v>2281142.9378226744</v>
      </c>
      <c r="T55" s="156">
        <f t="shared" si="82"/>
        <v>5734359.3330576597</v>
      </c>
      <c r="U55" s="156">
        <f t="shared" si="82"/>
        <v>0</v>
      </c>
      <c r="V55" s="451">
        <f t="shared" si="82"/>
        <v>5734359.3330576597</v>
      </c>
      <c r="W55" s="156">
        <f t="shared" si="82"/>
        <v>6204546.7921968708</v>
      </c>
      <c r="X55" s="156">
        <f t="shared" si="82"/>
        <v>0</v>
      </c>
      <c r="Y55" s="446">
        <f t="shared" si="82"/>
        <v>6204546.7921968708</v>
      </c>
      <c r="Z55" s="413">
        <f t="shared" si="82"/>
        <v>17900162.973077208</v>
      </c>
      <c r="AA55" s="411">
        <f t="shared" si="82"/>
        <v>3680113.9099999997</v>
      </c>
      <c r="AB55" s="412">
        <f t="shared" si="82"/>
        <v>14220049.063077204</v>
      </c>
      <c r="AC55" s="414">
        <f t="shared" si="82"/>
        <v>34549776.833712906</v>
      </c>
      <c r="AD55" s="156">
        <f t="shared" si="82"/>
        <v>20174395.229999997</v>
      </c>
      <c r="AE55" s="409">
        <f t="shared" si="82"/>
        <v>14375381.603712915</v>
      </c>
      <c r="AF55" s="157">
        <f t="shared" si="82"/>
        <v>5657174.705070992</v>
      </c>
      <c r="AG55" s="156">
        <f t="shared" si="82"/>
        <v>0</v>
      </c>
      <c r="AH55" s="451">
        <f t="shared" si="82"/>
        <v>5657174.705070992</v>
      </c>
      <c r="AI55" s="156">
        <f t="shared" si="82"/>
        <v>5806725.2373243086</v>
      </c>
      <c r="AJ55" s="156">
        <f t="shared" si="82"/>
        <v>0</v>
      </c>
      <c r="AK55" s="451">
        <f t="shared" ref="AK55:BI55" si="83">SUM(AK7:AK54)</f>
        <v>5806725.2373243086</v>
      </c>
      <c r="AL55" s="156">
        <f t="shared" si="83"/>
        <v>5238946.2662289366</v>
      </c>
      <c r="AM55" s="156">
        <f t="shared" si="83"/>
        <v>0</v>
      </c>
      <c r="AN55" s="446">
        <f t="shared" si="83"/>
        <v>5238946.2662289366</v>
      </c>
      <c r="AO55" s="410">
        <f t="shared" si="83"/>
        <v>16702846.208624236</v>
      </c>
      <c r="AP55" s="411">
        <f t="shared" si="83"/>
        <v>0</v>
      </c>
      <c r="AQ55" s="412">
        <f t="shared" si="83"/>
        <v>16702846.208624236</v>
      </c>
      <c r="AR55" s="478">
        <f t="shared" si="83"/>
        <v>4934359.57084856</v>
      </c>
      <c r="AS55" s="156">
        <f t="shared" si="83"/>
        <v>0</v>
      </c>
      <c r="AT55" s="451">
        <f t="shared" si="83"/>
        <v>4934359.57084856</v>
      </c>
      <c r="AU55" s="156">
        <f t="shared" si="83"/>
        <v>5160582.7668264648</v>
      </c>
      <c r="AV55" s="156">
        <f t="shared" si="83"/>
        <v>0</v>
      </c>
      <c r="AW55" s="451">
        <f t="shared" si="83"/>
        <v>5160582.7668264648</v>
      </c>
      <c r="AX55" s="156">
        <f t="shared" si="83"/>
        <v>5113254.0011502737</v>
      </c>
      <c r="AY55" s="354">
        <f t="shared" si="83"/>
        <v>0</v>
      </c>
      <c r="AZ55" s="446">
        <f t="shared" si="83"/>
        <v>5113254.0011502737</v>
      </c>
      <c r="BA55" s="498">
        <f t="shared" si="83"/>
        <v>15208196.338825293</v>
      </c>
      <c r="BB55" s="494">
        <f t="shared" si="83"/>
        <v>0</v>
      </c>
      <c r="BC55" s="366">
        <f t="shared" si="83"/>
        <v>15208196.338825293</v>
      </c>
      <c r="BD55" s="375">
        <f t="shared" si="83"/>
        <v>31911042.547449529</v>
      </c>
      <c r="BE55" s="376">
        <f t="shared" si="83"/>
        <v>0</v>
      </c>
      <c r="BF55" s="376">
        <f t="shared" si="83"/>
        <v>31911042.547449529</v>
      </c>
      <c r="BG55" s="375">
        <f t="shared" si="83"/>
        <v>66460819.38116245</v>
      </c>
      <c r="BH55" s="376">
        <f t="shared" si="83"/>
        <v>20174395.229999997</v>
      </c>
      <c r="BI55" s="376">
        <f t="shared" si="83"/>
        <v>46286424.151162438</v>
      </c>
      <c r="BJ55" s="434"/>
      <c r="BK55" s="339">
        <f>SUM(BK7:BK54)</f>
        <v>7519611.2399999993</v>
      </c>
    </row>
    <row r="56" spans="1:63" ht="29.25" customHeight="1"/>
    <row r="57" spans="1:63" ht="29.25" customHeight="1">
      <c r="F57" s="479">
        <f>ROUND(F55-Test!$E$62,2)</f>
        <v>-2841965.05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[2]Small!$F10</f>
        <v>7900</v>
      </c>
      <c r="F7" s="161">
        <v>7900</v>
      </c>
      <c r="G7" s="448">
        <f>E7-F7</f>
        <v>0</v>
      </c>
      <c r="H7" s="476">
        <f>[2]Small!$G10</f>
        <v>7900</v>
      </c>
      <c r="I7" s="161">
        <v>7900</v>
      </c>
      <c r="J7" s="448">
        <f>H7-I7</f>
        <v>0</v>
      </c>
      <c r="K7" s="476">
        <f>[2]Small!$H10</f>
        <v>7900</v>
      </c>
      <c r="L7" s="161">
        <v>7900</v>
      </c>
      <c r="M7" s="444">
        <f>K7-L7</f>
        <v>0</v>
      </c>
      <c r="N7" s="404">
        <f t="shared" ref="N7:O22" si="7">+E7+H7+K7</f>
        <v>23700</v>
      </c>
      <c r="O7" s="161">
        <f t="shared" si="7"/>
        <v>23700</v>
      </c>
      <c r="P7" s="403">
        <f>N7-O7</f>
        <v>0</v>
      </c>
      <c r="Q7" s="161">
        <f>[2]Small!$I10</f>
        <v>7900</v>
      </c>
      <c r="R7" s="161">
        <v>7900</v>
      </c>
      <c r="S7" s="462">
        <f>Q7-R7</f>
        <v>0</v>
      </c>
      <c r="T7" s="161">
        <f>[2]Small!$J10</f>
        <v>8000</v>
      </c>
      <c r="U7" s="161"/>
      <c r="V7" s="462">
        <f>T7-U7</f>
        <v>8000</v>
      </c>
      <c r="W7" s="161">
        <f>[2]Small!$K10</f>
        <v>7900</v>
      </c>
      <c r="X7" s="161"/>
      <c r="Y7" s="462">
        <f>W7-X7</f>
        <v>7900</v>
      </c>
      <c r="Z7" s="168">
        <f t="shared" ref="Z7:AA22" si="8">+Q7+T7+W7</f>
        <v>23800</v>
      </c>
      <c r="AA7" s="161">
        <f t="shared" si="8"/>
        <v>7900</v>
      </c>
      <c r="AB7" s="403">
        <f>Z7-AA7</f>
        <v>15900</v>
      </c>
      <c r="AC7" s="168">
        <f>N7+Z7</f>
        <v>47500</v>
      </c>
      <c r="AD7" s="161">
        <f>O7+AA7</f>
        <v>31600</v>
      </c>
      <c r="AE7" s="403">
        <f>AC7-AD7</f>
        <v>15900</v>
      </c>
      <c r="AF7" s="161">
        <f>[2]Small!$L10</f>
        <v>7900</v>
      </c>
      <c r="AG7" s="161"/>
      <c r="AH7" s="462">
        <f>AF7-AG7</f>
        <v>7900</v>
      </c>
      <c r="AI7" s="161">
        <f>[2]Small!$M10</f>
        <v>8000</v>
      </c>
      <c r="AJ7" s="161"/>
      <c r="AK7" s="462">
        <f>AI7-AJ7</f>
        <v>8000</v>
      </c>
      <c r="AL7" s="161">
        <f>[2]Small!$N10</f>
        <v>8000</v>
      </c>
      <c r="AM7" s="161"/>
      <c r="AN7" s="444">
        <f>AL7-AM7</f>
        <v>8000</v>
      </c>
      <c r="AO7" s="404">
        <f t="shared" ref="AO7:AP54" si="9">+AF7+AI7+AL7</f>
        <v>23900</v>
      </c>
      <c r="AP7" s="161">
        <f t="shared" si="9"/>
        <v>0</v>
      </c>
      <c r="AQ7" s="403">
        <f>AO7-AP7</f>
        <v>23900</v>
      </c>
      <c r="AR7" s="161">
        <f>[2]Small!$O10</f>
        <v>8000</v>
      </c>
      <c r="AS7" s="161"/>
      <c r="AT7" s="462">
        <f>AR7-AS7</f>
        <v>8000</v>
      </c>
      <c r="AU7" s="161">
        <f>[2]Small!$P10</f>
        <v>8000</v>
      </c>
      <c r="AV7" s="161"/>
      <c r="AW7" s="462">
        <f>AU7-AV7</f>
        <v>8000</v>
      </c>
      <c r="AX7" s="161">
        <f>[2]Small!$Q10</f>
        <v>7900</v>
      </c>
      <c r="AY7" s="161"/>
      <c r="AZ7" s="444">
        <f>AX7-AY7</f>
        <v>7900</v>
      </c>
      <c r="BA7" s="496">
        <f t="shared" ref="BA7:BA54" si="10">+AR7+AU7+AX7</f>
        <v>23900</v>
      </c>
      <c r="BB7" s="492">
        <f t="shared" ref="BB7:BB54" si="11">+AS7+AV7+AY7</f>
        <v>0</v>
      </c>
      <c r="BC7" s="364">
        <f>BA7-BB7</f>
        <v>23900</v>
      </c>
      <c r="BD7" s="371">
        <f t="shared" ref="BD7:BD54" si="12">AF7+AI7+AL7+AR7+AU7+AX7</f>
        <v>47800</v>
      </c>
      <c r="BE7" s="372">
        <f t="shared" ref="BE7:BE54" si="13">+AG7+AJ7+AM7+AS7+AV7+AY7</f>
        <v>0</v>
      </c>
      <c r="BF7" s="372">
        <f>BD7-BE7</f>
        <v>47800</v>
      </c>
      <c r="BG7" s="371">
        <f t="shared" ref="BG7:BG54" si="14">+AC7+BD7</f>
        <v>95300</v>
      </c>
      <c r="BH7" s="372">
        <f t="shared" ref="BH7:BH54" si="15">+AD7+BE7</f>
        <v>31600</v>
      </c>
      <c r="BI7" s="372">
        <f>BG7-BH7</f>
        <v>63700</v>
      </c>
      <c r="BJ7" s="436"/>
      <c r="BK7" s="160">
        <f>VLOOKUP($B7,Test!$A$5:$I$58,6,0)</f>
        <v>1100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[2]Small!$F11</f>
        <v>44816.480000000003</v>
      </c>
      <c r="F8" s="161">
        <v>46666.99</v>
      </c>
      <c r="G8" s="448">
        <f t="shared" ref="G8:G54" si="16">E8-F8</f>
        <v>-1850.5099999999948</v>
      </c>
      <c r="H8" s="476">
        <f>[2]Small!$G11</f>
        <v>44957.88</v>
      </c>
      <c r="I8" s="161">
        <v>110260.27</v>
      </c>
      <c r="J8" s="448">
        <f t="shared" ref="J8:J54" si="17">H8-I8</f>
        <v>-65302.390000000007</v>
      </c>
      <c r="K8" s="476">
        <f>[2]Small!$H11</f>
        <v>45557</v>
      </c>
      <c r="L8" s="161">
        <v>58464.09</v>
      </c>
      <c r="M8" s="444">
        <f t="shared" ref="M8:M54" si="18">K8-L8</f>
        <v>-12907.089999999997</v>
      </c>
      <c r="N8" s="404">
        <f t="shared" si="7"/>
        <v>135331.35999999999</v>
      </c>
      <c r="O8" s="161">
        <f t="shared" si="7"/>
        <v>215391.35</v>
      </c>
      <c r="P8" s="403">
        <f t="shared" ref="P8:P54" si="19">N8-O8</f>
        <v>-80059.99000000002</v>
      </c>
      <c r="Q8" s="161">
        <f>[2]Small!$I11</f>
        <v>41388.1</v>
      </c>
      <c r="R8" s="161">
        <v>90443.96</v>
      </c>
      <c r="S8" s="462">
        <f t="shared" ref="S8:S54" si="20">Q8-R8</f>
        <v>-49055.860000000008</v>
      </c>
      <c r="T8" s="161">
        <f>[2]Small!$J11</f>
        <v>43574.2</v>
      </c>
      <c r="U8" s="161"/>
      <c r="V8" s="462">
        <f t="shared" ref="V8:V54" si="21">T8-U8</f>
        <v>43574.2</v>
      </c>
      <c r="W8" s="161">
        <f>[2]Small!$K11</f>
        <v>43843.28</v>
      </c>
      <c r="X8" s="161"/>
      <c r="Y8" s="462">
        <f t="shared" ref="Y8:Y54" si="22">W8-X8</f>
        <v>43843.28</v>
      </c>
      <c r="Z8" s="168">
        <f t="shared" si="8"/>
        <v>128805.57999999999</v>
      </c>
      <c r="AA8" s="161">
        <f t="shared" si="8"/>
        <v>90443.96</v>
      </c>
      <c r="AB8" s="403">
        <f t="shared" ref="AB8:AB54" si="23">Z8-AA8</f>
        <v>38361.619999999981</v>
      </c>
      <c r="AC8" s="168">
        <f t="shared" ref="AC8:AD54" si="24">N8+Z8</f>
        <v>264136.93999999994</v>
      </c>
      <c r="AD8" s="161">
        <f t="shared" si="24"/>
        <v>305835.31</v>
      </c>
      <c r="AE8" s="403">
        <f t="shared" ref="AE8:AE54" si="25">AC8-AD8</f>
        <v>-41698.370000000054</v>
      </c>
      <c r="AF8" s="161">
        <f>[2]Small!$L11</f>
        <v>42591.520000000004</v>
      </c>
      <c r="AG8" s="161"/>
      <c r="AH8" s="462">
        <f t="shared" ref="AH8:AH54" si="26">AF8-AG8</f>
        <v>42591.520000000004</v>
      </c>
      <c r="AI8" s="161">
        <f>[2]Small!$M11</f>
        <v>44720.2</v>
      </c>
      <c r="AJ8" s="161"/>
      <c r="AK8" s="462">
        <f t="shared" ref="AK8:AK54" si="27">AI8-AJ8</f>
        <v>44720.2</v>
      </c>
      <c r="AL8" s="161">
        <f>[2]Small!$N11</f>
        <v>43531.54</v>
      </c>
      <c r="AM8" s="161"/>
      <c r="AN8" s="444">
        <f t="shared" ref="AN8:AN54" si="28">AL8-AM8</f>
        <v>43531.54</v>
      </c>
      <c r="AO8" s="404">
        <f t="shared" si="9"/>
        <v>130843.26000000001</v>
      </c>
      <c r="AP8" s="161">
        <f t="shared" si="9"/>
        <v>0</v>
      </c>
      <c r="AQ8" s="403">
        <f t="shared" ref="AQ8:AQ54" si="29">AO8-AP8</f>
        <v>130843.26000000001</v>
      </c>
      <c r="AR8" s="161">
        <f>[2]Small!$O11</f>
        <v>42836.2</v>
      </c>
      <c r="AS8" s="161"/>
      <c r="AT8" s="462">
        <f t="shared" ref="AT8:AT54" si="30">AR8-AS8</f>
        <v>42836.2</v>
      </c>
      <c r="AU8" s="161">
        <f>[2]Small!$P11</f>
        <v>42716.72</v>
      </c>
      <c r="AV8" s="161"/>
      <c r="AW8" s="462">
        <f t="shared" ref="AW8:AW54" si="31">AU8-AV8</f>
        <v>42716.72</v>
      </c>
      <c r="AX8" s="161">
        <f>[2]Small!$Q11</f>
        <v>43050.879999999997</v>
      </c>
      <c r="AY8" s="161"/>
      <c r="AZ8" s="444">
        <f t="shared" ref="AZ8:AZ54" si="32">AX8-AY8</f>
        <v>43050.879999999997</v>
      </c>
      <c r="BA8" s="496">
        <f t="shared" si="10"/>
        <v>128603.79999999999</v>
      </c>
      <c r="BB8" s="492">
        <f t="shared" si="11"/>
        <v>0</v>
      </c>
      <c r="BC8" s="364">
        <f t="shared" ref="BC8:BC54" si="33">BA8-BB8</f>
        <v>128603.79999999999</v>
      </c>
      <c r="BD8" s="371">
        <f t="shared" si="12"/>
        <v>259447.06000000003</v>
      </c>
      <c r="BE8" s="372">
        <f t="shared" si="13"/>
        <v>0</v>
      </c>
      <c r="BF8" s="372">
        <f t="shared" ref="BF8:BF54" si="34">BD8-BE8</f>
        <v>259447.06000000003</v>
      </c>
      <c r="BG8" s="371">
        <f t="shared" si="14"/>
        <v>523584</v>
      </c>
      <c r="BH8" s="372">
        <f t="shared" si="15"/>
        <v>305835.31</v>
      </c>
      <c r="BI8" s="372">
        <f t="shared" ref="BI8:BI54" si="35">BG8-BH8</f>
        <v>217748.69</v>
      </c>
      <c r="BJ8" s="436"/>
      <c r="BK8" s="160">
        <f>VLOOKUP($B8,Test!$A$5:$I$58,6,0)</f>
        <v>56287.86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[2]Small!$F12</f>
        <v>45566.178</v>
      </c>
      <c r="F9" s="161">
        <v>41807.379999999997</v>
      </c>
      <c r="G9" s="448">
        <f t="shared" si="16"/>
        <v>3758.7980000000025</v>
      </c>
      <c r="H9" s="476">
        <f>[2]Small!$G12</f>
        <v>44.589999999999996</v>
      </c>
      <c r="I9" s="161">
        <v>212.98</v>
      </c>
      <c r="J9" s="448">
        <f t="shared" si="17"/>
        <v>-168.39</v>
      </c>
      <c r="K9" s="476">
        <f>[2]Small!$H12</f>
        <v>0</v>
      </c>
      <c r="L9" s="161">
        <v>1674.53</v>
      </c>
      <c r="M9" s="444">
        <f t="shared" si="18"/>
        <v>-1674.53</v>
      </c>
      <c r="N9" s="404">
        <f t="shared" si="7"/>
        <v>45610.767999999996</v>
      </c>
      <c r="O9" s="161">
        <f t="shared" si="7"/>
        <v>43694.89</v>
      </c>
      <c r="P9" s="403">
        <f t="shared" si="19"/>
        <v>1915.877999999997</v>
      </c>
      <c r="Q9" s="161">
        <f>[2]Small!$I12</f>
        <v>171.5</v>
      </c>
      <c r="R9" s="161">
        <v>452.15</v>
      </c>
      <c r="S9" s="462">
        <f t="shared" si="20"/>
        <v>-280.64999999999998</v>
      </c>
      <c r="T9" s="161">
        <f>[2]Small!$J12</f>
        <v>87.464999999999989</v>
      </c>
      <c r="U9" s="161"/>
      <c r="V9" s="462">
        <f t="shared" si="21"/>
        <v>87.464999999999989</v>
      </c>
      <c r="W9" s="161">
        <f>[2]Small!$K12</f>
        <v>44.589999999999996</v>
      </c>
      <c r="X9" s="161"/>
      <c r="Y9" s="462">
        <f t="shared" si="22"/>
        <v>44.589999999999996</v>
      </c>
      <c r="Z9" s="168">
        <f t="shared" si="8"/>
        <v>303.55499999999995</v>
      </c>
      <c r="AA9" s="161">
        <f t="shared" si="8"/>
        <v>452.15</v>
      </c>
      <c r="AB9" s="403">
        <f t="shared" si="23"/>
        <v>-148.59500000000003</v>
      </c>
      <c r="AC9" s="168">
        <f t="shared" si="24"/>
        <v>45914.322999999997</v>
      </c>
      <c r="AD9" s="161">
        <f t="shared" si="24"/>
        <v>44147.040000000001</v>
      </c>
      <c r="AE9" s="403">
        <f t="shared" si="25"/>
        <v>1767.2829999999958</v>
      </c>
      <c r="AF9" s="161">
        <f>[2]Small!$L12</f>
        <v>0</v>
      </c>
      <c r="AG9" s="161"/>
      <c r="AH9" s="462">
        <f t="shared" si="26"/>
        <v>0</v>
      </c>
      <c r="AI9" s="161">
        <f>[2]Small!$M12</f>
        <v>120.9075</v>
      </c>
      <c r="AJ9" s="161"/>
      <c r="AK9" s="462">
        <f t="shared" si="27"/>
        <v>120.9075</v>
      </c>
      <c r="AL9" s="161">
        <f>[2]Small!$N12</f>
        <v>0</v>
      </c>
      <c r="AM9" s="161"/>
      <c r="AN9" s="444">
        <f t="shared" si="28"/>
        <v>0</v>
      </c>
      <c r="AO9" s="404">
        <f t="shared" si="9"/>
        <v>120.9075</v>
      </c>
      <c r="AP9" s="161">
        <f t="shared" si="9"/>
        <v>0</v>
      </c>
      <c r="AQ9" s="403">
        <f t="shared" si="29"/>
        <v>120.9075</v>
      </c>
      <c r="AR9" s="161">
        <f>[2]Small!$O12</f>
        <v>0</v>
      </c>
      <c r="AS9" s="161"/>
      <c r="AT9" s="462">
        <f t="shared" si="30"/>
        <v>0</v>
      </c>
      <c r="AU9" s="161">
        <f>[2]Small!$P12</f>
        <v>39.787999999999997</v>
      </c>
      <c r="AV9" s="161"/>
      <c r="AW9" s="462">
        <f t="shared" si="31"/>
        <v>39.787999999999997</v>
      </c>
      <c r="AX9" s="161">
        <f>[2]Small!$Q12</f>
        <v>0</v>
      </c>
      <c r="AY9" s="161"/>
      <c r="AZ9" s="444">
        <f t="shared" si="32"/>
        <v>0</v>
      </c>
      <c r="BA9" s="496">
        <f t="shared" si="10"/>
        <v>39.787999999999997</v>
      </c>
      <c r="BB9" s="492">
        <f t="shared" si="11"/>
        <v>0</v>
      </c>
      <c r="BC9" s="364">
        <f t="shared" si="33"/>
        <v>39.787999999999997</v>
      </c>
      <c r="BD9" s="371">
        <f t="shared" si="12"/>
        <v>160.69549999999998</v>
      </c>
      <c r="BE9" s="372">
        <f t="shared" si="13"/>
        <v>0</v>
      </c>
      <c r="BF9" s="372">
        <f t="shared" si="34"/>
        <v>160.69549999999998</v>
      </c>
      <c r="BG9" s="371">
        <f t="shared" si="14"/>
        <v>46075.018499999998</v>
      </c>
      <c r="BH9" s="372">
        <f t="shared" si="15"/>
        <v>44147.040000000001</v>
      </c>
      <c r="BI9" s="372">
        <f t="shared" si="35"/>
        <v>1927.9784999999974</v>
      </c>
      <c r="BJ9" s="436"/>
      <c r="BK9" s="160">
        <f>VLOOKUP($B9,Test!$A$5:$I$58,6,0)</f>
        <v>1739.42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[2]Small!$F13</f>
        <v>0</v>
      </c>
      <c r="F10" s="161">
        <v>218.62</v>
      </c>
      <c r="G10" s="448">
        <f t="shared" si="16"/>
        <v>-218.62</v>
      </c>
      <c r="H10" s="476">
        <f>[2]Small!$G13</f>
        <v>0</v>
      </c>
      <c r="I10" s="161">
        <v>101.2</v>
      </c>
      <c r="J10" s="448">
        <f t="shared" si="17"/>
        <v>-101.2</v>
      </c>
      <c r="K10" s="476">
        <f>[2]Small!$H13</f>
        <v>50374.2</v>
      </c>
      <c r="L10" s="161">
        <v>51850.85</v>
      </c>
      <c r="M10" s="444">
        <f t="shared" si="18"/>
        <v>-1476.6500000000015</v>
      </c>
      <c r="N10" s="404">
        <f t="shared" si="7"/>
        <v>50374.2</v>
      </c>
      <c r="O10" s="161">
        <f t="shared" si="7"/>
        <v>52170.67</v>
      </c>
      <c r="P10" s="403">
        <f t="shared" si="19"/>
        <v>-1796.4700000000012</v>
      </c>
      <c r="Q10" s="161">
        <f>[2]Small!$I13</f>
        <v>0</v>
      </c>
      <c r="R10" s="161">
        <v>11.5</v>
      </c>
      <c r="S10" s="462">
        <f t="shared" si="20"/>
        <v>-11.5</v>
      </c>
      <c r="T10" s="161">
        <f>[2]Small!$J13</f>
        <v>0</v>
      </c>
      <c r="U10" s="161"/>
      <c r="V10" s="462">
        <f t="shared" si="21"/>
        <v>0</v>
      </c>
      <c r="W10" s="161">
        <f>[2]Small!$K13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11.5</v>
      </c>
      <c r="AB10" s="403">
        <f t="shared" si="23"/>
        <v>-11.5</v>
      </c>
      <c r="AC10" s="168">
        <f t="shared" si="24"/>
        <v>50374.2</v>
      </c>
      <c r="AD10" s="161">
        <f t="shared" si="24"/>
        <v>52182.17</v>
      </c>
      <c r="AE10" s="403">
        <f t="shared" si="25"/>
        <v>-1807.9700000000012</v>
      </c>
      <c r="AF10" s="161">
        <f>[2]Small!$L13</f>
        <v>0</v>
      </c>
      <c r="AG10" s="161"/>
      <c r="AH10" s="462">
        <f t="shared" si="26"/>
        <v>0</v>
      </c>
      <c r="AI10" s="161">
        <f>[2]Small!$M13</f>
        <v>0</v>
      </c>
      <c r="AJ10" s="161"/>
      <c r="AK10" s="462">
        <f t="shared" si="27"/>
        <v>0</v>
      </c>
      <c r="AL10" s="161">
        <f>[2]Small!$N13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[2]Small!$O13</f>
        <v>0</v>
      </c>
      <c r="AS10" s="161"/>
      <c r="AT10" s="462">
        <f t="shared" si="30"/>
        <v>0</v>
      </c>
      <c r="AU10" s="161">
        <f>[2]Small!$P13</f>
        <v>0</v>
      </c>
      <c r="AV10" s="161"/>
      <c r="AW10" s="462">
        <f t="shared" si="31"/>
        <v>0</v>
      </c>
      <c r="AX10" s="161">
        <f>[2]Small!$Q13</f>
        <v>132165.45850000001</v>
      </c>
      <c r="AY10" s="161"/>
      <c r="AZ10" s="444">
        <f t="shared" si="32"/>
        <v>132165.45850000001</v>
      </c>
      <c r="BA10" s="496">
        <f t="shared" si="10"/>
        <v>132165.45850000001</v>
      </c>
      <c r="BB10" s="492">
        <f t="shared" si="11"/>
        <v>0</v>
      </c>
      <c r="BC10" s="364">
        <f t="shared" si="33"/>
        <v>132165.45850000001</v>
      </c>
      <c r="BD10" s="371">
        <f t="shared" si="12"/>
        <v>132165.45850000001</v>
      </c>
      <c r="BE10" s="372">
        <f t="shared" si="13"/>
        <v>0</v>
      </c>
      <c r="BF10" s="372">
        <f t="shared" si="34"/>
        <v>132165.45850000001</v>
      </c>
      <c r="BG10" s="371">
        <f t="shared" si="14"/>
        <v>182539.65850000002</v>
      </c>
      <c r="BH10" s="372">
        <f t="shared" si="15"/>
        <v>52182.17</v>
      </c>
      <c r="BI10" s="372">
        <f t="shared" si="35"/>
        <v>130357.48850000002</v>
      </c>
      <c r="BJ10" s="436"/>
      <c r="BK10" s="160">
        <f>VLOOKUP($B10,Test!$A$5:$I$58,6,0)</f>
        <v>27095.55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[2]Small!$F14</f>
        <v>0</v>
      </c>
      <c r="F11" s="161"/>
      <c r="G11" s="448">
        <f t="shared" si="16"/>
        <v>0</v>
      </c>
      <c r="H11" s="476">
        <f>[2]Small!$G14</f>
        <v>0</v>
      </c>
      <c r="I11" s="161"/>
      <c r="J11" s="448">
        <f t="shared" si="17"/>
        <v>0</v>
      </c>
      <c r="K11" s="476">
        <f>[2]Small!$H14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[2]Small!$I14</f>
        <v>0</v>
      </c>
      <c r="R11" s="161"/>
      <c r="S11" s="462">
        <f t="shared" si="20"/>
        <v>0</v>
      </c>
      <c r="T11" s="161">
        <f>[2]Small!$J14</f>
        <v>0</v>
      </c>
      <c r="U11" s="161"/>
      <c r="V11" s="462">
        <f t="shared" si="21"/>
        <v>0</v>
      </c>
      <c r="W11" s="161">
        <f>[2]Small!$K14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[2]Small!$L14</f>
        <v>0</v>
      </c>
      <c r="AG11" s="161"/>
      <c r="AH11" s="462">
        <f t="shared" si="26"/>
        <v>0</v>
      </c>
      <c r="AI11" s="161">
        <f>[2]Small!$M14</f>
        <v>0</v>
      </c>
      <c r="AJ11" s="161"/>
      <c r="AK11" s="462">
        <f t="shared" si="27"/>
        <v>0</v>
      </c>
      <c r="AL11" s="161">
        <f>[2]Small!$N14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[2]Small!$O14</f>
        <v>0</v>
      </c>
      <c r="AS11" s="161"/>
      <c r="AT11" s="462">
        <f t="shared" si="30"/>
        <v>0</v>
      </c>
      <c r="AU11" s="161">
        <f>[2]Small!$P14</f>
        <v>0</v>
      </c>
      <c r="AV11" s="161"/>
      <c r="AW11" s="462">
        <f t="shared" si="31"/>
        <v>0</v>
      </c>
      <c r="AX11" s="161">
        <f>[2]Small!$Q14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VLOOKUP($B11,Test!$A$5:$I$58,6,0)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[2]Small!$F15</f>
        <v>4144</v>
      </c>
      <c r="F12" s="161">
        <v>4144</v>
      </c>
      <c r="G12" s="448">
        <f t="shared" si="16"/>
        <v>0</v>
      </c>
      <c r="H12" s="476">
        <f>[2]Small!$G15</f>
        <v>3876.66</v>
      </c>
      <c r="I12" s="161">
        <v>3876.66</v>
      </c>
      <c r="J12" s="448">
        <f t="shared" si="17"/>
        <v>0</v>
      </c>
      <c r="K12" s="476">
        <f>[2]Small!$H15</f>
        <v>4144</v>
      </c>
      <c r="L12" s="161">
        <v>5841.3</v>
      </c>
      <c r="M12" s="444">
        <f t="shared" si="18"/>
        <v>-1697.3000000000002</v>
      </c>
      <c r="N12" s="404">
        <f t="shared" si="7"/>
        <v>12164.66</v>
      </c>
      <c r="O12" s="161">
        <f t="shared" si="7"/>
        <v>13861.96</v>
      </c>
      <c r="P12" s="403">
        <f t="shared" si="19"/>
        <v>-1697.2999999999993</v>
      </c>
      <c r="Q12" s="161">
        <f>[2]Small!$I15</f>
        <v>4055</v>
      </c>
      <c r="R12" s="161">
        <v>4055</v>
      </c>
      <c r="S12" s="462">
        <f t="shared" si="20"/>
        <v>0</v>
      </c>
      <c r="T12" s="161">
        <f>[2]Small!$J15</f>
        <v>4189.8099999999995</v>
      </c>
      <c r="U12" s="161"/>
      <c r="V12" s="462">
        <f t="shared" si="21"/>
        <v>4189.8099999999995</v>
      </c>
      <c r="W12" s="161">
        <f>[2]Small!$K15</f>
        <v>4055</v>
      </c>
      <c r="X12" s="161"/>
      <c r="Y12" s="462">
        <f t="shared" si="22"/>
        <v>4055</v>
      </c>
      <c r="Z12" s="168">
        <f t="shared" si="8"/>
        <v>12299.81</v>
      </c>
      <c r="AA12" s="161">
        <f t="shared" si="8"/>
        <v>4055</v>
      </c>
      <c r="AB12" s="403">
        <f t="shared" si="23"/>
        <v>8244.81</v>
      </c>
      <c r="AC12" s="168">
        <f t="shared" si="24"/>
        <v>24464.47</v>
      </c>
      <c r="AD12" s="161">
        <f t="shared" si="24"/>
        <v>17916.96</v>
      </c>
      <c r="AE12" s="403">
        <f t="shared" si="25"/>
        <v>6547.510000000002</v>
      </c>
      <c r="AF12" s="161">
        <f>[2]Small!$L15</f>
        <v>4190</v>
      </c>
      <c r="AG12" s="161"/>
      <c r="AH12" s="462">
        <f t="shared" si="26"/>
        <v>4190</v>
      </c>
      <c r="AI12" s="161">
        <f>[2]Small!$M15</f>
        <v>4190</v>
      </c>
      <c r="AJ12" s="161"/>
      <c r="AK12" s="462">
        <f t="shared" si="27"/>
        <v>4190</v>
      </c>
      <c r="AL12" s="161">
        <f>[2]Small!$N15</f>
        <v>4054.99</v>
      </c>
      <c r="AM12" s="161"/>
      <c r="AN12" s="444">
        <f t="shared" si="28"/>
        <v>4054.99</v>
      </c>
      <c r="AO12" s="404">
        <f t="shared" si="9"/>
        <v>12434.99</v>
      </c>
      <c r="AP12" s="161">
        <f t="shared" si="9"/>
        <v>0</v>
      </c>
      <c r="AQ12" s="403">
        <f t="shared" si="29"/>
        <v>12434.99</v>
      </c>
      <c r="AR12" s="161">
        <f>[2]Small!$O15</f>
        <v>4190</v>
      </c>
      <c r="AS12" s="161"/>
      <c r="AT12" s="462">
        <f t="shared" si="30"/>
        <v>4190</v>
      </c>
      <c r="AU12" s="161">
        <f>[2]Small!$P15</f>
        <v>4054.7900000000009</v>
      </c>
      <c r="AV12" s="161"/>
      <c r="AW12" s="462">
        <f t="shared" si="31"/>
        <v>4054.7900000000009</v>
      </c>
      <c r="AX12" s="161">
        <f>[2]Small!$Q15</f>
        <v>4190</v>
      </c>
      <c r="AY12" s="161"/>
      <c r="AZ12" s="444">
        <f t="shared" si="32"/>
        <v>4190</v>
      </c>
      <c r="BA12" s="496">
        <f t="shared" si="10"/>
        <v>12434.79</v>
      </c>
      <c r="BB12" s="492">
        <f t="shared" si="11"/>
        <v>0</v>
      </c>
      <c r="BC12" s="364">
        <f t="shared" si="33"/>
        <v>12434.79</v>
      </c>
      <c r="BD12" s="371">
        <f t="shared" si="12"/>
        <v>24869.78</v>
      </c>
      <c r="BE12" s="372">
        <f t="shared" si="13"/>
        <v>0</v>
      </c>
      <c r="BF12" s="372">
        <f t="shared" si="34"/>
        <v>24869.78</v>
      </c>
      <c r="BG12" s="371">
        <f t="shared" si="14"/>
        <v>49334.25</v>
      </c>
      <c r="BH12" s="372">
        <f t="shared" si="15"/>
        <v>17916.96</v>
      </c>
      <c r="BI12" s="372">
        <f t="shared" si="35"/>
        <v>31417.29</v>
      </c>
      <c r="BJ12" s="436"/>
      <c r="BK12" s="160">
        <f>VLOOKUP($B12,Test!$A$5:$I$58,6,0)</f>
        <v>4874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[2]Small!$F16</f>
        <v>0</v>
      </c>
      <c r="F13" s="161"/>
      <c r="G13" s="448">
        <f t="shared" si="16"/>
        <v>0</v>
      </c>
      <c r="H13" s="476">
        <f>[2]Small!$G16</f>
        <v>0</v>
      </c>
      <c r="I13" s="161"/>
      <c r="J13" s="448">
        <f t="shared" si="17"/>
        <v>0</v>
      </c>
      <c r="K13" s="476">
        <f>[2]Small!$H16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[2]Small!$I16</f>
        <v>0</v>
      </c>
      <c r="R13" s="161"/>
      <c r="S13" s="462">
        <f t="shared" si="20"/>
        <v>0</v>
      </c>
      <c r="T13" s="161">
        <f>[2]Small!$J16</f>
        <v>0</v>
      </c>
      <c r="U13" s="161"/>
      <c r="V13" s="462">
        <f t="shared" si="21"/>
        <v>0</v>
      </c>
      <c r="W13" s="161">
        <f>[2]Small!$K16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[2]Small!$L16</f>
        <v>0</v>
      </c>
      <c r="AG13" s="161"/>
      <c r="AH13" s="462">
        <f t="shared" si="26"/>
        <v>0</v>
      </c>
      <c r="AI13" s="161">
        <f>[2]Small!$M16</f>
        <v>0</v>
      </c>
      <c r="AJ13" s="161"/>
      <c r="AK13" s="462">
        <f t="shared" si="27"/>
        <v>0</v>
      </c>
      <c r="AL13" s="161">
        <f>[2]Small!$N16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[2]Small!$O16</f>
        <v>0</v>
      </c>
      <c r="AS13" s="161"/>
      <c r="AT13" s="462">
        <f t="shared" si="30"/>
        <v>0</v>
      </c>
      <c r="AU13" s="161">
        <f>[2]Small!$P16</f>
        <v>0</v>
      </c>
      <c r="AV13" s="161"/>
      <c r="AW13" s="462">
        <f t="shared" si="31"/>
        <v>0</v>
      </c>
      <c r="AX13" s="161">
        <f>[2]Small!$Q16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VLOOKUP($B13,Test!$A$5:$I$58,6,0)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[2]Small!$F17</f>
        <v>154578.50923999998</v>
      </c>
      <c r="F14" s="161">
        <v>93280.87</v>
      </c>
      <c r="G14" s="448">
        <f t="shared" si="16"/>
        <v>61297.63923999999</v>
      </c>
      <c r="H14" s="476">
        <f>[2]Small!$G17</f>
        <v>165394.95799999998</v>
      </c>
      <c r="I14" s="161">
        <v>192579.65</v>
      </c>
      <c r="J14" s="448">
        <f t="shared" si="17"/>
        <v>-27184.69200000001</v>
      </c>
      <c r="K14" s="476">
        <f>[2]Small!$H17</f>
        <v>194402.23</v>
      </c>
      <c r="L14" s="161">
        <v>157400.46</v>
      </c>
      <c r="M14" s="444">
        <f t="shared" si="18"/>
        <v>37001.770000000019</v>
      </c>
      <c r="N14" s="404">
        <f t="shared" si="7"/>
        <v>514375.69724000001</v>
      </c>
      <c r="O14" s="161">
        <f t="shared" si="7"/>
        <v>443260.98</v>
      </c>
      <c r="P14" s="403">
        <f t="shared" si="19"/>
        <v>71114.717240000027</v>
      </c>
      <c r="Q14" s="161">
        <f>[2]Small!$I17</f>
        <v>262635.15000000002</v>
      </c>
      <c r="R14" s="161">
        <v>98365.98</v>
      </c>
      <c r="S14" s="462">
        <f t="shared" si="20"/>
        <v>164269.17000000004</v>
      </c>
      <c r="T14" s="161">
        <f>[2]Small!$J17</f>
        <v>222924.00449999998</v>
      </c>
      <c r="U14" s="161"/>
      <c r="V14" s="462">
        <f t="shared" si="21"/>
        <v>222924.00449999998</v>
      </c>
      <c r="W14" s="161">
        <f>[2]Small!$K17</f>
        <v>158318.29499999998</v>
      </c>
      <c r="X14" s="161"/>
      <c r="Y14" s="462">
        <f t="shared" si="22"/>
        <v>158318.29499999998</v>
      </c>
      <c r="Z14" s="168">
        <f t="shared" si="8"/>
        <v>643877.44949999999</v>
      </c>
      <c r="AA14" s="161">
        <f t="shared" si="8"/>
        <v>98365.98</v>
      </c>
      <c r="AB14" s="403">
        <f t="shared" si="23"/>
        <v>545511.46950000001</v>
      </c>
      <c r="AC14" s="168">
        <f t="shared" si="24"/>
        <v>1158253.14674</v>
      </c>
      <c r="AD14" s="161">
        <f t="shared" si="24"/>
        <v>541626.96</v>
      </c>
      <c r="AE14" s="403">
        <f t="shared" si="25"/>
        <v>616626.18674000003</v>
      </c>
      <c r="AF14" s="161">
        <f>[2]Small!$L17</f>
        <v>127065.27499999999</v>
      </c>
      <c r="AG14" s="161"/>
      <c r="AH14" s="462">
        <f t="shared" si="26"/>
        <v>127065.27499999999</v>
      </c>
      <c r="AI14" s="161">
        <f>[2]Small!$M17</f>
        <v>110343.095</v>
      </c>
      <c r="AJ14" s="161"/>
      <c r="AK14" s="462">
        <f t="shared" si="27"/>
        <v>110343.095</v>
      </c>
      <c r="AL14" s="161">
        <f>[2]Small!$N17</f>
        <v>130694.36902</v>
      </c>
      <c r="AM14" s="161"/>
      <c r="AN14" s="444">
        <f t="shared" si="28"/>
        <v>130694.36902</v>
      </c>
      <c r="AO14" s="404">
        <f t="shared" si="9"/>
        <v>368102.73901999998</v>
      </c>
      <c r="AP14" s="161">
        <f t="shared" si="9"/>
        <v>0</v>
      </c>
      <c r="AQ14" s="403">
        <f t="shared" si="29"/>
        <v>368102.73901999998</v>
      </c>
      <c r="AR14" s="161">
        <f>[2]Small!$O17</f>
        <v>92482.395000000004</v>
      </c>
      <c r="AS14" s="161"/>
      <c r="AT14" s="462">
        <f t="shared" si="30"/>
        <v>92482.395000000004</v>
      </c>
      <c r="AU14" s="161">
        <f>[2]Small!$P17</f>
        <v>117677.655</v>
      </c>
      <c r="AV14" s="161"/>
      <c r="AW14" s="462">
        <f t="shared" si="31"/>
        <v>117677.655</v>
      </c>
      <c r="AX14" s="161">
        <f>[2]Small!$Q17</f>
        <v>106309.13</v>
      </c>
      <c r="AY14" s="161"/>
      <c r="AZ14" s="444">
        <f t="shared" si="32"/>
        <v>106309.13</v>
      </c>
      <c r="BA14" s="496">
        <f t="shared" si="10"/>
        <v>316469.18</v>
      </c>
      <c r="BB14" s="492">
        <f t="shared" si="11"/>
        <v>0</v>
      </c>
      <c r="BC14" s="364">
        <f t="shared" si="33"/>
        <v>316469.18</v>
      </c>
      <c r="BD14" s="371">
        <f t="shared" si="12"/>
        <v>684571.91902000003</v>
      </c>
      <c r="BE14" s="372">
        <f t="shared" si="13"/>
        <v>0</v>
      </c>
      <c r="BF14" s="372">
        <f t="shared" si="34"/>
        <v>684571.91902000003</v>
      </c>
      <c r="BG14" s="371">
        <f t="shared" si="14"/>
        <v>1842825.0657600001</v>
      </c>
      <c r="BH14" s="372">
        <f t="shared" si="15"/>
        <v>541626.96</v>
      </c>
      <c r="BI14" s="372">
        <f t="shared" si="35"/>
        <v>1301198.1057600002</v>
      </c>
      <c r="BJ14" s="436"/>
      <c r="BK14" s="160">
        <f>VLOOKUP($B14,Test!$A$5:$I$58,6,0)</f>
        <v>70071.100000000006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[2]Small!$F18</f>
        <v>196487.63664590311</v>
      </c>
      <c r="F15" s="161">
        <v>198322.15</v>
      </c>
      <c r="G15" s="448">
        <f t="shared" si="16"/>
        <v>-1834.5133540968818</v>
      </c>
      <c r="H15" s="476">
        <f>[2]Small!$G18</f>
        <v>193882.33140953179</v>
      </c>
      <c r="I15" s="161">
        <v>208902.61</v>
      </c>
      <c r="J15" s="448">
        <f t="shared" si="17"/>
        <v>-15020.278590468195</v>
      </c>
      <c r="K15" s="476">
        <f>[2]Small!$H18</f>
        <v>204783.84266320415</v>
      </c>
      <c r="L15" s="161">
        <v>210151.43</v>
      </c>
      <c r="M15" s="444">
        <f t="shared" si="18"/>
        <v>-5367.5873367958411</v>
      </c>
      <c r="N15" s="404">
        <f t="shared" si="7"/>
        <v>595153.81071863906</v>
      </c>
      <c r="O15" s="161">
        <f t="shared" si="7"/>
        <v>617376.18999999994</v>
      </c>
      <c r="P15" s="403">
        <f t="shared" si="19"/>
        <v>-22222.379281360889</v>
      </c>
      <c r="Q15" s="161">
        <f>[2]Small!$I18</f>
        <v>169852.13494667766</v>
      </c>
      <c r="R15" s="161">
        <v>120312.97</v>
      </c>
      <c r="S15" s="462">
        <f t="shared" si="20"/>
        <v>49539.164946677658</v>
      </c>
      <c r="T15" s="161">
        <f>[2]Small!$J18</f>
        <v>196976.70941844248</v>
      </c>
      <c r="U15" s="161"/>
      <c r="V15" s="462">
        <f t="shared" si="21"/>
        <v>196976.70941844248</v>
      </c>
      <c r="W15" s="161">
        <f>[2]Small!$K18</f>
        <v>199281.54843067378</v>
      </c>
      <c r="X15" s="161"/>
      <c r="Y15" s="462">
        <f t="shared" si="22"/>
        <v>199281.54843067378</v>
      </c>
      <c r="Z15" s="168">
        <f t="shared" si="8"/>
        <v>566110.39279579394</v>
      </c>
      <c r="AA15" s="161">
        <f t="shared" si="8"/>
        <v>120312.97</v>
      </c>
      <c r="AB15" s="403">
        <f t="shared" si="23"/>
        <v>445797.42279579397</v>
      </c>
      <c r="AC15" s="168">
        <f t="shared" si="24"/>
        <v>1161264.203514433</v>
      </c>
      <c r="AD15" s="161">
        <f t="shared" si="24"/>
        <v>737689.15999999992</v>
      </c>
      <c r="AE15" s="403">
        <f t="shared" si="25"/>
        <v>423575.04351443308</v>
      </c>
      <c r="AF15" s="161">
        <f>[2]Small!$L18</f>
        <v>197313.63110094893</v>
      </c>
      <c r="AG15" s="161"/>
      <c r="AH15" s="462">
        <f t="shared" si="26"/>
        <v>197313.63110094893</v>
      </c>
      <c r="AI15" s="161">
        <f>[2]Small!$M18</f>
        <v>193972.95946753398</v>
      </c>
      <c r="AJ15" s="161"/>
      <c r="AK15" s="462">
        <f t="shared" si="27"/>
        <v>193972.95946753398</v>
      </c>
      <c r="AL15" s="161">
        <f>[2]Small!$N18</f>
        <v>202667.22849200727</v>
      </c>
      <c r="AM15" s="161"/>
      <c r="AN15" s="444">
        <f t="shared" si="28"/>
        <v>202667.22849200727</v>
      </c>
      <c r="AO15" s="404">
        <f t="shared" si="9"/>
        <v>593953.81906049012</v>
      </c>
      <c r="AP15" s="161">
        <f t="shared" si="9"/>
        <v>0</v>
      </c>
      <c r="AQ15" s="403">
        <f t="shared" si="29"/>
        <v>593953.81906049012</v>
      </c>
      <c r="AR15" s="161">
        <f>[2]Small!$O18</f>
        <v>196668.67187109415</v>
      </c>
      <c r="AS15" s="161"/>
      <c r="AT15" s="462">
        <f t="shared" si="30"/>
        <v>196668.67187109415</v>
      </c>
      <c r="AU15" s="161">
        <f>[2]Small!$P18</f>
        <v>202515.77594800064</v>
      </c>
      <c r="AV15" s="161"/>
      <c r="AW15" s="462">
        <f t="shared" si="31"/>
        <v>202515.77594800064</v>
      </c>
      <c r="AX15" s="161">
        <f>[2]Small!$Q18</f>
        <v>183830.96129009122</v>
      </c>
      <c r="AY15" s="161"/>
      <c r="AZ15" s="444">
        <f t="shared" si="32"/>
        <v>183830.96129009122</v>
      </c>
      <c r="BA15" s="496">
        <f t="shared" si="10"/>
        <v>583015.40910918592</v>
      </c>
      <c r="BB15" s="492">
        <f t="shared" si="11"/>
        <v>0</v>
      </c>
      <c r="BC15" s="364">
        <f t="shared" si="33"/>
        <v>583015.40910918592</v>
      </c>
      <c r="BD15" s="371">
        <f t="shared" si="12"/>
        <v>1176969.2281696761</v>
      </c>
      <c r="BE15" s="372">
        <f t="shared" si="13"/>
        <v>0</v>
      </c>
      <c r="BF15" s="372">
        <f t="shared" si="34"/>
        <v>1176969.2281696761</v>
      </c>
      <c r="BG15" s="371">
        <f t="shared" si="14"/>
        <v>2338233.4316841094</v>
      </c>
      <c r="BH15" s="372">
        <f t="shared" si="15"/>
        <v>737689.15999999992</v>
      </c>
      <c r="BI15" s="372">
        <f t="shared" si="35"/>
        <v>1600544.2716841095</v>
      </c>
      <c r="BJ15" s="436"/>
      <c r="BK15" s="160">
        <f>VLOOKUP($B15,Test!$A$5:$I$58,6,0)</f>
        <v>191379.8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[2]Small!$F19</f>
        <v>19924</v>
      </c>
      <c r="F16" s="161">
        <v>16137.33</v>
      </c>
      <c r="G16" s="448">
        <f t="shared" si="16"/>
        <v>3786.67</v>
      </c>
      <c r="H16" s="476">
        <f>[2]Small!$G19</f>
        <v>19660</v>
      </c>
      <c r="I16" s="161">
        <v>16418.75</v>
      </c>
      <c r="J16" s="448">
        <f t="shared" si="17"/>
        <v>3241.25</v>
      </c>
      <c r="K16" s="476">
        <f>[2]Small!$H19</f>
        <v>20765</v>
      </c>
      <c r="L16" s="161">
        <v>17199.12</v>
      </c>
      <c r="M16" s="444">
        <f t="shared" si="18"/>
        <v>3565.880000000001</v>
      </c>
      <c r="N16" s="404">
        <f t="shared" si="7"/>
        <v>60349</v>
      </c>
      <c r="O16" s="161">
        <f t="shared" si="7"/>
        <v>49755.199999999997</v>
      </c>
      <c r="P16" s="403">
        <f t="shared" si="19"/>
        <v>10593.800000000003</v>
      </c>
      <c r="Q16" s="161">
        <f>[2]Small!$I19</f>
        <v>17223</v>
      </c>
      <c r="R16" s="161">
        <v>15560.37</v>
      </c>
      <c r="S16" s="462">
        <f t="shared" si="20"/>
        <v>1662.6299999999992</v>
      </c>
      <c r="T16" s="161">
        <f>[2]Small!$J19</f>
        <v>19811</v>
      </c>
      <c r="U16" s="161"/>
      <c r="V16" s="462">
        <f t="shared" si="21"/>
        <v>19811</v>
      </c>
      <c r="W16" s="161">
        <f>[2]Small!$K19</f>
        <v>19822</v>
      </c>
      <c r="X16" s="161"/>
      <c r="Y16" s="462">
        <f t="shared" si="22"/>
        <v>19822</v>
      </c>
      <c r="Z16" s="168">
        <f t="shared" si="8"/>
        <v>56856</v>
      </c>
      <c r="AA16" s="161">
        <f t="shared" si="8"/>
        <v>15560.37</v>
      </c>
      <c r="AB16" s="403">
        <f t="shared" si="23"/>
        <v>41295.629999999997</v>
      </c>
      <c r="AC16" s="168">
        <f t="shared" si="24"/>
        <v>117205</v>
      </c>
      <c r="AD16" s="161">
        <f t="shared" si="24"/>
        <v>65315.57</v>
      </c>
      <c r="AE16" s="403">
        <f t="shared" si="25"/>
        <v>51889.43</v>
      </c>
      <c r="AF16" s="161">
        <f>[2]Small!$L19</f>
        <v>19326</v>
      </c>
      <c r="AG16" s="161"/>
      <c r="AH16" s="462">
        <f t="shared" si="26"/>
        <v>19326</v>
      </c>
      <c r="AI16" s="161">
        <f>[2]Small!$M19</f>
        <v>18987</v>
      </c>
      <c r="AJ16" s="161"/>
      <c r="AK16" s="462">
        <f t="shared" si="27"/>
        <v>18987</v>
      </c>
      <c r="AL16" s="161">
        <f>[2]Small!$N19</f>
        <v>19869</v>
      </c>
      <c r="AM16" s="161"/>
      <c r="AN16" s="444">
        <f t="shared" si="28"/>
        <v>19869</v>
      </c>
      <c r="AO16" s="404">
        <f t="shared" si="9"/>
        <v>58182</v>
      </c>
      <c r="AP16" s="161">
        <f t="shared" si="9"/>
        <v>0</v>
      </c>
      <c r="AQ16" s="403">
        <f t="shared" si="29"/>
        <v>58182</v>
      </c>
      <c r="AR16" s="161">
        <f>[2]Small!$O19</f>
        <v>19260</v>
      </c>
      <c r="AS16" s="161"/>
      <c r="AT16" s="462">
        <f t="shared" si="30"/>
        <v>19260</v>
      </c>
      <c r="AU16" s="161">
        <f>[2]Small!$P19</f>
        <v>19853</v>
      </c>
      <c r="AV16" s="161"/>
      <c r="AW16" s="462">
        <f t="shared" si="31"/>
        <v>19853</v>
      </c>
      <c r="AX16" s="161">
        <f>[2]Small!$Q19</f>
        <v>17959</v>
      </c>
      <c r="AY16" s="161"/>
      <c r="AZ16" s="444">
        <f t="shared" si="32"/>
        <v>17959</v>
      </c>
      <c r="BA16" s="496">
        <f t="shared" si="10"/>
        <v>57072</v>
      </c>
      <c r="BB16" s="492">
        <f t="shared" si="11"/>
        <v>0</v>
      </c>
      <c r="BC16" s="364">
        <f t="shared" si="33"/>
        <v>57072</v>
      </c>
      <c r="BD16" s="371">
        <f t="shared" si="12"/>
        <v>115254</v>
      </c>
      <c r="BE16" s="372">
        <f t="shared" si="13"/>
        <v>0</v>
      </c>
      <c r="BF16" s="372">
        <f t="shared" si="34"/>
        <v>115254</v>
      </c>
      <c r="BG16" s="371">
        <f t="shared" si="14"/>
        <v>232459</v>
      </c>
      <c r="BH16" s="372">
        <f t="shared" si="15"/>
        <v>65315.57</v>
      </c>
      <c r="BI16" s="372">
        <f t="shared" si="35"/>
        <v>167143.43</v>
      </c>
      <c r="BJ16" s="436"/>
      <c r="BK16" s="160">
        <f>VLOOKUP($B16,Test!$A$5:$I$58,6,0)</f>
        <v>23476.16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[2]Small!$F20</f>
        <v>0</v>
      </c>
      <c r="F17" s="161"/>
      <c r="G17" s="448">
        <f t="shared" si="16"/>
        <v>0</v>
      </c>
      <c r="H17" s="476">
        <f>[2]Small!$G20</f>
        <v>0</v>
      </c>
      <c r="I17" s="161"/>
      <c r="J17" s="448">
        <f t="shared" si="17"/>
        <v>0</v>
      </c>
      <c r="K17" s="476">
        <f>[2]Small!$H20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[2]Small!$I20</f>
        <v>0</v>
      </c>
      <c r="R17" s="161"/>
      <c r="S17" s="462">
        <f t="shared" si="20"/>
        <v>0</v>
      </c>
      <c r="T17" s="161">
        <f>[2]Small!$J20</f>
        <v>0</v>
      </c>
      <c r="U17" s="161"/>
      <c r="V17" s="462">
        <f t="shared" si="21"/>
        <v>0</v>
      </c>
      <c r="W17" s="161">
        <f>[2]Small!$K20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[2]Small!$L20</f>
        <v>0</v>
      </c>
      <c r="AG17" s="161"/>
      <c r="AH17" s="462">
        <f t="shared" si="26"/>
        <v>0</v>
      </c>
      <c r="AI17" s="161">
        <f>[2]Small!$M20</f>
        <v>0</v>
      </c>
      <c r="AJ17" s="161"/>
      <c r="AK17" s="462">
        <f t="shared" si="27"/>
        <v>0</v>
      </c>
      <c r="AL17" s="161">
        <f>[2]Small!$N20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[2]Small!$O20</f>
        <v>0</v>
      </c>
      <c r="AS17" s="161"/>
      <c r="AT17" s="462">
        <f t="shared" si="30"/>
        <v>0</v>
      </c>
      <c r="AU17" s="161">
        <f>[2]Small!$P20</f>
        <v>0</v>
      </c>
      <c r="AV17" s="161"/>
      <c r="AW17" s="462">
        <f t="shared" si="31"/>
        <v>0</v>
      </c>
      <c r="AX17" s="161">
        <f>[2]Small!$Q20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VLOOKUP($B17,Test!$A$5:$I$58,6,0)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[2]Small!$F21</f>
        <v>6451.4642013515622</v>
      </c>
      <c r="F18" s="161">
        <v>7507.26</v>
      </c>
      <c r="G18" s="448">
        <f t="shared" si="16"/>
        <v>-1055.795798648438</v>
      </c>
      <c r="H18" s="476">
        <f>[2]Small!$G21</f>
        <v>6424.9775653037905</v>
      </c>
      <c r="I18" s="161">
        <v>5405.89</v>
      </c>
      <c r="J18" s="448">
        <f t="shared" si="17"/>
        <v>1019.0875653037901</v>
      </c>
      <c r="K18" s="476">
        <f>[2]Small!$H21</f>
        <v>6745.7959693868424</v>
      </c>
      <c r="L18" s="161">
        <v>6140.28</v>
      </c>
      <c r="M18" s="444">
        <f t="shared" si="18"/>
        <v>605.5159693868427</v>
      </c>
      <c r="N18" s="404">
        <f t="shared" si="7"/>
        <v>19622.237736042196</v>
      </c>
      <c r="O18" s="161">
        <f t="shared" si="7"/>
        <v>19053.43</v>
      </c>
      <c r="P18" s="403">
        <f t="shared" si="19"/>
        <v>568.80773604219576</v>
      </c>
      <c r="Q18" s="161">
        <f>[2]Small!$I21</f>
        <v>5663.3335703246757</v>
      </c>
      <c r="R18" s="161">
        <v>3696.03</v>
      </c>
      <c r="S18" s="462">
        <f t="shared" si="20"/>
        <v>1967.3035703246755</v>
      </c>
      <c r="T18" s="161">
        <f>[2]Small!$J21</f>
        <v>6308.3185771427825</v>
      </c>
      <c r="U18" s="161"/>
      <c r="V18" s="462">
        <f t="shared" si="21"/>
        <v>6308.3185771427825</v>
      </c>
      <c r="W18" s="161">
        <f>[2]Small!$K21</f>
        <v>6513.4176930844942</v>
      </c>
      <c r="X18" s="161"/>
      <c r="Y18" s="462">
        <f t="shared" si="22"/>
        <v>6513.4176930844942</v>
      </c>
      <c r="Z18" s="168">
        <f t="shared" si="8"/>
        <v>18485.069840551954</v>
      </c>
      <c r="AA18" s="161">
        <f t="shared" si="8"/>
        <v>3696.03</v>
      </c>
      <c r="AB18" s="403">
        <f t="shared" si="23"/>
        <v>14789.039840551954</v>
      </c>
      <c r="AC18" s="168">
        <f t="shared" si="24"/>
        <v>38107.307576594147</v>
      </c>
      <c r="AD18" s="161">
        <f t="shared" si="24"/>
        <v>22749.46</v>
      </c>
      <c r="AE18" s="403">
        <f t="shared" si="25"/>
        <v>15357.847576594148</v>
      </c>
      <c r="AF18" s="161">
        <f>[2]Small!$L21</f>
        <v>5674.6956081158278</v>
      </c>
      <c r="AG18" s="161"/>
      <c r="AH18" s="462">
        <f t="shared" si="26"/>
        <v>5674.6956081158278</v>
      </c>
      <c r="AI18" s="161">
        <f>[2]Small!$M21</f>
        <v>6012.7032499536081</v>
      </c>
      <c r="AJ18" s="161"/>
      <c r="AK18" s="462">
        <f t="shared" si="27"/>
        <v>6012.7032499536081</v>
      </c>
      <c r="AL18" s="161">
        <f>[2]Small!$N21</f>
        <v>6469.2599353543146</v>
      </c>
      <c r="AM18" s="161"/>
      <c r="AN18" s="444">
        <f t="shared" si="28"/>
        <v>6469.2599353543146</v>
      </c>
      <c r="AO18" s="404">
        <f t="shared" si="9"/>
        <v>18156.65879342375</v>
      </c>
      <c r="AP18" s="161">
        <f t="shared" si="9"/>
        <v>0</v>
      </c>
      <c r="AQ18" s="403">
        <f t="shared" si="29"/>
        <v>18156.65879342375</v>
      </c>
      <c r="AR18" s="161">
        <f>[2]Small!$O21</f>
        <v>6070.0563318839286</v>
      </c>
      <c r="AS18" s="161"/>
      <c r="AT18" s="462">
        <f t="shared" si="30"/>
        <v>6070.0563318839286</v>
      </c>
      <c r="AU18" s="161">
        <f>[2]Small!$P21</f>
        <v>6101.1664355400007</v>
      </c>
      <c r="AV18" s="161"/>
      <c r="AW18" s="462">
        <f t="shared" si="31"/>
        <v>6101.1664355400007</v>
      </c>
      <c r="AX18" s="161">
        <f>[2]Small!$Q21</f>
        <v>5783.7572463708448</v>
      </c>
      <c r="AY18" s="161"/>
      <c r="AZ18" s="444">
        <f t="shared" si="32"/>
        <v>5783.7572463708448</v>
      </c>
      <c r="BA18" s="496">
        <f t="shared" si="10"/>
        <v>17954.980013794775</v>
      </c>
      <c r="BB18" s="492">
        <f t="shared" si="11"/>
        <v>0</v>
      </c>
      <c r="BC18" s="364">
        <f t="shared" si="33"/>
        <v>17954.980013794775</v>
      </c>
      <c r="BD18" s="371">
        <f t="shared" si="12"/>
        <v>36111.638807218522</v>
      </c>
      <c r="BE18" s="372">
        <f t="shared" si="13"/>
        <v>0</v>
      </c>
      <c r="BF18" s="372">
        <f t="shared" si="34"/>
        <v>36111.638807218522</v>
      </c>
      <c r="BG18" s="371">
        <f t="shared" si="14"/>
        <v>74218.946383812669</v>
      </c>
      <c r="BH18" s="372">
        <f t="shared" si="15"/>
        <v>22749.46</v>
      </c>
      <c r="BI18" s="372">
        <f t="shared" si="35"/>
        <v>51469.486383812669</v>
      </c>
      <c r="BJ18" s="436"/>
      <c r="BK18" s="160">
        <f>VLOOKUP($B18,Test!$A$5:$I$58,6,0)</f>
        <v>1939.43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[2]Small!$F22</f>
        <v>0</v>
      </c>
      <c r="F19" s="161">
        <v>135.96</v>
      </c>
      <c r="G19" s="448">
        <f t="shared" si="16"/>
        <v>-135.96</v>
      </c>
      <c r="H19" s="476">
        <f>[2]Small!$G22</f>
        <v>0</v>
      </c>
      <c r="I19" s="161"/>
      <c r="J19" s="448">
        <f t="shared" si="17"/>
        <v>0</v>
      </c>
      <c r="K19" s="476">
        <f>[2]Small!$H22</f>
        <v>0</v>
      </c>
      <c r="L19" s="161"/>
      <c r="M19" s="444">
        <f t="shared" si="18"/>
        <v>0</v>
      </c>
      <c r="N19" s="404">
        <f t="shared" si="7"/>
        <v>0</v>
      </c>
      <c r="O19" s="161">
        <f t="shared" si="7"/>
        <v>135.96</v>
      </c>
      <c r="P19" s="403">
        <f t="shared" si="19"/>
        <v>-135.96</v>
      </c>
      <c r="Q19" s="161">
        <f>[2]Small!$I22</f>
        <v>0</v>
      </c>
      <c r="R19" s="161">
        <v>4410.97</v>
      </c>
      <c r="S19" s="462">
        <f t="shared" si="20"/>
        <v>-4410.97</v>
      </c>
      <c r="T19" s="161">
        <f>[2]Small!$J22</f>
        <v>0</v>
      </c>
      <c r="U19" s="161"/>
      <c r="V19" s="462">
        <f t="shared" si="21"/>
        <v>0</v>
      </c>
      <c r="W19" s="161">
        <f>[2]Small!$K22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4410.97</v>
      </c>
      <c r="AB19" s="403">
        <f t="shared" si="23"/>
        <v>-4410.97</v>
      </c>
      <c r="AC19" s="168">
        <f t="shared" si="24"/>
        <v>0</v>
      </c>
      <c r="AD19" s="161">
        <f t="shared" si="24"/>
        <v>4546.93</v>
      </c>
      <c r="AE19" s="403">
        <f t="shared" si="25"/>
        <v>-4546.93</v>
      </c>
      <c r="AF19" s="161">
        <f>[2]Small!$L22</f>
        <v>0</v>
      </c>
      <c r="AG19" s="161"/>
      <c r="AH19" s="462">
        <f t="shared" si="26"/>
        <v>0</v>
      </c>
      <c r="AI19" s="161">
        <f>[2]Small!$M22</f>
        <v>0</v>
      </c>
      <c r="AJ19" s="161"/>
      <c r="AK19" s="462">
        <f t="shared" si="27"/>
        <v>0</v>
      </c>
      <c r="AL19" s="161">
        <f>[2]Small!$N22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[2]Small!$O22</f>
        <v>0</v>
      </c>
      <c r="AS19" s="161"/>
      <c r="AT19" s="462">
        <f t="shared" si="30"/>
        <v>0</v>
      </c>
      <c r="AU19" s="161">
        <f>[2]Small!$P22</f>
        <v>0</v>
      </c>
      <c r="AV19" s="161"/>
      <c r="AW19" s="462">
        <f t="shared" si="31"/>
        <v>0</v>
      </c>
      <c r="AX19" s="161">
        <f>[2]Small!$Q22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4546.93</v>
      </c>
      <c r="BI19" s="372">
        <f t="shared" si="35"/>
        <v>-4546.93</v>
      </c>
      <c r="BJ19" s="436"/>
      <c r="BK19" s="160">
        <f>VLOOKUP($B19,Test!$A$5:$I$58,6,0)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[2]Small!$F23</f>
        <v>0</v>
      </c>
      <c r="F20" s="161">
        <v>0</v>
      </c>
      <c r="G20" s="448">
        <f t="shared" si="16"/>
        <v>0</v>
      </c>
      <c r="H20" s="476">
        <f>[2]Small!$G23</f>
        <v>0</v>
      </c>
      <c r="I20" s="161">
        <v>0</v>
      </c>
      <c r="J20" s="448">
        <f t="shared" si="17"/>
        <v>0</v>
      </c>
      <c r="K20" s="476">
        <f>[2]Small!$H23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[2]Small!$I23</f>
        <v>0</v>
      </c>
      <c r="R20" s="161">
        <v>0</v>
      </c>
      <c r="S20" s="462">
        <f t="shared" si="20"/>
        <v>0</v>
      </c>
      <c r="T20" s="161">
        <f>[2]Small!$J23</f>
        <v>0</v>
      </c>
      <c r="U20" s="161"/>
      <c r="V20" s="462">
        <f t="shared" si="21"/>
        <v>0</v>
      </c>
      <c r="W20" s="161">
        <f>[2]Small!$K23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[2]Small!$L23</f>
        <v>0</v>
      </c>
      <c r="AG20" s="161"/>
      <c r="AH20" s="462">
        <f t="shared" si="26"/>
        <v>0</v>
      </c>
      <c r="AI20" s="161">
        <f>[2]Small!$M23</f>
        <v>0</v>
      </c>
      <c r="AJ20" s="161"/>
      <c r="AK20" s="462">
        <f t="shared" si="27"/>
        <v>0</v>
      </c>
      <c r="AL20" s="161">
        <f>[2]Small!$N23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[2]Small!$O23</f>
        <v>0</v>
      </c>
      <c r="AS20" s="161"/>
      <c r="AT20" s="462">
        <f t="shared" si="30"/>
        <v>0</v>
      </c>
      <c r="AU20" s="161">
        <f>[2]Small!$P23</f>
        <v>0</v>
      </c>
      <c r="AV20" s="161"/>
      <c r="AW20" s="462">
        <f t="shared" si="31"/>
        <v>0</v>
      </c>
      <c r="AX20" s="161">
        <f>[2]Small!$Q23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VLOOKUP($B20,Test!$A$5:$I$58,6,0)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[2]Small!$F24</f>
        <v>0</v>
      </c>
      <c r="F21" s="161">
        <v>-90000</v>
      </c>
      <c r="G21" s="448">
        <f t="shared" si="16"/>
        <v>90000</v>
      </c>
      <c r="H21" s="476">
        <f>[2]Small!$G24</f>
        <v>0</v>
      </c>
      <c r="I21" s="161">
        <v>-72000</v>
      </c>
      <c r="J21" s="448">
        <f t="shared" si="17"/>
        <v>72000</v>
      </c>
      <c r="K21" s="476">
        <f>[2]Small!$H24</f>
        <v>0</v>
      </c>
      <c r="L21" s="161">
        <v>-88150</v>
      </c>
      <c r="M21" s="444">
        <f t="shared" si="18"/>
        <v>88150</v>
      </c>
      <c r="N21" s="404">
        <f t="shared" si="7"/>
        <v>0</v>
      </c>
      <c r="O21" s="161">
        <f t="shared" si="7"/>
        <v>-250150</v>
      </c>
      <c r="P21" s="403">
        <f t="shared" si="19"/>
        <v>250150</v>
      </c>
      <c r="Q21" s="161">
        <f>[2]Small!$I24</f>
        <v>0</v>
      </c>
      <c r="R21" s="161">
        <v>-49800</v>
      </c>
      <c r="S21" s="462">
        <f t="shared" si="20"/>
        <v>49800</v>
      </c>
      <c r="T21" s="161">
        <f>[2]Small!$J24</f>
        <v>0</v>
      </c>
      <c r="U21" s="161"/>
      <c r="V21" s="462">
        <f t="shared" si="21"/>
        <v>0</v>
      </c>
      <c r="W21" s="161">
        <f>[2]Small!$K24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-49800</v>
      </c>
      <c r="AB21" s="403">
        <f t="shared" si="23"/>
        <v>49800</v>
      </c>
      <c r="AC21" s="168">
        <f t="shared" si="24"/>
        <v>0</v>
      </c>
      <c r="AD21" s="161">
        <f t="shared" si="24"/>
        <v>-299950</v>
      </c>
      <c r="AE21" s="403">
        <f t="shared" si="25"/>
        <v>299950</v>
      </c>
      <c r="AF21" s="161">
        <f>[2]Small!$L24</f>
        <v>0</v>
      </c>
      <c r="AG21" s="161"/>
      <c r="AH21" s="462">
        <f t="shared" si="26"/>
        <v>0</v>
      </c>
      <c r="AI21" s="161">
        <f>[2]Small!$M24</f>
        <v>0</v>
      </c>
      <c r="AJ21" s="161"/>
      <c r="AK21" s="462">
        <f t="shared" si="27"/>
        <v>0</v>
      </c>
      <c r="AL21" s="161">
        <f>[2]Small!$N24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[2]Small!$O24</f>
        <v>0</v>
      </c>
      <c r="AS21" s="161"/>
      <c r="AT21" s="462">
        <f t="shared" si="30"/>
        <v>0</v>
      </c>
      <c r="AU21" s="161">
        <f>[2]Small!$P24</f>
        <v>0</v>
      </c>
      <c r="AV21" s="161"/>
      <c r="AW21" s="462">
        <f t="shared" si="31"/>
        <v>0</v>
      </c>
      <c r="AX21" s="161">
        <f>[2]Small!$Q24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-299950</v>
      </c>
      <c r="BI21" s="372">
        <f t="shared" si="35"/>
        <v>299950</v>
      </c>
      <c r="BJ21" s="436"/>
      <c r="BK21" s="160">
        <f>VLOOKUP($B21,Test!$A$5:$I$58,6,0)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[2]Small!$F25</f>
        <v>0</v>
      </c>
      <c r="F22" s="161"/>
      <c r="G22" s="448">
        <f t="shared" si="16"/>
        <v>0</v>
      </c>
      <c r="H22" s="476">
        <f>[2]Small!$G25</f>
        <v>0</v>
      </c>
      <c r="I22" s="161"/>
      <c r="J22" s="448">
        <f t="shared" si="17"/>
        <v>0</v>
      </c>
      <c r="K22" s="476">
        <f>[2]Small!$H25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[2]Small!$I25</f>
        <v>0</v>
      </c>
      <c r="R22" s="161"/>
      <c r="S22" s="462">
        <f t="shared" si="20"/>
        <v>0</v>
      </c>
      <c r="T22" s="161">
        <f>[2]Small!$J25</f>
        <v>0</v>
      </c>
      <c r="U22" s="161"/>
      <c r="V22" s="462">
        <f t="shared" si="21"/>
        <v>0</v>
      </c>
      <c r="W22" s="161">
        <f>[2]Small!$K25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[2]Small!$L25</f>
        <v>0</v>
      </c>
      <c r="AG22" s="161"/>
      <c r="AH22" s="462">
        <f t="shared" si="26"/>
        <v>0</v>
      </c>
      <c r="AI22" s="161">
        <f>[2]Small!$M25</f>
        <v>0</v>
      </c>
      <c r="AJ22" s="161"/>
      <c r="AK22" s="462">
        <f t="shared" si="27"/>
        <v>0</v>
      </c>
      <c r="AL22" s="161">
        <f>[2]Small!$N25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[2]Small!$O25</f>
        <v>0</v>
      </c>
      <c r="AS22" s="161"/>
      <c r="AT22" s="462">
        <f t="shared" si="30"/>
        <v>0</v>
      </c>
      <c r="AU22" s="161">
        <f>[2]Small!$P25</f>
        <v>0</v>
      </c>
      <c r="AV22" s="161"/>
      <c r="AW22" s="462">
        <f t="shared" si="31"/>
        <v>0</v>
      </c>
      <c r="AX22" s="161">
        <f>[2]Small!$Q25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VLOOKUP($B22,Test!$A$5:$I$58,6,0)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[2]Small!$F26</f>
        <v>0</v>
      </c>
      <c r="F23" s="161"/>
      <c r="G23" s="448">
        <f t="shared" si="16"/>
        <v>0</v>
      </c>
      <c r="H23" s="476">
        <f>[2]Small!$G26</f>
        <v>0</v>
      </c>
      <c r="I23" s="161"/>
      <c r="J23" s="448">
        <f t="shared" si="17"/>
        <v>0</v>
      </c>
      <c r="K23" s="476">
        <f>[2]Small!$H26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[2]Small!$I26</f>
        <v>0</v>
      </c>
      <c r="R23" s="161"/>
      <c r="S23" s="462">
        <f t="shared" si="20"/>
        <v>0</v>
      </c>
      <c r="T23" s="161">
        <f>[2]Small!$J26</f>
        <v>0</v>
      </c>
      <c r="U23" s="161"/>
      <c r="V23" s="462">
        <f t="shared" si="21"/>
        <v>0</v>
      </c>
      <c r="W23" s="161">
        <f>[2]Small!$K26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[2]Small!$L26</f>
        <v>0</v>
      </c>
      <c r="AG23" s="161"/>
      <c r="AH23" s="462">
        <f t="shared" si="26"/>
        <v>0</v>
      </c>
      <c r="AI23" s="161">
        <f>[2]Small!$M26</f>
        <v>0</v>
      </c>
      <c r="AJ23" s="161"/>
      <c r="AK23" s="462">
        <f t="shared" si="27"/>
        <v>0</v>
      </c>
      <c r="AL23" s="161">
        <f>[2]Small!$N26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[2]Small!$O26</f>
        <v>0</v>
      </c>
      <c r="AS23" s="161"/>
      <c r="AT23" s="462">
        <f t="shared" si="30"/>
        <v>0</v>
      </c>
      <c r="AU23" s="161">
        <f>[2]Small!$P26</f>
        <v>0</v>
      </c>
      <c r="AV23" s="161"/>
      <c r="AW23" s="462">
        <f t="shared" si="31"/>
        <v>0</v>
      </c>
      <c r="AX23" s="161">
        <f>[2]Small!$Q26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VLOOKUP($B23,Test!$A$5:$I$58,6,0)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[2]Small!$F27</f>
        <v>10735.740976000001</v>
      </c>
      <c r="F24" s="161">
        <v>17931.55</v>
      </c>
      <c r="G24" s="448">
        <f t="shared" si="16"/>
        <v>-7195.8090239999983</v>
      </c>
      <c r="H24" s="476">
        <f>[2]Small!$G27</f>
        <v>5261.7044799999994</v>
      </c>
      <c r="I24" s="161">
        <v>5711.29</v>
      </c>
      <c r="J24" s="448">
        <f t="shared" si="17"/>
        <v>-449.58552000000054</v>
      </c>
      <c r="K24" s="476">
        <f>[2]Small!$H27</f>
        <v>5678.8817040000004</v>
      </c>
      <c r="L24" s="161">
        <v>7914.08</v>
      </c>
      <c r="M24" s="444">
        <f t="shared" si="18"/>
        <v>-2235.1982959999996</v>
      </c>
      <c r="N24" s="404">
        <f t="shared" si="37"/>
        <v>21676.327160000001</v>
      </c>
      <c r="O24" s="161">
        <f t="shared" si="37"/>
        <v>31556.92</v>
      </c>
      <c r="P24" s="403">
        <f t="shared" si="19"/>
        <v>-9880.5928399999975</v>
      </c>
      <c r="Q24" s="161">
        <f>[2]Small!$I27</f>
        <v>3927.5882799999999</v>
      </c>
      <c r="R24" s="161">
        <v>13625.29</v>
      </c>
      <c r="S24" s="462">
        <f t="shared" si="20"/>
        <v>-9697.7017200000009</v>
      </c>
      <c r="T24" s="161">
        <f>[2]Small!$J27</f>
        <v>4068.5532399999997</v>
      </c>
      <c r="U24" s="161"/>
      <c r="V24" s="462">
        <f t="shared" si="21"/>
        <v>4068.5532399999997</v>
      </c>
      <c r="W24" s="161">
        <f>[2]Small!$K27</f>
        <v>4307.9444799999992</v>
      </c>
      <c r="X24" s="161"/>
      <c r="Y24" s="462">
        <f t="shared" si="22"/>
        <v>4307.9444799999992</v>
      </c>
      <c r="Z24" s="168">
        <f t="shared" si="38"/>
        <v>12304.085999999999</v>
      </c>
      <c r="AA24" s="161">
        <f t="shared" si="38"/>
        <v>13625.29</v>
      </c>
      <c r="AB24" s="403">
        <f t="shared" si="23"/>
        <v>-1321.2040000000015</v>
      </c>
      <c r="AC24" s="168">
        <f t="shared" si="24"/>
        <v>33980.413159999996</v>
      </c>
      <c r="AD24" s="161">
        <f t="shared" si="24"/>
        <v>45182.21</v>
      </c>
      <c r="AE24" s="403">
        <f t="shared" si="25"/>
        <v>-11201.796840000003</v>
      </c>
      <c r="AF24" s="161">
        <f>[2]Small!$L27</f>
        <v>6962.3163120000008</v>
      </c>
      <c r="AG24" s="161"/>
      <c r="AH24" s="462">
        <f t="shared" si="26"/>
        <v>6962.3163120000008</v>
      </c>
      <c r="AI24" s="161">
        <f>[2]Small!$M27</f>
        <v>4441.8282799999997</v>
      </c>
      <c r="AJ24" s="161"/>
      <c r="AK24" s="462">
        <f t="shared" si="27"/>
        <v>4441.8282799999997</v>
      </c>
      <c r="AL24" s="161">
        <f>[2]Small!$N27</f>
        <v>4622.6637520000004</v>
      </c>
      <c r="AM24" s="161"/>
      <c r="AN24" s="444">
        <f t="shared" si="28"/>
        <v>4622.6637520000004</v>
      </c>
      <c r="AO24" s="404">
        <f t="shared" si="9"/>
        <v>16026.808344000001</v>
      </c>
      <c r="AP24" s="161">
        <f t="shared" si="9"/>
        <v>0</v>
      </c>
      <c r="AQ24" s="403">
        <f t="shared" si="29"/>
        <v>16026.808344000001</v>
      </c>
      <c r="AR24" s="161">
        <f>[2]Small!$O27</f>
        <v>3765.690032</v>
      </c>
      <c r="AS24" s="161"/>
      <c r="AT24" s="462">
        <f t="shared" si="30"/>
        <v>3765.690032</v>
      </c>
      <c r="AU24" s="161">
        <f>[2]Small!$P27</f>
        <v>3735.9135359999996</v>
      </c>
      <c r="AV24" s="161"/>
      <c r="AW24" s="462">
        <f t="shared" si="31"/>
        <v>3735.9135359999996</v>
      </c>
      <c r="AX24" s="161">
        <f>[2]Small!$Q27</f>
        <v>5200.1658000000007</v>
      </c>
      <c r="AY24" s="161"/>
      <c r="AZ24" s="444">
        <f t="shared" si="32"/>
        <v>5200.1658000000007</v>
      </c>
      <c r="BA24" s="496">
        <f t="shared" si="10"/>
        <v>12701.769368000001</v>
      </c>
      <c r="BB24" s="492">
        <f t="shared" si="11"/>
        <v>0</v>
      </c>
      <c r="BC24" s="364">
        <f t="shared" si="33"/>
        <v>12701.769368000001</v>
      </c>
      <c r="BD24" s="371">
        <f t="shared" si="12"/>
        <v>28728.577711999998</v>
      </c>
      <c r="BE24" s="372">
        <f t="shared" si="13"/>
        <v>0</v>
      </c>
      <c r="BF24" s="372">
        <f t="shared" si="34"/>
        <v>28728.577711999998</v>
      </c>
      <c r="BG24" s="371">
        <f t="shared" si="14"/>
        <v>62708.990871999995</v>
      </c>
      <c r="BH24" s="372">
        <f t="shared" si="15"/>
        <v>45182.21</v>
      </c>
      <c r="BI24" s="372">
        <f t="shared" si="35"/>
        <v>17526.780871999996</v>
      </c>
      <c r="BJ24" s="436"/>
      <c r="BK24" s="160">
        <f>VLOOKUP($B24,Test!$A$5:$I$58,6,0)</f>
        <v>9900.18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[2]Small!$F28</f>
        <v>0</v>
      </c>
      <c r="F25" s="161"/>
      <c r="G25" s="448">
        <f t="shared" si="16"/>
        <v>0</v>
      </c>
      <c r="H25" s="476">
        <f>[2]Small!$G28</f>
        <v>0</v>
      </c>
      <c r="I25" s="161"/>
      <c r="J25" s="448">
        <f t="shared" si="17"/>
        <v>0</v>
      </c>
      <c r="K25" s="476">
        <f>[2]Small!$H28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[2]Small!$I28</f>
        <v>0</v>
      </c>
      <c r="R25" s="161"/>
      <c r="S25" s="462">
        <f t="shared" si="20"/>
        <v>0</v>
      </c>
      <c r="T25" s="161">
        <f>[2]Small!$J28</f>
        <v>0</v>
      </c>
      <c r="U25" s="161"/>
      <c r="V25" s="462">
        <f t="shared" si="21"/>
        <v>0</v>
      </c>
      <c r="W25" s="161">
        <f>[2]Small!$K28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[2]Small!$L28</f>
        <v>0</v>
      </c>
      <c r="AG25" s="161"/>
      <c r="AH25" s="462">
        <f t="shared" si="26"/>
        <v>0</v>
      </c>
      <c r="AI25" s="161">
        <f>[2]Small!$M28</f>
        <v>0</v>
      </c>
      <c r="AJ25" s="161"/>
      <c r="AK25" s="462">
        <f t="shared" si="27"/>
        <v>0</v>
      </c>
      <c r="AL25" s="161">
        <f>[2]Small!$N28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[2]Small!$O28</f>
        <v>0</v>
      </c>
      <c r="AS25" s="161"/>
      <c r="AT25" s="462">
        <f t="shared" si="30"/>
        <v>0</v>
      </c>
      <c r="AU25" s="161">
        <f>[2]Small!$P28</f>
        <v>0</v>
      </c>
      <c r="AV25" s="161"/>
      <c r="AW25" s="462">
        <f t="shared" si="31"/>
        <v>0</v>
      </c>
      <c r="AX25" s="161">
        <f>[2]Small!$Q28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VLOOKUP($B25,Test!$A$5:$I$58,6,0)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[2]Small!$F29</f>
        <v>0</v>
      </c>
      <c r="F26" s="161"/>
      <c r="G26" s="448">
        <f t="shared" si="16"/>
        <v>0</v>
      </c>
      <c r="H26" s="476">
        <f>[2]Small!$G29</f>
        <v>0</v>
      </c>
      <c r="I26" s="161"/>
      <c r="J26" s="448">
        <f t="shared" si="17"/>
        <v>0</v>
      </c>
      <c r="K26" s="476">
        <f>[2]Small!$H29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[2]Small!$I29</f>
        <v>0</v>
      </c>
      <c r="R26" s="161"/>
      <c r="S26" s="462">
        <f t="shared" si="20"/>
        <v>0</v>
      </c>
      <c r="T26" s="161">
        <f>[2]Small!$J29</f>
        <v>0</v>
      </c>
      <c r="U26" s="161"/>
      <c r="V26" s="462">
        <f t="shared" si="21"/>
        <v>0</v>
      </c>
      <c r="W26" s="161">
        <f>[2]Small!$K29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[2]Small!$L29</f>
        <v>0</v>
      </c>
      <c r="AG26" s="161"/>
      <c r="AH26" s="462">
        <f t="shared" si="26"/>
        <v>0</v>
      </c>
      <c r="AI26" s="161">
        <f>[2]Small!$M29</f>
        <v>0</v>
      </c>
      <c r="AJ26" s="161"/>
      <c r="AK26" s="462">
        <f t="shared" si="27"/>
        <v>0</v>
      </c>
      <c r="AL26" s="161">
        <f>[2]Small!$N29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[2]Small!$O29</f>
        <v>0</v>
      </c>
      <c r="AS26" s="161"/>
      <c r="AT26" s="462">
        <f t="shared" si="30"/>
        <v>0</v>
      </c>
      <c r="AU26" s="161">
        <f>[2]Small!$P29</f>
        <v>0</v>
      </c>
      <c r="AV26" s="161"/>
      <c r="AW26" s="462">
        <f t="shared" si="31"/>
        <v>0</v>
      </c>
      <c r="AX26" s="161">
        <f>[2]Small!$Q29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VLOOKUP($B26,Test!$A$5:$I$58,6,0)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[2]Small!$F30</f>
        <v>0</v>
      </c>
      <c r="F27" s="161"/>
      <c r="G27" s="448">
        <f t="shared" si="16"/>
        <v>0</v>
      </c>
      <c r="H27" s="476">
        <f>[2]Small!$G30</f>
        <v>0</v>
      </c>
      <c r="I27" s="161"/>
      <c r="J27" s="448">
        <f t="shared" si="17"/>
        <v>0</v>
      </c>
      <c r="K27" s="476">
        <f>[2]Small!$H30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[2]Small!$I30</f>
        <v>0</v>
      </c>
      <c r="R27" s="161"/>
      <c r="S27" s="462">
        <f t="shared" si="20"/>
        <v>0</v>
      </c>
      <c r="T27" s="161">
        <f>[2]Small!$J30</f>
        <v>0</v>
      </c>
      <c r="U27" s="161"/>
      <c r="V27" s="462">
        <f t="shared" si="21"/>
        <v>0</v>
      </c>
      <c r="W27" s="161">
        <f>[2]Small!$K30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[2]Small!$L30</f>
        <v>0</v>
      </c>
      <c r="AG27" s="161"/>
      <c r="AH27" s="462">
        <f t="shared" si="26"/>
        <v>0</v>
      </c>
      <c r="AI27" s="161">
        <f>[2]Small!$M30</f>
        <v>0</v>
      </c>
      <c r="AJ27" s="161"/>
      <c r="AK27" s="462">
        <f t="shared" si="27"/>
        <v>0</v>
      </c>
      <c r="AL27" s="161">
        <f>[2]Small!$N30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[2]Small!$O30</f>
        <v>0</v>
      </c>
      <c r="AS27" s="161"/>
      <c r="AT27" s="462">
        <f t="shared" si="30"/>
        <v>0</v>
      </c>
      <c r="AU27" s="161">
        <f>[2]Small!$P30</f>
        <v>0</v>
      </c>
      <c r="AV27" s="161"/>
      <c r="AW27" s="462">
        <f t="shared" si="31"/>
        <v>0</v>
      </c>
      <c r="AX27" s="161">
        <f>[2]Small!$Q30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VLOOKUP($B27,Test!$A$5:$I$58,6,0)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[2]Small!$F31</f>
        <v>0</v>
      </c>
      <c r="F28" s="161"/>
      <c r="G28" s="448">
        <f t="shared" si="16"/>
        <v>0</v>
      </c>
      <c r="H28" s="476">
        <f>[2]Small!$G31</f>
        <v>0</v>
      </c>
      <c r="I28" s="161"/>
      <c r="J28" s="448">
        <f t="shared" si="17"/>
        <v>0</v>
      </c>
      <c r="K28" s="476">
        <f>[2]Small!$H31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[2]Small!$I31</f>
        <v>0</v>
      </c>
      <c r="R28" s="161"/>
      <c r="S28" s="462">
        <f t="shared" si="20"/>
        <v>0</v>
      </c>
      <c r="T28" s="161">
        <f>[2]Small!$J31</f>
        <v>0</v>
      </c>
      <c r="U28" s="161"/>
      <c r="V28" s="462">
        <f t="shared" si="21"/>
        <v>0</v>
      </c>
      <c r="W28" s="161">
        <f>[2]Small!$K31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[2]Small!$L31</f>
        <v>0</v>
      </c>
      <c r="AG28" s="161"/>
      <c r="AH28" s="462">
        <f t="shared" si="26"/>
        <v>0</v>
      </c>
      <c r="AI28" s="161">
        <f>[2]Small!$M31</f>
        <v>0</v>
      </c>
      <c r="AJ28" s="161"/>
      <c r="AK28" s="462">
        <f t="shared" si="27"/>
        <v>0</v>
      </c>
      <c r="AL28" s="161">
        <f>[2]Small!$N31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[2]Small!$O31</f>
        <v>0</v>
      </c>
      <c r="AS28" s="161"/>
      <c r="AT28" s="462">
        <f t="shared" si="30"/>
        <v>0</v>
      </c>
      <c r="AU28" s="161">
        <f>[2]Small!$P31</f>
        <v>0</v>
      </c>
      <c r="AV28" s="161"/>
      <c r="AW28" s="462">
        <f t="shared" si="31"/>
        <v>0</v>
      </c>
      <c r="AX28" s="161">
        <f>[2]Small!$Q31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VLOOKUP($B28,Test!$A$5:$I$58,6,0)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[2]Small!$F32</f>
        <v>5132.05</v>
      </c>
      <c r="F29" s="161">
        <v>3524.1</v>
      </c>
      <c r="G29" s="448">
        <f t="shared" si="16"/>
        <v>1607.9500000000003</v>
      </c>
      <c r="H29" s="476">
        <f>[2]Small!$G32</f>
        <v>5153.25</v>
      </c>
      <c r="I29" s="161">
        <v>5423.85</v>
      </c>
      <c r="J29" s="448">
        <f t="shared" si="17"/>
        <v>-270.60000000000036</v>
      </c>
      <c r="K29" s="476">
        <f>[2]Small!$H32</f>
        <v>5380.9500000000007</v>
      </c>
      <c r="L29" s="161">
        <v>4660</v>
      </c>
      <c r="M29" s="444">
        <f t="shared" si="18"/>
        <v>720.95000000000073</v>
      </c>
      <c r="N29" s="404">
        <f>+E29+H29+K29</f>
        <v>15666.25</v>
      </c>
      <c r="O29" s="161">
        <f>+F29+I29+L29</f>
        <v>13607.95</v>
      </c>
      <c r="P29" s="403">
        <f t="shared" si="19"/>
        <v>2058.2999999999993</v>
      </c>
      <c r="Q29" s="161">
        <f>[2]Small!$I32</f>
        <v>4755.25</v>
      </c>
      <c r="R29" s="161">
        <v>5670.25</v>
      </c>
      <c r="S29" s="462">
        <f t="shared" si="20"/>
        <v>-915</v>
      </c>
      <c r="T29" s="161">
        <f>[2]Small!$J32</f>
        <v>5032</v>
      </c>
      <c r="U29" s="161"/>
      <c r="V29" s="462">
        <f t="shared" si="21"/>
        <v>5032</v>
      </c>
      <c r="W29" s="161">
        <f>[2]Small!$K32</f>
        <v>5204.25</v>
      </c>
      <c r="X29" s="161"/>
      <c r="Y29" s="462">
        <f t="shared" si="22"/>
        <v>5204.25</v>
      </c>
      <c r="Z29" s="168">
        <f>+Q29+T29+W29</f>
        <v>14991.5</v>
      </c>
      <c r="AA29" s="161">
        <f>+R29+U29+X29</f>
        <v>5670.25</v>
      </c>
      <c r="AB29" s="403">
        <f t="shared" si="23"/>
        <v>9321.25</v>
      </c>
      <c r="AC29" s="168">
        <f t="shared" si="24"/>
        <v>30657.75</v>
      </c>
      <c r="AD29" s="161">
        <f t="shared" si="24"/>
        <v>19278.2</v>
      </c>
      <c r="AE29" s="403">
        <f t="shared" si="25"/>
        <v>11379.55</v>
      </c>
      <c r="AF29" s="161">
        <f>[2]Small!$L32</f>
        <v>4393.6000000000004</v>
      </c>
      <c r="AG29" s="161"/>
      <c r="AH29" s="462">
        <f t="shared" si="26"/>
        <v>4393.6000000000004</v>
      </c>
      <c r="AI29" s="161">
        <f>[2]Small!$M32</f>
        <v>4810.5</v>
      </c>
      <c r="AJ29" s="161"/>
      <c r="AK29" s="462">
        <f t="shared" si="27"/>
        <v>4810.5</v>
      </c>
      <c r="AL29" s="161">
        <f>[2]Small!$N32</f>
        <v>5121.1000000000004</v>
      </c>
      <c r="AM29" s="161"/>
      <c r="AN29" s="444">
        <f t="shared" si="28"/>
        <v>5121.1000000000004</v>
      </c>
      <c r="AO29" s="404">
        <f t="shared" si="9"/>
        <v>14325.2</v>
      </c>
      <c r="AP29" s="161">
        <f t="shared" si="9"/>
        <v>0</v>
      </c>
      <c r="AQ29" s="403">
        <f t="shared" si="29"/>
        <v>14325.2</v>
      </c>
      <c r="AR29" s="161">
        <f>[2]Small!$O32</f>
        <v>4757.3500000000004</v>
      </c>
      <c r="AS29" s="161"/>
      <c r="AT29" s="462">
        <f t="shared" si="30"/>
        <v>4757.3500000000004</v>
      </c>
      <c r="AU29" s="161">
        <f>[2]Small!$P32</f>
        <v>4668.0499999999993</v>
      </c>
      <c r="AV29" s="161"/>
      <c r="AW29" s="462">
        <f t="shared" si="31"/>
        <v>4668.0499999999993</v>
      </c>
      <c r="AX29" s="161">
        <f>[2]Small!$Q32</f>
        <v>4614.75</v>
      </c>
      <c r="AY29" s="161"/>
      <c r="AZ29" s="444">
        <f t="shared" si="32"/>
        <v>4614.75</v>
      </c>
      <c r="BA29" s="496">
        <f t="shared" si="10"/>
        <v>14040.15</v>
      </c>
      <c r="BB29" s="492">
        <f t="shared" si="11"/>
        <v>0</v>
      </c>
      <c r="BC29" s="364">
        <f t="shared" si="33"/>
        <v>14040.15</v>
      </c>
      <c r="BD29" s="371">
        <f t="shared" si="12"/>
        <v>28365.350000000002</v>
      </c>
      <c r="BE29" s="372">
        <f t="shared" si="13"/>
        <v>0</v>
      </c>
      <c r="BF29" s="372">
        <f t="shared" si="34"/>
        <v>28365.350000000002</v>
      </c>
      <c r="BG29" s="371">
        <f t="shared" si="14"/>
        <v>59023.100000000006</v>
      </c>
      <c r="BH29" s="372">
        <f t="shared" si="15"/>
        <v>19278.2</v>
      </c>
      <c r="BI29" s="372">
        <f t="shared" si="35"/>
        <v>39744.900000000009</v>
      </c>
      <c r="BJ29" s="436"/>
      <c r="BK29" s="160">
        <f>VLOOKUP($B29,Test!$A$5:$I$58,6,0)</f>
        <v>3280.55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[2]Small!$F33</f>
        <v>0</v>
      </c>
      <c r="F30" s="161"/>
      <c r="G30" s="448">
        <f t="shared" si="16"/>
        <v>0</v>
      </c>
      <c r="H30" s="476">
        <f>[2]Small!$G33</f>
        <v>0</v>
      </c>
      <c r="I30" s="161"/>
      <c r="J30" s="448">
        <f t="shared" si="17"/>
        <v>0</v>
      </c>
      <c r="K30" s="476">
        <f>[2]Small!$H33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[2]Small!$I33</f>
        <v>0</v>
      </c>
      <c r="R30" s="161"/>
      <c r="S30" s="462">
        <f t="shared" si="20"/>
        <v>0</v>
      </c>
      <c r="T30" s="161">
        <f>[2]Small!$J33</f>
        <v>0</v>
      </c>
      <c r="U30" s="161"/>
      <c r="V30" s="462">
        <f t="shared" si="21"/>
        <v>0</v>
      </c>
      <c r="W30" s="161">
        <f>[2]Small!$K33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[2]Small!$L33</f>
        <v>0</v>
      </c>
      <c r="AG30" s="161"/>
      <c r="AH30" s="462">
        <f t="shared" si="26"/>
        <v>0</v>
      </c>
      <c r="AI30" s="161">
        <f>[2]Small!$M33</f>
        <v>0</v>
      </c>
      <c r="AJ30" s="161"/>
      <c r="AK30" s="462">
        <f t="shared" si="27"/>
        <v>0</v>
      </c>
      <c r="AL30" s="161">
        <f>[2]Small!$N33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[2]Small!$O33</f>
        <v>0</v>
      </c>
      <c r="AS30" s="161"/>
      <c r="AT30" s="462">
        <f t="shared" si="30"/>
        <v>0</v>
      </c>
      <c r="AU30" s="161">
        <f>[2]Small!$P33</f>
        <v>0</v>
      </c>
      <c r="AV30" s="161"/>
      <c r="AW30" s="462">
        <f t="shared" si="31"/>
        <v>0</v>
      </c>
      <c r="AX30" s="161">
        <f>[2]Small!$Q33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VLOOKUP($B30,Test!$A$5:$I$58,6,0)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[2]Small!$F34</f>
        <v>0</v>
      </c>
      <c r="F31" s="161"/>
      <c r="G31" s="448">
        <f t="shared" si="16"/>
        <v>0</v>
      </c>
      <c r="H31" s="476">
        <f>[2]Small!$G34</f>
        <v>0</v>
      </c>
      <c r="I31" s="161"/>
      <c r="J31" s="448">
        <f t="shared" si="17"/>
        <v>0</v>
      </c>
      <c r="K31" s="476">
        <f>[2]Small!$H34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[2]Small!$I34</f>
        <v>0</v>
      </c>
      <c r="R31" s="161"/>
      <c r="S31" s="462">
        <f t="shared" si="20"/>
        <v>0</v>
      </c>
      <c r="T31" s="161">
        <f>[2]Small!$J34</f>
        <v>0</v>
      </c>
      <c r="U31" s="161"/>
      <c r="V31" s="462">
        <f t="shared" si="21"/>
        <v>0</v>
      </c>
      <c r="W31" s="161">
        <f>[2]Small!$K34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[2]Small!$L34</f>
        <v>0</v>
      </c>
      <c r="AG31" s="161"/>
      <c r="AH31" s="462">
        <f t="shared" si="26"/>
        <v>0</v>
      </c>
      <c r="AI31" s="161">
        <f>[2]Small!$M34</f>
        <v>0</v>
      </c>
      <c r="AJ31" s="161"/>
      <c r="AK31" s="462">
        <f t="shared" si="27"/>
        <v>0</v>
      </c>
      <c r="AL31" s="161">
        <f>[2]Small!$N34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[2]Small!$O34</f>
        <v>0</v>
      </c>
      <c r="AS31" s="161"/>
      <c r="AT31" s="462">
        <f t="shared" si="30"/>
        <v>0</v>
      </c>
      <c r="AU31" s="161">
        <f>[2]Small!$P34</f>
        <v>0</v>
      </c>
      <c r="AV31" s="161"/>
      <c r="AW31" s="462">
        <f t="shared" si="31"/>
        <v>0</v>
      </c>
      <c r="AX31" s="161">
        <f>[2]Small!$Q34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VLOOKUP($B31,Test!$A$5:$I$58,6,0)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[2]Small!$F35</f>
        <v>32336.417486978557</v>
      </c>
      <c r="F32" s="161">
        <v>25836.69</v>
      </c>
      <c r="G32" s="448">
        <f t="shared" si="16"/>
        <v>6499.7274869785579</v>
      </c>
      <c r="H32" s="476">
        <f>[2]Small!$G35</f>
        <v>31486.908589292558</v>
      </c>
      <c r="I32" s="161">
        <v>36998.36</v>
      </c>
      <c r="J32" s="448">
        <f t="shared" si="17"/>
        <v>-5511.4514107074428</v>
      </c>
      <c r="K32" s="476">
        <f>[2]Small!$H35</f>
        <v>33270.312259661041</v>
      </c>
      <c r="L32" s="161">
        <v>37686.07</v>
      </c>
      <c r="M32" s="444">
        <f t="shared" si="18"/>
        <v>-4415.7577403389587</v>
      </c>
      <c r="N32" s="404">
        <f t="shared" si="39"/>
        <v>97093.638335932163</v>
      </c>
      <c r="O32" s="161">
        <f t="shared" si="39"/>
        <v>100521.12</v>
      </c>
      <c r="P32" s="403">
        <f t="shared" si="19"/>
        <v>-3427.4816640678328</v>
      </c>
      <c r="Q32" s="161">
        <f>[2]Small!$I35</f>
        <v>27258.918772683814</v>
      </c>
      <c r="R32" s="161">
        <v>30899.66</v>
      </c>
      <c r="S32" s="462">
        <f t="shared" si="20"/>
        <v>-3640.7412273161863</v>
      </c>
      <c r="T32" s="161">
        <f>[2]Small!$J35</f>
        <v>31724.795704706077</v>
      </c>
      <c r="U32" s="161"/>
      <c r="V32" s="462">
        <f t="shared" si="21"/>
        <v>31724.795704706077</v>
      </c>
      <c r="W32" s="161">
        <f>[2]Small!$K35</f>
        <v>32170.127426911207</v>
      </c>
      <c r="X32" s="161"/>
      <c r="Y32" s="462">
        <f t="shared" si="22"/>
        <v>32170.127426911207</v>
      </c>
      <c r="Z32" s="168">
        <f t="shared" si="40"/>
        <v>91153.841904301094</v>
      </c>
      <c r="AA32" s="161">
        <f t="shared" si="40"/>
        <v>30899.66</v>
      </c>
      <c r="AB32" s="403">
        <f t="shared" si="23"/>
        <v>60254.181904301091</v>
      </c>
      <c r="AC32" s="168">
        <f t="shared" si="24"/>
        <v>188247.48024023324</v>
      </c>
      <c r="AD32" s="161">
        <f t="shared" si="24"/>
        <v>131420.78</v>
      </c>
      <c r="AE32" s="403">
        <f t="shared" si="25"/>
        <v>56826.700240233244</v>
      </c>
      <c r="AF32" s="161">
        <f>[2]Small!$L35</f>
        <v>32114.705637355964</v>
      </c>
      <c r="AG32" s="161"/>
      <c r="AH32" s="462">
        <f t="shared" si="26"/>
        <v>32114.705637355964</v>
      </c>
      <c r="AI32" s="161">
        <f>[2]Small!$M35</f>
        <v>30640.768894578283</v>
      </c>
      <c r="AJ32" s="161"/>
      <c r="AK32" s="462">
        <f t="shared" si="27"/>
        <v>30640.768894578283</v>
      </c>
      <c r="AL32" s="161">
        <f>[2]Small!$N35</f>
        <v>32572.897600621098</v>
      </c>
      <c r="AM32" s="161"/>
      <c r="AN32" s="444">
        <f t="shared" si="28"/>
        <v>32572.897600621098</v>
      </c>
      <c r="AO32" s="404">
        <f t="shared" si="9"/>
        <v>95328.372132555349</v>
      </c>
      <c r="AP32" s="161">
        <f t="shared" si="9"/>
        <v>0</v>
      </c>
      <c r="AQ32" s="403">
        <f t="shared" si="29"/>
        <v>95328.372132555349</v>
      </c>
      <c r="AR32" s="161">
        <f>[2]Small!$O35</f>
        <v>31024.279928057251</v>
      </c>
      <c r="AS32" s="161"/>
      <c r="AT32" s="462">
        <f t="shared" si="30"/>
        <v>31024.279928057251</v>
      </c>
      <c r="AU32" s="161">
        <f>[2]Small!$P35</f>
        <v>32039.859928174574</v>
      </c>
      <c r="AV32" s="161"/>
      <c r="AW32" s="462">
        <f t="shared" si="31"/>
        <v>32039.859928174574</v>
      </c>
      <c r="AX32" s="161">
        <f>[2]Small!$Q35</f>
        <v>29624.216849075034</v>
      </c>
      <c r="AY32" s="161"/>
      <c r="AZ32" s="444">
        <f t="shared" si="32"/>
        <v>29624.216849075034</v>
      </c>
      <c r="BA32" s="496">
        <f t="shared" si="10"/>
        <v>92688.356705306855</v>
      </c>
      <c r="BB32" s="492">
        <f t="shared" si="11"/>
        <v>0</v>
      </c>
      <c r="BC32" s="364">
        <f t="shared" si="33"/>
        <v>92688.356705306855</v>
      </c>
      <c r="BD32" s="371">
        <f t="shared" si="12"/>
        <v>188016.7288378622</v>
      </c>
      <c r="BE32" s="372">
        <f t="shared" si="13"/>
        <v>0</v>
      </c>
      <c r="BF32" s="372">
        <f t="shared" si="34"/>
        <v>188016.7288378622</v>
      </c>
      <c r="BG32" s="371">
        <f t="shared" si="14"/>
        <v>376264.20907809545</v>
      </c>
      <c r="BH32" s="372">
        <f t="shared" si="15"/>
        <v>131420.78</v>
      </c>
      <c r="BI32" s="372">
        <f t="shared" si="35"/>
        <v>244843.42907809545</v>
      </c>
      <c r="BJ32" s="436"/>
      <c r="BK32" s="160">
        <f>VLOOKUP($B32,Test!$A$5:$I$58,6,0)</f>
        <v>25879.119999999999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[2]Small!$F36</f>
        <v>67312.92</v>
      </c>
      <c r="F33" s="161">
        <v>65629.38</v>
      </c>
      <c r="G33" s="448">
        <f t="shared" si="16"/>
        <v>1683.5399999999936</v>
      </c>
      <c r="H33" s="476">
        <f>[2]Small!$G36</f>
        <v>67400.52</v>
      </c>
      <c r="I33" s="161">
        <v>65770.19</v>
      </c>
      <c r="J33" s="448">
        <f t="shared" si="17"/>
        <v>1630.3300000000017</v>
      </c>
      <c r="K33" s="476">
        <f>[2]Small!$H36</f>
        <v>65976.639999999999</v>
      </c>
      <c r="L33" s="161">
        <v>66539.38</v>
      </c>
      <c r="M33" s="444">
        <f t="shared" si="18"/>
        <v>-562.74000000000524</v>
      </c>
      <c r="N33" s="404">
        <f t="shared" si="39"/>
        <v>200690.08000000002</v>
      </c>
      <c r="O33" s="161">
        <f t="shared" si="39"/>
        <v>197938.95</v>
      </c>
      <c r="P33" s="403">
        <f t="shared" si="19"/>
        <v>2751.1300000000047</v>
      </c>
      <c r="Q33" s="161">
        <f>[2]Small!$I36</f>
        <v>60417.599999999999</v>
      </c>
      <c r="R33" s="161">
        <v>57373.120000000003</v>
      </c>
      <c r="S33" s="462">
        <f t="shared" si="20"/>
        <v>3044.4799999999959</v>
      </c>
      <c r="T33" s="161">
        <f>[2]Small!$J36</f>
        <v>63073.4</v>
      </c>
      <c r="U33" s="161"/>
      <c r="V33" s="462">
        <f t="shared" si="21"/>
        <v>63073.4</v>
      </c>
      <c r="W33" s="161">
        <f>[2]Small!$K36</f>
        <v>63560.36</v>
      </c>
      <c r="X33" s="161"/>
      <c r="Y33" s="462">
        <f t="shared" si="22"/>
        <v>63560.36</v>
      </c>
      <c r="Z33" s="168">
        <f t="shared" si="40"/>
        <v>187051.36</v>
      </c>
      <c r="AA33" s="161">
        <f t="shared" si="40"/>
        <v>57373.120000000003</v>
      </c>
      <c r="AB33" s="403">
        <f t="shared" si="23"/>
        <v>129678.23999999999</v>
      </c>
      <c r="AC33" s="168">
        <f t="shared" si="24"/>
        <v>387741.44</v>
      </c>
      <c r="AD33" s="161">
        <f t="shared" si="24"/>
        <v>255312.07</v>
      </c>
      <c r="AE33" s="403">
        <f t="shared" si="25"/>
        <v>132429.37</v>
      </c>
      <c r="AF33" s="161">
        <f>[2]Small!$L36</f>
        <v>61453.4</v>
      </c>
      <c r="AG33" s="161"/>
      <c r="AH33" s="462">
        <f t="shared" si="26"/>
        <v>61453.4</v>
      </c>
      <c r="AI33" s="161">
        <f>[2]Small!$M36</f>
        <v>62590.76</v>
      </c>
      <c r="AJ33" s="161"/>
      <c r="AK33" s="462">
        <f t="shared" si="27"/>
        <v>62590.76</v>
      </c>
      <c r="AL33" s="161">
        <f>[2]Small!$N36</f>
        <v>61416.119999999995</v>
      </c>
      <c r="AM33" s="161"/>
      <c r="AN33" s="444">
        <f t="shared" si="28"/>
        <v>61416.119999999995</v>
      </c>
      <c r="AO33" s="404">
        <f t="shared" si="9"/>
        <v>185460.28</v>
      </c>
      <c r="AP33" s="161">
        <f t="shared" si="9"/>
        <v>0</v>
      </c>
      <c r="AQ33" s="403">
        <f t="shared" si="29"/>
        <v>185460.28</v>
      </c>
      <c r="AR33" s="161">
        <f>[2]Small!$O36</f>
        <v>60434.76</v>
      </c>
      <c r="AS33" s="161"/>
      <c r="AT33" s="462">
        <f t="shared" si="30"/>
        <v>60434.76</v>
      </c>
      <c r="AU33" s="161">
        <f>[2]Small!$P36</f>
        <v>60176.04</v>
      </c>
      <c r="AV33" s="161"/>
      <c r="AW33" s="462">
        <f t="shared" si="31"/>
        <v>60176.04</v>
      </c>
      <c r="AX33" s="161">
        <f>[2]Small!$Q36</f>
        <v>60083.040000000001</v>
      </c>
      <c r="AY33" s="161"/>
      <c r="AZ33" s="444">
        <f t="shared" si="32"/>
        <v>60083.040000000001</v>
      </c>
      <c r="BA33" s="496">
        <f t="shared" si="10"/>
        <v>180693.84</v>
      </c>
      <c r="BB33" s="492">
        <f t="shared" si="11"/>
        <v>0</v>
      </c>
      <c r="BC33" s="364">
        <f t="shared" si="33"/>
        <v>180693.84</v>
      </c>
      <c r="BD33" s="371">
        <f t="shared" si="12"/>
        <v>366154.12</v>
      </c>
      <c r="BE33" s="372">
        <f t="shared" si="13"/>
        <v>0</v>
      </c>
      <c r="BF33" s="372">
        <f t="shared" si="34"/>
        <v>366154.12</v>
      </c>
      <c r="BG33" s="371">
        <f t="shared" si="14"/>
        <v>753895.56</v>
      </c>
      <c r="BH33" s="372">
        <f t="shared" si="15"/>
        <v>255312.07</v>
      </c>
      <c r="BI33" s="372">
        <f t="shared" si="35"/>
        <v>498583.49000000005</v>
      </c>
      <c r="BJ33" s="436"/>
      <c r="BK33" s="160">
        <f>VLOOKUP($B33,Test!$A$5:$I$58,6,0)</f>
        <v>81135.289999999994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[2]Small!$F37</f>
        <v>0</v>
      </c>
      <c r="F34" s="161"/>
      <c r="G34" s="448">
        <f t="shared" si="16"/>
        <v>0</v>
      </c>
      <c r="H34" s="476">
        <f>[2]Small!$G37</f>
        <v>0</v>
      </c>
      <c r="I34" s="161"/>
      <c r="J34" s="448">
        <f t="shared" si="17"/>
        <v>0</v>
      </c>
      <c r="K34" s="476">
        <f>[2]Small!$H37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[2]Small!$I37</f>
        <v>0</v>
      </c>
      <c r="R34" s="161"/>
      <c r="S34" s="462">
        <f t="shared" si="20"/>
        <v>0</v>
      </c>
      <c r="T34" s="161">
        <f>[2]Small!$J37</f>
        <v>0</v>
      </c>
      <c r="U34" s="161"/>
      <c r="V34" s="462">
        <f t="shared" si="21"/>
        <v>0</v>
      </c>
      <c r="W34" s="161">
        <f>[2]Small!$K37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[2]Small!$L37</f>
        <v>0</v>
      </c>
      <c r="AG34" s="161"/>
      <c r="AH34" s="462">
        <f t="shared" si="26"/>
        <v>0</v>
      </c>
      <c r="AI34" s="161">
        <f>[2]Small!$M37</f>
        <v>0</v>
      </c>
      <c r="AJ34" s="161"/>
      <c r="AK34" s="462">
        <f t="shared" si="27"/>
        <v>0</v>
      </c>
      <c r="AL34" s="161">
        <f>[2]Small!$N37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[2]Small!$O37</f>
        <v>0</v>
      </c>
      <c r="AS34" s="161"/>
      <c r="AT34" s="462">
        <f t="shared" si="30"/>
        <v>0</v>
      </c>
      <c r="AU34" s="161">
        <f>[2]Small!$P37</f>
        <v>0</v>
      </c>
      <c r="AV34" s="161"/>
      <c r="AW34" s="462">
        <f t="shared" si="31"/>
        <v>0</v>
      </c>
      <c r="AX34" s="161">
        <f>[2]Small!$Q37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VLOOKUP($B34,Test!$A$5:$I$58,6,0)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[2]Small!$F38</f>
        <v>0</v>
      </c>
      <c r="F35" s="161"/>
      <c r="G35" s="448">
        <f t="shared" si="16"/>
        <v>0</v>
      </c>
      <c r="H35" s="476">
        <f>[2]Small!$G38</f>
        <v>0</v>
      </c>
      <c r="I35" s="161"/>
      <c r="J35" s="448">
        <f t="shared" si="17"/>
        <v>0</v>
      </c>
      <c r="K35" s="476">
        <f>[2]Small!$H38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[2]Small!$I38</f>
        <v>0</v>
      </c>
      <c r="R35" s="161"/>
      <c r="S35" s="462">
        <f t="shared" si="20"/>
        <v>0</v>
      </c>
      <c r="T35" s="161">
        <f>[2]Small!$J38</f>
        <v>0</v>
      </c>
      <c r="U35" s="161"/>
      <c r="V35" s="462">
        <f t="shared" si="21"/>
        <v>0</v>
      </c>
      <c r="W35" s="161">
        <f>[2]Small!$K38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[2]Small!$L38</f>
        <v>0</v>
      </c>
      <c r="AG35" s="161"/>
      <c r="AH35" s="462">
        <f t="shared" si="26"/>
        <v>0</v>
      </c>
      <c r="AI35" s="161">
        <f>[2]Small!$M38</f>
        <v>0</v>
      </c>
      <c r="AJ35" s="161"/>
      <c r="AK35" s="462">
        <f t="shared" si="27"/>
        <v>0</v>
      </c>
      <c r="AL35" s="161">
        <f>[2]Small!$N38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[2]Small!$O38</f>
        <v>0</v>
      </c>
      <c r="AS35" s="161"/>
      <c r="AT35" s="462">
        <f t="shared" si="30"/>
        <v>0</v>
      </c>
      <c r="AU35" s="161">
        <f>[2]Small!$P38</f>
        <v>0</v>
      </c>
      <c r="AV35" s="161"/>
      <c r="AW35" s="462">
        <f t="shared" si="31"/>
        <v>0</v>
      </c>
      <c r="AX35" s="161">
        <f>[2]Small!$Q38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VLOOKUP($B35,Test!$A$5:$I$58,6,0)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[2]Small!$F39</f>
        <v>0</v>
      </c>
      <c r="F36" s="161"/>
      <c r="G36" s="448">
        <f t="shared" si="16"/>
        <v>0</v>
      </c>
      <c r="H36" s="476">
        <f>[2]Small!$G39</f>
        <v>0</v>
      </c>
      <c r="I36" s="161"/>
      <c r="J36" s="448">
        <f t="shared" si="17"/>
        <v>0</v>
      </c>
      <c r="K36" s="476">
        <f>[2]Small!$H39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[2]Small!$I39</f>
        <v>0</v>
      </c>
      <c r="R36" s="161"/>
      <c r="S36" s="462">
        <f t="shared" si="20"/>
        <v>0</v>
      </c>
      <c r="T36" s="161">
        <f>[2]Small!$J39</f>
        <v>0</v>
      </c>
      <c r="U36" s="161"/>
      <c r="V36" s="462">
        <f t="shared" si="21"/>
        <v>0</v>
      </c>
      <c r="W36" s="161">
        <f>[2]Small!$K39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[2]Small!$L39</f>
        <v>0</v>
      </c>
      <c r="AG36" s="161"/>
      <c r="AH36" s="462">
        <f t="shared" si="26"/>
        <v>0</v>
      </c>
      <c r="AI36" s="161">
        <f>[2]Small!$M39</f>
        <v>0</v>
      </c>
      <c r="AJ36" s="161"/>
      <c r="AK36" s="462">
        <f t="shared" si="27"/>
        <v>0</v>
      </c>
      <c r="AL36" s="161">
        <f>[2]Small!$N39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[2]Small!$O39</f>
        <v>0</v>
      </c>
      <c r="AS36" s="161"/>
      <c r="AT36" s="462">
        <f t="shared" si="30"/>
        <v>0</v>
      </c>
      <c r="AU36" s="161">
        <f>[2]Small!$P39</f>
        <v>0</v>
      </c>
      <c r="AV36" s="161"/>
      <c r="AW36" s="462">
        <f t="shared" si="31"/>
        <v>0</v>
      </c>
      <c r="AX36" s="161">
        <f>[2]Small!$Q39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VLOOKUP($B36,Test!$A$5:$I$58,6,0)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[2]Small!$F40</f>
        <v>0</v>
      </c>
      <c r="F37" s="161"/>
      <c r="G37" s="448">
        <f t="shared" si="16"/>
        <v>0</v>
      </c>
      <c r="H37" s="476">
        <f>[2]Small!$G40</f>
        <v>0</v>
      </c>
      <c r="I37" s="161"/>
      <c r="J37" s="448">
        <f t="shared" si="17"/>
        <v>0</v>
      </c>
      <c r="K37" s="476">
        <f>[2]Small!$H40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[2]Small!$I40</f>
        <v>0</v>
      </c>
      <c r="R37" s="161"/>
      <c r="S37" s="462">
        <f t="shared" si="20"/>
        <v>0</v>
      </c>
      <c r="T37" s="161">
        <f>[2]Small!$J40</f>
        <v>0</v>
      </c>
      <c r="U37" s="161"/>
      <c r="V37" s="462">
        <f t="shared" si="21"/>
        <v>0</v>
      </c>
      <c r="W37" s="161">
        <f>[2]Small!$K40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[2]Small!$L40</f>
        <v>0</v>
      </c>
      <c r="AG37" s="161"/>
      <c r="AH37" s="462">
        <f t="shared" si="26"/>
        <v>0</v>
      </c>
      <c r="AI37" s="161">
        <f>[2]Small!$M40</f>
        <v>0</v>
      </c>
      <c r="AJ37" s="161"/>
      <c r="AK37" s="462">
        <f t="shared" si="27"/>
        <v>0</v>
      </c>
      <c r="AL37" s="161">
        <f>[2]Small!$N40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[2]Small!$O40</f>
        <v>0</v>
      </c>
      <c r="AS37" s="161"/>
      <c r="AT37" s="462">
        <f t="shared" si="30"/>
        <v>0</v>
      </c>
      <c r="AU37" s="161">
        <f>[2]Small!$P40</f>
        <v>0</v>
      </c>
      <c r="AV37" s="161"/>
      <c r="AW37" s="462">
        <f t="shared" si="31"/>
        <v>0</v>
      </c>
      <c r="AX37" s="161">
        <f>[2]Small!$Q40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VLOOKUP($B37,Test!$A$5:$I$58,6,0)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[2]Small!$F41</f>
        <v>0</v>
      </c>
      <c r="F38" s="161"/>
      <c r="G38" s="448">
        <f t="shared" si="16"/>
        <v>0</v>
      </c>
      <c r="H38" s="476">
        <f>[2]Small!$G41</f>
        <v>0</v>
      </c>
      <c r="I38" s="161"/>
      <c r="J38" s="448">
        <f t="shared" si="17"/>
        <v>0</v>
      </c>
      <c r="K38" s="476">
        <f>[2]Small!$H41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[2]Small!$I41</f>
        <v>0</v>
      </c>
      <c r="R38" s="161"/>
      <c r="S38" s="462">
        <f t="shared" si="20"/>
        <v>0</v>
      </c>
      <c r="T38" s="161">
        <f>[2]Small!$J41</f>
        <v>0</v>
      </c>
      <c r="U38" s="161"/>
      <c r="V38" s="462">
        <f t="shared" si="21"/>
        <v>0</v>
      </c>
      <c r="W38" s="161">
        <f>[2]Small!$K41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[2]Small!$L41</f>
        <v>0</v>
      </c>
      <c r="AG38" s="161"/>
      <c r="AH38" s="462">
        <f t="shared" si="26"/>
        <v>0</v>
      </c>
      <c r="AI38" s="161">
        <f>[2]Small!$M41</f>
        <v>0</v>
      </c>
      <c r="AJ38" s="161"/>
      <c r="AK38" s="462">
        <f t="shared" si="27"/>
        <v>0</v>
      </c>
      <c r="AL38" s="161">
        <f>[2]Small!$N41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[2]Small!$O41</f>
        <v>0</v>
      </c>
      <c r="AS38" s="161"/>
      <c r="AT38" s="462">
        <f t="shared" si="30"/>
        <v>0</v>
      </c>
      <c r="AU38" s="161">
        <f>[2]Small!$P41</f>
        <v>0</v>
      </c>
      <c r="AV38" s="161"/>
      <c r="AW38" s="462">
        <f t="shared" si="31"/>
        <v>0</v>
      </c>
      <c r="AX38" s="161">
        <f>[2]Small!$Q41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VLOOKUP($B38,Test!$A$5:$I$58,6,0)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[2]Small!$F42</f>
        <v>0</v>
      </c>
      <c r="F39" s="161"/>
      <c r="G39" s="448">
        <f t="shared" si="16"/>
        <v>0</v>
      </c>
      <c r="H39" s="476">
        <f>[2]Small!$G42</f>
        <v>0</v>
      </c>
      <c r="I39" s="161"/>
      <c r="J39" s="448">
        <f t="shared" si="17"/>
        <v>0</v>
      </c>
      <c r="K39" s="476">
        <f>[2]Small!$H42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[2]Small!$I42</f>
        <v>0</v>
      </c>
      <c r="R39" s="161"/>
      <c r="S39" s="462">
        <f t="shared" si="20"/>
        <v>0</v>
      </c>
      <c r="T39" s="161">
        <f>[2]Small!$J42</f>
        <v>0</v>
      </c>
      <c r="U39" s="161"/>
      <c r="V39" s="462">
        <f t="shared" si="21"/>
        <v>0</v>
      </c>
      <c r="W39" s="161">
        <f>[2]Small!$K42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[2]Small!$L42</f>
        <v>0</v>
      </c>
      <c r="AG39" s="161"/>
      <c r="AH39" s="462">
        <f t="shared" si="26"/>
        <v>0</v>
      </c>
      <c r="AI39" s="161">
        <f>[2]Small!$M42</f>
        <v>0</v>
      </c>
      <c r="AJ39" s="161"/>
      <c r="AK39" s="462">
        <f t="shared" si="27"/>
        <v>0</v>
      </c>
      <c r="AL39" s="161">
        <f>[2]Small!$N42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[2]Small!$O42</f>
        <v>0</v>
      </c>
      <c r="AS39" s="161"/>
      <c r="AT39" s="462">
        <f t="shared" si="30"/>
        <v>0</v>
      </c>
      <c r="AU39" s="161">
        <f>[2]Small!$P42</f>
        <v>0</v>
      </c>
      <c r="AV39" s="161"/>
      <c r="AW39" s="462">
        <f t="shared" si="31"/>
        <v>0</v>
      </c>
      <c r="AX39" s="161">
        <f>[2]Small!$Q42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VLOOKUP($B39,Test!$A$5:$I$58,6,0)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[2]Small!$F43</f>
        <v>0</v>
      </c>
      <c r="F40" s="161"/>
      <c r="G40" s="448">
        <f t="shared" si="16"/>
        <v>0</v>
      </c>
      <c r="H40" s="476">
        <f>[2]Small!$G43</f>
        <v>0</v>
      </c>
      <c r="I40" s="161"/>
      <c r="J40" s="448">
        <f t="shared" si="17"/>
        <v>0</v>
      </c>
      <c r="K40" s="476">
        <f>[2]Small!$H43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[2]Small!$I43</f>
        <v>0</v>
      </c>
      <c r="R40" s="161"/>
      <c r="S40" s="462">
        <f t="shared" si="20"/>
        <v>0</v>
      </c>
      <c r="T40" s="161">
        <f>[2]Small!$J43</f>
        <v>0</v>
      </c>
      <c r="U40" s="161"/>
      <c r="V40" s="462">
        <f t="shared" si="21"/>
        <v>0</v>
      </c>
      <c r="W40" s="161">
        <f>[2]Small!$K43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[2]Small!$L43</f>
        <v>0</v>
      </c>
      <c r="AG40" s="161"/>
      <c r="AH40" s="462">
        <f t="shared" si="26"/>
        <v>0</v>
      </c>
      <c r="AI40" s="161">
        <f>[2]Small!$M43</f>
        <v>0</v>
      </c>
      <c r="AJ40" s="161"/>
      <c r="AK40" s="462">
        <f t="shared" si="27"/>
        <v>0</v>
      </c>
      <c r="AL40" s="161">
        <f>[2]Small!$N43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[2]Small!$O43</f>
        <v>0</v>
      </c>
      <c r="AS40" s="161"/>
      <c r="AT40" s="462">
        <f t="shared" si="30"/>
        <v>0</v>
      </c>
      <c r="AU40" s="161">
        <f>[2]Small!$P43</f>
        <v>0</v>
      </c>
      <c r="AV40" s="161"/>
      <c r="AW40" s="462">
        <f t="shared" si="31"/>
        <v>0</v>
      </c>
      <c r="AX40" s="161">
        <f>[2]Small!$Q43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VLOOKUP($B40,Test!$A$5:$I$58,6,0)</f>
        <v>1951.95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[2]Small!$F44</f>
        <v>0</v>
      </c>
      <c r="F41" s="161"/>
      <c r="G41" s="448">
        <f t="shared" si="16"/>
        <v>0</v>
      </c>
      <c r="H41" s="476">
        <f>[2]Small!$G44</f>
        <v>0</v>
      </c>
      <c r="I41" s="161"/>
      <c r="J41" s="448">
        <f t="shared" si="17"/>
        <v>0</v>
      </c>
      <c r="K41" s="476">
        <f>[2]Small!$H44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[2]Small!$I44</f>
        <v>0</v>
      </c>
      <c r="R41" s="161"/>
      <c r="S41" s="462">
        <f t="shared" si="20"/>
        <v>0</v>
      </c>
      <c r="T41" s="161">
        <f>[2]Small!$J44</f>
        <v>0</v>
      </c>
      <c r="U41" s="161"/>
      <c r="V41" s="462">
        <f t="shared" si="21"/>
        <v>0</v>
      </c>
      <c r="W41" s="161">
        <f>[2]Small!$K44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[2]Small!$L44</f>
        <v>0</v>
      </c>
      <c r="AG41" s="161"/>
      <c r="AH41" s="462">
        <f t="shared" si="26"/>
        <v>0</v>
      </c>
      <c r="AI41" s="161">
        <f>[2]Small!$M44</f>
        <v>0</v>
      </c>
      <c r="AJ41" s="161"/>
      <c r="AK41" s="462">
        <f t="shared" si="27"/>
        <v>0</v>
      </c>
      <c r="AL41" s="161">
        <f>[2]Small!$N44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[2]Small!$O44</f>
        <v>0</v>
      </c>
      <c r="AS41" s="161"/>
      <c r="AT41" s="462">
        <f t="shared" si="30"/>
        <v>0</v>
      </c>
      <c r="AU41" s="161">
        <f>[2]Small!$P44</f>
        <v>0</v>
      </c>
      <c r="AV41" s="161"/>
      <c r="AW41" s="462">
        <f t="shared" si="31"/>
        <v>0</v>
      </c>
      <c r="AX41" s="161">
        <f>[2]Small!$Q44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VLOOKUP($B41,Test!$A$5:$I$58,6,0)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[2]Small!$F45</f>
        <v>0</v>
      </c>
      <c r="F42" s="161"/>
      <c r="G42" s="448">
        <f t="shared" si="16"/>
        <v>0</v>
      </c>
      <c r="H42" s="476">
        <f>[2]Small!$G45</f>
        <v>0</v>
      </c>
      <c r="I42" s="161"/>
      <c r="J42" s="448">
        <f t="shared" si="17"/>
        <v>0</v>
      </c>
      <c r="K42" s="476">
        <f>[2]Small!$H45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[2]Small!$I45</f>
        <v>0</v>
      </c>
      <c r="R42" s="161"/>
      <c r="S42" s="462">
        <f t="shared" si="20"/>
        <v>0</v>
      </c>
      <c r="T42" s="161">
        <f>[2]Small!$J45</f>
        <v>0</v>
      </c>
      <c r="U42" s="161"/>
      <c r="V42" s="462">
        <f t="shared" si="21"/>
        <v>0</v>
      </c>
      <c r="W42" s="161">
        <f>[2]Small!$K45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[2]Small!$L45</f>
        <v>0</v>
      </c>
      <c r="AG42" s="161"/>
      <c r="AH42" s="462">
        <f t="shared" si="26"/>
        <v>0</v>
      </c>
      <c r="AI42" s="161">
        <f>[2]Small!$M45</f>
        <v>0</v>
      </c>
      <c r="AJ42" s="161"/>
      <c r="AK42" s="462">
        <f t="shared" si="27"/>
        <v>0</v>
      </c>
      <c r="AL42" s="161">
        <f>[2]Small!$N45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[2]Small!$O45</f>
        <v>0</v>
      </c>
      <c r="AS42" s="161"/>
      <c r="AT42" s="462">
        <f t="shared" si="30"/>
        <v>0</v>
      </c>
      <c r="AU42" s="161">
        <f>[2]Small!$P45</f>
        <v>0</v>
      </c>
      <c r="AV42" s="161"/>
      <c r="AW42" s="462">
        <f t="shared" si="31"/>
        <v>0</v>
      </c>
      <c r="AX42" s="161">
        <f>[2]Small!$Q45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VLOOKUP($B42,Test!$A$5:$I$58,6,0)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[2]Small!$F46</f>
        <v>0</v>
      </c>
      <c r="F43" s="161"/>
      <c r="G43" s="448">
        <f t="shared" si="16"/>
        <v>0</v>
      </c>
      <c r="H43" s="476">
        <f>[2]Small!$G46</f>
        <v>0</v>
      </c>
      <c r="I43" s="161"/>
      <c r="J43" s="448">
        <f t="shared" si="17"/>
        <v>0</v>
      </c>
      <c r="K43" s="476">
        <f>[2]Small!$H46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[2]Small!$I46</f>
        <v>0</v>
      </c>
      <c r="R43" s="161"/>
      <c r="S43" s="462">
        <f t="shared" si="20"/>
        <v>0</v>
      </c>
      <c r="T43" s="161">
        <f>[2]Small!$J46</f>
        <v>0</v>
      </c>
      <c r="U43" s="161"/>
      <c r="V43" s="462">
        <f t="shared" si="21"/>
        <v>0</v>
      </c>
      <c r="W43" s="161">
        <f>[2]Small!$K46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[2]Small!$L46</f>
        <v>0</v>
      </c>
      <c r="AG43" s="161"/>
      <c r="AH43" s="462">
        <f t="shared" si="26"/>
        <v>0</v>
      </c>
      <c r="AI43" s="161">
        <f>[2]Small!$M46</f>
        <v>0</v>
      </c>
      <c r="AJ43" s="161"/>
      <c r="AK43" s="462">
        <f t="shared" si="27"/>
        <v>0</v>
      </c>
      <c r="AL43" s="161">
        <f>[2]Small!$N46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[2]Small!$O46</f>
        <v>0</v>
      </c>
      <c r="AS43" s="161"/>
      <c r="AT43" s="462">
        <f t="shared" si="30"/>
        <v>0</v>
      </c>
      <c r="AU43" s="161">
        <f>[2]Small!$P46</f>
        <v>0</v>
      </c>
      <c r="AV43" s="161"/>
      <c r="AW43" s="462">
        <f t="shared" si="31"/>
        <v>0</v>
      </c>
      <c r="AX43" s="161">
        <f>[2]Small!$Q46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VLOOKUP($B43,Test!$A$5:$I$58,6,0)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[2]Small!$F47</f>
        <v>0</v>
      </c>
      <c r="F44" s="161"/>
      <c r="G44" s="448">
        <f t="shared" si="16"/>
        <v>0</v>
      </c>
      <c r="H44" s="476">
        <f>[2]Small!$G47</f>
        <v>0</v>
      </c>
      <c r="I44" s="161"/>
      <c r="J44" s="448">
        <f t="shared" si="17"/>
        <v>0</v>
      </c>
      <c r="K44" s="476">
        <f>[2]Small!$H47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[2]Small!$I47</f>
        <v>0</v>
      </c>
      <c r="R44" s="161"/>
      <c r="S44" s="462">
        <f t="shared" si="20"/>
        <v>0</v>
      </c>
      <c r="T44" s="161">
        <f>[2]Small!$J47</f>
        <v>0</v>
      </c>
      <c r="U44" s="161"/>
      <c r="V44" s="462">
        <f t="shared" si="21"/>
        <v>0</v>
      </c>
      <c r="W44" s="161">
        <f>[2]Small!$K47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[2]Small!$L47</f>
        <v>0</v>
      </c>
      <c r="AG44" s="161"/>
      <c r="AH44" s="462">
        <f t="shared" si="26"/>
        <v>0</v>
      </c>
      <c r="AI44" s="161">
        <f>[2]Small!$M47</f>
        <v>0</v>
      </c>
      <c r="AJ44" s="161"/>
      <c r="AK44" s="462">
        <f t="shared" si="27"/>
        <v>0</v>
      </c>
      <c r="AL44" s="161">
        <f>[2]Small!$N47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[2]Small!$O47</f>
        <v>0</v>
      </c>
      <c r="AS44" s="161"/>
      <c r="AT44" s="462">
        <f t="shared" si="30"/>
        <v>0</v>
      </c>
      <c r="AU44" s="161">
        <f>[2]Small!$P47</f>
        <v>0</v>
      </c>
      <c r="AV44" s="161"/>
      <c r="AW44" s="462">
        <f t="shared" si="31"/>
        <v>0</v>
      </c>
      <c r="AX44" s="161">
        <f>[2]Small!$Q47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VLOOKUP($B44,Test!$A$5:$I$58,6,0)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[2]Small!$F48</f>
        <v>11200.6427</v>
      </c>
      <c r="F45" s="161">
        <v>1838.59</v>
      </c>
      <c r="G45" s="448">
        <f t="shared" si="16"/>
        <v>9362.0527000000002</v>
      </c>
      <c r="H45" s="476">
        <f>[2]Small!$G48</f>
        <v>5550.6436999999996</v>
      </c>
      <c r="I45" s="161">
        <v>3296.33</v>
      </c>
      <c r="J45" s="448">
        <f t="shared" si="17"/>
        <v>2254.3136999999997</v>
      </c>
      <c r="K45" s="476">
        <f>[2]Small!$H48</f>
        <v>11579.973399999999</v>
      </c>
      <c r="L45" s="161">
        <v>3556.58</v>
      </c>
      <c r="M45" s="444">
        <f t="shared" si="18"/>
        <v>8023.393399999999</v>
      </c>
      <c r="N45" s="404">
        <f t="shared" si="41"/>
        <v>28331.2598</v>
      </c>
      <c r="O45" s="161">
        <f t="shared" si="41"/>
        <v>8691.5</v>
      </c>
      <c r="P45" s="403">
        <f t="shared" si="19"/>
        <v>19639.7598</v>
      </c>
      <c r="Q45" s="161">
        <f>[2]Small!$I48</f>
        <v>5227.0309999999999</v>
      </c>
      <c r="R45" s="161">
        <v>6555.78</v>
      </c>
      <c r="S45" s="462">
        <f t="shared" si="20"/>
        <v>-1328.7489999999998</v>
      </c>
      <c r="T45" s="161">
        <f>[2]Small!$J48</f>
        <v>11238.166499999999</v>
      </c>
      <c r="U45" s="161"/>
      <c r="V45" s="462">
        <f t="shared" si="21"/>
        <v>11238.166499999999</v>
      </c>
      <c r="W45" s="161">
        <f>[2]Small!$K48</f>
        <v>5686.5840999999991</v>
      </c>
      <c r="X45" s="161"/>
      <c r="Y45" s="462">
        <f t="shared" si="22"/>
        <v>5686.5840999999991</v>
      </c>
      <c r="Z45" s="168">
        <f t="shared" si="42"/>
        <v>22151.781599999998</v>
      </c>
      <c r="AA45" s="161">
        <f t="shared" si="42"/>
        <v>6555.78</v>
      </c>
      <c r="AB45" s="403">
        <f t="shared" si="23"/>
        <v>15596.0016</v>
      </c>
      <c r="AC45" s="168">
        <f t="shared" si="24"/>
        <v>50483.041400000002</v>
      </c>
      <c r="AD45" s="161">
        <f t="shared" si="24"/>
        <v>15247.279999999999</v>
      </c>
      <c r="AE45" s="403">
        <f t="shared" si="25"/>
        <v>35235.761400000003</v>
      </c>
      <c r="AF45" s="161">
        <f>[2]Small!$L48</f>
        <v>10517.4465</v>
      </c>
      <c r="AG45" s="161"/>
      <c r="AH45" s="462">
        <f t="shared" si="26"/>
        <v>10517.4465</v>
      </c>
      <c r="AI45" s="161">
        <f>[2]Small!$M48</f>
        <v>5276.1331</v>
      </c>
      <c r="AJ45" s="161"/>
      <c r="AK45" s="462">
        <f t="shared" si="27"/>
        <v>5276.1331</v>
      </c>
      <c r="AL45" s="161">
        <f>[2]Small!$N48</f>
        <v>11480.6397</v>
      </c>
      <c r="AM45" s="161"/>
      <c r="AN45" s="444">
        <f t="shared" si="28"/>
        <v>11480.6397</v>
      </c>
      <c r="AO45" s="404">
        <f t="shared" si="9"/>
        <v>27274.219300000001</v>
      </c>
      <c r="AP45" s="161">
        <f t="shared" si="9"/>
        <v>0</v>
      </c>
      <c r="AQ45" s="403">
        <f t="shared" si="29"/>
        <v>27274.219300000001</v>
      </c>
      <c r="AR45" s="161">
        <f>[2]Small!$O48</f>
        <v>5242.6881000000003</v>
      </c>
      <c r="AS45" s="161"/>
      <c r="AT45" s="462">
        <f t="shared" si="30"/>
        <v>5242.6881000000003</v>
      </c>
      <c r="AU45" s="161">
        <f>[2]Small!$P48</f>
        <v>10884.1849</v>
      </c>
      <c r="AV45" s="161"/>
      <c r="AW45" s="462">
        <f t="shared" si="31"/>
        <v>10884.1849</v>
      </c>
      <c r="AX45" s="161">
        <f>[2]Small!$Q48</f>
        <v>5001.5574000000006</v>
      </c>
      <c r="AY45" s="161"/>
      <c r="AZ45" s="444">
        <f t="shared" si="32"/>
        <v>5001.5574000000006</v>
      </c>
      <c r="BA45" s="496">
        <f t="shared" si="10"/>
        <v>21128.430400000001</v>
      </c>
      <c r="BB45" s="492">
        <f t="shared" si="11"/>
        <v>0</v>
      </c>
      <c r="BC45" s="364">
        <f t="shared" si="33"/>
        <v>21128.430400000001</v>
      </c>
      <c r="BD45" s="371">
        <f t="shared" si="12"/>
        <v>48402.649700000002</v>
      </c>
      <c r="BE45" s="372">
        <f t="shared" si="13"/>
        <v>0</v>
      </c>
      <c r="BF45" s="372">
        <f t="shared" si="34"/>
        <v>48402.649700000002</v>
      </c>
      <c r="BG45" s="371">
        <f t="shared" si="14"/>
        <v>98885.691099999996</v>
      </c>
      <c r="BH45" s="372">
        <f t="shared" si="15"/>
        <v>15247.279999999999</v>
      </c>
      <c r="BI45" s="372">
        <f t="shared" si="35"/>
        <v>83638.411099999998</v>
      </c>
      <c r="BJ45" s="436"/>
      <c r="BK45" s="160">
        <f>VLOOKUP($B45,Test!$A$5:$I$58,6,0)</f>
        <v>4717.1899999999996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[2]Small!$F49</f>
        <v>0</v>
      </c>
      <c r="F46" s="161"/>
      <c r="G46" s="448">
        <f t="shared" si="16"/>
        <v>0</v>
      </c>
      <c r="H46" s="476">
        <f>[2]Small!$G49</f>
        <v>0</v>
      </c>
      <c r="I46" s="161"/>
      <c r="J46" s="448">
        <f t="shared" si="17"/>
        <v>0</v>
      </c>
      <c r="K46" s="476">
        <f>[2]Small!$H49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[2]Small!$I49</f>
        <v>0</v>
      </c>
      <c r="R46" s="161"/>
      <c r="S46" s="462">
        <f t="shared" si="20"/>
        <v>0</v>
      </c>
      <c r="T46" s="161">
        <f>[2]Small!$J49</f>
        <v>0</v>
      </c>
      <c r="U46" s="161"/>
      <c r="V46" s="462">
        <f t="shared" si="21"/>
        <v>0</v>
      </c>
      <c r="W46" s="161">
        <f>[2]Small!$K49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[2]Small!$L49</f>
        <v>0</v>
      </c>
      <c r="AG46" s="161"/>
      <c r="AH46" s="462">
        <f t="shared" si="26"/>
        <v>0</v>
      </c>
      <c r="AI46" s="161">
        <f>[2]Small!$M49</f>
        <v>0</v>
      </c>
      <c r="AJ46" s="161"/>
      <c r="AK46" s="462">
        <f t="shared" si="27"/>
        <v>0</v>
      </c>
      <c r="AL46" s="161">
        <f>[2]Small!$N49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[2]Small!$O49</f>
        <v>0</v>
      </c>
      <c r="AS46" s="161"/>
      <c r="AT46" s="462">
        <f t="shared" si="30"/>
        <v>0</v>
      </c>
      <c r="AU46" s="161">
        <f>[2]Small!$P49</f>
        <v>0</v>
      </c>
      <c r="AV46" s="161"/>
      <c r="AW46" s="462">
        <f t="shared" si="31"/>
        <v>0</v>
      </c>
      <c r="AX46" s="161">
        <f>[2]Small!$Q49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VLOOKUP($B46,Test!$A$5:$I$58,6,0)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[2]Small!$F50</f>
        <v>0</v>
      </c>
      <c r="F47" s="161"/>
      <c r="G47" s="448">
        <f t="shared" si="16"/>
        <v>0</v>
      </c>
      <c r="H47" s="476">
        <f>[2]Small!$G50</f>
        <v>0</v>
      </c>
      <c r="I47" s="161"/>
      <c r="J47" s="448">
        <f t="shared" si="17"/>
        <v>0</v>
      </c>
      <c r="K47" s="476">
        <f>[2]Small!$H50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[2]Small!$I50</f>
        <v>0</v>
      </c>
      <c r="R47" s="161"/>
      <c r="S47" s="462">
        <f t="shared" si="20"/>
        <v>0</v>
      </c>
      <c r="T47" s="161">
        <f>[2]Small!$J50</f>
        <v>0</v>
      </c>
      <c r="U47" s="161"/>
      <c r="V47" s="462">
        <f t="shared" si="21"/>
        <v>0</v>
      </c>
      <c r="W47" s="161">
        <f>[2]Small!$K50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[2]Small!$L50</f>
        <v>0</v>
      </c>
      <c r="AG47" s="161"/>
      <c r="AH47" s="462">
        <f t="shared" si="26"/>
        <v>0</v>
      </c>
      <c r="AI47" s="161">
        <f>[2]Small!$M50</f>
        <v>0</v>
      </c>
      <c r="AJ47" s="161"/>
      <c r="AK47" s="462">
        <f t="shared" si="27"/>
        <v>0</v>
      </c>
      <c r="AL47" s="161">
        <f>[2]Small!$N50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[2]Small!$O50</f>
        <v>0</v>
      </c>
      <c r="AS47" s="161"/>
      <c r="AT47" s="462">
        <f t="shared" si="30"/>
        <v>0</v>
      </c>
      <c r="AU47" s="161">
        <f>[2]Small!$P50</f>
        <v>0</v>
      </c>
      <c r="AV47" s="161"/>
      <c r="AW47" s="462">
        <f t="shared" si="31"/>
        <v>0</v>
      </c>
      <c r="AX47" s="161">
        <f>[2]Small!$Q50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VLOOKUP($B47,Test!$A$5:$I$58,6,0)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[2]Small!$F51</f>
        <v>0</v>
      </c>
      <c r="F48" s="161"/>
      <c r="G48" s="448">
        <f t="shared" si="16"/>
        <v>0</v>
      </c>
      <c r="H48" s="476">
        <f>[2]Small!$G51</f>
        <v>0</v>
      </c>
      <c r="I48" s="161"/>
      <c r="J48" s="448">
        <f t="shared" si="17"/>
        <v>0</v>
      </c>
      <c r="K48" s="476">
        <f>[2]Small!$H51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[2]Small!$I51</f>
        <v>0</v>
      </c>
      <c r="R48" s="161"/>
      <c r="S48" s="462">
        <f t="shared" si="20"/>
        <v>0</v>
      </c>
      <c r="T48" s="161">
        <f>[2]Small!$J51</f>
        <v>0</v>
      </c>
      <c r="U48" s="161"/>
      <c r="V48" s="462">
        <f t="shared" si="21"/>
        <v>0</v>
      </c>
      <c r="W48" s="161">
        <f>[2]Small!$K51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[2]Small!$L51</f>
        <v>0</v>
      </c>
      <c r="AG48" s="161"/>
      <c r="AH48" s="462">
        <f t="shared" si="26"/>
        <v>0</v>
      </c>
      <c r="AI48" s="161">
        <f>[2]Small!$M51</f>
        <v>0</v>
      </c>
      <c r="AJ48" s="161"/>
      <c r="AK48" s="462">
        <f t="shared" si="27"/>
        <v>0</v>
      </c>
      <c r="AL48" s="161">
        <f>[2]Small!$N51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[2]Small!$O51</f>
        <v>0</v>
      </c>
      <c r="AS48" s="161"/>
      <c r="AT48" s="462">
        <f t="shared" si="30"/>
        <v>0</v>
      </c>
      <c r="AU48" s="161">
        <f>[2]Small!$P51</f>
        <v>0</v>
      </c>
      <c r="AV48" s="161"/>
      <c r="AW48" s="462">
        <f t="shared" si="31"/>
        <v>0</v>
      </c>
      <c r="AX48" s="161">
        <f>[2]Small!$Q51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VLOOKUP($B48,Test!$A$5:$I$58,6,0)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[2]Small!$F52</f>
        <v>2565.69</v>
      </c>
      <c r="F49" s="161">
        <v>818.2</v>
      </c>
      <c r="G49" s="448">
        <f t="shared" si="16"/>
        <v>1747.49</v>
      </c>
      <c r="H49" s="476">
        <f>[2]Small!$G52</f>
        <v>3123.2049999999999</v>
      </c>
      <c r="I49" s="161">
        <v>17994.63</v>
      </c>
      <c r="J49" s="448">
        <f t="shared" si="17"/>
        <v>-14871.425000000001</v>
      </c>
      <c r="K49" s="476">
        <f>[2]Small!$H52</f>
        <v>4530.3900000000003</v>
      </c>
      <c r="L49" s="161">
        <v>3599.99</v>
      </c>
      <c r="M49" s="444">
        <f t="shared" si="18"/>
        <v>930.40000000000055</v>
      </c>
      <c r="N49" s="404">
        <f t="shared" si="41"/>
        <v>10219.285</v>
      </c>
      <c r="O49" s="161">
        <f t="shared" si="41"/>
        <v>22412.82</v>
      </c>
      <c r="P49" s="403">
        <f t="shared" si="19"/>
        <v>-12193.535</v>
      </c>
      <c r="Q49" s="161">
        <f>[2]Small!$I52</f>
        <v>2037.95</v>
      </c>
      <c r="R49" s="161">
        <v>4390.7</v>
      </c>
      <c r="S49" s="462">
        <f t="shared" si="20"/>
        <v>-2352.75</v>
      </c>
      <c r="T49" s="161">
        <f>[2]Small!$J52</f>
        <v>3386.5</v>
      </c>
      <c r="U49" s="161"/>
      <c r="V49" s="462">
        <f t="shared" si="21"/>
        <v>3386.5</v>
      </c>
      <c r="W49" s="161">
        <f>[2]Small!$K52</f>
        <v>7557.19</v>
      </c>
      <c r="X49" s="161"/>
      <c r="Y49" s="462">
        <f t="shared" si="22"/>
        <v>7557.19</v>
      </c>
      <c r="Z49" s="168">
        <f t="shared" si="42"/>
        <v>12981.64</v>
      </c>
      <c r="AA49" s="161">
        <f t="shared" si="42"/>
        <v>4390.7</v>
      </c>
      <c r="AB49" s="403">
        <f t="shared" si="23"/>
        <v>8590.9399999999987</v>
      </c>
      <c r="AC49" s="168">
        <f t="shared" si="24"/>
        <v>23200.924999999999</v>
      </c>
      <c r="AD49" s="161">
        <f t="shared" si="24"/>
        <v>26803.52</v>
      </c>
      <c r="AE49" s="403">
        <f t="shared" si="25"/>
        <v>-3602.5950000000012</v>
      </c>
      <c r="AF49" s="161">
        <f>[2]Small!$L52</f>
        <v>4114.2749999999996</v>
      </c>
      <c r="AG49" s="161"/>
      <c r="AH49" s="462">
        <f t="shared" si="26"/>
        <v>4114.2749999999996</v>
      </c>
      <c r="AI49" s="161">
        <f>[2]Small!$M52</f>
        <v>1879.58</v>
      </c>
      <c r="AJ49" s="161"/>
      <c r="AK49" s="462">
        <f t="shared" si="27"/>
        <v>1879.58</v>
      </c>
      <c r="AL49" s="161">
        <f>[2]Small!$N52</f>
        <v>2422.77</v>
      </c>
      <c r="AM49" s="161"/>
      <c r="AN49" s="444">
        <f t="shared" si="28"/>
        <v>2422.77</v>
      </c>
      <c r="AO49" s="404">
        <f t="shared" si="9"/>
        <v>8416.625</v>
      </c>
      <c r="AP49" s="161">
        <f t="shared" si="9"/>
        <v>0</v>
      </c>
      <c r="AQ49" s="403">
        <f t="shared" si="29"/>
        <v>8416.625</v>
      </c>
      <c r="AR49" s="161">
        <f>[2]Small!$O52</f>
        <v>4058.08</v>
      </c>
      <c r="AS49" s="161"/>
      <c r="AT49" s="462">
        <f t="shared" si="30"/>
        <v>4058.08</v>
      </c>
      <c r="AU49" s="161">
        <f>[2]Small!$P52</f>
        <v>3695.03</v>
      </c>
      <c r="AV49" s="161"/>
      <c r="AW49" s="462">
        <f t="shared" si="31"/>
        <v>3695.03</v>
      </c>
      <c r="AX49" s="161">
        <f>[2]Small!$Q52</f>
        <v>1435.95</v>
      </c>
      <c r="AY49" s="161"/>
      <c r="AZ49" s="444">
        <f t="shared" si="32"/>
        <v>1435.95</v>
      </c>
      <c r="BA49" s="496">
        <f t="shared" si="10"/>
        <v>9189.0600000000013</v>
      </c>
      <c r="BB49" s="492">
        <f t="shared" si="11"/>
        <v>0</v>
      </c>
      <c r="BC49" s="364">
        <f t="shared" si="33"/>
        <v>9189.0600000000013</v>
      </c>
      <c r="BD49" s="371">
        <f t="shared" si="12"/>
        <v>17605.685000000001</v>
      </c>
      <c r="BE49" s="372">
        <f t="shared" si="13"/>
        <v>0</v>
      </c>
      <c r="BF49" s="372">
        <f t="shared" si="34"/>
        <v>17605.685000000001</v>
      </c>
      <c r="BG49" s="371">
        <f t="shared" si="14"/>
        <v>40806.61</v>
      </c>
      <c r="BH49" s="372">
        <f t="shared" si="15"/>
        <v>26803.52</v>
      </c>
      <c r="BI49" s="372">
        <f t="shared" si="35"/>
        <v>14003.09</v>
      </c>
      <c r="BJ49" s="436"/>
      <c r="BK49" s="160">
        <f>VLOOKUP($B49,Test!$A$5:$I$58,6,0)</f>
        <v>4469.42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[2]Small!$F53</f>
        <v>0</v>
      </c>
      <c r="F50" s="161"/>
      <c r="G50" s="448">
        <f t="shared" si="16"/>
        <v>0</v>
      </c>
      <c r="H50" s="476">
        <f>[2]Small!$G53</f>
        <v>0</v>
      </c>
      <c r="I50" s="161"/>
      <c r="J50" s="448">
        <f t="shared" si="17"/>
        <v>0</v>
      </c>
      <c r="K50" s="476">
        <f>[2]Small!$H53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[2]Small!$I53</f>
        <v>0</v>
      </c>
      <c r="R50" s="161"/>
      <c r="S50" s="462">
        <f t="shared" si="20"/>
        <v>0</v>
      </c>
      <c r="T50" s="161">
        <f>[2]Small!$J53</f>
        <v>0</v>
      </c>
      <c r="U50" s="161"/>
      <c r="V50" s="462">
        <f t="shared" si="21"/>
        <v>0</v>
      </c>
      <c r="W50" s="161">
        <f>[2]Small!$K53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[2]Small!$L53</f>
        <v>0</v>
      </c>
      <c r="AG50" s="161"/>
      <c r="AH50" s="462">
        <f t="shared" si="26"/>
        <v>0</v>
      </c>
      <c r="AI50" s="161">
        <f>[2]Small!$M53</f>
        <v>0</v>
      </c>
      <c r="AJ50" s="161"/>
      <c r="AK50" s="462">
        <f t="shared" si="27"/>
        <v>0</v>
      </c>
      <c r="AL50" s="161">
        <f>[2]Small!$N53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[2]Small!$O53</f>
        <v>0</v>
      </c>
      <c r="AS50" s="161"/>
      <c r="AT50" s="462">
        <f t="shared" si="30"/>
        <v>0</v>
      </c>
      <c r="AU50" s="161">
        <f>[2]Small!$P53</f>
        <v>0</v>
      </c>
      <c r="AV50" s="161"/>
      <c r="AW50" s="462">
        <f t="shared" si="31"/>
        <v>0</v>
      </c>
      <c r="AX50" s="161">
        <f>[2]Small!$Q53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VLOOKUP($B50,Test!$A$5:$I$58,6,0)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[2]Small!$F54</f>
        <v>0</v>
      </c>
      <c r="F51" s="161"/>
      <c r="G51" s="448">
        <f t="shared" si="16"/>
        <v>0</v>
      </c>
      <c r="H51" s="476">
        <f>[2]Small!$G54</f>
        <v>0</v>
      </c>
      <c r="I51" s="161"/>
      <c r="J51" s="448">
        <f t="shared" si="17"/>
        <v>0</v>
      </c>
      <c r="K51" s="476">
        <f>[2]Small!$H54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[2]Small!$I54</f>
        <v>0</v>
      </c>
      <c r="R51" s="161"/>
      <c r="S51" s="462">
        <f t="shared" si="20"/>
        <v>0</v>
      </c>
      <c r="T51" s="161">
        <f>[2]Small!$J54</f>
        <v>0</v>
      </c>
      <c r="U51" s="161"/>
      <c r="V51" s="462">
        <f t="shared" si="21"/>
        <v>0</v>
      </c>
      <c r="W51" s="161">
        <f>[2]Small!$K54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[2]Small!$L54</f>
        <v>0</v>
      </c>
      <c r="AG51" s="161"/>
      <c r="AH51" s="462">
        <f t="shared" si="26"/>
        <v>0</v>
      </c>
      <c r="AI51" s="161">
        <f>[2]Small!$M54</f>
        <v>0</v>
      </c>
      <c r="AJ51" s="161"/>
      <c r="AK51" s="462">
        <f t="shared" si="27"/>
        <v>0</v>
      </c>
      <c r="AL51" s="161">
        <f>[2]Small!$N54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[2]Small!$O54</f>
        <v>0</v>
      </c>
      <c r="AS51" s="161"/>
      <c r="AT51" s="462">
        <f t="shared" si="30"/>
        <v>0</v>
      </c>
      <c r="AU51" s="161">
        <f>[2]Small!$P54</f>
        <v>0</v>
      </c>
      <c r="AV51" s="161"/>
      <c r="AW51" s="462">
        <f t="shared" si="31"/>
        <v>0</v>
      </c>
      <c r="AX51" s="161">
        <f>[2]Small!$Q54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VLOOKUP($B51,Test!$A$5:$I$58,6,0)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[2]Small!$F55</f>
        <v>0</v>
      </c>
      <c r="F52" s="161"/>
      <c r="G52" s="448">
        <f t="shared" ref="G52" si="49">E52-F52</f>
        <v>0</v>
      </c>
      <c r="H52" s="476">
        <f>[2]Small!$G55</f>
        <v>0</v>
      </c>
      <c r="I52" s="161"/>
      <c r="J52" s="448">
        <f t="shared" ref="J52" si="50">H52-I52</f>
        <v>0</v>
      </c>
      <c r="K52" s="476">
        <f>[2]Small!$H55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[2]Small!$I55</f>
        <v>0</v>
      </c>
      <c r="R52" s="161"/>
      <c r="S52" s="462">
        <f t="shared" ref="S52" si="55">Q52-R52</f>
        <v>0</v>
      </c>
      <c r="T52" s="161">
        <f>[2]Small!$J55</f>
        <v>0</v>
      </c>
      <c r="U52" s="161"/>
      <c r="V52" s="462">
        <f t="shared" ref="V52" si="56">T52-U52</f>
        <v>0</v>
      </c>
      <c r="W52" s="161">
        <f>[2]Small!$K55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[2]Small!$L55</f>
        <v>0</v>
      </c>
      <c r="AG52" s="161"/>
      <c r="AH52" s="462">
        <f t="shared" ref="AH52" si="64">AF52-AG52</f>
        <v>0</v>
      </c>
      <c r="AI52" s="161">
        <f>[2]Small!$M55</f>
        <v>0</v>
      </c>
      <c r="AJ52" s="161"/>
      <c r="AK52" s="462">
        <f t="shared" ref="AK52" si="65">AI52-AJ52</f>
        <v>0</v>
      </c>
      <c r="AL52" s="161">
        <f>[2]Small!$N55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[2]Small!$O55</f>
        <v>0</v>
      </c>
      <c r="AS52" s="161"/>
      <c r="AT52" s="462">
        <f t="shared" ref="AT52" si="70">AR52-AS52</f>
        <v>0</v>
      </c>
      <c r="AU52" s="161">
        <f>[2]Small!$P55</f>
        <v>0</v>
      </c>
      <c r="AV52" s="161"/>
      <c r="AW52" s="462">
        <f t="shared" ref="AW52" si="71">AU52-AV52</f>
        <v>0</v>
      </c>
      <c r="AX52" s="161">
        <f>[2]Small!$Q55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[2]Small!$F56</f>
        <v>0</v>
      </c>
      <c r="F53" s="161"/>
      <c r="G53" s="448">
        <f t="shared" si="16"/>
        <v>0</v>
      </c>
      <c r="H53" s="476">
        <f>[2]Small!$G56</f>
        <v>0</v>
      </c>
      <c r="I53" s="161"/>
      <c r="J53" s="448">
        <f t="shared" si="17"/>
        <v>0</v>
      </c>
      <c r="K53" s="476">
        <f>[2]Small!$H56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[2]Small!$I56</f>
        <v>0</v>
      </c>
      <c r="R53" s="161"/>
      <c r="S53" s="462">
        <f t="shared" si="20"/>
        <v>0</v>
      </c>
      <c r="T53" s="161">
        <f>[2]Small!$J56</f>
        <v>0</v>
      </c>
      <c r="U53" s="161"/>
      <c r="V53" s="462">
        <f t="shared" si="21"/>
        <v>0</v>
      </c>
      <c r="W53" s="161">
        <f>[2]Small!$K56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[2]Small!$L56</f>
        <v>0</v>
      </c>
      <c r="AG53" s="161"/>
      <c r="AH53" s="462">
        <f t="shared" si="26"/>
        <v>0</v>
      </c>
      <c r="AI53" s="161">
        <f>[2]Small!$M56</f>
        <v>0</v>
      </c>
      <c r="AJ53" s="161"/>
      <c r="AK53" s="462">
        <f t="shared" si="27"/>
        <v>0</v>
      </c>
      <c r="AL53" s="161">
        <f>[2]Small!$N56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[2]Small!$O56</f>
        <v>0</v>
      </c>
      <c r="AS53" s="161"/>
      <c r="AT53" s="462">
        <f t="shared" si="30"/>
        <v>0</v>
      </c>
      <c r="AU53" s="161">
        <f>[2]Small!$P56</f>
        <v>0</v>
      </c>
      <c r="AV53" s="161"/>
      <c r="AW53" s="462">
        <f t="shared" si="31"/>
        <v>0</v>
      </c>
      <c r="AX53" s="161">
        <f>[2]Small!$Q56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VLOOKUP($B53,Test!$A$5:$I$58,6,0)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[2]Small!$F57</f>
        <v>0</v>
      </c>
      <c r="F54" s="388"/>
      <c r="G54" s="449">
        <f t="shared" si="16"/>
        <v>0</v>
      </c>
      <c r="H54" s="477">
        <f>[2]Small!$G57</f>
        <v>0</v>
      </c>
      <c r="I54" s="388"/>
      <c r="J54" s="449">
        <f t="shared" si="17"/>
        <v>0</v>
      </c>
      <c r="K54" s="477">
        <f>[2]Small!$H57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[2]Small!$I57</f>
        <v>0</v>
      </c>
      <c r="R54" s="388"/>
      <c r="S54" s="463">
        <f t="shared" si="20"/>
        <v>0</v>
      </c>
      <c r="T54" s="162">
        <f>[2]Small!$J57</f>
        <v>0</v>
      </c>
      <c r="U54" s="388"/>
      <c r="V54" s="463">
        <f t="shared" si="21"/>
        <v>0</v>
      </c>
      <c r="W54" s="162">
        <f>[2]Small!$K57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[2]Small!$L57</f>
        <v>0</v>
      </c>
      <c r="AG54" s="388"/>
      <c r="AH54" s="463">
        <f t="shared" si="26"/>
        <v>0</v>
      </c>
      <c r="AI54" s="162">
        <f>[2]Small!$M57</f>
        <v>0</v>
      </c>
      <c r="AJ54" s="388"/>
      <c r="AK54" s="463">
        <f t="shared" si="27"/>
        <v>0</v>
      </c>
      <c r="AL54" s="162">
        <f>[2]Small!$N57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[2]Small!$O57</f>
        <v>0</v>
      </c>
      <c r="AS54" s="388"/>
      <c r="AT54" s="463">
        <f t="shared" si="30"/>
        <v>0</v>
      </c>
      <c r="AU54" s="162">
        <f>[2]Small!$P57</f>
        <v>0</v>
      </c>
      <c r="AV54" s="388"/>
      <c r="AW54" s="463">
        <f t="shared" si="31"/>
        <v>0</v>
      </c>
      <c r="AX54" s="162">
        <f>[2]Small!$Q57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609151.72925023315</v>
      </c>
      <c r="F55" s="354">
        <f t="shared" si="82"/>
        <v>441699.07000000007</v>
      </c>
      <c r="G55" s="451">
        <f t="shared" si="82"/>
        <v>167452.65925023321</v>
      </c>
      <c r="H55" s="156">
        <f t="shared" si="82"/>
        <v>560117.62874412804</v>
      </c>
      <c r="I55" s="156">
        <f t="shared" si="82"/>
        <v>608852.65999999992</v>
      </c>
      <c r="J55" s="450">
        <f t="shared" si="82"/>
        <v>-48735.031255871865</v>
      </c>
      <c r="K55" s="478">
        <f t="shared" si="82"/>
        <v>661089.21599625202</v>
      </c>
      <c r="L55" s="156">
        <f t="shared" si="82"/>
        <v>552428.16</v>
      </c>
      <c r="M55" s="446">
        <f t="shared" si="82"/>
        <v>108661.05599625205</v>
      </c>
      <c r="N55" s="410">
        <f t="shared" si="82"/>
        <v>1830358.5739906135</v>
      </c>
      <c r="O55" s="411">
        <f t="shared" si="82"/>
        <v>1602979.8899999997</v>
      </c>
      <c r="P55" s="412">
        <f t="shared" si="82"/>
        <v>227378.68399061347</v>
      </c>
      <c r="Q55" s="157">
        <f t="shared" si="82"/>
        <v>612512.55656968604</v>
      </c>
      <c r="R55" s="156">
        <f t="shared" si="82"/>
        <v>413923.73</v>
      </c>
      <c r="S55" s="451">
        <f t="shared" si="82"/>
        <v>198588.82656968618</v>
      </c>
      <c r="T55" s="156">
        <f t="shared" si="82"/>
        <v>620394.92294029135</v>
      </c>
      <c r="U55" s="156">
        <f t="shared" si="82"/>
        <v>0</v>
      </c>
      <c r="V55" s="451">
        <f t="shared" si="82"/>
        <v>620394.92294029135</v>
      </c>
      <c r="W55" s="156">
        <f t="shared" si="82"/>
        <v>558264.58713066939</v>
      </c>
      <c r="X55" s="156">
        <f t="shared" si="82"/>
        <v>0</v>
      </c>
      <c r="Y55" s="446">
        <f t="shared" si="82"/>
        <v>558264.58713066939</v>
      </c>
      <c r="Z55" s="413">
        <f t="shared" si="82"/>
        <v>1791172.0666406471</v>
      </c>
      <c r="AA55" s="411">
        <f t="shared" si="82"/>
        <v>413923.73</v>
      </c>
      <c r="AB55" s="412">
        <f t="shared" si="82"/>
        <v>1377248.3366406471</v>
      </c>
      <c r="AC55" s="414">
        <f t="shared" si="82"/>
        <v>3621530.6406312599</v>
      </c>
      <c r="AD55" s="156">
        <f t="shared" si="82"/>
        <v>2016903.6199999999</v>
      </c>
      <c r="AE55" s="409">
        <f t="shared" si="82"/>
        <v>1604627.0206312607</v>
      </c>
      <c r="AF55" s="157">
        <f t="shared" si="82"/>
        <v>523616.86515842075</v>
      </c>
      <c r="AG55" s="156">
        <f t="shared" si="82"/>
        <v>0</v>
      </c>
      <c r="AH55" s="451">
        <f t="shared" si="82"/>
        <v>523616.86515842075</v>
      </c>
      <c r="AI55" s="156">
        <f t="shared" si="82"/>
        <v>495986.43549206591</v>
      </c>
      <c r="AJ55" s="156">
        <f t="shared" si="82"/>
        <v>0</v>
      </c>
      <c r="AK55" s="451">
        <f t="shared" ref="AK55:BI55" si="83">SUM(AK7:AK54)</f>
        <v>495986.43549206591</v>
      </c>
      <c r="AL55" s="156">
        <f t="shared" si="83"/>
        <v>532922.5784999826</v>
      </c>
      <c r="AM55" s="156">
        <f t="shared" si="83"/>
        <v>0</v>
      </c>
      <c r="AN55" s="446">
        <f t="shared" si="83"/>
        <v>532922.5784999826</v>
      </c>
      <c r="AO55" s="410">
        <f t="shared" si="83"/>
        <v>1552525.8791504691</v>
      </c>
      <c r="AP55" s="411">
        <f t="shared" si="83"/>
        <v>0</v>
      </c>
      <c r="AQ55" s="412">
        <f t="shared" si="83"/>
        <v>1552525.8791504691</v>
      </c>
      <c r="AR55" s="478">
        <f t="shared" si="83"/>
        <v>478790.17126303533</v>
      </c>
      <c r="AS55" s="156">
        <f t="shared" si="83"/>
        <v>0</v>
      </c>
      <c r="AT55" s="451">
        <f t="shared" si="83"/>
        <v>478790.17126303533</v>
      </c>
      <c r="AU55" s="156">
        <f t="shared" si="83"/>
        <v>516157.97374771524</v>
      </c>
      <c r="AV55" s="156">
        <f t="shared" si="83"/>
        <v>0</v>
      </c>
      <c r="AW55" s="451">
        <f t="shared" si="83"/>
        <v>516157.97374771524</v>
      </c>
      <c r="AX55" s="156">
        <f t="shared" si="83"/>
        <v>607148.86708553717</v>
      </c>
      <c r="AY55" s="354">
        <f t="shared" si="83"/>
        <v>0</v>
      </c>
      <c r="AZ55" s="446">
        <f t="shared" si="83"/>
        <v>607148.86708553717</v>
      </c>
      <c r="BA55" s="498">
        <f t="shared" si="83"/>
        <v>1602097.0120962874</v>
      </c>
      <c r="BB55" s="494">
        <f t="shared" si="83"/>
        <v>0</v>
      </c>
      <c r="BC55" s="366">
        <f t="shared" si="83"/>
        <v>1602097.0120962874</v>
      </c>
      <c r="BD55" s="375">
        <f t="shared" si="83"/>
        <v>3154622.891246757</v>
      </c>
      <c r="BE55" s="376">
        <f t="shared" si="83"/>
        <v>0</v>
      </c>
      <c r="BF55" s="376">
        <f t="shared" si="83"/>
        <v>3154622.891246757</v>
      </c>
      <c r="BG55" s="375">
        <f t="shared" si="83"/>
        <v>6776153.5318780188</v>
      </c>
      <c r="BH55" s="376">
        <f t="shared" si="83"/>
        <v>2016903.6199999999</v>
      </c>
      <c r="BI55" s="376">
        <f t="shared" si="83"/>
        <v>4759249.9118780177</v>
      </c>
      <c r="BJ55" s="434"/>
      <c r="BK55" s="339">
        <f>SUM(BK7:BK54)</f>
        <v>509297.0199999999</v>
      </c>
    </row>
    <row r="56" spans="1:63" ht="29.25" customHeight="1"/>
    <row r="57" spans="1:63" ht="29.25" customHeight="1">
      <c r="F57" s="479">
        <f>ROUND(F55-Test!$F$62,2)</f>
        <v>-67597.95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'[2]Ten&amp;Tor'!$F10</f>
        <v>2100</v>
      </c>
      <c r="F7" s="161">
        <v>2100</v>
      </c>
      <c r="G7" s="448">
        <f>E7-F7</f>
        <v>0</v>
      </c>
      <c r="H7" s="476">
        <f>'[2]Ten&amp;Tor'!$G10</f>
        <v>2100</v>
      </c>
      <c r="I7" s="161">
        <v>2100</v>
      </c>
      <c r="J7" s="448">
        <f>H7-I7</f>
        <v>0</v>
      </c>
      <c r="K7" s="476">
        <f>'[2]Ten&amp;Tor'!$H10</f>
        <v>2100</v>
      </c>
      <c r="L7" s="161">
        <v>2100</v>
      </c>
      <c r="M7" s="444">
        <f>K7-L7</f>
        <v>0</v>
      </c>
      <c r="N7" s="404">
        <f t="shared" ref="N7:O22" si="7">+E7+H7+K7</f>
        <v>6300</v>
      </c>
      <c r="O7" s="161">
        <f t="shared" si="7"/>
        <v>6300</v>
      </c>
      <c r="P7" s="403">
        <f>N7-O7</f>
        <v>0</v>
      </c>
      <c r="Q7" s="161">
        <f>'[2]Ten&amp;Tor'!$I10</f>
        <v>2000</v>
      </c>
      <c r="R7" s="161">
        <v>2000</v>
      </c>
      <c r="S7" s="462">
        <f>Q7-R7</f>
        <v>0</v>
      </c>
      <c r="T7" s="161">
        <f>'[2]Ten&amp;Tor'!$J10</f>
        <v>2100</v>
      </c>
      <c r="U7" s="161"/>
      <c r="V7" s="462">
        <f>T7-U7</f>
        <v>2100</v>
      </c>
      <c r="W7" s="161">
        <f>'[2]Ten&amp;Tor'!$K10</f>
        <v>2100</v>
      </c>
      <c r="X7" s="161"/>
      <c r="Y7" s="462">
        <f>W7-X7</f>
        <v>2100</v>
      </c>
      <c r="Z7" s="168">
        <f t="shared" ref="Z7:AA22" si="8">+Q7+T7+W7</f>
        <v>6200</v>
      </c>
      <c r="AA7" s="161">
        <f t="shared" si="8"/>
        <v>2000</v>
      </c>
      <c r="AB7" s="403">
        <f>Z7-AA7</f>
        <v>4200</v>
      </c>
      <c r="AC7" s="168">
        <f>N7+Z7</f>
        <v>12500</v>
      </c>
      <c r="AD7" s="161">
        <f>O7+AA7</f>
        <v>8300</v>
      </c>
      <c r="AE7" s="403">
        <f>AC7-AD7</f>
        <v>4200</v>
      </c>
      <c r="AF7" s="161">
        <f>'[2]Ten&amp;Tor'!$L10</f>
        <v>2000</v>
      </c>
      <c r="AG7" s="161"/>
      <c r="AH7" s="462">
        <f>AF7-AG7</f>
        <v>2000</v>
      </c>
      <c r="AI7" s="161">
        <f>'[2]Ten&amp;Tor'!$M10</f>
        <v>2100</v>
      </c>
      <c r="AJ7" s="161"/>
      <c r="AK7" s="462">
        <f>AI7-AJ7</f>
        <v>2100</v>
      </c>
      <c r="AL7" s="161">
        <f>'[2]Ten&amp;Tor'!$N10</f>
        <v>2100</v>
      </c>
      <c r="AM7" s="161"/>
      <c r="AN7" s="444">
        <f>AL7-AM7</f>
        <v>2100</v>
      </c>
      <c r="AO7" s="404">
        <f t="shared" ref="AO7:AP54" si="9">+AF7+AI7+AL7</f>
        <v>6200</v>
      </c>
      <c r="AP7" s="161">
        <f t="shared" si="9"/>
        <v>0</v>
      </c>
      <c r="AQ7" s="403">
        <f>AO7-AP7</f>
        <v>6200</v>
      </c>
      <c r="AR7" s="161">
        <f>'[2]Ten&amp;Tor'!$O10</f>
        <v>2100</v>
      </c>
      <c r="AS7" s="161"/>
      <c r="AT7" s="462">
        <f>AR7-AS7</f>
        <v>2100</v>
      </c>
      <c r="AU7" s="161">
        <f>'[2]Ten&amp;Tor'!$P10</f>
        <v>2000</v>
      </c>
      <c r="AV7" s="161"/>
      <c r="AW7" s="462">
        <f>AU7-AV7</f>
        <v>2000</v>
      </c>
      <c r="AX7" s="161">
        <f>'[2]Ten&amp;Tor'!$Q10</f>
        <v>2000</v>
      </c>
      <c r="AY7" s="161"/>
      <c r="AZ7" s="444">
        <f>AX7-AY7</f>
        <v>2000</v>
      </c>
      <c r="BA7" s="496">
        <f t="shared" ref="BA7:BA54" si="10">+AR7+AU7+AX7</f>
        <v>6100</v>
      </c>
      <c r="BB7" s="492">
        <f t="shared" ref="BB7:BB54" si="11">+AS7+AV7+AY7</f>
        <v>0</v>
      </c>
      <c r="BC7" s="364">
        <f>BA7-BB7</f>
        <v>6100</v>
      </c>
      <c r="BD7" s="371">
        <f t="shared" ref="BD7:BD54" si="12">AF7+AI7+AL7+AR7+AU7+AX7</f>
        <v>12300</v>
      </c>
      <c r="BE7" s="372">
        <f t="shared" ref="BE7:BE54" si="13">+AG7+AJ7+AM7+AS7+AV7+AY7</f>
        <v>0</v>
      </c>
      <c r="BF7" s="372">
        <f>BD7-BE7</f>
        <v>12300</v>
      </c>
      <c r="BG7" s="371">
        <f t="shared" ref="BG7:BG54" si="14">+AC7+BD7</f>
        <v>24800</v>
      </c>
      <c r="BH7" s="372">
        <f t="shared" ref="BH7:BH54" si="15">+AD7+BE7</f>
        <v>8300</v>
      </c>
      <c r="BI7" s="372">
        <f>BG7-BH7</f>
        <v>16500</v>
      </c>
      <c r="BJ7" s="436"/>
      <c r="BK7" s="160">
        <f>VLOOKUP($B7,Test!$A$5:$I$58,7,0)</f>
        <v>1300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'[2]Ten&amp;Tor'!$F11</f>
        <v>51407.24</v>
      </c>
      <c r="F8" s="161">
        <v>65405.03</v>
      </c>
      <c r="G8" s="448">
        <f t="shared" ref="G8:G54" si="16">E8-F8</f>
        <v>-13997.79</v>
      </c>
      <c r="H8" s="476">
        <f>'[2]Ten&amp;Tor'!$G11</f>
        <v>51502</v>
      </c>
      <c r="I8" s="161">
        <v>77913.72</v>
      </c>
      <c r="J8" s="448">
        <f t="shared" ref="J8:J54" si="17">H8-I8</f>
        <v>-26411.72</v>
      </c>
      <c r="K8" s="476">
        <f>'[2]Ten&amp;Tor'!$H11</f>
        <v>53556.36</v>
      </c>
      <c r="L8" s="161">
        <v>123274.66</v>
      </c>
      <c r="M8" s="444">
        <f t="shared" ref="M8:M54" si="18">K8-L8</f>
        <v>-69718.3</v>
      </c>
      <c r="N8" s="404">
        <f t="shared" si="7"/>
        <v>156465.59999999998</v>
      </c>
      <c r="O8" s="161">
        <f t="shared" si="7"/>
        <v>266593.41000000003</v>
      </c>
      <c r="P8" s="403">
        <f t="shared" ref="P8:P54" si="19">N8-O8</f>
        <v>-110127.81000000006</v>
      </c>
      <c r="Q8" s="161">
        <f>'[2]Ten&amp;Tor'!$I11</f>
        <v>52678.12</v>
      </c>
      <c r="R8" s="161">
        <v>29515.13</v>
      </c>
      <c r="S8" s="462">
        <f t="shared" ref="S8:S54" si="20">Q8-R8</f>
        <v>23162.99</v>
      </c>
      <c r="T8" s="161">
        <f>'[2]Ten&amp;Tor'!$J11</f>
        <v>53590.720000000001</v>
      </c>
      <c r="U8" s="161"/>
      <c r="V8" s="462">
        <f t="shared" ref="V8:V54" si="21">T8-U8</f>
        <v>53590.720000000001</v>
      </c>
      <c r="W8" s="161">
        <f>'[2]Ten&amp;Tor'!$K11</f>
        <v>53464.14</v>
      </c>
      <c r="X8" s="161"/>
      <c r="Y8" s="462">
        <f t="shared" ref="Y8:Y54" si="22">W8-X8</f>
        <v>53464.14</v>
      </c>
      <c r="Z8" s="168">
        <f t="shared" si="8"/>
        <v>159732.97999999998</v>
      </c>
      <c r="AA8" s="161">
        <f t="shared" si="8"/>
        <v>29515.13</v>
      </c>
      <c r="AB8" s="403">
        <f t="shared" ref="AB8:AB54" si="23">Z8-AA8</f>
        <v>130217.84999999998</v>
      </c>
      <c r="AC8" s="168">
        <f t="shared" ref="AC8:AD54" si="24">N8+Z8</f>
        <v>316198.57999999996</v>
      </c>
      <c r="AD8" s="161">
        <f t="shared" si="24"/>
        <v>296108.54000000004</v>
      </c>
      <c r="AE8" s="403">
        <f t="shared" ref="AE8:AE54" si="25">AC8-AD8</f>
        <v>20090.039999999921</v>
      </c>
      <c r="AF8" s="161">
        <f>'[2]Ten&amp;Tor'!$L11</f>
        <v>52889.919999999998</v>
      </c>
      <c r="AG8" s="161"/>
      <c r="AH8" s="462">
        <f t="shared" ref="AH8:AH54" si="26">AF8-AG8</f>
        <v>52889.919999999998</v>
      </c>
      <c r="AI8" s="161">
        <f>'[2]Ten&amp;Tor'!$M11</f>
        <v>51701.599999999999</v>
      </c>
      <c r="AJ8" s="161"/>
      <c r="AK8" s="462">
        <f t="shared" ref="AK8:AK54" si="27">AI8-AJ8</f>
        <v>51701.599999999999</v>
      </c>
      <c r="AL8" s="161">
        <f>'[2]Ten&amp;Tor'!$N11</f>
        <v>49813.7</v>
      </c>
      <c r="AM8" s="161"/>
      <c r="AN8" s="444">
        <f t="shared" ref="AN8:AN54" si="28">AL8-AM8</f>
        <v>49813.7</v>
      </c>
      <c r="AO8" s="404">
        <f t="shared" si="9"/>
        <v>154405.21999999997</v>
      </c>
      <c r="AP8" s="161">
        <f t="shared" si="9"/>
        <v>0</v>
      </c>
      <c r="AQ8" s="403">
        <f t="shared" ref="AQ8:AQ54" si="29">AO8-AP8</f>
        <v>154405.21999999997</v>
      </c>
      <c r="AR8" s="161">
        <f>'[2]Ten&amp;Tor'!$O11</f>
        <v>49093.72</v>
      </c>
      <c r="AS8" s="161"/>
      <c r="AT8" s="462">
        <f t="shared" ref="AT8:AT54" si="30">AR8-AS8</f>
        <v>49093.72</v>
      </c>
      <c r="AU8" s="161">
        <f>'[2]Ten&amp;Tor'!$P11</f>
        <v>47502.86</v>
      </c>
      <c r="AV8" s="161"/>
      <c r="AW8" s="462">
        <f t="shared" ref="AW8:AW54" si="31">AU8-AV8</f>
        <v>47502.86</v>
      </c>
      <c r="AX8" s="161">
        <f>'[2]Ten&amp;Tor'!$Q11</f>
        <v>47882.479999999996</v>
      </c>
      <c r="AY8" s="161"/>
      <c r="AZ8" s="444">
        <f t="shared" ref="AZ8:AZ54" si="32">AX8-AY8</f>
        <v>47882.479999999996</v>
      </c>
      <c r="BA8" s="496">
        <f t="shared" si="10"/>
        <v>144479.06</v>
      </c>
      <c r="BB8" s="492">
        <f t="shared" si="11"/>
        <v>0</v>
      </c>
      <c r="BC8" s="364">
        <f t="shared" ref="BC8:BC54" si="33">BA8-BB8</f>
        <v>144479.06</v>
      </c>
      <c r="BD8" s="371">
        <f t="shared" si="12"/>
        <v>298884.27999999997</v>
      </c>
      <c r="BE8" s="372">
        <f t="shared" si="13"/>
        <v>0</v>
      </c>
      <c r="BF8" s="372">
        <f t="shared" ref="BF8:BF54" si="34">BD8-BE8</f>
        <v>298884.27999999997</v>
      </c>
      <c r="BG8" s="371">
        <f t="shared" si="14"/>
        <v>615082.85999999987</v>
      </c>
      <c r="BH8" s="372">
        <f t="shared" si="15"/>
        <v>296108.54000000004</v>
      </c>
      <c r="BI8" s="372">
        <f t="shared" ref="BI8:BI54" si="35">BG8-BH8</f>
        <v>318974.31999999983</v>
      </c>
      <c r="BJ8" s="436"/>
      <c r="BK8" s="160">
        <f>VLOOKUP($B8,Test!$A$5:$I$58,7,0)</f>
        <v>69952.66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'[2]Ten&amp;Tor'!$F12</f>
        <v>51127.751499999998</v>
      </c>
      <c r="F9" s="161">
        <v>45351.23</v>
      </c>
      <c r="G9" s="448">
        <f t="shared" si="16"/>
        <v>5776.5214999999953</v>
      </c>
      <c r="H9" s="476">
        <f>'[2]Ten&amp;Tor'!$G12</f>
        <v>54.194000000000003</v>
      </c>
      <c r="I9" s="161">
        <v>1708.03</v>
      </c>
      <c r="J9" s="448">
        <f t="shared" si="17"/>
        <v>-1653.836</v>
      </c>
      <c r="K9" s="476">
        <f>'[2]Ten&amp;Tor'!$H12</f>
        <v>0</v>
      </c>
      <c r="L9" s="161">
        <v>1788.94</v>
      </c>
      <c r="M9" s="444">
        <f t="shared" si="18"/>
        <v>-1788.94</v>
      </c>
      <c r="N9" s="404">
        <f t="shared" si="7"/>
        <v>51181.945500000002</v>
      </c>
      <c r="O9" s="161">
        <f t="shared" si="7"/>
        <v>48848.200000000004</v>
      </c>
      <c r="P9" s="403">
        <f t="shared" si="19"/>
        <v>2333.7454999999973</v>
      </c>
      <c r="Q9" s="161">
        <f>'[2]Ten&amp;Tor'!$I12</f>
        <v>1923.7155</v>
      </c>
      <c r="R9" s="161">
        <v>539.41</v>
      </c>
      <c r="S9" s="462">
        <f t="shared" si="20"/>
        <v>1384.3054999999999</v>
      </c>
      <c r="T9" s="161">
        <f>'[2]Ten&amp;Tor'!$J12</f>
        <v>108.38800000000001</v>
      </c>
      <c r="U9" s="161"/>
      <c r="V9" s="462">
        <f t="shared" si="21"/>
        <v>108.38800000000001</v>
      </c>
      <c r="W9" s="161">
        <f>'[2]Ten&amp;Tor'!$K12</f>
        <v>52.993499999999997</v>
      </c>
      <c r="X9" s="161"/>
      <c r="Y9" s="462">
        <f t="shared" si="22"/>
        <v>52.993499999999997</v>
      </c>
      <c r="Z9" s="168">
        <f t="shared" si="8"/>
        <v>2085.0969999999998</v>
      </c>
      <c r="AA9" s="161">
        <f t="shared" si="8"/>
        <v>539.41</v>
      </c>
      <c r="AB9" s="403">
        <f t="shared" si="23"/>
        <v>1545.6869999999999</v>
      </c>
      <c r="AC9" s="168">
        <f t="shared" si="24"/>
        <v>53267.042500000003</v>
      </c>
      <c r="AD9" s="161">
        <f t="shared" si="24"/>
        <v>49387.610000000008</v>
      </c>
      <c r="AE9" s="403">
        <f t="shared" si="25"/>
        <v>3879.4324999999953</v>
      </c>
      <c r="AF9" s="161">
        <f>'[2]Ten&amp;Tor'!$L12</f>
        <v>0</v>
      </c>
      <c r="AG9" s="161"/>
      <c r="AH9" s="462">
        <f t="shared" si="26"/>
        <v>0</v>
      </c>
      <c r="AI9" s="161">
        <f>'[2]Ten&amp;Tor'!$M12</f>
        <v>154.35</v>
      </c>
      <c r="AJ9" s="161"/>
      <c r="AK9" s="462">
        <f t="shared" si="27"/>
        <v>154.35</v>
      </c>
      <c r="AL9" s="161">
        <f>'[2]Ten&amp;Tor'!$N12</f>
        <v>0</v>
      </c>
      <c r="AM9" s="161"/>
      <c r="AN9" s="444">
        <f t="shared" si="28"/>
        <v>0</v>
      </c>
      <c r="AO9" s="404">
        <f t="shared" si="9"/>
        <v>154.35</v>
      </c>
      <c r="AP9" s="161">
        <f t="shared" si="9"/>
        <v>0</v>
      </c>
      <c r="AQ9" s="403">
        <f t="shared" si="29"/>
        <v>154.35</v>
      </c>
      <c r="AR9" s="161">
        <f>'[2]Ten&amp;Tor'!$O12</f>
        <v>0</v>
      </c>
      <c r="AS9" s="161"/>
      <c r="AT9" s="462">
        <f t="shared" si="30"/>
        <v>0</v>
      </c>
      <c r="AU9" s="161">
        <f>'[2]Ten&amp;Tor'!$P12</f>
        <v>48.191499999999998</v>
      </c>
      <c r="AV9" s="161"/>
      <c r="AW9" s="462">
        <f t="shared" si="31"/>
        <v>48.191499999999998</v>
      </c>
      <c r="AX9" s="161">
        <f>'[2]Ten&amp;Tor'!$Q12</f>
        <v>0</v>
      </c>
      <c r="AY9" s="161"/>
      <c r="AZ9" s="444">
        <f t="shared" si="32"/>
        <v>0</v>
      </c>
      <c r="BA9" s="496">
        <f t="shared" si="10"/>
        <v>48.191499999999998</v>
      </c>
      <c r="BB9" s="492">
        <f t="shared" si="11"/>
        <v>0</v>
      </c>
      <c r="BC9" s="364">
        <f t="shared" si="33"/>
        <v>48.191499999999998</v>
      </c>
      <c r="BD9" s="371">
        <f t="shared" si="12"/>
        <v>202.54149999999998</v>
      </c>
      <c r="BE9" s="372">
        <f t="shared" si="13"/>
        <v>0</v>
      </c>
      <c r="BF9" s="372">
        <f t="shared" si="34"/>
        <v>202.54149999999998</v>
      </c>
      <c r="BG9" s="371">
        <f t="shared" si="14"/>
        <v>53469.584000000003</v>
      </c>
      <c r="BH9" s="372">
        <f t="shared" si="15"/>
        <v>49387.610000000008</v>
      </c>
      <c r="BI9" s="372">
        <f t="shared" si="35"/>
        <v>4081.9739999999947</v>
      </c>
      <c r="BJ9" s="436"/>
      <c r="BK9" s="160">
        <f>VLOOKUP($B9,Test!$A$5:$I$58,7,0)</f>
        <v>20233.93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'[2]Ten&amp;Tor'!$F13</f>
        <v>0</v>
      </c>
      <c r="F10" s="161">
        <v>270.12</v>
      </c>
      <c r="G10" s="448">
        <f t="shared" si="16"/>
        <v>-270.12</v>
      </c>
      <c r="H10" s="476">
        <f>'[2]Ten&amp;Tor'!$G13</f>
        <v>0</v>
      </c>
      <c r="I10" s="161">
        <v>119.2</v>
      </c>
      <c r="J10" s="448">
        <f t="shared" si="17"/>
        <v>-119.2</v>
      </c>
      <c r="K10" s="476">
        <f>'[2]Ten&amp;Tor'!$H13</f>
        <v>56950.8</v>
      </c>
      <c r="L10" s="161">
        <v>62047.66</v>
      </c>
      <c r="M10" s="444">
        <f t="shared" si="18"/>
        <v>-5096.8600000000006</v>
      </c>
      <c r="N10" s="404">
        <f t="shared" si="7"/>
        <v>56950.8</v>
      </c>
      <c r="O10" s="161">
        <f t="shared" si="7"/>
        <v>62436.98</v>
      </c>
      <c r="P10" s="403">
        <f t="shared" si="19"/>
        <v>-5486.18</v>
      </c>
      <c r="Q10" s="161">
        <f>'[2]Ten&amp;Tor'!$I13</f>
        <v>0</v>
      </c>
      <c r="R10" s="161">
        <v>13.72</v>
      </c>
      <c r="S10" s="462">
        <f t="shared" si="20"/>
        <v>-13.72</v>
      </c>
      <c r="T10" s="161">
        <f>'[2]Ten&amp;Tor'!$J13</f>
        <v>0</v>
      </c>
      <c r="U10" s="161"/>
      <c r="V10" s="462">
        <f t="shared" si="21"/>
        <v>0</v>
      </c>
      <c r="W10" s="161">
        <f>'[2]Ten&amp;Tor'!$K13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13.72</v>
      </c>
      <c r="AB10" s="403">
        <f t="shared" si="23"/>
        <v>-13.72</v>
      </c>
      <c r="AC10" s="168">
        <f t="shared" si="24"/>
        <v>56950.8</v>
      </c>
      <c r="AD10" s="161">
        <f t="shared" si="24"/>
        <v>62450.700000000004</v>
      </c>
      <c r="AE10" s="403">
        <f t="shared" si="25"/>
        <v>-5499.9000000000015</v>
      </c>
      <c r="AF10" s="161">
        <f>'[2]Ten&amp;Tor'!$L13</f>
        <v>0</v>
      </c>
      <c r="AG10" s="161"/>
      <c r="AH10" s="462">
        <f t="shared" si="26"/>
        <v>0</v>
      </c>
      <c r="AI10" s="161">
        <f>'[2]Ten&amp;Tor'!$M13</f>
        <v>0</v>
      </c>
      <c r="AJ10" s="161"/>
      <c r="AK10" s="462">
        <f t="shared" si="27"/>
        <v>0</v>
      </c>
      <c r="AL10" s="161">
        <f>'[2]Ten&amp;Tor'!$N13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'[2]Ten&amp;Tor'!$O13</f>
        <v>0</v>
      </c>
      <c r="AS10" s="161"/>
      <c r="AT10" s="462">
        <f t="shared" si="30"/>
        <v>0</v>
      </c>
      <c r="AU10" s="161">
        <f>'[2]Ten&amp;Tor'!$P13</f>
        <v>0</v>
      </c>
      <c r="AV10" s="161"/>
      <c r="AW10" s="462">
        <f t="shared" si="31"/>
        <v>0</v>
      </c>
      <c r="AX10" s="161">
        <f>'[2]Ten&amp;Tor'!$Q13</f>
        <v>150441.42499999999</v>
      </c>
      <c r="AY10" s="161"/>
      <c r="AZ10" s="444">
        <f t="shared" si="32"/>
        <v>150441.42499999999</v>
      </c>
      <c r="BA10" s="496">
        <f t="shared" si="10"/>
        <v>150441.42499999999</v>
      </c>
      <c r="BB10" s="492">
        <f t="shared" si="11"/>
        <v>0</v>
      </c>
      <c r="BC10" s="364">
        <f t="shared" si="33"/>
        <v>150441.42499999999</v>
      </c>
      <c r="BD10" s="371">
        <f t="shared" si="12"/>
        <v>150441.42499999999</v>
      </c>
      <c r="BE10" s="372">
        <f t="shared" si="13"/>
        <v>0</v>
      </c>
      <c r="BF10" s="372">
        <f t="shared" si="34"/>
        <v>150441.42499999999</v>
      </c>
      <c r="BG10" s="371">
        <f t="shared" si="14"/>
        <v>207392.22499999998</v>
      </c>
      <c r="BH10" s="372">
        <f t="shared" si="15"/>
        <v>62450.700000000004</v>
      </c>
      <c r="BI10" s="372">
        <f t="shared" si="35"/>
        <v>144941.52499999997</v>
      </c>
      <c r="BJ10" s="436"/>
      <c r="BK10" s="160">
        <f>VLOOKUP($B10,Test!$A$5:$I$58,7,0)</f>
        <v>100.5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'[2]Ten&amp;Tor'!$F14</f>
        <v>0</v>
      </c>
      <c r="F11" s="161"/>
      <c r="G11" s="448">
        <f t="shared" si="16"/>
        <v>0</v>
      </c>
      <c r="H11" s="476">
        <f>'[2]Ten&amp;Tor'!$G14</f>
        <v>0</v>
      </c>
      <c r="I11" s="161"/>
      <c r="J11" s="448">
        <f t="shared" si="17"/>
        <v>0</v>
      </c>
      <c r="K11" s="476">
        <f>'[2]Ten&amp;Tor'!$H14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'[2]Ten&amp;Tor'!$I14</f>
        <v>0</v>
      </c>
      <c r="R11" s="161"/>
      <c r="S11" s="462">
        <f t="shared" si="20"/>
        <v>0</v>
      </c>
      <c r="T11" s="161">
        <f>'[2]Ten&amp;Tor'!$J14</f>
        <v>0</v>
      </c>
      <c r="U11" s="161"/>
      <c r="V11" s="462">
        <f t="shared" si="21"/>
        <v>0</v>
      </c>
      <c r="W11" s="161">
        <f>'[2]Ten&amp;Tor'!$K14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'[2]Ten&amp;Tor'!$L14</f>
        <v>0</v>
      </c>
      <c r="AG11" s="161"/>
      <c r="AH11" s="462">
        <f t="shared" si="26"/>
        <v>0</v>
      </c>
      <c r="AI11" s="161">
        <f>'[2]Ten&amp;Tor'!$M14</f>
        <v>0</v>
      </c>
      <c r="AJ11" s="161"/>
      <c r="AK11" s="462">
        <f t="shared" si="27"/>
        <v>0</v>
      </c>
      <c r="AL11" s="161">
        <f>'[2]Ten&amp;Tor'!$N14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'[2]Ten&amp;Tor'!$O14</f>
        <v>0</v>
      </c>
      <c r="AS11" s="161"/>
      <c r="AT11" s="462">
        <f t="shared" si="30"/>
        <v>0</v>
      </c>
      <c r="AU11" s="161">
        <f>'[2]Ten&amp;Tor'!$P14</f>
        <v>0</v>
      </c>
      <c r="AV11" s="161"/>
      <c r="AW11" s="462">
        <f t="shared" si="31"/>
        <v>0</v>
      </c>
      <c r="AX11" s="161">
        <f>'[2]Ten&amp;Tor'!$Q14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VLOOKUP($B11,Test!$A$5:$I$58,7,0)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'[2]Ten&amp;Tor'!$F15</f>
        <v>5241</v>
      </c>
      <c r="F12" s="161">
        <v>5241</v>
      </c>
      <c r="G12" s="448">
        <f t="shared" si="16"/>
        <v>0</v>
      </c>
      <c r="H12" s="476">
        <f>'[2]Ten&amp;Tor'!$G15</f>
        <v>4902.7099999999991</v>
      </c>
      <c r="I12" s="161">
        <v>4902.71</v>
      </c>
      <c r="J12" s="448">
        <f t="shared" si="17"/>
        <v>0</v>
      </c>
      <c r="K12" s="476">
        <f>'[2]Ten&amp;Tor'!$H15</f>
        <v>5241</v>
      </c>
      <c r="L12" s="161">
        <v>6490.65</v>
      </c>
      <c r="M12" s="444">
        <f t="shared" si="18"/>
        <v>-1249.6499999999996</v>
      </c>
      <c r="N12" s="404">
        <f t="shared" si="7"/>
        <v>15384.71</v>
      </c>
      <c r="O12" s="161">
        <f t="shared" si="7"/>
        <v>16634.36</v>
      </c>
      <c r="P12" s="403">
        <f t="shared" si="19"/>
        <v>-1249.6500000000015</v>
      </c>
      <c r="Q12" s="161">
        <f>'[2]Ten&amp;Tor'!$I15</f>
        <v>5128</v>
      </c>
      <c r="R12" s="161">
        <v>5128</v>
      </c>
      <c r="S12" s="462">
        <f t="shared" si="20"/>
        <v>0</v>
      </c>
      <c r="T12" s="161">
        <f>'[2]Ten&amp;Tor'!$J15</f>
        <v>5299.6399999999994</v>
      </c>
      <c r="U12" s="161"/>
      <c r="V12" s="462">
        <f t="shared" si="21"/>
        <v>5299.6399999999994</v>
      </c>
      <c r="W12" s="161">
        <f>'[2]Ten&amp;Tor'!$K15</f>
        <v>5128</v>
      </c>
      <c r="X12" s="161"/>
      <c r="Y12" s="462">
        <f t="shared" si="22"/>
        <v>5128</v>
      </c>
      <c r="Z12" s="168">
        <f t="shared" si="8"/>
        <v>15555.64</v>
      </c>
      <c r="AA12" s="161">
        <f t="shared" si="8"/>
        <v>5128</v>
      </c>
      <c r="AB12" s="403">
        <f t="shared" si="23"/>
        <v>10427.64</v>
      </c>
      <c r="AC12" s="168">
        <f t="shared" si="24"/>
        <v>30940.35</v>
      </c>
      <c r="AD12" s="161">
        <f t="shared" si="24"/>
        <v>21762.36</v>
      </c>
      <c r="AE12" s="403">
        <f t="shared" si="25"/>
        <v>9177.989999999998</v>
      </c>
      <c r="AF12" s="161">
        <f>'[2]Ten&amp;Tor'!$L15</f>
        <v>5299</v>
      </c>
      <c r="AG12" s="161"/>
      <c r="AH12" s="462">
        <f t="shared" si="26"/>
        <v>5299</v>
      </c>
      <c r="AI12" s="161">
        <f>'[2]Ten&amp;Tor'!$M15</f>
        <v>5299</v>
      </c>
      <c r="AJ12" s="161"/>
      <c r="AK12" s="462">
        <f t="shared" si="27"/>
        <v>5299</v>
      </c>
      <c r="AL12" s="161">
        <f>'[2]Ten&amp;Tor'!$N15</f>
        <v>5128.6100000000006</v>
      </c>
      <c r="AM12" s="161"/>
      <c r="AN12" s="444">
        <f t="shared" si="28"/>
        <v>5128.6100000000006</v>
      </c>
      <c r="AO12" s="404">
        <f t="shared" si="9"/>
        <v>15726.61</v>
      </c>
      <c r="AP12" s="161">
        <f t="shared" si="9"/>
        <v>0</v>
      </c>
      <c r="AQ12" s="403">
        <f t="shared" si="29"/>
        <v>15726.61</v>
      </c>
      <c r="AR12" s="161">
        <f>'[2]Ten&amp;Tor'!$O15</f>
        <v>5299</v>
      </c>
      <c r="AS12" s="161"/>
      <c r="AT12" s="462">
        <f t="shared" si="30"/>
        <v>5299</v>
      </c>
      <c r="AU12" s="161">
        <f>'[2]Ten&amp;Tor'!$P15</f>
        <v>5128.3500000000004</v>
      </c>
      <c r="AV12" s="161"/>
      <c r="AW12" s="462">
        <f t="shared" si="31"/>
        <v>5128.3500000000004</v>
      </c>
      <c r="AX12" s="161">
        <f>'[2]Ten&amp;Tor'!$Q15</f>
        <v>5299</v>
      </c>
      <c r="AY12" s="161"/>
      <c r="AZ12" s="444">
        <f t="shared" si="32"/>
        <v>5299</v>
      </c>
      <c r="BA12" s="496">
        <f t="shared" si="10"/>
        <v>15726.35</v>
      </c>
      <c r="BB12" s="492">
        <f t="shared" si="11"/>
        <v>0</v>
      </c>
      <c r="BC12" s="364">
        <f t="shared" si="33"/>
        <v>15726.35</v>
      </c>
      <c r="BD12" s="371">
        <f t="shared" si="12"/>
        <v>31452.959999999999</v>
      </c>
      <c r="BE12" s="372">
        <f t="shared" si="13"/>
        <v>0</v>
      </c>
      <c r="BF12" s="372">
        <f t="shared" si="34"/>
        <v>31452.959999999999</v>
      </c>
      <c r="BG12" s="371">
        <f t="shared" si="14"/>
        <v>62393.31</v>
      </c>
      <c r="BH12" s="372">
        <f t="shared" si="15"/>
        <v>21762.36</v>
      </c>
      <c r="BI12" s="372">
        <f t="shared" si="35"/>
        <v>40630.949999999997</v>
      </c>
      <c r="BJ12" s="436"/>
      <c r="BK12" s="160">
        <f>VLOOKUP($B12,Test!$A$5:$I$58,7,0)</f>
        <v>6164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'[2]Ten&amp;Tor'!$F16</f>
        <v>0</v>
      </c>
      <c r="F13" s="161"/>
      <c r="G13" s="448">
        <f t="shared" si="16"/>
        <v>0</v>
      </c>
      <c r="H13" s="476">
        <f>'[2]Ten&amp;Tor'!$G16</f>
        <v>0</v>
      </c>
      <c r="I13" s="161"/>
      <c r="J13" s="448">
        <f t="shared" si="17"/>
        <v>0</v>
      </c>
      <c r="K13" s="476">
        <f>'[2]Ten&amp;Tor'!$H16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'[2]Ten&amp;Tor'!$I16</f>
        <v>0</v>
      </c>
      <c r="R13" s="161"/>
      <c r="S13" s="462">
        <f t="shared" si="20"/>
        <v>0</v>
      </c>
      <c r="T13" s="161">
        <f>'[2]Ten&amp;Tor'!$J16</f>
        <v>0</v>
      </c>
      <c r="U13" s="161"/>
      <c r="V13" s="462">
        <f t="shared" si="21"/>
        <v>0</v>
      </c>
      <c r="W13" s="161">
        <f>'[2]Ten&amp;Tor'!$K16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'[2]Ten&amp;Tor'!$L16</f>
        <v>0</v>
      </c>
      <c r="AG13" s="161"/>
      <c r="AH13" s="462">
        <f t="shared" si="26"/>
        <v>0</v>
      </c>
      <c r="AI13" s="161">
        <f>'[2]Ten&amp;Tor'!$M16</f>
        <v>0</v>
      </c>
      <c r="AJ13" s="161"/>
      <c r="AK13" s="462">
        <f t="shared" si="27"/>
        <v>0</v>
      </c>
      <c r="AL13" s="161">
        <f>'[2]Ten&amp;Tor'!$N16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'[2]Ten&amp;Tor'!$O16</f>
        <v>0</v>
      </c>
      <c r="AS13" s="161"/>
      <c r="AT13" s="462">
        <f t="shared" si="30"/>
        <v>0</v>
      </c>
      <c r="AU13" s="161">
        <f>'[2]Ten&amp;Tor'!$P16</f>
        <v>0</v>
      </c>
      <c r="AV13" s="161"/>
      <c r="AW13" s="462">
        <f t="shared" si="31"/>
        <v>0</v>
      </c>
      <c r="AX13" s="161">
        <f>'[2]Ten&amp;Tor'!$Q16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VLOOKUP($B13,Test!$A$5:$I$58,7,0)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'[2]Ten&amp;Tor'!$F17</f>
        <v>188550.08252</v>
      </c>
      <c r="F14" s="161">
        <v>75096.27</v>
      </c>
      <c r="G14" s="448">
        <f t="shared" si="16"/>
        <v>113453.81251999999</v>
      </c>
      <c r="H14" s="476">
        <f>'[2]Ten&amp;Tor'!$G17</f>
        <v>247665.84000000003</v>
      </c>
      <c r="I14" s="161">
        <v>112611.67</v>
      </c>
      <c r="J14" s="448">
        <f t="shared" si="17"/>
        <v>135054.17000000004</v>
      </c>
      <c r="K14" s="476">
        <f>'[2]Ten&amp;Tor'!$H17</f>
        <v>334974.16000000003</v>
      </c>
      <c r="L14" s="161">
        <v>177685.27</v>
      </c>
      <c r="M14" s="444">
        <f t="shared" si="18"/>
        <v>157288.89000000004</v>
      </c>
      <c r="N14" s="404">
        <f t="shared" si="7"/>
        <v>771190.08252000005</v>
      </c>
      <c r="O14" s="161">
        <f t="shared" si="7"/>
        <v>365393.20999999996</v>
      </c>
      <c r="P14" s="403">
        <f t="shared" si="19"/>
        <v>405796.87252000009</v>
      </c>
      <c r="Q14" s="161">
        <f>'[2]Ten&amp;Tor'!$I17</f>
        <v>420638.97499999998</v>
      </c>
      <c r="R14" s="161">
        <v>53755.74</v>
      </c>
      <c r="S14" s="462">
        <f t="shared" si="20"/>
        <v>366883.23499999999</v>
      </c>
      <c r="T14" s="161">
        <f>'[2]Ten&amp;Tor'!$J17</f>
        <v>161663.68770000001</v>
      </c>
      <c r="U14" s="161"/>
      <c r="V14" s="462">
        <f t="shared" si="21"/>
        <v>161663.68770000001</v>
      </c>
      <c r="W14" s="161">
        <f>'[2]Ten&amp;Tor'!$K17</f>
        <v>164759.79999999999</v>
      </c>
      <c r="X14" s="161"/>
      <c r="Y14" s="462">
        <f t="shared" si="22"/>
        <v>164759.79999999999</v>
      </c>
      <c r="Z14" s="168">
        <f t="shared" si="8"/>
        <v>747062.46270000003</v>
      </c>
      <c r="AA14" s="161">
        <f t="shared" si="8"/>
        <v>53755.74</v>
      </c>
      <c r="AB14" s="403">
        <f t="shared" si="23"/>
        <v>693306.72270000004</v>
      </c>
      <c r="AC14" s="168">
        <f t="shared" si="24"/>
        <v>1518252.5452200002</v>
      </c>
      <c r="AD14" s="161">
        <f t="shared" si="24"/>
        <v>419148.94999999995</v>
      </c>
      <c r="AE14" s="403">
        <f t="shared" si="25"/>
        <v>1099103.5952200003</v>
      </c>
      <c r="AF14" s="161">
        <f>'[2]Ten&amp;Tor'!$L17</f>
        <v>188481.14</v>
      </c>
      <c r="AG14" s="161"/>
      <c r="AH14" s="462">
        <f t="shared" si="26"/>
        <v>188481.14</v>
      </c>
      <c r="AI14" s="161">
        <f>'[2]Ten&amp;Tor'!$M17</f>
        <v>155946.18</v>
      </c>
      <c r="AJ14" s="161"/>
      <c r="AK14" s="462">
        <f t="shared" si="27"/>
        <v>155946.18</v>
      </c>
      <c r="AL14" s="161">
        <f>'[2]Ten&amp;Tor'!$N17</f>
        <v>133156.75214</v>
      </c>
      <c r="AM14" s="161"/>
      <c r="AN14" s="444">
        <f t="shared" si="28"/>
        <v>133156.75214</v>
      </c>
      <c r="AO14" s="404">
        <f t="shared" si="9"/>
        <v>477584.07214</v>
      </c>
      <c r="AP14" s="161">
        <f t="shared" si="9"/>
        <v>0</v>
      </c>
      <c r="AQ14" s="403">
        <f t="shared" si="29"/>
        <v>477584.07214</v>
      </c>
      <c r="AR14" s="161">
        <f>'[2]Ten&amp;Tor'!$O17</f>
        <v>111767.06</v>
      </c>
      <c r="AS14" s="161"/>
      <c r="AT14" s="462">
        <f t="shared" si="30"/>
        <v>111767.06</v>
      </c>
      <c r="AU14" s="161">
        <f>'[2]Ten&amp;Tor'!$P17</f>
        <v>133518.34</v>
      </c>
      <c r="AV14" s="161"/>
      <c r="AW14" s="462">
        <f t="shared" si="31"/>
        <v>133518.34</v>
      </c>
      <c r="AX14" s="161">
        <f>'[2]Ten&amp;Tor'!$Q17</f>
        <v>103663.25</v>
      </c>
      <c r="AY14" s="161"/>
      <c r="AZ14" s="444">
        <f t="shared" si="32"/>
        <v>103663.25</v>
      </c>
      <c r="BA14" s="496">
        <f t="shared" si="10"/>
        <v>348948.65</v>
      </c>
      <c r="BB14" s="492">
        <f t="shared" si="11"/>
        <v>0</v>
      </c>
      <c r="BC14" s="364">
        <f t="shared" si="33"/>
        <v>348948.65</v>
      </c>
      <c r="BD14" s="371">
        <f t="shared" si="12"/>
        <v>826532.72213999997</v>
      </c>
      <c r="BE14" s="372">
        <f t="shared" si="13"/>
        <v>0</v>
      </c>
      <c r="BF14" s="372">
        <f t="shared" si="34"/>
        <v>826532.72213999997</v>
      </c>
      <c r="BG14" s="371">
        <f t="shared" si="14"/>
        <v>2344785.2673599999</v>
      </c>
      <c r="BH14" s="372">
        <f t="shared" si="15"/>
        <v>419148.94999999995</v>
      </c>
      <c r="BI14" s="372">
        <f t="shared" si="35"/>
        <v>1925636.31736</v>
      </c>
      <c r="BJ14" s="436"/>
      <c r="BK14" s="160">
        <f>VLOOKUP($B14,Test!$A$5:$I$58,7,0)</f>
        <v>241915.73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'[2]Ten&amp;Tor'!$F18</f>
        <v>199331.23023344969</v>
      </c>
      <c r="F15" s="161">
        <v>185047.17</v>
      </c>
      <c r="G15" s="448">
        <f t="shared" si="16"/>
        <v>14284.06023344968</v>
      </c>
      <c r="H15" s="476">
        <f>'[2]Ten&amp;Tor'!$G18</f>
        <v>193226.47730967702</v>
      </c>
      <c r="I15" s="161">
        <v>194377.9</v>
      </c>
      <c r="J15" s="448">
        <f t="shared" si="17"/>
        <v>-1151.4226903229719</v>
      </c>
      <c r="K15" s="476">
        <f>'[2]Ten&amp;Tor'!$H18</f>
        <v>206191.20798285669</v>
      </c>
      <c r="L15" s="161">
        <v>211871.49</v>
      </c>
      <c r="M15" s="444">
        <f t="shared" si="18"/>
        <v>-5680.2820171432977</v>
      </c>
      <c r="N15" s="404">
        <f t="shared" si="7"/>
        <v>598748.91552598344</v>
      </c>
      <c r="O15" s="161">
        <f t="shared" si="7"/>
        <v>591296.56000000006</v>
      </c>
      <c r="P15" s="403">
        <f t="shared" si="19"/>
        <v>7452.3555259833811</v>
      </c>
      <c r="Q15" s="161">
        <f>'[2]Ten&amp;Tor'!$I18</f>
        <v>170498.68193336719</v>
      </c>
      <c r="R15" s="161">
        <v>122433.82</v>
      </c>
      <c r="S15" s="462">
        <f t="shared" si="20"/>
        <v>48064.861933367181</v>
      </c>
      <c r="T15" s="161">
        <f>'[2]Ten&amp;Tor'!$J18</f>
        <v>193118.57723940807</v>
      </c>
      <c r="U15" s="161"/>
      <c r="V15" s="462">
        <f t="shared" si="21"/>
        <v>193118.57723940807</v>
      </c>
      <c r="W15" s="161">
        <f>'[2]Ten&amp;Tor'!$K18</f>
        <v>196002.49615406748</v>
      </c>
      <c r="X15" s="161"/>
      <c r="Y15" s="462">
        <f t="shared" si="22"/>
        <v>196002.49615406748</v>
      </c>
      <c r="Z15" s="168">
        <f t="shared" si="8"/>
        <v>559619.75532684277</v>
      </c>
      <c r="AA15" s="161">
        <f t="shared" si="8"/>
        <v>122433.82</v>
      </c>
      <c r="AB15" s="403">
        <f t="shared" si="23"/>
        <v>437185.93532684277</v>
      </c>
      <c r="AC15" s="168">
        <f t="shared" si="24"/>
        <v>1158368.6708528262</v>
      </c>
      <c r="AD15" s="161">
        <f t="shared" si="24"/>
        <v>713730.38000000012</v>
      </c>
      <c r="AE15" s="403">
        <f t="shared" si="25"/>
        <v>444638.29085282609</v>
      </c>
      <c r="AF15" s="161">
        <f>'[2]Ten&amp;Tor'!$L18</f>
        <v>191816.10962687893</v>
      </c>
      <c r="AG15" s="161"/>
      <c r="AH15" s="462">
        <f t="shared" si="26"/>
        <v>191816.10962687893</v>
      </c>
      <c r="AI15" s="161">
        <f>'[2]Ten&amp;Tor'!$M18</f>
        <v>190615.74026169884</v>
      </c>
      <c r="AJ15" s="161"/>
      <c r="AK15" s="462">
        <f t="shared" si="27"/>
        <v>190615.74026169884</v>
      </c>
      <c r="AL15" s="161">
        <f>'[2]Ten&amp;Tor'!$N18</f>
        <v>198876.69986802179</v>
      </c>
      <c r="AM15" s="161"/>
      <c r="AN15" s="444">
        <f t="shared" si="28"/>
        <v>198876.69986802179</v>
      </c>
      <c r="AO15" s="404">
        <f t="shared" si="9"/>
        <v>581308.54975659959</v>
      </c>
      <c r="AP15" s="161">
        <f t="shared" si="9"/>
        <v>0</v>
      </c>
      <c r="AQ15" s="403">
        <f t="shared" si="29"/>
        <v>581308.54975659959</v>
      </c>
      <c r="AR15" s="161">
        <f>'[2]Ten&amp;Tor'!$O18</f>
        <v>193466.56310488662</v>
      </c>
      <c r="AS15" s="161"/>
      <c r="AT15" s="462">
        <f t="shared" si="30"/>
        <v>193466.56310488662</v>
      </c>
      <c r="AU15" s="161">
        <f>'[2]Ten&amp;Tor'!$P18</f>
        <v>204612.7311631685</v>
      </c>
      <c r="AV15" s="161"/>
      <c r="AW15" s="462">
        <f t="shared" si="31"/>
        <v>204612.7311631685</v>
      </c>
      <c r="AX15" s="161">
        <f>'[2]Ten&amp;Tor'!$Q18</f>
        <v>185552.17618353153</v>
      </c>
      <c r="AY15" s="161"/>
      <c r="AZ15" s="444">
        <f t="shared" si="32"/>
        <v>185552.17618353153</v>
      </c>
      <c r="BA15" s="496">
        <f t="shared" si="10"/>
        <v>583631.47045158665</v>
      </c>
      <c r="BB15" s="492">
        <f t="shared" si="11"/>
        <v>0</v>
      </c>
      <c r="BC15" s="364">
        <f t="shared" si="33"/>
        <v>583631.47045158665</v>
      </c>
      <c r="BD15" s="371">
        <f t="shared" si="12"/>
        <v>1164940.0202081862</v>
      </c>
      <c r="BE15" s="372">
        <f t="shared" si="13"/>
        <v>0</v>
      </c>
      <c r="BF15" s="372">
        <f t="shared" si="34"/>
        <v>1164940.0202081862</v>
      </c>
      <c r="BG15" s="371">
        <f t="shared" si="14"/>
        <v>2323308.6910610124</v>
      </c>
      <c r="BH15" s="372">
        <f t="shared" si="15"/>
        <v>713730.38000000012</v>
      </c>
      <c r="BI15" s="372">
        <f t="shared" si="35"/>
        <v>1609578.3110610123</v>
      </c>
      <c r="BJ15" s="436"/>
      <c r="BK15" s="160">
        <f>VLOOKUP($B15,Test!$A$5:$I$58,7,0)</f>
        <v>171694.95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'[2]Ten&amp;Tor'!$F19</f>
        <v>21064</v>
      </c>
      <c r="F16" s="161">
        <v>16137.33</v>
      </c>
      <c r="G16" s="448">
        <f t="shared" si="16"/>
        <v>4926.67</v>
      </c>
      <c r="H16" s="476">
        <f>'[2]Ten&amp;Tor'!$G19</f>
        <v>20419</v>
      </c>
      <c r="I16" s="161">
        <v>16418.75</v>
      </c>
      <c r="J16" s="448">
        <f t="shared" si="17"/>
        <v>4000.25</v>
      </c>
      <c r="K16" s="476">
        <f>'[2]Ten&amp;Tor'!$H19</f>
        <v>21789</v>
      </c>
      <c r="L16" s="161">
        <v>17199.12</v>
      </c>
      <c r="M16" s="444">
        <f t="shared" si="18"/>
        <v>4589.880000000001</v>
      </c>
      <c r="N16" s="404">
        <f t="shared" si="7"/>
        <v>63272</v>
      </c>
      <c r="O16" s="161">
        <f t="shared" si="7"/>
        <v>49755.199999999997</v>
      </c>
      <c r="P16" s="403">
        <f t="shared" si="19"/>
        <v>13516.800000000003</v>
      </c>
      <c r="Q16" s="161">
        <f>'[2]Ten&amp;Tor'!$I19</f>
        <v>18017</v>
      </c>
      <c r="R16" s="161">
        <v>15560.37</v>
      </c>
      <c r="S16" s="462">
        <f t="shared" si="20"/>
        <v>2456.6299999999992</v>
      </c>
      <c r="T16" s="161">
        <f>'[2]Ten&amp;Tor'!$J19</f>
        <v>20407</v>
      </c>
      <c r="U16" s="161"/>
      <c r="V16" s="462">
        <f t="shared" si="21"/>
        <v>20407</v>
      </c>
      <c r="W16" s="161">
        <f>'[2]Ten&amp;Tor'!$K19</f>
        <v>20364</v>
      </c>
      <c r="X16" s="161"/>
      <c r="Y16" s="462">
        <f t="shared" si="22"/>
        <v>20364</v>
      </c>
      <c r="Z16" s="168">
        <f t="shared" si="8"/>
        <v>58788</v>
      </c>
      <c r="AA16" s="161">
        <f t="shared" si="8"/>
        <v>15560.37</v>
      </c>
      <c r="AB16" s="403">
        <f t="shared" si="23"/>
        <v>43227.63</v>
      </c>
      <c r="AC16" s="168">
        <f t="shared" si="24"/>
        <v>122060</v>
      </c>
      <c r="AD16" s="161">
        <f t="shared" si="24"/>
        <v>65315.57</v>
      </c>
      <c r="AE16" s="403">
        <f t="shared" si="25"/>
        <v>56744.43</v>
      </c>
      <c r="AF16" s="161">
        <f>'[2]Ten&amp;Tor'!$L19</f>
        <v>19922</v>
      </c>
      <c r="AG16" s="161"/>
      <c r="AH16" s="462">
        <f t="shared" si="26"/>
        <v>19922</v>
      </c>
      <c r="AI16" s="161">
        <f>'[2]Ten&amp;Tor'!$M19</f>
        <v>19795</v>
      </c>
      <c r="AJ16" s="161"/>
      <c r="AK16" s="462">
        <f t="shared" si="27"/>
        <v>19795</v>
      </c>
      <c r="AL16" s="161">
        <f>'[2]Ten&amp;Tor'!$N19</f>
        <v>20421</v>
      </c>
      <c r="AM16" s="161"/>
      <c r="AN16" s="444">
        <f t="shared" si="28"/>
        <v>20421</v>
      </c>
      <c r="AO16" s="404">
        <f t="shared" si="9"/>
        <v>60138</v>
      </c>
      <c r="AP16" s="161">
        <f t="shared" si="9"/>
        <v>0</v>
      </c>
      <c r="AQ16" s="403">
        <f t="shared" si="29"/>
        <v>60138</v>
      </c>
      <c r="AR16" s="161">
        <f>'[2]Ten&amp;Tor'!$O19</f>
        <v>19849</v>
      </c>
      <c r="AS16" s="161"/>
      <c r="AT16" s="462">
        <f t="shared" si="30"/>
        <v>19849</v>
      </c>
      <c r="AU16" s="161">
        <f>'[2]Ten&amp;Tor'!$P19</f>
        <v>21027</v>
      </c>
      <c r="AV16" s="161"/>
      <c r="AW16" s="462">
        <f t="shared" si="31"/>
        <v>21027</v>
      </c>
      <c r="AX16" s="161">
        <f>'[2]Ten&amp;Tor'!$Q19</f>
        <v>19013</v>
      </c>
      <c r="AY16" s="161"/>
      <c r="AZ16" s="444">
        <f t="shared" si="32"/>
        <v>19013</v>
      </c>
      <c r="BA16" s="496">
        <f t="shared" si="10"/>
        <v>59889</v>
      </c>
      <c r="BB16" s="492">
        <f t="shared" si="11"/>
        <v>0</v>
      </c>
      <c r="BC16" s="364">
        <f t="shared" si="33"/>
        <v>59889</v>
      </c>
      <c r="BD16" s="371">
        <f t="shared" si="12"/>
        <v>120027</v>
      </c>
      <c r="BE16" s="372">
        <f t="shared" si="13"/>
        <v>0</v>
      </c>
      <c r="BF16" s="372">
        <f t="shared" si="34"/>
        <v>120027</v>
      </c>
      <c r="BG16" s="371">
        <f t="shared" si="14"/>
        <v>242087</v>
      </c>
      <c r="BH16" s="372">
        <f t="shared" si="15"/>
        <v>65315.57</v>
      </c>
      <c r="BI16" s="372">
        <f t="shared" si="35"/>
        <v>176771.43</v>
      </c>
      <c r="BJ16" s="436"/>
      <c r="BK16" s="160">
        <f>VLOOKUP($B16,Test!$A$5:$I$58,7,0)</f>
        <v>23476.16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'[2]Ten&amp;Tor'!$F20</f>
        <v>0</v>
      </c>
      <c r="F17" s="161"/>
      <c r="G17" s="448">
        <f t="shared" si="16"/>
        <v>0</v>
      </c>
      <c r="H17" s="476">
        <f>'[2]Ten&amp;Tor'!$G20</f>
        <v>0</v>
      </c>
      <c r="I17" s="161"/>
      <c r="J17" s="448">
        <f t="shared" si="17"/>
        <v>0</v>
      </c>
      <c r="K17" s="476">
        <f>'[2]Ten&amp;Tor'!$H20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'[2]Ten&amp;Tor'!$I20</f>
        <v>0</v>
      </c>
      <c r="R17" s="161"/>
      <c r="S17" s="462">
        <f t="shared" si="20"/>
        <v>0</v>
      </c>
      <c r="T17" s="161">
        <f>'[2]Ten&amp;Tor'!$J20</f>
        <v>0</v>
      </c>
      <c r="U17" s="161"/>
      <c r="V17" s="462">
        <f t="shared" si="21"/>
        <v>0</v>
      </c>
      <c r="W17" s="161">
        <f>'[2]Ten&amp;Tor'!$K20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'[2]Ten&amp;Tor'!$L20</f>
        <v>0</v>
      </c>
      <c r="AG17" s="161"/>
      <c r="AH17" s="462">
        <f t="shared" si="26"/>
        <v>0</v>
      </c>
      <c r="AI17" s="161">
        <f>'[2]Ten&amp;Tor'!$M20</f>
        <v>0</v>
      </c>
      <c r="AJ17" s="161"/>
      <c r="AK17" s="462">
        <f t="shared" si="27"/>
        <v>0</v>
      </c>
      <c r="AL17" s="161">
        <f>'[2]Ten&amp;Tor'!$N20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'[2]Ten&amp;Tor'!$O20</f>
        <v>0</v>
      </c>
      <c r="AS17" s="161"/>
      <c r="AT17" s="462">
        <f t="shared" si="30"/>
        <v>0</v>
      </c>
      <c r="AU17" s="161">
        <f>'[2]Ten&amp;Tor'!$P20</f>
        <v>0</v>
      </c>
      <c r="AV17" s="161"/>
      <c r="AW17" s="462">
        <f t="shared" si="31"/>
        <v>0</v>
      </c>
      <c r="AX17" s="161">
        <f>'[2]Ten&amp;Tor'!$Q20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VLOOKUP($B17,Test!$A$5:$I$58,7,0)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'[2]Ten&amp;Tor'!$F21</f>
        <v>7879.9190698903831</v>
      </c>
      <c r="F18" s="161">
        <v>4053.37</v>
      </c>
      <c r="G18" s="448">
        <f t="shared" si="16"/>
        <v>3826.5490698903832</v>
      </c>
      <c r="H18" s="476">
        <f>'[2]Ten&amp;Tor'!$G21</f>
        <v>7787.8515943076263</v>
      </c>
      <c r="I18" s="161">
        <v>2158.64</v>
      </c>
      <c r="J18" s="448">
        <f t="shared" si="17"/>
        <v>5629.211594307626</v>
      </c>
      <c r="K18" s="476">
        <f>'[2]Ten&amp;Tor'!$H21</f>
        <v>7974.4117301342749</v>
      </c>
      <c r="L18" s="161">
        <v>2983.43</v>
      </c>
      <c r="M18" s="444">
        <f t="shared" si="18"/>
        <v>4990.9817301342755</v>
      </c>
      <c r="N18" s="404">
        <f t="shared" si="7"/>
        <v>23642.182394332285</v>
      </c>
      <c r="O18" s="161">
        <f t="shared" si="7"/>
        <v>9195.44</v>
      </c>
      <c r="P18" s="403">
        <f t="shared" si="19"/>
        <v>14446.742394332285</v>
      </c>
      <c r="Q18" s="161">
        <f>'[2]Ten&amp;Tor'!$I21</f>
        <v>6892.1700997347471</v>
      </c>
      <c r="R18" s="161">
        <v>4409.53</v>
      </c>
      <c r="S18" s="462">
        <f t="shared" si="20"/>
        <v>2482.6400997347473</v>
      </c>
      <c r="T18" s="161">
        <f>'[2]Ten&amp;Tor'!$J21</f>
        <v>7836.2049114232368</v>
      </c>
      <c r="U18" s="161"/>
      <c r="V18" s="462">
        <f t="shared" si="21"/>
        <v>7836.2049114232368</v>
      </c>
      <c r="W18" s="161">
        <f>'[2]Ten&amp;Tor'!$K21</f>
        <v>7729.7103513044622</v>
      </c>
      <c r="X18" s="161"/>
      <c r="Y18" s="462">
        <f t="shared" si="22"/>
        <v>7729.7103513044622</v>
      </c>
      <c r="Z18" s="168">
        <f t="shared" si="8"/>
        <v>22458.085362462443</v>
      </c>
      <c r="AA18" s="161">
        <f t="shared" si="8"/>
        <v>4409.53</v>
      </c>
      <c r="AB18" s="403">
        <f t="shared" si="23"/>
        <v>18048.555362462444</v>
      </c>
      <c r="AC18" s="168">
        <f t="shared" si="24"/>
        <v>46100.267756794725</v>
      </c>
      <c r="AD18" s="161">
        <f t="shared" si="24"/>
        <v>13604.970000000001</v>
      </c>
      <c r="AE18" s="403">
        <f t="shared" si="25"/>
        <v>32495.297756794724</v>
      </c>
      <c r="AF18" s="161">
        <f>'[2]Ten&amp;Tor'!$L21</f>
        <v>7441.4565087869414</v>
      </c>
      <c r="AG18" s="161"/>
      <c r="AH18" s="462">
        <f t="shared" si="26"/>
        <v>7441.4565087869414</v>
      </c>
      <c r="AI18" s="161">
        <f>'[2]Ten&amp;Tor'!$M21</f>
        <v>7662.5978802355366</v>
      </c>
      <c r="AJ18" s="161"/>
      <c r="AK18" s="462">
        <f t="shared" si="27"/>
        <v>7662.5978802355366</v>
      </c>
      <c r="AL18" s="161">
        <f>'[2]Ten&amp;Tor'!$N21</f>
        <v>7627.2685984814225</v>
      </c>
      <c r="AM18" s="161"/>
      <c r="AN18" s="444">
        <f t="shared" si="28"/>
        <v>7627.2685984814225</v>
      </c>
      <c r="AO18" s="404">
        <f t="shared" si="9"/>
        <v>22731.3229875039</v>
      </c>
      <c r="AP18" s="161">
        <f t="shared" si="9"/>
        <v>0</v>
      </c>
      <c r="AQ18" s="403">
        <f t="shared" si="29"/>
        <v>22731.3229875039</v>
      </c>
      <c r="AR18" s="161">
        <f>'[2]Ten&amp;Tor'!$O21</f>
        <v>7220.2921471189693</v>
      </c>
      <c r="AS18" s="161"/>
      <c r="AT18" s="462">
        <f t="shared" si="30"/>
        <v>7220.2921471189693</v>
      </c>
      <c r="AU18" s="161">
        <f>'[2]Ten&amp;Tor'!$P21</f>
        <v>7387.4858581200006</v>
      </c>
      <c r="AV18" s="161"/>
      <c r="AW18" s="462">
        <f t="shared" si="31"/>
        <v>7387.4858581200006</v>
      </c>
      <c r="AX18" s="161">
        <f>'[2]Ten&amp;Tor'!$Q21</f>
        <v>6980.3966766544672</v>
      </c>
      <c r="AY18" s="161"/>
      <c r="AZ18" s="444">
        <f t="shared" si="32"/>
        <v>6980.3966766544672</v>
      </c>
      <c r="BA18" s="496">
        <f t="shared" si="10"/>
        <v>21588.174681893437</v>
      </c>
      <c r="BB18" s="492">
        <f t="shared" si="11"/>
        <v>0</v>
      </c>
      <c r="BC18" s="364">
        <f t="shared" si="33"/>
        <v>21588.174681893437</v>
      </c>
      <c r="BD18" s="371">
        <f t="shared" si="12"/>
        <v>44319.497669397337</v>
      </c>
      <c r="BE18" s="372">
        <f t="shared" si="13"/>
        <v>0</v>
      </c>
      <c r="BF18" s="372">
        <f t="shared" si="34"/>
        <v>44319.497669397337</v>
      </c>
      <c r="BG18" s="371">
        <f t="shared" si="14"/>
        <v>90419.765426192054</v>
      </c>
      <c r="BH18" s="372">
        <f t="shared" si="15"/>
        <v>13604.970000000001</v>
      </c>
      <c r="BI18" s="372">
        <f t="shared" si="35"/>
        <v>76814.795426192053</v>
      </c>
      <c r="BJ18" s="436"/>
      <c r="BK18" s="160">
        <f>VLOOKUP($B18,Test!$A$5:$I$58,7,0)</f>
        <v>2039.9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'[2]Ten&amp;Tor'!$F22</f>
        <v>116.1</v>
      </c>
      <c r="F19" s="161">
        <v>2201.66</v>
      </c>
      <c r="G19" s="448">
        <f t="shared" si="16"/>
        <v>-2085.56</v>
      </c>
      <c r="H19" s="476">
        <f>'[2]Ten&amp;Tor'!$G22</f>
        <v>116.1</v>
      </c>
      <c r="I19" s="161">
        <v>456</v>
      </c>
      <c r="J19" s="448">
        <f t="shared" si="17"/>
        <v>-339.9</v>
      </c>
      <c r="K19" s="476">
        <f>'[2]Ten&amp;Tor'!$H22</f>
        <v>116.1</v>
      </c>
      <c r="L19" s="161"/>
      <c r="M19" s="444">
        <f t="shared" si="18"/>
        <v>116.1</v>
      </c>
      <c r="N19" s="404">
        <f t="shared" si="7"/>
        <v>348.29999999999995</v>
      </c>
      <c r="O19" s="161">
        <f t="shared" si="7"/>
        <v>2657.66</v>
      </c>
      <c r="P19" s="403">
        <f t="shared" si="19"/>
        <v>-2309.3599999999997</v>
      </c>
      <c r="Q19" s="161">
        <f>'[2]Ten&amp;Tor'!$I22</f>
        <v>116.1</v>
      </c>
      <c r="R19" s="161"/>
      <c r="S19" s="462">
        <f t="shared" si="20"/>
        <v>116.1</v>
      </c>
      <c r="T19" s="161">
        <f>'[2]Ten&amp;Tor'!$J22</f>
        <v>116.1</v>
      </c>
      <c r="U19" s="161"/>
      <c r="V19" s="462">
        <f t="shared" si="21"/>
        <v>116.1</v>
      </c>
      <c r="W19" s="161">
        <f>'[2]Ten&amp;Tor'!$K22</f>
        <v>116.1</v>
      </c>
      <c r="X19" s="161"/>
      <c r="Y19" s="462">
        <f t="shared" si="22"/>
        <v>116.1</v>
      </c>
      <c r="Z19" s="168">
        <f t="shared" si="8"/>
        <v>348.29999999999995</v>
      </c>
      <c r="AA19" s="161">
        <f t="shared" si="8"/>
        <v>0</v>
      </c>
      <c r="AB19" s="403">
        <f t="shared" si="23"/>
        <v>348.29999999999995</v>
      </c>
      <c r="AC19" s="168">
        <f t="shared" si="24"/>
        <v>696.59999999999991</v>
      </c>
      <c r="AD19" s="161">
        <f t="shared" si="24"/>
        <v>2657.66</v>
      </c>
      <c r="AE19" s="403">
        <f t="shared" si="25"/>
        <v>-1961.06</v>
      </c>
      <c r="AF19" s="161">
        <f>'[2]Ten&amp;Tor'!$L22</f>
        <v>116.1</v>
      </c>
      <c r="AG19" s="161"/>
      <c r="AH19" s="462">
        <f t="shared" si="26"/>
        <v>116.1</v>
      </c>
      <c r="AI19" s="161">
        <f>'[2]Ten&amp;Tor'!$M22</f>
        <v>116.1</v>
      </c>
      <c r="AJ19" s="161"/>
      <c r="AK19" s="462">
        <f t="shared" si="27"/>
        <v>116.1</v>
      </c>
      <c r="AL19" s="161">
        <f>'[2]Ten&amp;Tor'!$N22</f>
        <v>116.1</v>
      </c>
      <c r="AM19" s="161"/>
      <c r="AN19" s="444">
        <f t="shared" si="28"/>
        <v>116.1</v>
      </c>
      <c r="AO19" s="404">
        <f t="shared" si="9"/>
        <v>348.29999999999995</v>
      </c>
      <c r="AP19" s="161">
        <f t="shared" si="9"/>
        <v>0</v>
      </c>
      <c r="AQ19" s="403">
        <f t="shared" si="29"/>
        <v>348.29999999999995</v>
      </c>
      <c r="AR19" s="161">
        <f>'[2]Ten&amp;Tor'!$O22</f>
        <v>116.1</v>
      </c>
      <c r="AS19" s="161"/>
      <c r="AT19" s="462">
        <f t="shared" si="30"/>
        <v>116.1</v>
      </c>
      <c r="AU19" s="161">
        <f>'[2]Ten&amp;Tor'!$P22</f>
        <v>116.1</v>
      </c>
      <c r="AV19" s="161"/>
      <c r="AW19" s="462">
        <f t="shared" si="31"/>
        <v>116.1</v>
      </c>
      <c r="AX19" s="161">
        <f>'[2]Ten&amp;Tor'!$Q22</f>
        <v>116.1</v>
      </c>
      <c r="AY19" s="161"/>
      <c r="AZ19" s="444">
        <f t="shared" si="32"/>
        <v>116.1</v>
      </c>
      <c r="BA19" s="496">
        <f t="shared" si="10"/>
        <v>348.29999999999995</v>
      </c>
      <c r="BB19" s="492">
        <f t="shared" si="11"/>
        <v>0</v>
      </c>
      <c r="BC19" s="364">
        <f t="shared" si="33"/>
        <v>348.29999999999995</v>
      </c>
      <c r="BD19" s="371">
        <f t="shared" si="12"/>
        <v>696.6</v>
      </c>
      <c r="BE19" s="372">
        <f t="shared" si="13"/>
        <v>0</v>
      </c>
      <c r="BF19" s="372">
        <f t="shared" si="34"/>
        <v>696.6</v>
      </c>
      <c r="BG19" s="371">
        <f t="shared" si="14"/>
        <v>1393.1999999999998</v>
      </c>
      <c r="BH19" s="372">
        <f t="shared" si="15"/>
        <v>2657.66</v>
      </c>
      <c r="BI19" s="372">
        <f t="shared" si="35"/>
        <v>-1264.46</v>
      </c>
      <c r="BJ19" s="436"/>
      <c r="BK19" s="160">
        <f>VLOOKUP($B19,Test!$A$5:$I$58,7,0)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'[2]Ten&amp;Tor'!$F23</f>
        <v>0</v>
      </c>
      <c r="F20" s="161">
        <v>0</v>
      </c>
      <c r="G20" s="448">
        <f t="shared" si="16"/>
        <v>0</v>
      </c>
      <c r="H20" s="476">
        <f>'[2]Ten&amp;Tor'!$G23</f>
        <v>0</v>
      </c>
      <c r="I20" s="161">
        <v>0</v>
      </c>
      <c r="J20" s="448">
        <f t="shared" si="17"/>
        <v>0</v>
      </c>
      <c r="K20" s="476">
        <f>'[2]Ten&amp;Tor'!$H23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'[2]Ten&amp;Tor'!$I23</f>
        <v>0</v>
      </c>
      <c r="R20" s="161">
        <v>0</v>
      </c>
      <c r="S20" s="462">
        <f t="shared" si="20"/>
        <v>0</v>
      </c>
      <c r="T20" s="161">
        <f>'[2]Ten&amp;Tor'!$J23</f>
        <v>0</v>
      </c>
      <c r="U20" s="161"/>
      <c r="V20" s="462">
        <f t="shared" si="21"/>
        <v>0</v>
      </c>
      <c r="W20" s="161">
        <f>'[2]Ten&amp;Tor'!$K23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'[2]Ten&amp;Tor'!$L23</f>
        <v>0</v>
      </c>
      <c r="AG20" s="161"/>
      <c r="AH20" s="462">
        <f t="shared" si="26"/>
        <v>0</v>
      </c>
      <c r="AI20" s="161">
        <f>'[2]Ten&amp;Tor'!$M23</f>
        <v>0</v>
      </c>
      <c r="AJ20" s="161"/>
      <c r="AK20" s="462">
        <f t="shared" si="27"/>
        <v>0</v>
      </c>
      <c r="AL20" s="161">
        <f>'[2]Ten&amp;Tor'!$N23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'[2]Ten&amp;Tor'!$O23</f>
        <v>0</v>
      </c>
      <c r="AS20" s="161"/>
      <c r="AT20" s="462">
        <f t="shared" si="30"/>
        <v>0</v>
      </c>
      <c r="AU20" s="161">
        <f>'[2]Ten&amp;Tor'!$P23</f>
        <v>0</v>
      </c>
      <c r="AV20" s="161"/>
      <c r="AW20" s="462">
        <f t="shared" si="31"/>
        <v>0</v>
      </c>
      <c r="AX20" s="161">
        <f>'[2]Ten&amp;Tor'!$Q23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VLOOKUP($B20,Test!$A$5:$I$58,7,0)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'[2]Ten&amp;Tor'!$F24</f>
        <v>-3750.3018518518502</v>
      </c>
      <c r="F21" s="161">
        <v>-361.5</v>
      </c>
      <c r="G21" s="448">
        <f t="shared" si="16"/>
        <v>-3388.8018518518502</v>
      </c>
      <c r="H21" s="476">
        <f>'[2]Ten&amp;Tor'!$G24</f>
        <v>-3750.3018518518502</v>
      </c>
      <c r="I21" s="161">
        <v>-10940</v>
      </c>
      <c r="J21" s="448">
        <f t="shared" si="17"/>
        <v>7189.6981481481498</v>
      </c>
      <c r="K21" s="476">
        <f>'[2]Ten&amp;Tor'!$H24</f>
        <v>-3750.3018518518502</v>
      </c>
      <c r="L21" s="161">
        <v>-18000</v>
      </c>
      <c r="M21" s="444">
        <f t="shared" si="18"/>
        <v>14249.698148148149</v>
      </c>
      <c r="N21" s="404">
        <f t="shared" si="7"/>
        <v>-11250.90555555555</v>
      </c>
      <c r="O21" s="161">
        <f t="shared" si="7"/>
        <v>-29301.5</v>
      </c>
      <c r="P21" s="403">
        <f t="shared" si="19"/>
        <v>18050.59444444445</v>
      </c>
      <c r="Q21" s="161">
        <f>'[2]Ten&amp;Tor'!$I24</f>
        <v>-3750.3018518518502</v>
      </c>
      <c r="R21" s="161">
        <v>-26210</v>
      </c>
      <c r="S21" s="462">
        <f t="shared" si="20"/>
        <v>22459.698148148149</v>
      </c>
      <c r="T21" s="161">
        <f>'[2]Ten&amp;Tor'!$J24</f>
        <v>-3750.3018518518502</v>
      </c>
      <c r="U21" s="161"/>
      <c r="V21" s="462">
        <f t="shared" si="21"/>
        <v>-3750.3018518518502</v>
      </c>
      <c r="W21" s="161">
        <f>'[2]Ten&amp;Tor'!$K24</f>
        <v>-3750.3018518518502</v>
      </c>
      <c r="X21" s="161"/>
      <c r="Y21" s="462">
        <f t="shared" si="22"/>
        <v>-3750.3018518518502</v>
      </c>
      <c r="Z21" s="168">
        <f t="shared" si="8"/>
        <v>-11250.90555555555</v>
      </c>
      <c r="AA21" s="161">
        <f t="shared" si="8"/>
        <v>-26210</v>
      </c>
      <c r="AB21" s="403">
        <f t="shared" si="23"/>
        <v>14959.09444444445</v>
      </c>
      <c r="AC21" s="168">
        <f t="shared" si="24"/>
        <v>-22501.811111111099</v>
      </c>
      <c r="AD21" s="161">
        <f t="shared" si="24"/>
        <v>-55511.5</v>
      </c>
      <c r="AE21" s="403">
        <f t="shared" si="25"/>
        <v>33009.688888888901</v>
      </c>
      <c r="AF21" s="161">
        <f>'[2]Ten&amp;Tor'!$L24</f>
        <v>-3750.3018518518502</v>
      </c>
      <c r="AG21" s="161"/>
      <c r="AH21" s="462">
        <f t="shared" si="26"/>
        <v>-3750.3018518518502</v>
      </c>
      <c r="AI21" s="161">
        <f>'[2]Ten&amp;Tor'!$M24</f>
        <v>-3750.3018518518502</v>
      </c>
      <c r="AJ21" s="161"/>
      <c r="AK21" s="462">
        <f t="shared" si="27"/>
        <v>-3750.3018518518502</v>
      </c>
      <c r="AL21" s="161">
        <f>'[2]Ten&amp;Tor'!$N24</f>
        <v>-3750.3018518518502</v>
      </c>
      <c r="AM21" s="161"/>
      <c r="AN21" s="444">
        <f t="shared" si="28"/>
        <v>-3750.3018518518502</v>
      </c>
      <c r="AO21" s="404">
        <f t="shared" si="9"/>
        <v>-11250.90555555555</v>
      </c>
      <c r="AP21" s="161">
        <f t="shared" si="9"/>
        <v>0</v>
      </c>
      <c r="AQ21" s="403">
        <f t="shared" si="29"/>
        <v>-11250.90555555555</v>
      </c>
      <c r="AR21" s="161">
        <f>'[2]Ten&amp;Tor'!$O24</f>
        <v>-3750.3018518518502</v>
      </c>
      <c r="AS21" s="161"/>
      <c r="AT21" s="462">
        <f t="shared" si="30"/>
        <v>-3750.3018518518502</v>
      </c>
      <c r="AU21" s="161">
        <f>'[2]Ten&amp;Tor'!$P24</f>
        <v>-3750.3018518518502</v>
      </c>
      <c r="AV21" s="161"/>
      <c r="AW21" s="462">
        <f t="shared" si="31"/>
        <v>-3750.3018518518502</v>
      </c>
      <c r="AX21" s="161">
        <f>'[2]Ten&amp;Tor'!$Q24</f>
        <v>-3750.3018518518502</v>
      </c>
      <c r="AY21" s="161"/>
      <c r="AZ21" s="444">
        <f t="shared" si="32"/>
        <v>-3750.3018518518502</v>
      </c>
      <c r="BA21" s="496">
        <f t="shared" si="10"/>
        <v>-11250.90555555555</v>
      </c>
      <c r="BB21" s="492">
        <f t="shared" si="11"/>
        <v>0</v>
      </c>
      <c r="BC21" s="364">
        <f t="shared" si="33"/>
        <v>-11250.90555555555</v>
      </c>
      <c r="BD21" s="371">
        <f t="shared" si="12"/>
        <v>-22501.811111111103</v>
      </c>
      <c r="BE21" s="372">
        <f t="shared" si="13"/>
        <v>0</v>
      </c>
      <c r="BF21" s="372">
        <f t="shared" si="34"/>
        <v>-22501.811111111103</v>
      </c>
      <c r="BG21" s="371">
        <f t="shared" si="14"/>
        <v>-45003.622222222199</v>
      </c>
      <c r="BH21" s="372">
        <f t="shared" si="15"/>
        <v>-55511.5</v>
      </c>
      <c r="BI21" s="372">
        <f t="shared" si="35"/>
        <v>10507.877777777801</v>
      </c>
      <c r="BJ21" s="436"/>
      <c r="BK21" s="160">
        <f>VLOOKUP($B21,Test!$A$5:$I$58,7,0)</f>
        <v>-15068.14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'[2]Ten&amp;Tor'!$F25</f>
        <v>0</v>
      </c>
      <c r="F22" s="161"/>
      <c r="G22" s="448">
        <f t="shared" si="16"/>
        <v>0</v>
      </c>
      <c r="H22" s="476">
        <f>'[2]Ten&amp;Tor'!$G25</f>
        <v>0</v>
      </c>
      <c r="I22" s="161"/>
      <c r="J22" s="448">
        <f t="shared" si="17"/>
        <v>0</v>
      </c>
      <c r="K22" s="476">
        <f>'[2]Ten&amp;Tor'!$H25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'[2]Ten&amp;Tor'!$I25</f>
        <v>0</v>
      </c>
      <c r="R22" s="161"/>
      <c r="S22" s="462">
        <f t="shared" si="20"/>
        <v>0</v>
      </c>
      <c r="T22" s="161">
        <f>'[2]Ten&amp;Tor'!$J25</f>
        <v>0</v>
      </c>
      <c r="U22" s="161"/>
      <c r="V22" s="462">
        <f t="shared" si="21"/>
        <v>0</v>
      </c>
      <c r="W22" s="161">
        <f>'[2]Ten&amp;Tor'!$K25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'[2]Ten&amp;Tor'!$L25</f>
        <v>0</v>
      </c>
      <c r="AG22" s="161"/>
      <c r="AH22" s="462">
        <f t="shared" si="26"/>
        <v>0</v>
      </c>
      <c r="AI22" s="161">
        <f>'[2]Ten&amp;Tor'!$M25</f>
        <v>0</v>
      </c>
      <c r="AJ22" s="161"/>
      <c r="AK22" s="462">
        <f t="shared" si="27"/>
        <v>0</v>
      </c>
      <c r="AL22" s="161">
        <f>'[2]Ten&amp;Tor'!$N25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'[2]Ten&amp;Tor'!$O25</f>
        <v>0</v>
      </c>
      <c r="AS22" s="161"/>
      <c r="AT22" s="462">
        <f t="shared" si="30"/>
        <v>0</v>
      </c>
      <c r="AU22" s="161">
        <f>'[2]Ten&amp;Tor'!$P25</f>
        <v>0</v>
      </c>
      <c r="AV22" s="161"/>
      <c r="AW22" s="462">
        <f t="shared" si="31"/>
        <v>0</v>
      </c>
      <c r="AX22" s="161">
        <f>'[2]Ten&amp;Tor'!$Q25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VLOOKUP($B22,Test!$A$5:$I$58,7,0)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'[2]Ten&amp;Tor'!$F26</f>
        <v>0</v>
      </c>
      <c r="F23" s="161"/>
      <c r="G23" s="448">
        <f t="shared" si="16"/>
        <v>0</v>
      </c>
      <c r="H23" s="476">
        <f>'[2]Ten&amp;Tor'!$G26</f>
        <v>0</v>
      </c>
      <c r="I23" s="161"/>
      <c r="J23" s="448">
        <f t="shared" si="17"/>
        <v>0</v>
      </c>
      <c r="K23" s="476">
        <f>'[2]Ten&amp;Tor'!$H26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'[2]Ten&amp;Tor'!$I26</f>
        <v>0</v>
      </c>
      <c r="R23" s="161"/>
      <c r="S23" s="462">
        <f t="shared" si="20"/>
        <v>0</v>
      </c>
      <c r="T23" s="161">
        <f>'[2]Ten&amp;Tor'!$J26</f>
        <v>0</v>
      </c>
      <c r="U23" s="161"/>
      <c r="V23" s="462">
        <f t="shared" si="21"/>
        <v>0</v>
      </c>
      <c r="W23" s="161">
        <f>'[2]Ten&amp;Tor'!$K26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'[2]Ten&amp;Tor'!$L26</f>
        <v>0</v>
      </c>
      <c r="AG23" s="161"/>
      <c r="AH23" s="462">
        <f t="shared" si="26"/>
        <v>0</v>
      </c>
      <c r="AI23" s="161">
        <f>'[2]Ten&amp;Tor'!$M26</f>
        <v>0</v>
      </c>
      <c r="AJ23" s="161"/>
      <c r="AK23" s="462">
        <f t="shared" si="27"/>
        <v>0</v>
      </c>
      <c r="AL23" s="161">
        <f>'[2]Ten&amp;Tor'!$N26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'[2]Ten&amp;Tor'!$O26</f>
        <v>0</v>
      </c>
      <c r="AS23" s="161"/>
      <c r="AT23" s="462">
        <f t="shared" si="30"/>
        <v>0</v>
      </c>
      <c r="AU23" s="161">
        <f>'[2]Ten&amp;Tor'!$P26</f>
        <v>0</v>
      </c>
      <c r="AV23" s="161"/>
      <c r="AW23" s="462">
        <f t="shared" si="31"/>
        <v>0</v>
      </c>
      <c r="AX23" s="161">
        <f>'[2]Ten&amp;Tor'!$Q26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VLOOKUP($B23,Test!$A$5:$I$58,7,0)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'[2]Ten&amp;Tor'!$F27</f>
        <v>13127.537607999999</v>
      </c>
      <c r="F24" s="161">
        <v>4104.2700000000004</v>
      </c>
      <c r="G24" s="448">
        <f t="shared" si="16"/>
        <v>9023.2676079999983</v>
      </c>
      <c r="H24" s="476">
        <f>'[2]Ten&amp;Tor'!$G27</f>
        <v>6386.6463679999997</v>
      </c>
      <c r="I24" s="161">
        <v>6729.18</v>
      </c>
      <c r="J24" s="448">
        <f t="shared" si="17"/>
        <v>-342.53363200000058</v>
      </c>
      <c r="K24" s="476">
        <f>'[2]Ten&amp;Tor'!$H27</f>
        <v>6716.0741040000003</v>
      </c>
      <c r="L24" s="161">
        <v>10078.14</v>
      </c>
      <c r="M24" s="444">
        <f t="shared" si="18"/>
        <v>-3362.0658959999992</v>
      </c>
      <c r="N24" s="404">
        <f t="shared" si="37"/>
        <v>26230.25808</v>
      </c>
      <c r="O24" s="161">
        <f t="shared" si="37"/>
        <v>20911.59</v>
      </c>
      <c r="P24" s="403">
        <f t="shared" si="19"/>
        <v>5318.6680799999995</v>
      </c>
      <c r="Q24" s="161">
        <f>'[2]Ten&amp;Tor'!$I27</f>
        <v>4779.8989280000005</v>
      </c>
      <c r="R24" s="161">
        <v>8871.92</v>
      </c>
      <c r="S24" s="462">
        <f t="shared" si="20"/>
        <v>-4092.0210719999995</v>
      </c>
      <c r="T24" s="161">
        <f>'[2]Ten&amp;Tor'!$J27</f>
        <v>5046.0463679999993</v>
      </c>
      <c r="U24" s="161"/>
      <c r="V24" s="462">
        <f t="shared" si="21"/>
        <v>5046.0463679999993</v>
      </c>
      <c r="W24" s="161">
        <f>'[2]Ten&amp;Tor'!$K27</f>
        <v>5117.0586320000002</v>
      </c>
      <c r="X24" s="161"/>
      <c r="Y24" s="462">
        <f t="shared" si="22"/>
        <v>5117.0586320000002</v>
      </c>
      <c r="Z24" s="168">
        <f t="shared" si="38"/>
        <v>14943.003928</v>
      </c>
      <c r="AA24" s="161">
        <f t="shared" si="38"/>
        <v>8871.92</v>
      </c>
      <c r="AB24" s="403">
        <f t="shared" si="23"/>
        <v>6071.083928</v>
      </c>
      <c r="AC24" s="168">
        <f t="shared" si="24"/>
        <v>41173.262007999998</v>
      </c>
      <c r="AD24" s="161">
        <f t="shared" si="24"/>
        <v>29783.510000000002</v>
      </c>
      <c r="AE24" s="403">
        <f t="shared" si="25"/>
        <v>11389.752007999996</v>
      </c>
      <c r="AF24" s="161">
        <f>'[2]Ten&amp;Tor'!$L27</f>
        <v>9128.0571760000003</v>
      </c>
      <c r="AG24" s="161"/>
      <c r="AH24" s="462">
        <f t="shared" si="26"/>
        <v>9128.0571760000003</v>
      </c>
      <c r="AI24" s="161">
        <f>'[2]Ten&amp;Tor'!$M27</f>
        <v>5666.0343999999996</v>
      </c>
      <c r="AJ24" s="161"/>
      <c r="AK24" s="462">
        <f t="shared" si="27"/>
        <v>5666.0343999999996</v>
      </c>
      <c r="AL24" s="161">
        <f>'[2]Ten&amp;Tor'!$N27</f>
        <v>5444.1866639999998</v>
      </c>
      <c r="AM24" s="161"/>
      <c r="AN24" s="444">
        <f t="shared" si="28"/>
        <v>5444.1866639999998</v>
      </c>
      <c r="AO24" s="404">
        <f t="shared" si="9"/>
        <v>20238.27824</v>
      </c>
      <c r="AP24" s="161">
        <f t="shared" si="9"/>
        <v>0</v>
      </c>
      <c r="AQ24" s="403">
        <f t="shared" si="29"/>
        <v>20238.27824</v>
      </c>
      <c r="AR24" s="161">
        <f>'[2]Ten&amp;Tor'!$O27</f>
        <v>4486.1111920000003</v>
      </c>
      <c r="AS24" s="161"/>
      <c r="AT24" s="462">
        <f t="shared" si="30"/>
        <v>4486.1111920000003</v>
      </c>
      <c r="AU24" s="161">
        <f>'[2]Ten&amp;Tor'!$P27</f>
        <v>4524.4676879999997</v>
      </c>
      <c r="AV24" s="161"/>
      <c r="AW24" s="462">
        <f t="shared" si="31"/>
        <v>4524.4676879999997</v>
      </c>
      <c r="AX24" s="161">
        <f>'[2]Ten&amp;Tor'!$Q27</f>
        <v>6280.7234559999997</v>
      </c>
      <c r="AY24" s="161"/>
      <c r="AZ24" s="444">
        <f t="shared" si="32"/>
        <v>6280.7234559999997</v>
      </c>
      <c r="BA24" s="496">
        <f t="shared" si="10"/>
        <v>15291.302336000001</v>
      </c>
      <c r="BB24" s="492">
        <f t="shared" si="11"/>
        <v>0</v>
      </c>
      <c r="BC24" s="364">
        <f t="shared" si="33"/>
        <v>15291.302336000001</v>
      </c>
      <c r="BD24" s="371">
        <f t="shared" si="12"/>
        <v>35529.580576</v>
      </c>
      <c r="BE24" s="372">
        <f t="shared" si="13"/>
        <v>0</v>
      </c>
      <c r="BF24" s="372">
        <f t="shared" si="34"/>
        <v>35529.580576</v>
      </c>
      <c r="BG24" s="371">
        <f t="shared" si="14"/>
        <v>76702.842583999998</v>
      </c>
      <c r="BH24" s="372">
        <f t="shared" si="15"/>
        <v>29783.510000000002</v>
      </c>
      <c r="BI24" s="372">
        <f t="shared" si="35"/>
        <v>46919.332583999996</v>
      </c>
      <c r="BJ24" s="436"/>
      <c r="BK24" s="160">
        <f>VLOOKUP($B24,Test!$A$5:$I$58,7,0)</f>
        <v>53252.97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'[2]Ten&amp;Tor'!$F28</f>
        <v>0</v>
      </c>
      <c r="F25" s="161"/>
      <c r="G25" s="448">
        <f t="shared" si="16"/>
        <v>0</v>
      </c>
      <c r="H25" s="476">
        <f>'[2]Ten&amp;Tor'!$G28</f>
        <v>0</v>
      </c>
      <c r="I25" s="161"/>
      <c r="J25" s="448">
        <f t="shared" si="17"/>
        <v>0</v>
      </c>
      <c r="K25" s="476">
        <f>'[2]Ten&amp;Tor'!$H28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'[2]Ten&amp;Tor'!$I28</f>
        <v>0</v>
      </c>
      <c r="R25" s="161"/>
      <c r="S25" s="462">
        <f t="shared" si="20"/>
        <v>0</v>
      </c>
      <c r="T25" s="161">
        <f>'[2]Ten&amp;Tor'!$J28</f>
        <v>0</v>
      </c>
      <c r="U25" s="161"/>
      <c r="V25" s="462">
        <f t="shared" si="21"/>
        <v>0</v>
      </c>
      <c r="W25" s="161">
        <f>'[2]Ten&amp;Tor'!$K28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'[2]Ten&amp;Tor'!$L28</f>
        <v>0</v>
      </c>
      <c r="AG25" s="161"/>
      <c r="AH25" s="462">
        <f t="shared" si="26"/>
        <v>0</v>
      </c>
      <c r="AI25" s="161">
        <f>'[2]Ten&amp;Tor'!$M28</f>
        <v>0</v>
      </c>
      <c r="AJ25" s="161"/>
      <c r="AK25" s="462">
        <f t="shared" si="27"/>
        <v>0</v>
      </c>
      <c r="AL25" s="161">
        <f>'[2]Ten&amp;Tor'!$N28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'[2]Ten&amp;Tor'!$O28</f>
        <v>0</v>
      </c>
      <c r="AS25" s="161"/>
      <c r="AT25" s="462">
        <f t="shared" si="30"/>
        <v>0</v>
      </c>
      <c r="AU25" s="161">
        <f>'[2]Ten&amp;Tor'!$P28</f>
        <v>0</v>
      </c>
      <c r="AV25" s="161"/>
      <c r="AW25" s="462">
        <f t="shared" si="31"/>
        <v>0</v>
      </c>
      <c r="AX25" s="161">
        <f>'[2]Ten&amp;Tor'!$Q28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VLOOKUP($B25,Test!$A$5:$I$58,7,0)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'[2]Ten&amp;Tor'!$F29</f>
        <v>0</v>
      </c>
      <c r="F26" s="161"/>
      <c r="G26" s="448">
        <f t="shared" si="16"/>
        <v>0</v>
      </c>
      <c r="H26" s="476">
        <f>'[2]Ten&amp;Tor'!$G29</f>
        <v>0</v>
      </c>
      <c r="I26" s="161"/>
      <c r="J26" s="448">
        <f t="shared" si="17"/>
        <v>0</v>
      </c>
      <c r="K26" s="476">
        <f>'[2]Ten&amp;Tor'!$H29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'[2]Ten&amp;Tor'!$I29</f>
        <v>0</v>
      </c>
      <c r="R26" s="161"/>
      <c r="S26" s="462">
        <f t="shared" si="20"/>
        <v>0</v>
      </c>
      <c r="T26" s="161">
        <f>'[2]Ten&amp;Tor'!$J29</f>
        <v>0</v>
      </c>
      <c r="U26" s="161"/>
      <c r="V26" s="462">
        <f t="shared" si="21"/>
        <v>0</v>
      </c>
      <c r="W26" s="161">
        <f>'[2]Ten&amp;Tor'!$K29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'[2]Ten&amp;Tor'!$L29</f>
        <v>0</v>
      </c>
      <c r="AG26" s="161"/>
      <c r="AH26" s="462">
        <f t="shared" si="26"/>
        <v>0</v>
      </c>
      <c r="AI26" s="161">
        <f>'[2]Ten&amp;Tor'!$M29</f>
        <v>0</v>
      </c>
      <c r="AJ26" s="161"/>
      <c r="AK26" s="462">
        <f t="shared" si="27"/>
        <v>0</v>
      </c>
      <c r="AL26" s="161">
        <f>'[2]Ten&amp;Tor'!$N29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'[2]Ten&amp;Tor'!$O29</f>
        <v>0</v>
      </c>
      <c r="AS26" s="161"/>
      <c r="AT26" s="462">
        <f t="shared" si="30"/>
        <v>0</v>
      </c>
      <c r="AU26" s="161">
        <f>'[2]Ten&amp;Tor'!$P29</f>
        <v>0</v>
      </c>
      <c r="AV26" s="161"/>
      <c r="AW26" s="462">
        <f t="shared" si="31"/>
        <v>0</v>
      </c>
      <c r="AX26" s="161">
        <f>'[2]Ten&amp;Tor'!$Q29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VLOOKUP($B26,Test!$A$5:$I$58,7,0)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'[2]Ten&amp;Tor'!$F30</f>
        <v>0</v>
      </c>
      <c r="F27" s="161"/>
      <c r="G27" s="448">
        <f t="shared" si="16"/>
        <v>0</v>
      </c>
      <c r="H27" s="476">
        <f>'[2]Ten&amp;Tor'!$G30</f>
        <v>0</v>
      </c>
      <c r="I27" s="161"/>
      <c r="J27" s="448">
        <f t="shared" si="17"/>
        <v>0</v>
      </c>
      <c r="K27" s="476">
        <f>'[2]Ten&amp;Tor'!$H30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'[2]Ten&amp;Tor'!$I30</f>
        <v>0</v>
      </c>
      <c r="R27" s="161"/>
      <c r="S27" s="462">
        <f t="shared" si="20"/>
        <v>0</v>
      </c>
      <c r="T27" s="161">
        <f>'[2]Ten&amp;Tor'!$J30</f>
        <v>0</v>
      </c>
      <c r="U27" s="161"/>
      <c r="V27" s="462">
        <f t="shared" si="21"/>
        <v>0</v>
      </c>
      <c r="W27" s="161">
        <f>'[2]Ten&amp;Tor'!$K30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'[2]Ten&amp;Tor'!$L30</f>
        <v>0</v>
      </c>
      <c r="AG27" s="161"/>
      <c r="AH27" s="462">
        <f t="shared" si="26"/>
        <v>0</v>
      </c>
      <c r="AI27" s="161">
        <f>'[2]Ten&amp;Tor'!$M30</f>
        <v>0</v>
      </c>
      <c r="AJ27" s="161"/>
      <c r="AK27" s="462">
        <f t="shared" si="27"/>
        <v>0</v>
      </c>
      <c r="AL27" s="161">
        <f>'[2]Ten&amp;Tor'!$N30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'[2]Ten&amp;Tor'!$O30</f>
        <v>0</v>
      </c>
      <c r="AS27" s="161"/>
      <c r="AT27" s="462">
        <f t="shared" si="30"/>
        <v>0</v>
      </c>
      <c r="AU27" s="161">
        <f>'[2]Ten&amp;Tor'!$P30</f>
        <v>0</v>
      </c>
      <c r="AV27" s="161"/>
      <c r="AW27" s="462">
        <f t="shared" si="31"/>
        <v>0</v>
      </c>
      <c r="AX27" s="161">
        <f>'[2]Ten&amp;Tor'!$Q30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VLOOKUP($B27,Test!$A$5:$I$58,7,0)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'[2]Ten&amp;Tor'!$F31</f>
        <v>0</v>
      </c>
      <c r="F28" s="161"/>
      <c r="G28" s="448">
        <f t="shared" si="16"/>
        <v>0</v>
      </c>
      <c r="H28" s="476">
        <f>'[2]Ten&amp;Tor'!$G31</f>
        <v>0</v>
      </c>
      <c r="I28" s="161"/>
      <c r="J28" s="448">
        <f t="shared" si="17"/>
        <v>0</v>
      </c>
      <c r="K28" s="476">
        <f>'[2]Ten&amp;Tor'!$H31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'[2]Ten&amp;Tor'!$I31</f>
        <v>0</v>
      </c>
      <c r="R28" s="161"/>
      <c r="S28" s="462">
        <f t="shared" si="20"/>
        <v>0</v>
      </c>
      <c r="T28" s="161">
        <f>'[2]Ten&amp;Tor'!$J31</f>
        <v>0</v>
      </c>
      <c r="U28" s="161"/>
      <c r="V28" s="462">
        <f t="shared" si="21"/>
        <v>0</v>
      </c>
      <c r="W28" s="161">
        <f>'[2]Ten&amp;Tor'!$K31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'[2]Ten&amp;Tor'!$L31</f>
        <v>0</v>
      </c>
      <c r="AG28" s="161"/>
      <c r="AH28" s="462">
        <f t="shared" si="26"/>
        <v>0</v>
      </c>
      <c r="AI28" s="161">
        <f>'[2]Ten&amp;Tor'!$M31</f>
        <v>0</v>
      </c>
      <c r="AJ28" s="161"/>
      <c r="AK28" s="462">
        <f t="shared" si="27"/>
        <v>0</v>
      </c>
      <c r="AL28" s="161">
        <f>'[2]Ten&amp;Tor'!$N31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'[2]Ten&amp;Tor'!$O31</f>
        <v>0</v>
      </c>
      <c r="AS28" s="161"/>
      <c r="AT28" s="462">
        <f t="shared" si="30"/>
        <v>0</v>
      </c>
      <c r="AU28" s="161">
        <f>'[2]Ten&amp;Tor'!$P31</f>
        <v>0</v>
      </c>
      <c r="AV28" s="161"/>
      <c r="AW28" s="462">
        <f t="shared" si="31"/>
        <v>0</v>
      </c>
      <c r="AX28" s="161">
        <f>'[2]Ten&amp;Tor'!$Q31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VLOOKUP($B28,Test!$A$5:$I$58,7,0)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'[2]Ten&amp;Tor'!$F32</f>
        <v>6278.9</v>
      </c>
      <c r="F29" s="161">
        <v>4359.6499999999996</v>
      </c>
      <c r="G29" s="448">
        <f t="shared" si="16"/>
        <v>1919.25</v>
      </c>
      <c r="H29" s="476">
        <f>'[2]Ten&amp;Tor'!$G32</f>
        <v>6255.4000000000005</v>
      </c>
      <c r="I29" s="161">
        <v>6392</v>
      </c>
      <c r="J29" s="448">
        <f t="shared" si="17"/>
        <v>-136.59999999999945</v>
      </c>
      <c r="K29" s="476">
        <f>'[2]Ten&amp;Tor'!$H32</f>
        <v>6363.9500000000007</v>
      </c>
      <c r="L29" s="161">
        <v>5934.55</v>
      </c>
      <c r="M29" s="444">
        <f t="shared" si="18"/>
        <v>429.40000000000055</v>
      </c>
      <c r="N29" s="404">
        <f>+E29+H29+K29</f>
        <v>18898.25</v>
      </c>
      <c r="O29" s="161">
        <f>+F29+I29+L29</f>
        <v>16686.2</v>
      </c>
      <c r="P29" s="403">
        <f t="shared" si="19"/>
        <v>2212.0499999999993</v>
      </c>
      <c r="Q29" s="161">
        <f>'[2]Ten&amp;Tor'!$I32</f>
        <v>5787.15</v>
      </c>
      <c r="R29" s="161">
        <v>6763.4</v>
      </c>
      <c r="S29" s="462">
        <f t="shared" si="20"/>
        <v>-976.25</v>
      </c>
      <c r="T29" s="161">
        <f>'[2]Ten&amp;Tor'!$J32</f>
        <v>6242.6500000000005</v>
      </c>
      <c r="U29" s="161"/>
      <c r="V29" s="462">
        <f t="shared" si="21"/>
        <v>6242.6500000000005</v>
      </c>
      <c r="W29" s="161">
        <f>'[2]Ten&amp;Tor'!$K32</f>
        <v>6180.85</v>
      </c>
      <c r="X29" s="161"/>
      <c r="Y29" s="462">
        <f t="shared" si="22"/>
        <v>6180.85</v>
      </c>
      <c r="Z29" s="168">
        <f>+Q29+T29+W29</f>
        <v>18210.650000000001</v>
      </c>
      <c r="AA29" s="161">
        <f>+R29+U29+X29</f>
        <v>6763.4</v>
      </c>
      <c r="AB29" s="403">
        <f t="shared" si="23"/>
        <v>11447.250000000002</v>
      </c>
      <c r="AC29" s="168">
        <f t="shared" si="24"/>
        <v>37108.9</v>
      </c>
      <c r="AD29" s="161">
        <f t="shared" si="24"/>
        <v>23449.599999999999</v>
      </c>
      <c r="AE29" s="403">
        <f t="shared" si="25"/>
        <v>13659.300000000003</v>
      </c>
      <c r="AF29" s="161">
        <f>'[2]Ten&amp;Tor'!$L32</f>
        <v>5759.55</v>
      </c>
      <c r="AG29" s="161"/>
      <c r="AH29" s="462">
        <f t="shared" si="26"/>
        <v>5759.55</v>
      </c>
      <c r="AI29" s="161">
        <f>'[2]Ten&amp;Tor'!$M32</f>
        <v>6136</v>
      </c>
      <c r="AJ29" s="161"/>
      <c r="AK29" s="462">
        <f t="shared" si="27"/>
        <v>6136</v>
      </c>
      <c r="AL29" s="161">
        <f>'[2]Ten&amp;Tor'!$N32</f>
        <v>6031.7</v>
      </c>
      <c r="AM29" s="161"/>
      <c r="AN29" s="444">
        <f t="shared" si="28"/>
        <v>6031.7</v>
      </c>
      <c r="AO29" s="404">
        <f t="shared" si="9"/>
        <v>17927.25</v>
      </c>
      <c r="AP29" s="161">
        <f t="shared" si="9"/>
        <v>0</v>
      </c>
      <c r="AQ29" s="403">
        <f t="shared" si="29"/>
        <v>17927.25</v>
      </c>
      <c r="AR29" s="161">
        <f>'[2]Ten&amp;Tor'!$O32</f>
        <v>5665.85</v>
      </c>
      <c r="AS29" s="161"/>
      <c r="AT29" s="462">
        <f t="shared" si="30"/>
        <v>5665.85</v>
      </c>
      <c r="AU29" s="161">
        <f>'[2]Ten&amp;Tor'!$P32</f>
        <v>5653.15</v>
      </c>
      <c r="AV29" s="161"/>
      <c r="AW29" s="462">
        <f t="shared" si="31"/>
        <v>5653.15</v>
      </c>
      <c r="AX29" s="161">
        <f>'[2]Ten&amp;Tor'!$Q32</f>
        <v>5574.2999999999993</v>
      </c>
      <c r="AY29" s="161"/>
      <c r="AZ29" s="444">
        <f t="shared" si="32"/>
        <v>5574.2999999999993</v>
      </c>
      <c r="BA29" s="496">
        <f t="shared" si="10"/>
        <v>16893.3</v>
      </c>
      <c r="BB29" s="492">
        <f t="shared" si="11"/>
        <v>0</v>
      </c>
      <c r="BC29" s="364">
        <f t="shared" si="33"/>
        <v>16893.3</v>
      </c>
      <c r="BD29" s="371">
        <f t="shared" si="12"/>
        <v>34820.550000000003</v>
      </c>
      <c r="BE29" s="372">
        <f t="shared" si="13"/>
        <v>0</v>
      </c>
      <c r="BF29" s="372">
        <f t="shared" si="34"/>
        <v>34820.550000000003</v>
      </c>
      <c r="BG29" s="371">
        <f t="shared" si="14"/>
        <v>71929.450000000012</v>
      </c>
      <c r="BH29" s="372">
        <f t="shared" si="15"/>
        <v>23449.599999999999</v>
      </c>
      <c r="BI29" s="372">
        <f t="shared" si="35"/>
        <v>48479.850000000013</v>
      </c>
      <c r="BJ29" s="436"/>
      <c r="BK29" s="160">
        <f>VLOOKUP($B29,Test!$A$5:$I$58,7,0)</f>
        <v>3449.35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'[2]Ten&amp;Tor'!$F33</f>
        <v>0</v>
      </c>
      <c r="F30" s="161"/>
      <c r="G30" s="448">
        <f t="shared" si="16"/>
        <v>0</v>
      </c>
      <c r="H30" s="476">
        <f>'[2]Ten&amp;Tor'!$G33</f>
        <v>0</v>
      </c>
      <c r="I30" s="161"/>
      <c r="J30" s="448">
        <f t="shared" si="17"/>
        <v>0</v>
      </c>
      <c r="K30" s="476">
        <f>'[2]Ten&amp;Tor'!$H33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'[2]Ten&amp;Tor'!$I33</f>
        <v>0</v>
      </c>
      <c r="R30" s="161"/>
      <c r="S30" s="462">
        <f t="shared" si="20"/>
        <v>0</v>
      </c>
      <c r="T30" s="161">
        <f>'[2]Ten&amp;Tor'!$J33</f>
        <v>0</v>
      </c>
      <c r="U30" s="161"/>
      <c r="V30" s="462">
        <f t="shared" si="21"/>
        <v>0</v>
      </c>
      <c r="W30" s="161">
        <f>'[2]Ten&amp;Tor'!$K33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'[2]Ten&amp;Tor'!$L33</f>
        <v>0</v>
      </c>
      <c r="AG30" s="161"/>
      <c r="AH30" s="462">
        <f t="shared" si="26"/>
        <v>0</v>
      </c>
      <c r="AI30" s="161">
        <f>'[2]Ten&amp;Tor'!$M33</f>
        <v>0</v>
      </c>
      <c r="AJ30" s="161"/>
      <c r="AK30" s="462">
        <f t="shared" si="27"/>
        <v>0</v>
      </c>
      <c r="AL30" s="161">
        <f>'[2]Ten&amp;Tor'!$N33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'[2]Ten&amp;Tor'!$O33</f>
        <v>0</v>
      </c>
      <c r="AS30" s="161"/>
      <c r="AT30" s="462">
        <f t="shared" si="30"/>
        <v>0</v>
      </c>
      <c r="AU30" s="161">
        <f>'[2]Ten&amp;Tor'!$P33</f>
        <v>0</v>
      </c>
      <c r="AV30" s="161"/>
      <c r="AW30" s="462">
        <f t="shared" si="31"/>
        <v>0</v>
      </c>
      <c r="AX30" s="161">
        <f>'[2]Ten&amp;Tor'!$Q33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VLOOKUP($B30,Test!$A$5:$I$58,7,0)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'[2]Ten&amp;Tor'!$F34</f>
        <v>0</v>
      </c>
      <c r="F31" s="161"/>
      <c r="G31" s="448">
        <f t="shared" si="16"/>
        <v>0</v>
      </c>
      <c r="H31" s="476">
        <f>'[2]Ten&amp;Tor'!$G34</f>
        <v>0</v>
      </c>
      <c r="I31" s="161"/>
      <c r="J31" s="448">
        <f t="shared" si="17"/>
        <v>0</v>
      </c>
      <c r="K31" s="476">
        <f>'[2]Ten&amp;Tor'!$H34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'[2]Ten&amp;Tor'!$I34</f>
        <v>0</v>
      </c>
      <c r="R31" s="161"/>
      <c r="S31" s="462">
        <f t="shared" si="20"/>
        <v>0</v>
      </c>
      <c r="T31" s="161">
        <f>'[2]Ten&amp;Tor'!$J34</f>
        <v>0</v>
      </c>
      <c r="U31" s="161"/>
      <c r="V31" s="462">
        <f t="shared" si="21"/>
        <v>0</v>
      </c>
      <c r="W31" s="161">
        <f>'[2]Ten&amp;Tor'!$K34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'[2]Ten&amp;Tor'!$L34</f>
        <v>0</v>
      </c>
      <c r="AG31" s="161"/>
      <c r="AH31" s="462">
        <f t="shared" si="26"/>
        <v>0</v>
      </c>
      <c r="AI31" s="161">
        <f>'[2]Ten&amp;Tor'!$M34</f>
        <v>0</v>
      </c>
      <c r="AJ31" s="161"/>
      <c r="AK31" s="462">
        <f t="shared" si="27"/>
        <v>0</v>
      </c>
      <c r="AL31" s="161">
        <f>'[2]Ten&amp;Tor'!$N34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'[2]Ten&amp;Tor'!$O34</f>
        <v>0</v>
      </c>
      <c r="AS31" s="161"/>
      <c r="AT31" s="462">
        <f t="shared" si="30"/>
        <v>0</v>
      </c>
      <c r="AU31" s="161">
        <f>'[2]Ten&amp;Tor'!$P34</f>
        <v>0</v>
      </c>
      <c r="AV31" s="161"/>
      <c r="AW31" s="462">
        <f t="shared" si="31"/>
        <v>0</v>
      </c>
      <c r="AX31" s="161">
        <f>'[2]Ten&amp;Tor'!$Q34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VLOOKUP($B31,Test!$A$5:$I$58,7,0)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'[2]Ten&amp;Tor'!$F35</f>
        <v>41383.962639875506</v>
      </c>
      <c r="F32" s="161">
        <v>30479.31</v>
      </c>
      <c r="G32" s="448">
        <f t="shared" si="16"/>
        <v>10904.652639875505</v>
      </c>
      <c r="H32" s="476">
        <f>'[2]Ten&amp;Tor'!$G35</f>
        <v>39452.058737922991</v>
      </c>
      <c r="I32" s="161">
        <v>47191.31</v>
      </c>
      <c r="J32" s="448">
        <f t="shared" si="17"/>
        <v>-7739.2512620770067</v>
      </c>
      <c r="K32" s="476">
        <f>'[2]Ten&amp;Tor'!$H35</f>
        <v>40762.554477820559</v>
      </c>
      <c r="L32" s="161">
        <v>44992.37</v>
      </c>
      <c r="M32" s="444">
        <f t="shared" si="18"/>
        <v>-4229.8155221794441</v>
      </c>
      <c r="N32" s="404">
        <f t="shared" si="39"/>
        <v>121598.57585561904</v>
      </c>
      <c r="O32" s="161">
        <f t="shared" si="39"/>
        <v>122662.98999999999</v>
      </c>
      <c r="P32" s="403">
        <f t="shared" si="19"/>
        <v>-1064.4141443809494</v>
      </c>
      <c r="Q32" s="161">
        <f>'[2]Ten&amp;Tor'!$I35</f>
        <v>34461.913520067224</v>
      </c>
      <c r="R32" s="161">
        <v>28814.03</v>
      </c>
      <c r="S32" s="462">
        <f t="shared" si="20"/>
        <v>5647.8835200672256</v>
      </c>
      <c r="T32" s="161">
        <f>'[2]Ten&amp;Tor'!$J35</f>
        <v>40652.205052738311</v>
      </c>
      <c r="U32" s="161"/>
      <c r="V32" s="462">
        <f t="shared" si="21"/>
        <v>40652.205052738311</v>
      </c>
      <c r="W32" s="161">
        <f>'[2]Ten&amp;Tor'!$K35</f>
        <v>39362.128704679919</v>
      </c>
      <c r="X32" s="161"/>
      <c r="Y32" s="462">
        <f t="shared" si="22"/>
        <v>39362.128704679919</v>
      </c>
      <c r="Z32" s="168">
        <f t="shared" si="40"/>
        <v>114476.24727748547</v>
      </c>
      <c r="AA32" s="161">
        <f t="shared" si="40"/>
        <v>28814.03</v>
      </c>
      <c r="AB32" s="403">
        <f t="shared" si="23"/>
        <v>85662.21727748547</v>
      </c>
      <c r="AC32" s="168">
        <f t="shared" si="24"/>
        <v>236074.82313310451</v>
      </c>
      <c r="AD32" s="161">
        <f t="shared" si="24"/>
        <v>151477.01999999999</v>
      </c>
      <c r="AE32" s="403">
        <f t="shared" si="25"/>
        <v>84597.80313310452</v>
      </c>
      <c r="AF32" s="161">
        <f>'[2]Ten&amp;Tor'!$L35</f>
        <v>39269.039169660144</v>
      </c>
      <c r="AG32" s="161"/>
      <c r="AH32" s="462">
        <f t="shared" si="26"/>
        <v>39269.039169660144</v>
      </c>
      <c r="AI32" s="161">
        <f>'[2]Ten&amp;Tor'!$M35</f>
        <v>40302.599989973824</v>
      </c>
      <c r="AJ32" s="161"/>
      <c r="AK32" s="462">
        <f t="shared" si="27"/>
        <v>40302.599989973824</v>
      </c>
      <c r="AL32" s="161">
        <f>'[2]Ten&amp;Tor'!$N35</f>
        <v>39462.452344209967</v>
      </c>
      <c r="AM32" s="161"/>
      <c r="AN32" s="444">
        <f t="shared" si="28"/>
        <v>39462.452344209967</v>
      </c>
      <c r="AO32" s="404">
        <f t="shared" si="9"/>
        <v>119034.09150384393</v>
      </c>
      <c r="AP32" s="161">
        <f t="shared" si="9"/>
        <v>0</v>
      </c>
      <c r="AQ32" s="403">
        <f t="shared" si="29"/>
        <v>119034.09150384393</v>
      </c>
      <c r="AR32" s="161">
        <f>'[2]Ten&amp;Tor'!$O35</f>
        <v>38448.223743752278</v>
      </c>
      <c r="AS32" s="161"/>
      <c r="AT32" s="462">
        <f t="shared" si="30"/>
        <v>38448.223743752278</v>
      </c>
      <c r="AU32" s="161">
        <f>'[2]Ten&amp;Tor'!$P35</f>
        <v>39462.810417517292</v>
      </c>
      <c r="AV32" s="161"/>
      <c r="AW32" s="462">
        <f t="shared" si="31"/>
        <v>39462.810417517292</v>
      </c>
      <c r="AX32" s="161">
        <f>'[2]Ten&amp;Tor'!$Q35</f>
        <v>36859.83779186623</v>
      </c>
      <c r="AY32" s="161"/>
      <c r="AZ32" s="444">
        <f t="shared" si="32"/>
        <v>36859.83779186623</v>
      </c>
      <c r="BA32" s="496">
        <f t="shared" si="10"/>
        <v>114770.87195313581</v>
      </c>
      <c r="BB32" s="492">
        <f t="shared" si="11"/>
        <v>0</v>
      </c>
      <c r="BC32" s="364">
        <f t="shared" si="33"/>
        <v>114770.87195313581</v>
      </c>
      <c r="BD32" s="371">
        <f t="shared" si="12"/>
        <v>233804.96345697972</v>
      </c>
      <c r="BE32" s="372">
        <f t="shared" si="13"/>
        <v>0</v>
      </c>
      <c r="BF32" s="372">
        <f t="shared" si="34"/>
        <v>233804.96345697972</v>
      </c>
      <c r="BG32" s="371">
        <f t="shared" si="14"/>
        <v>469879.7865900842</v>
      </c>
      <c r="BH32" s="372">
        <f t="shared" si="15"/>
        <v>151477.01999999999</v>
      </c>
      <c r="BI32" s="372">
        <f t="shared" si="35"/>
        <v>318402.76659008418</v>
      </c>
      <c r="BJ32" s="436"/>
      <c r="BK32" s="160">
        <f>VLOOKUP($B32,Test!$A$5:$I$58,7,0)</f>
        <v>36431.22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'[2]Ten&amp;Tor'!$F36</f>
        <v>74283.16</v>
      </c>
      <c r="F33" s="161">
        <v>72795.75</v>
      </c>
      <c r="G33" s="448">
        <f t="shared" si="16"/>
        <v>1487.4100000000035</v>
      </c>
      <c r="H33" s="476">
        <f>'[2]Ten&amp;Tor'!$G36</f>
        <v>74262.399999999994</v>
      </c>
      <c r="I33" s="161">
        <v>72124.61</v>
      </c>
      <c r="J33" s="448">
        <f t="shared" si="17"/>
        <v>2137.7899999999936</v>
      </c>
      <c r="K33" s="476">
        <f>'[2]Ten&amp;Tor'!$H36</f>
        <v>74528.56</v>
      </c>
      <c r="L33" s="161">
        <v>78493.33</v>
      </c>
      <c r="M33" s="444">
        <f t="shared" si="18"/>
        <v>-3964.7700000000041</v>
      </c>
      <c r="N33" s="404">
        <f t="shared" si="39"/>
        <v>223074.12</v>
      </c>
      <c r="O33" s="161">
        <f t="shared" si="39"/>
        <v>223413.69</v>
      </c>
      <c r="P33" s="403">
        <f t="shared" si="19"/>
        <v>-339.57000000000698</v>
      </c>
      <c r="Q33" s="161">
        <f>'[2]Ten&amp;Tor'!$I36</f>
        <v>71112.2</v>
      </c>
      <c r="R33" s="161">
        <v>63438.68</v>
      </c>
      <c r="S33" s="462">
        <f t="shared" si="20"/>
        <v>7673.5199999999968</v>
      </c>
      <c r="T33" s="161">
        <f>'[2]Ten&amp;Tor'!$J36</f>
        <v>74222.44</v>
      </c>
      <c r="U33" s="161"/>
      <c r="V33" s="462">
        <f t="shared" si="21"/>
        <v>74222.44</v>
      </c>
      <c r="W33" s="161">
        <f>'[2]Ten&amp;Tor'!$K36</f>
        <v>74102.8</v>
      </c>
      <c r="X33" s="161"/>
      <c r="Y33" s="462">
        <f t="shared" si="22"/>
        <v>74102.8</v>
      </c>
      <c r="Z33" s="168">
        <f t="shared" si="40"/>
        <v>219437.44</v>
      </c>
      <c r="AA33" s="161">
        <f t="shared" si="40"/>
        <v>63438.68</v>
      </c>
      <c r="AB33" s="403">
        <f t="shared" si="23"/>
        <v>155998.76</v>
      </c>
      <c r="AC33" s="168">
        <f t="shared" si="24"/>
        <v>442511.56</v>
      </c>
      <c r="AD33" s="161">
        <f t="shared" si="24"/>
        <v>286852.37</v>
      </c>
      <c r="AE33" s="403">
        <f t="shared" si="25"/>
        <v>155659.19</v>
      </c>
      <c r="AF33" s="161">
        <f>'[2]Ten&amp;Tor'!$L36</f>
        <v>71015.12</v>
      </c>
      <c r="AG33" s="161"/>
      <c r="AH33" s="462">
        <f t="shared" si="26"/>
        <v>71015.12</v>
      </c>
      <c r="AI33" s="161">
        <f>'[2]Ten&amp;Tor'!$M36</f>
        <v>72057.440000000002</v>
      </c>
      <c r="AJ33" s="161"/>
      <c r="AK33" s="462">
        <f t="shared" si="27"/>
        <v>72057.440000000002</v>
      </c>
      <c r="AL33" s="161">
        <f>'[2]Ten&amp;Tor'!$N36</f>
        <v>69804.600000000006</v>
      </c>
      <c r="AM33" s="161"/>
      <c r="AN33" s="444">
        <f t="shared" si="28"/>
        <v>69804.600000000006</v>
      </c>
      <c r="AO33" s="404">
        <f t="shared" si="9"/>
        <v>212877.16</v>
      </c>
      <c r="AP33" s="161">
        <f t="shared" si="9"/>
        <v>0</v>
      </c>
      <c r="AQ33" s="403">
        <f t="shared" si="29"/>
        <v>212877.16</v>
      </c>
      <c r="AR33" s="161">
        <f>'[2]Ten&amp;Tor'!$O36</f>
        <v>66806.080000000002</v>
      </c>
      <c r="AS33" s="161"/>
      <c r="AT33" s="462">
        <f t="shared" si="30"/>
        <v>66806.080000000002</v>
      </c>
      <c r="AU33" s="161">
        <f>'[2]Ten&amp;Tor'!$P36</f>
        <v>66745.119999999995</v>
      </c>
      <c r="AV33" s="161"/>
      <c r="AW33" s="462">
        <f t="shared" si="31"/>
        <v>66745.119999999995</v>
      </c>
      <c r="AX33" s="161">
        <f>'[2]Ten&amp;Tor'!$Q36</f>
        <v>66593.2</v>
      </c>
      <c r="AY33" s="161"/>
      <c r="AZ33" s="444">
        <f t="shared" si="32"/>
        <v>66593.2</v>
      </c>
      <c r="BA33" s="496">
        <f t="shared" si="10"/>
        <v>200144.40000000002</v>
      </c>
      <c r="BB33" s="492">
        <f t="shared" si="11"/>
        <v>0</v>
      </c>
      <c r="BC33" s="364">
        <f t="shared" si="33"/>
        <v>200144.40000000002</v>
      </c>
      <c r="BD33" s="371">
        <f t="shared" si="12"/>
        <v>413021.56</v>
      </c>
      <c r="BE33" s="372">
        <f t="shared" si="13"/>
        <v>0</v>
      </c>
      <c r="BF33" s="372">
        <f t="shared" si="34"/>
        <v>413021.56</v>
      </c>
      <c r="BG33" s="371">
        <f t="shared" si="14"/>
        <v>855533.12</v>
      </c>
      <c r="BH33" s="372">
        <f t="shared" si="15"/>
        <v>286852.37</v>
      </c>
      <c r="BI33" s="372">
        <f t="shared" si="35"/>
        <v>568680.75</v>
      </c>
      <c r="BJ33" s="436"/>
      <c r="BK33" s="160">
        <f>VLOOKUP($B33,Test!$A$5:$I$58,7,0)</f>
        <v>82085.7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'[2]Ten&amp;Tor'!$F37</f>
        <v>0</v>
      </c>
      <c r="F34" s="161"/>
      <c r="G34" s="448">
        <f t="shared" si="16"/>
        <v>0</v>
      </c>
      <c r="H34" s="476">
        <f>'[2]Ten&amp;Tor'!$G37</f>
        <v>0</v>
      </c>
      <c r="I34" s="161"/>
      <c r="J34" s="448">
        <f t="shared" si="17"/>
        <v>0</v>
      </c>
      <c r="K34" s="476">
        <f>'[2]Ten&amp;Tor'!$H37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'[2]Ten&amp;Tor'!$I37</f>
        <v>0</v>
      </c>
      <c r="R34" s="161"/>
      <c r="S34" s="462">
        <f t="shared" si="20"/>
        <v>0</v>
      </c>
      <c r="T34" s="161">
        <f>'[2]Ten&amp;Tor'!$J37</f>
        <v>0</v>
      </c>
      <c r="U34" s="161"/>
      <c r="V34" s="462">
        <f t="shared" si="21"/>
        <v>0</v>
      </c>
      <c r="W34" s="161">
        <f>'[2]Ten&amp;Tor'!$K37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'[2]Ten&amp;Tor'!$L37</f>
        <v>0</v>
      </c>
      <c r="AG34" s="161"/>
      <c r="AH34" s="462">
        <f t="shared" si="26"/>
        <v>0</v>
      </c>
      <c r="AI34" s="161">
        <f>'[2]Ten&amp;Tor'!$M37</f>
        <v>0</v>
      </c>
      <c r="AJ34" s="161"/>
      <c r="AK34" s="462">
        <f t="shared" si="27"/>
        <v>0</v>
      </c>
      <c r="AL34" s="161">
        <f>'[2]Ten&amp;Tor'!$N37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'[2]Ten&amp;Tor'!$O37</f>
        <v>0</v>
      </c>
      <c r="AS34" s="161"/>
      <c r="AT34" s="462">
        <f t="shared" si="30"/>
        <v>0</v>
      </c>
      <c r="AU34" s="161">
        <f>'[2]Ten&amp;Tor'!$P37</f>
        <v>0</v>
      </c>
      <c r="AV34" s="161"/>
      <c r="AW34" s="462">
        <f t="shared" si="31"/>
        <v>0</v>
      </c>
      <c r="AX34" s="161">
        <f>'[2]Ten&amp;Tor'!$Q37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VLOOKUP($B34,Test!$A$5:$I$58,7,0)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'[2]Ten&amp;Tor'!$F38</f>
        <v>0</v>
      </c>
      <c r="F35" s="161"/>
      <c r="G35" s="448">
        <f t="shared" si="16"/>
        <v>0</v>
      </c>
      <c r="H35" s="476">
        <f>'[2]Ten&amp;Tor'!$G38</f>
        <v>0</v>
      </c>
      <c r="I35" s="161"/>
      <c r="J35" s="448">
        <f t="shared" si="17"/>
        <v>0</v>
      </c>
      <c r="K35" s="476">
        <f>'[2]Ten&amp;Tor'!$H38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'[2]Ten&amp;Tor'!$I38</f>
        <v>0</v>
      </c>
      <c r="R35" s="161"/>
      <c r="S35" s="462">
        <f t="shared" si="20"/>
        <v>0</v>
      </c>
      <c r="T35" s="161">
        <f>'[2]Ten&amp;Tor'!$J38</f>
        <v>0</v>
      </c>
      <c r="U35" s="161"/>
      <c r="V35" s="462">
        <f t="shared" si="21"/>
        <v>0</v>
      </c>
      <c r="W35" s="161">
        <f>'[2]Ten&amp;Tor'!$K38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'[2]Ten&amp;Tor'!$L38</f>
        <v>0</v>
      </c>
      <c r="AG35" s="161"/>
      <c r="AH35" s="462">
        <f t="shared" si="26"/>
        <v>0</v>
      </c>
      <c r="AI35" s="161">
        <f>'[2]Ten&amp;Tor'!$M38</f>
        <v>0</v>
      </c>
      <c r="AJ35" s="161"/>
      <c r="AK35" s="462">
        <f t="shared" si="27"/>
        <v>0</v>
      </c>
      <c r="AL35" s="161">
        <f>'[2]Ten&amp;Tor'!$N38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'[2]Ten&amp;Tor'!$O38</f>
        <v>0</v>
      </c>
      <c r="AS35" s="161"/>
      <c r="AT35" s="462">
        <f t="shared" si="30"/>
        <v>0</v>
      </c>
      <c r="AU35" s="161">
        <f>'[2]Ten&amp;Tor'!$P38</f>
        <v>0</v>
      </c>
      <c r="AV35" s="161"/>
      <c r="AW35" s="462">
        <f t="shared" si="31"/>
        <v>0</v>
      </c>
      <c r="AX35" s="161">
        <f>'[2]Ten&amp;Tor'!$Q38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VLOOKUP($B35,Test!$A$5:$I$58,7,0)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'[2]Ten&amp;Tor'!$F39</f>
        <v>0</v>
      </c>
      <c r="F36" s="161"/>
      <c r="G36" s="448">
        <f t="shared" si="16"/>
        <v>0</v>
      </c>
      <c r="H36" s="476">
        <f>'[2]Ten&amp;Tor'!$G39</f>
        <v>0</v>
      </c>
      <c r="I36" s="161"/>
      <c r="J36" s="448">
        <f t="shared" si="17"/>
        <v>0</v>
      </c>
      <c r="K36" s="476">
        <f>'[2]Ten&amp;Tor'!$H39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'[2]Ten&amp;Tor'!$I39</f>
        <v>0</v>
      </c>
      <c r="R36" s="161"/>
      <c r="S36" s="462">
        <f t="shared" si="20"/>
        <v>0</v>
      </c>
      <c r="T36" s="161">
        <f>'[2]Ten&amp;Tor'!$J39</f>
        <v>0</v>
      </c>
      <c r="U36" s="161"/>
      <c r="V36" s="462">
        <f t="shared" si="21"/>
        <v>0</v>
      </c>
      <c r="W36" s="161">
        <f>'[2]Ten&amp;Tor'!$K39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'[2]Ten&amp;Tor'!$L39</f>
        <v>0</v>
      </c>
      <c r="AG36" s="161"/>
      <c r="AH36" s="462">
        <f t="shared" si="26"/>
        <v>0</v>
      </c>
      <c r="AI36" s="161">
        <f>'[2]Ten&amp;Tor'!$M39</f>
        <v>0</v>
      </c>
      <c r="AJ36" s="161"/>
      <c r="AK36" s="462">
        <f t="shared" si="27"/>
        <v>0</v>
      </c>
      <c r="AL36" s="161">
        <f>'[2]Ten&amp;Tor'!$N39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'[2]Ten&amp;Tor'!$O39</f>
        <v>0</v>
      </c>
      <c r="AS36" s="161"/>
      <c r="AT36" s="462">
        <f t="shared" si="30"/>
        <v>0</v>
      </c>
      <c r="AU36" s="161">
        <f>'[2]Ten&amp;Tor'!$P39</f>
        <v>0</v>
      </c>
      <c r="AV36" s="161"/>
      <c r="AW36" s="462">
        <f t="shared" si="31"/>
        <v>0</v>
      </c>
      <c r="AX36" s="161">
        <f>'[2]Ten&amp;Tor'!$Q39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VLOOKUP($B36,Test!$A$5:$I$58,7,0)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'[2]Ten&amp;Tor'!$F40</f>
        <v>0</v>
      </c>
      <c r="F37" s="161"/>
      <c r="G37" s="448">
        <f t="shared" si="16"/>
        <v>0</v>
      </c>
      <c r="H37" s="476">
        <f>'[2]Ten&amp;Tor'!$G40</f>
        <v>0</v>
      </c>
      <c r="I37" s="161"/>
      <c r="J37" s="448">
        <f t="shared" si="17"/>
        <v>0</v>
      </c>
      <c r="K37" s="476">
        <f>'[2]Ten&amp;Tor'!$H40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'[2]Ten&amp;Tor'!$I40</f>
        <v>0</v>
      </c>
      <c r="R37" s="161"/>
      <c r="S37" s="462">
        <f t="shared" si="20"/>
        <v>0</v>
      </c>
      <c r="T37" s="161">
        <f>'[2]Ten&amp;Tor'!$J40</f>
        <v>0</v>
      </c>
      <c r="U37" s="161"/>
      <c r="V37" s="462">
        <f t="shared" si="21"/>
        <v>0</v>
      </c>
      <c r="W37" s="161">
        <f>'[2]Ten&amp;Tor'!$K40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'[2]Ten&amp;Tor'!$L40</f>
        <v>0</v>
      </c>
      <c r="AG37" s="161"/>
      <c r="AH37" s="462">
        <f t="shared" si="26"/>
        <v>0</v>
      </c>
      <c r="AI37" s="161">
        <f>'[2]Ten&amp;Tor'!$M40</f>
        <v>0</v>
      </c>
      <c r="AJ37" s="161"/>
      <c r="AK37" s="462">
        <f t="shared" si="27"/>
        <v>0</v>
      </c>
      <c r="AL37" s="161">
        <f>'[2]Ten&amp;Tor'!$N40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'[2]Ten&amp;Tor'!$O40</f>
        <v>0</v>
      </c>
      <c r="AS37" s="161"/>
      <c r="AT37" s="462">
        <f t="shared" si="30"/>
        <v>0</v>
      </c>
      <c r="AU37" s="161">
        <f>'[2]Ten&amp;Tor'!$P40</f>
        <v>0</v>
      </c>
      <c r="AV37" s="161"/>
      <c r="AW37" s="462">
        <f t="shared" si="31"/>
        <v>0</v>
      </c>
      <c r="AX37" s="161">
        <f>'[2]Ten&amp;Tor'!$Q40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VLOOKUP($B37,Test!$A$5:$I$58,7,0)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'[2]Ten&amp;Tor'!$F41</f>
        <v>0</v>
      </c>
      <c r="F38" s="161"/>
      <c r="G38" s="448">
        <f t="shared" si="16"/>
        <v>0</v>
      </c>
      <c r="H38" s="476">
        <f>'[2]Ten&amp;Tor'!$G41</f>
        <v>0</v>
      </c>
      <c r="I38" s="161"/>
      <c r="J38" s="448">
        <f t="shared" si="17"/>
        <v>0</v>
      </c>
      <c r="K38" s="476">
        <f>'[2]Ten&amp;Tor'!$H41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'[2]Ten&amp;Tor'!$I41</f>
        <v>0</v>
      </c>
      <c r="R38" s="161"/>
      <c r="S38" s="462">
        <f t="shared" si="20"/>
        <v>0</v>
      </c>
      <c r="T38" s="161">
        <f>'[2]Ten&amp;Tor'!$J41</f>
        <v>0</v>
      </c>
      <c r="U38" s="161"/>
      <c r="V38" s="462">
        <f t="shared" si="21"/>
        <v>0</v>
      </c>
      <c r="W38" s="161">
        <f>'[2]Ten&amp;Tor'!$K41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'[2]Ten&amp;Tor'!$L41</f>
        <v>0</v>
      </c>
      <c r="AG38" s="161"/>
      <c r="AH38" s="462">
        <f t="shared" si="26"/>
        <v>0</v>
      </c>
      <c r="AI38" s="161">
        <f>'[2]Ten&amp;Tor'!$M41</f>
        <v>0</v>
      </c>
      <c r="AJ38" s="161"/>
      <c r="AK38" s="462">
        <f t="shared" si="27"/>
        <v>0</v>
      </c>
      <c r="AL38" s="161">
        <f>'[2]Ten&amp;Tor'!$N41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'[2]Ten&amp;Tor'!$O41</f>
        <v>0</v>
      </c>
      <c r="AS38" s="161"/>
      <c r="AT38" s="462">
        <f t="shared" si="30"/>
        <v>0</v>
      </c>
      <c r="AU38" s="161">
        <f>'[2]Ten&amp;Tor'!$P41</f>
        <v>0</v>
      </c>
      <c r="AV38" s="161"/>
      <c r="AW38" s="462">
        <f t="shared" si="31"/>
        <v>0</v>
      </c>
      <c r="AX38" s="161">
        <f>'[2]Ten&amp;Tor'!$Q41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VLOOKUP($B38,Test!$A$5:$I$58,7,0)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'[2]Ten&amp;Tor'!$F42</f>
        <v>0</v>
      </c>
      <c r="F39" s="161"/>
      <c r="G39" s="448">
        <f t="shared" si="16"/>
        <v>0</v>
      </c>
      <c r="H39" s="476">
        <f>'[2]Ten&amp;Tor'!$G42</f>
        <v>0</v>
      </c>
      <c r="I39" s="161"/>
      <c r="J39" s="448">
        <f t="shared" si="17"/>
        <v>0</v>
      </c>
      <c r="K39" s="476">
        <f>'[2]Ten&amp;Tor'!$H42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'[2]Ten&amp;Tor'!$I42</f>
        <v>0</v>
      </c>
      <c r="R39" s="161"/>
      <c r="S39" s="462">
        <f t="shared" si="20"/>
        <v>0</v>
      </c>
      <c r="T39" s="161">
        <f>'[2]Ten&amp;Tor'!$J42</f>
        <v>0</v>
      </c>
      <c r="U39" s="161"/>
      <c r="V39" s="462">
        <f t="shared" si="21"/>
        <v>0</v>
      </c>
      <c r="W39" s="161">
        <f>'[2]Ten&amp;Tor'!$K42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'[2]Ten&amp;Tor'!$L42</f>
        <v>0</v>
      </c>
      <c r="AG39" s="161"/>
      <c r="AH39" s="462">
        <f t="shared" si="26"/>
        <v>0</v>
      </c>
      <c r="AI39" s="161">
        <f>'[2]Ten&amp;Tor'!$M42</f>
        <v>0</v>
      </c>
      <c r="AJ39" s="161"/>
      <c r="AK39" s="462">
        <f t="shared" si="27"/>
        <v>0</v>
      </c>
      <c r="AL39" s="161">
        <f>'[2]Ten&amp;Tor'!$N42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'[2]Ten&amp;Tor'!$O42</f>
        <v>0</v>
      </c>
      <c r="AS39" s="161"/>
      <c r="AT39" s="462">
        <f t="shared" si="30"/>
        <v>0</v>
      </c>
      <c r="AU39" s="161">
        <f>'[2]Ten&amp;Tor'!$P42</f>
        <v>0</v>
      </c>
      <c r="AV39" s="161"/>
      <c r="AW39" s="462">
        <f t="shared" si="31"/>
        <v>0</v>
      </c>
      <c r="AX39" s="161">
        <f>'[2]Ten&amp;Tor'!$Q42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VLOOKUP($B39,Test!$A$5:$I$58,7,0)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'[2]Ten&amp;Tor'!$F43</f>
        <v>0</v>
      </c>
      <c r="F40" s="161"/>
      <c r="G40" s="448">
        <f t="shared" si="16"/>
        <v>0</v>
      </c>
      <c r="H40" s="476">
        <f>'[2]Ten&amp;Tor'!$G43</f>
        <v>0</v>
      </c>
      <c r="I40" s="161"/>
      <c r="J40" s="448">
        <f t="shared" si="17"/>
        <v>0</v>
      </c>
      <c r="K40" s="476">
        <f>'[2]Ten&amp;Tor'!$H43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'[2]Ten&amp;Tor'!$I43</f>
        <v>0</v>
      </c>
      <c r="R40" s="161"/>
      <c r="S40" s="462">
        <f t="shared" si="20"/>
        <v>0</v>
      </c>
      <c r="T40" s="161">
        <f>'[2]Ten&amp;Tor'!$J43</f>
        <v>0</v>
      </c>
      <c r="U40" s="161"/>
      <c r="V40" s="462">
        <f t="shared" si="21"/>
        <v>0</v>
      </c>
      <c r="W40" s="161">
        <f>'[2]Ten&amp;Tor'!$K43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'[2]Ten&amp;Tor'!$L43</f>
        <v>0</v>
      </c>
      <c r="AG40" s="161"/>
      <c r="AH40" s="462">
        <f t="shared" si="26"/>
        <v>0</v>
      </c>
      <c r="AI40" s="161">
        <f>'[2]Ten&amp;Tor'!$M43</f>
        <v>0</v>
      </c>
      <c r="AJ40" s="161"/>
      <c r="AK40" s="462">
        <f t="shared" si="27"/>
        <v>0</v>
      </c>
      <c r="AL40" s="161">
        <f>'[2]Ten&amp;Tor'!$N43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'[2]Ten&amp;Tor'!$O43</f>
        <v>0</v>
      </c>
      <c r="AS40" s="161"/>
      <c r="AT40" s="462">
        <f t="shared" si="30"/>
        <v>0</v>
      </c>
      <c r="AU40" s="161">
        <f>'[2]Ten&amp;Tor'!$P43</f>
        <v>0</v>
      </c>
      <c r="AV40" s="161"/>
      <c r="AW40" s="462">
        <f t="shared" si="31"/>
        <v>0</v>
      </c>
      <c r="AX40" s="161">
        <f>'[2]Ten&amp;Tor'!$Q43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VLOOKUP($B40,Test!$A$5:$I$58,7,0)</f>
        <v>2052.5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'[2]Ten&amp;Tor'!$F44</f>
        <v>0</v>
      </c>
      <c r="F41" s="161"/>
      <c r="G41" s="448">
        <f t="shared" si="16"/>
        <v>0</v>
      </c>
      <c r="H41" s="476">
        <f>'[2]Ten&amp;Tor'!$G44</f>
        <v>0</v>
      </c>
      <c r="I41" s="161"/>
      <c r="J41" s="448">
        <f t="shared" si="17"/>
        <v>0</v>
      </c>
      <c r="K41" s="476">
        <f>'[2]Ten&amp;Tor'!$H44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'[2]Ten&amp;Tor'!$I44</f>
        <v>0</v>
      </c>
      <c r="R41" s="161"/>
      <c r="S41" s="462">
        <f t="shared" si="20"/>
        <v>0</v>
      </c>
      <c r="T41" s="161">
        <f>'[2]Ten&amp;Tor'!$J44</f>
        <v>0</v>
      </c>
      <c r="U41" s="161"/>
      <c r="V41" s="462">
        <f t="shared" si="21"/>
        <v>0</v>
      </c>
      <c r="W41" s="161">
        <f>'[2]Ten&amp;Tor'!$K44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'[2]Ten&amp;Tor'!$L44</f>
        <v>0</v>
      </c>
      <c r="AG41" s="161"/>
      <c r="AH41" s="462">
        <f t="shared" si="26"/>
        <v>0</v>
      </c>
      <c r="AI41" s="161">
        <f>'[2]Ten&amp;Tor'!$M44</f>
        <v>0</v>
      </c>
      <c r="AJ41" s="161"/>
      <c r="AK41" s="462">
        <f t="shared" si="27"/>
        <v>0</v>
      </c>
      <c r="AL41" s="161">
        <f>'[2]Ten&amp;Tor'!$N44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'[2]Ten&amp;Tor'!$O44</f>
        <v>0</v>
      </c>
      <c r="AS41" s="161"/>
      <c r="AT41" s="462">
        <f t="shared" si="30"/>
        <v>0</v>
      </c>
      <c r="AU41" s="161">
        <f>'[2]Ten&amp;Tor'!$P44</f>
        <v>0</v>
      </c>
      <c r="AV41" s="161"/>
      <c r="AW41" s="462">
        <f t="shared" si="31"/>
        <v>0</v>
      </c>
      <c r="AX41" s="161">
        <f>'[2]Ten&amp;Tor'!$Q44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VLOOKUP($B41,Test!$A$5:$I$58,7,0)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'[2]Ten&amp;Tor'!$F45</f>
        <v>0</v>
      </c>
      <c r="F42" s="161"/>
      <c r="G42" s="448">
        <f t="shared" si="16"/>
        <v>0</v>
      </c>
      <c r="H42" s="476">
        <f>'[2]Ten&amp;Tor'!$G45</f>
        <v>0</v>
      </c>
      <c r="I42" s="161"/>
      <c r="J42" s="448">
        <f t="shared" si="17"/>
        <v>0</v>
      </c>
      <c r="K42" s="476">
        <f>'[2]Ten&amp;Tor'!$H45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'[2]Ten&amp;Tor'!$I45</f>
        <v>0</v>
      </c>
      <c r="R42" s="161"/>
      <c r="S42" s="462">
        <f t="shared" si="20"/>
        <v>0</v>
      </c>
      <c r="T42" s="161">
        <f>'[2]Ten&amp;Tor'!$J45</f>
        <v>0</v>
      </c>
      <c r="U42" s="161"/>
      <c r="V42" s="462">
        <f t="shared" si="21"/>
        <v>0</v>
      </c>
      <c r="W42" s="161">
        <f>'[2]Ten&amp;Tor'!$K45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'[2]Ten&amp;Tor'!$L45</f>
        <v>0</v>
      </c>
      <c r="AG42" s="161"/>
      <c r="AH42" s="462">
        <f t="shared" si="26"/>
        <v>0</v>
      </c>
      <c r="AI42" s="161">
        <f>'[2]Ten&amp;Tor'!$M45</f>
        <v>0</v>
      </c>
      <c r="AJ42" s="161"/>
      <c r="AK42" s="462">
        <f t="shared" si="27"/>
        <v>0</v>
      </c>
      <c r="AL42" s="161">
        <f>'[2]Ten&amp;Tor'!$N45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'[2]Ten&amp;Tor'!$O45</f>
        <v>0</v>
      </c>
      <c r="AS42" s="161"/>
      <c r="AT42" s="462">
        <f t="shared" si="30"/>
        <v>0</v>
      </c>
      <c r="AU42" s="161">
        <f>'[2]Ten&amp;Tor'!$P45</f>
        <v>0</v>
      </c>
      <c r="AV42" s="161"/>
      <c r="AW42" s="462">
        <f t="shared" si="31"/>
        <v>0</v>
      </c>
      <c r="AX42" s="161">
        <f>'[2]Ten&amp;Tor'!$Q45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VLOOKUP($B42,Test!$A$5:$I$58,7,0)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'[2]Ten&amp;Tor'!$F46</f>
        <v>0</v>
      </c>
      <c r="F43" s="161"/>
      <c r="G43" s="448">
        <f t="shared" si="16"/>
        <v>0</v>
      </c>
      <c r="H43" s="476">
        <f>'[2]Ten&amp;Tor'!$G46</f>
        <v>0</v>
      </c>
      <c r="I43" s="161"/>
      <c r="J43" s="448">
        <f t="shared" si="17"/>
        <v>0</v>
      </c>
      <c r="K43" s="476">
        <f>'[2]Ten&amp;Tor'!$H46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'[2]Ten&amp;Tor'!$I46</f>
        <v>0</v>
      </c>
      <c r="R43" s="161"/>
      <c r="S43" s="462">
        <f t="shared" si="20"/>
        <v>0</v>
      </c>
      <c r="T43" s="161">
        <f>'[2]Ten&amp;Tor'!$J46</f>
        <v>0</v>
      </c>
      <c r="U43" s="161"/>
      <c r="V43" s="462">
        <f t="shared" si="21"/>
        <v>0</v>
      </c>
      <c r="W43" s="161">
        <f>'[2]Ten&amp;Tor'!$K46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'[2]Ten&amp;Tor'!$L46</f>
        <v>0</v>
      </c>
      <c r="AG43" s="161"/>
      <c r="AH43" s="462">
        <f t="shared" si="26"/>
        <v>0</v>
      </c>
      <c r="AI43" s="161">
        <f>'[2]Ten&amp;Tor'!$M46</f>
        <v>0</v>
      </c>
      <c r="AJ43" s="161"/>
      <c r="AK43" s="462">
        <f t="shared" si="27"/>
        <v>0</v>
      </c>
      <c r="AL43" s="161">
        <f>'[2]Ten&amp;Tor'!$N46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'[2]Ten&amp;Tor'!$O46</f>
        <v>0</v>
      </c>
      <c r="AS43" s="161"/>
      <c r="AT43" s="462">
        <f t="shared" si="30"/>
        <v>0</v>
      </c>
      <c r="AU43" s="161">
        <f>'[2]Ten&amp;Tor'!$P46</f>
        <v>0</v>
      </c>
      <c r="AV43" s="161"/>
      <c r="AW43" s="462">
        <f t="shared" si="31"/>
        <v>0</v>
      </c>
      <c r="AX43" s="161">
        <f>'[2]Ten&amp;Tor'!$Q46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VLOOKUP($B43,Test!$A$5:$I$58,7,0)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'[2]Ten&amp;Tor'!$F47</f>
        <v>0</v>
      </c>
      <c r="F44" s="161"/>
      <c r="G44" s="448">
        <f t="shared" si="16"/>
        <v>0</v>
      </c>
      <c r="H44" s="476">
        <f>'[2]Ten&amp;Tor'!$G47</f>
        <v>0</v>
      </c>
      <c r="I44" s="161"/>
      <c r="J44" s="448">
        <f t="shared" si="17"/>
        <v>0</v>
      </c>
      <c r="K44" s="476">
        <f>'[2]Ten&amp;Tor'!$H47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'[2]Ten&amp;Tor'!$I47</f>
        <v>0</v>
      </c>
      <c r="R44" s="161"/>
      <c r="S44" s="462">
        <f t="shared" si="20"/>
        <v>0</v>
      </c>
      <c r="T44" s="161">
        <f>'[2]Ten&amp;Tor'!$J47</f>
        <v>0</v>
      </c>
      <c r="U44" s="161"/>
      <c r="V44" s="462">
        <f t="shared" si="21"/>
        <v>0</v>
      </c>
      <c r="W44" s="161">
        <f>'[2]Ten&amp;Tor'!$K47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'[2]Ten&amp;Tor'!$L47</f>
        <v>0</v>
      </c>
      <c r="AG44" s="161"/>
      <c r="AH44" s="462">
        <f t="shared" si="26"/>
        <v>0</v>
      </c>
      <c r="AI44" s="161">
        <f>'[2]Ten&amp;Tor'!$M47</f>
        <v>0</v>
      </c>
      <c r="AJ44" s="161"/>
      <c r="AK44" s="462">
        <f t="shared" si="27"/>
        <v>0</v>
      </c>
      <c r="AL44" s="161">
        <f>'[2]Ten&amp;Tor'!$N47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'[2]Ten&amp;Tor'!$O47</f>
        <v>0</v>
      </c>
      <c r="AS44" s="161"/>
      <c r="AT44" s="462">
        <f t="shared" si="30"/>
        <v>0</v>
      </c>
      <c r="AU44" s="161">
        <f>'[2]Ten&amp;Tor'!$P47</f>
        <v>0</v>
      </c>
      <c r="AV44" s="161"/>
      <c r="AW44" s="462">
        <f t="shared" si="31"/>
        <v>0</v>
      </c>
      <c r="AX44" s="161">
        <f>'[2]Ten&amp;Tor'!$Q47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VLOOKUP($B44,Test!$A$5:$I$58,7,0)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'[2]Ten&amp;Tor'!$F48</f>
        <v>6968.2920999999988</v>
      </c>
      <c r="F45" s="161">
        <v>2275.7199999999998</v>
      </c>
      <c r="G45" s="448">
        <f t="shared" si="16"/>
        <v>4692.5720999999994</v>
      </c>
      <c r="H45" s="476">
        <f>'[2]Ten&amp;Tor'!$G48</f>
        <v>12232.964</v>
      </c>
      <c r="I45" s="161">
        <v>7376.83</v>
      </c>
      <c r="J45" s="448">
        <f t="shared" si="17"/>
        <v>4856.134</v>
      </c>
      <c r="K45" s="476">
        <f>'[2]Ten&amp;Tor'!$H48</f>
        <v>7188.9336000000003</v>
      </c>
      <c r="L45" s="161">
        <v>4529.82</v>
      </c>
      <c r="M45" s="444">
        <f t="shared" si="18"/>
        <v>2659.1136000000006</v>
      </c>
      <c r="N45" s="404">
        <f t="shared" si="41"/>
        <v>26390.189699999999</v>
      </c>
      <c r="O45" s="161">
        <f t="shared" si="41"/>
        <v>14182.369999999999</v>
      </c>
      <c r="P45" s="403">
        <f t="shared" si="19"/>
        <v>12207.8197</v>
      </c>
      <c r="Q45" s="161">
        <f>'[2]Ten&amp;Tor'!$I48</f>
        <v>11861.254500000001</v>
      </c>
      <c r="R45" s="161">
        <v>4599.2</v>
      </c>
      <c r="S45" s="462">
        <f t="shared" si="20"/>
        <v>7262.0545000000011</v>
      </c>
      <c r="T45" s="161">
        <f>'[2]Ten&amp;Tor'!$J48</f>
        <v>7123.4089000000004</v>
      </c>
      <c r="U45" s="161"/>
      <c r="V45" s="462">
        <f t="shared" si="21"/>
        <v>7123.4089000000004</v>
      </c>
      <c r="W45" s="161">
        <f>'[2]Ten&amp;Tor'!$K48</f>
        <v>12251.157999999999</v>
      </c>
      <c r="X45" s="161"/>
      <c r="Y45" s="462">
        <f t="shared" si="22"/>
        <v>12251.157999999999</v>
      </c>
      <c r="Z45" s="168">
        <f t="shared" si="42"/>
        <v>31235.821400000001</v>
      </c>
      <c r="AA45" s="161">
        <f t="shared" si="42"/>
        <v>4599.2</v>
      </c>
      <c r="AB45" s="403">
        <f t="shared" si="23"/>
        <v>26636.6214</v>
      </c>
      <c r="AC45" s="168">
        <f t="shared" si="24"/>
        <v>57626.011100000003</v>
      </c>
      <c r="AD45" s="161">
        <f t="shared" si="24"/>
        <v>18781.57</v>
      </c>
      <c r="AE45" s="403">
        <f t="shared" si="25"/>
        <v>38844.441100000004</v>
      </c>
      <c r="AF45" s="161">
        <f>'[2]Ten&amp;Tor'!$L48</f>
        <v>6578.5172000000002</v>
      </c>
      <c r="AG45" s="161"/>
      <c r="AH45" s="462">
        <f t="shared" si="26"/>
        <v>6578.5172000000002</v>
      </c>
      <c r="AI45" s="161">
        <f>'[2]Ten&amp;Tor'!$M48</f>
        <v>12226.8964</v>
      </c>
      <c r="AJ45" s="161"/>
      <c r="AK45" s="462">
        <f t="shared" si="27"/>
        <v>12226.8964</v>
      </c>
      <c r="AL45" s="161">
        <f>'[2]Ten&amp;Tor'!$N48</f>
        <v>7047.7685000000001</v>
      </c>
      <c r="AM45" s="161"/>
      <c r="AN45" s="444">
        <f t="shared" si="28"/>
        <v>7047.7685000000001</v>
      </c>
      <c r="AO45" s="404">
        <f t="shared" si="9"/>
        <v>25853.182099999998</v>
      </c>
      <c r="AP45" s="161">
        <f t="shared" si="9"/>
        <v>0</v>
      </c>
      <c r="AQ45" s="403">
        <f t="shared" si="29"/>
        <v>25853.182099999998</v>
      </c>
      <c r="AR45" s="161">
        <f>'[2]Ten&amp;Tor'!$O48</f>
        <v>11740.0798</v>
      </c>
      <c r="AS45" s="161"/>
      <c r="AT45" s="462">
        <f t="shared" si="30"/>
        <v>11740.0798</v>
      </c>
      <c r="AU45" s="161">
        <f>'[2]Ten&amp;Tor'!$P48</f>
        <v>6519.8622000000005</v>
      </c>
      <c r="AV45" s="161"/>
      <c r="AW45" s="462">
        <f t="shared" si="31"/>
        <v>6519.8622000000005</v>
      </c>
      <c r="AX45" s="161">
        <f>'[2]Ten&amp;Tor'!$Q48</f>
        <v>11538.827000000001</v>
      </c>
      <c r="AY45" s="161"/>
      <c r="AZ45" s="444">
        <f t="shared" si="32"/>
        <v>11538.827000000001</v>
      </c>
      <c r="BA45" s="496">
        <f t="shared" si="10"/>
        <v>29798.769</v>
      </c>
      <c r="BB45" s="492">
        <f t="shared" si="11"/>
        <v>0</v>
      </c>
      <c r="BC45" s="364">
        <f t="shared" si="33"/>
        <v>29798.769</v>
      </c>
      <c r="BD45" s="371">
        <f t="shared" si="12"/>
        <v>55651.951100000006</v>
      </c>
      <c r="BE45" s="372">
        <f t="shared" si="13"/>
        <v>0</v>
      </c>
      <c r="BF45" s="372">
        <f t="shared" si="34"/>
        <v>55651.951100000006</v>
      </c>
      <c r="BG45" s="371">
        <f t="shared" si="14"/>
        <v>113277.96220000001</v>
      </c>
      <c r="BH45" s="372">
        <f t="shared" si="15"/>
        <v>18781.57</v>
      </c>
      <c r="BI45" s="372">
        <f t="shared" si="35"/>
        <v>94496.392200000002</v>
      </c>
      <c r="BJ45" s="436"/>
      <c r="BK45" s="160">
        <f>VLOOKUP($B45,Test!$A$5:$I$58,7,0)</f>
        <v>6546.15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'[2]Ten&amp;Tor'!$F49</f>
        <v>0</v>
      </c>
      <c r="F46" s="161"/>
      <c r="G46" s="448">
        <f t="shared" si="16"/>
        <v>0</v>
      </c>
      <c r="H46" s="476">
        <f>'[2]Ten&amp;Tor'!$G49</f>
        <v>0</v>
      </c>
      <c r="I46" s="161"/>
      <c r="J46" s="448">
        <f t="shared" si="17"/>
        <v>0</v>
      </c>
      <c r="K46" s="476">
        <f>'[2]Ten&amp;Tor'!$H49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'[2]Ten&amp;Tor'!$I49</f>
        <v>0</v>
      </c>
      <c r="R46" s="161"/>
      <c r="S46" s="462">
        <f t="shared" si="20"/>
        <v>0</v>
      </c>
      <c r="T46" s="161">
        <f>'[2]Ten&amp;Tor'!$J49</f>
        <v>0</v>
      </c>
      <c r="U46" s="161"/>
      <c r="V46" s="462">
        <f t="shared" si="21"/>
        <v>0</v>
      </c>
      <c r="W46" s="161">
        <f>'[2]Ten&amp;Tor'!$K49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'[2]Ten&amp;Tor'!$L49</f>
        <v>0</v>
      </c>
      <c r="AG46" s="161"/>
      <c r="AH46" s="462">
        <f t="shared" si="26"/>
        <v>0</v>
      </c>
      <c r="AI46" s="161">
        <f>'[2]Ten&amp;Tor'!$M49</f>
        <v>0</v>
      </c>
      <c r="AJ46" s="161"/>
      <c r="AK46" s="462">
        <f t="shared" si="27"/>
        <v>0</v>
      </c>
      <c r="AL46" s="161">
        <f>'[2]Ten&amp;Tor'!$N49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'[2]Ten&amp;Tor'!$O49</f>
        <v>0</v>
      </c>
      <c r="AS46" s="161"/>
      <c r="AT46" s="462">
        <f t="shared" si="30"/>
        <v>0</v>
      </c>
      <c r="AU46" s="161">
        <f>'[2]Ten&amp;Tor'!$P49</f>
        <v>0</v>
      </c>
      <c r="AV46" s="161"/>
      <c r="AW46" s="462">
        <f t="shared" si="31"/>
        <v>0</v>
      </c>
      <c r="AX46" s="161">
        <f>'[2]Ten&amp;Tor'!$Q49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VLOOKUP($B46,Test!$A$5:$I$58,7,0)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'[2]Ten&amp;Tor'!$F50</f>
        <v>0</v>
      </c>
      <c r="F47" s="161"/>
      <c r="G47" s="448">
        <f t="shared" si="16"/>
        <v>0</v>
      </c>
      <c r="H47" s="476">
        <f>'[2]Ten&amp;Tor'!$G50</f>
        <v>0</v>
      </c>
      <c r="I47" s="161"/>
      <c r="J47" s="448">
        <f t="shared" si="17"/>
        <v>0</v>
      </c>
      <c r="K47" s="476">
        <f>'[2]Ten&amp;Tor'!$H50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'[2]Ten&amp;Tor'!$I50</f>
        <v>0</v>
      </c>
      <c r="R47" s="161"/>
      <c r="S47" s="462">
        <f t="shared" si="20"/>
        <v>0</v>
      </c>
      <c r="T47" s="161">
        <f>'[2]Ten&amp;Tor'!$J50</f>
        <v>0</v>
      </c>
      <c r="U47" s="161"/>
      <c r="V47" s="462">
        <f t="shared" si="21"/>
        <v>0</v>
      </c>
      <c r="W47" s="161">
        <f>'[2]Ten&amp;Tor'!$K50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'[2]Ten&amp;Tor'!$L50</f>
        <v>0</v>
      </c>
      <c r="AG47" s="161"/>
      <c r="AH47" s="462">
        <f t="shared" si="26"/>
        <v>0</v>
      </c>
      <c r="AI47" s="161">
        <f>'[2]Ten&amp;Tor'!$M50</f>
        <v>0</v>
      </c>
      <c r="AJ47" s="161"/>
      <c r="AK47" s="462">
        <f t="shared" si="27"/>
        <v>0</v>
      </c>
      <c r="AL47" s="161">
        <f>'[2]Ten&amp;Tor'!$N50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'[2]Ten&amp;Tor'!$O50</f>
        <v>0</v>
      </c>
      <c r="AS47" s="161"/>
      <c r="AT47" s="462">
        <f t="shared" si="30"/>
        <v>0</v>
      </c>
      <c r="AU47" s="161">
        <f>'[2]Ten&amp;Tor'!$P50</f>
        <v>0</v>
      </c>
      <c r="AV47" s="161"/>
      <c r="AW47" s="462">
        <f t="shared" si="31"/>
        <v>0</v>
      </c>
      <c r="AX47" s="161">
        <f>'[2]Ten&amp;Tor'!$Q50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VLOOKUP($B47,Test!$A$5:$I$58,7,0)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'[2]Ten&amp;Tor'!$F51</f>
        <v>0</v>
      </c>
      <c r="F48" s="161"/>
      <c r="G48" s="448">
        <f t="shared" si="16"/>
        <v>0</v>
      </c>
      <c r="H48" s="476">
        <f>'[2]Ten&amp;Tor'!$G51</f>
        <v>0</v>
      </c>
      <c r="I48" s="161"/>
      <c r="J48" s="448">
        <f t="shared" si="17"/>
        <v>0</v>
      </c>
      <c r="K48" s="476">
        <f>'[2]Ten&amp;Tor'!$H51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'[2]Ten&amp;Tor'!$I51</f>
        <v>0</v>
      </c>
      <c r="R48" s="161"/>
      <c r="S48" s="462">
        <f t="shared" si="20"/>
        <v>0</v>
      </c>
      <c r="T48" s="161">
        <f>'[2]Ten&amp;Tor'!$J51</f>
        <v>0</v>
      </c>
      <c r="U48" s="161"/>
      <c r="V48" s="462">
        <f t="shared" si="21"/>
        <v>0</v>
      </c>
      <c r="W48" s="161">
        <f>'[2]Ten&amp;Tor'!$K51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'[2]Ten&amp;Tor'!$L51</f>
        <v>0</v>
      </c>
      <c r="AG48" s="161"/>
      <c r="AH48" s="462">
        <f t="shared" si="26"/>
        <v>0</v>
      </c>
      <c r="AI48" s="161">
        <f>'[2]Ten&amp;Tor'!$M51</f>
        <v>0</v>
      </c>
      <c r="AJ48" s="161"/>
      <c r="AK48" s="462">
        <f t="shared" si="27"/>
        <v>0</v>
      </c>
      <c r="AL48" s="161">
        <f>'[2]Ten&amp;Tor'!$N51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'[2]Ten&amp;Tor'!$O51</f>
        <v>0</v>
      </c>
      <c r="AS48" s="161"/>
      <c r="AT48" s="462">
        <f t="shared" si="30"/>
        <v>0</v>
      </c>
      <c r="AU48" s="161">
        <f>'[2]Ten&amp;Tor'!$P51</f>
        <v>0</v>
      </c>
      <c r="AV48" s="161"/>
      <c r="AW48" s="462">
        <f t="shared" si="31"/>
        <v>0</v>
      </c>
      <c r="AX48" s="161">
        <f>'[2]Ten&amp;Tor'!$Q51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VLOOKUP($B48,Test!$A$5:$I$58,7,0)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'[2]Ten&amp;Tor'!$F52</f>
        <v>3134.12</v>
      </c>
      <c r="F49" s="161">
        <v>1013.01</v>
      </c>
      <c r="G49" s="448">
        <f t="shared" si="16"/>
        <v>2121.1099999999997</v>
      </c>
      <c r="H49" s="476">
        <f>'[2]Ten&amp;Tor'!$G52</f>
        <v>3786</v>
      </c>
      <c r="I49" s="161">
        <v>21215.45</v>
      </c>
      <c r="J49" s="448">
        <f t="shared" si="17"/>
        <v>-17429.45</v>
      </c>
      <c r="K49" s="476">
        <f>'[2]Ten&amp;Tor'!$H52</f>
        <v>5355.6100000000006</v>
      </c>
      <c r="L49" s="161">
        <v>4587.3599999999997</v>
      </c>
      <c r="M49" s="444">
        <f t="shared" si="18"/>
        <v>768.25000000000091</v>
      </c>
      <c r="N49" s="404">
        <f t="shared" si="41"/>
        <v>12275.73</v>
      </c>
      <c r="O49" s="161">
        <f t="shared" si="41"/>
        <v>26815.82</v>
      </c>
      <c r="P49" s="403">
        <f t="shared" si="19"/>
        <v>-14540.09</v>
      </c>
      <c r="Q49" s="161">
        <f>'[2]Ten&amp;Tor'!$I52</f>
        <v>2480.15</v>
      </c>
      <c r="R49" s="161">
        <v>5238.3</v>
      </c>
      <c r="S49" s="462">
        <f t="shared" si="20"/>
        <v>-2758.15</v>
      </c>
      <c r="T49" s="161">
        <f>'[2]Ten&amp;Tor'!$J52</f>
        <v>4206.45</v>
      </c>
      <c r="U49" s="161"/>
      <c r="V49" s="462">
        <f t="shared" si="21"/>
        <v>4206.45</v>
      </c>
      <c r="W49" s="161">
        <f>'[2]Ten&amp;Tor'!$K52</f>
        <v>8968.5500000000011</v>
      </c>
      <c r="X49" s="161"/>
      <c r="Y49" s="462">
        <f t="shared" si="22"/>
        <v>8968.5500000000011</v>
      </c>
      <c r="Z49" s="168">
        <f t="shared" si="42"/>
        <v>15655.150000000001</v>
      </c>
      <c r="AA49" s="161">
        <f t="shared" si="42"/>
        <v>5238.3</v>
      </c>
      <c r="AB49" s="403">
        <f t="shared" si="23"/>
        <v>10416.850000000002</v>
      </c>
      <c r="AC49" s="168">
        <f t="shared" si="24"/>
        <v>27930.880000000001</v>
      </c>
      <c r="AD49" s="161">
        <f t="shared" si="24"/>
        <v>32054.12</v>
      </c>
      <c r="AE49" s="403">
        <f t="shared" si="25"/>
        <v>-4123.239999999998</v>
      </c>
      <c r="AF49" s="161">
        <f>'[2]Ten&amp;Tor'!$L52</f>
        <v>5395.1500000000005</v>
      </c>
      <c r="AG49" s="161"/>
      <c r="AH49" s="462">
        <f t="shared" si="26"/>
        <v>5395.1500000000005</v>
      </c>
      <c r="AI49" s="161">
        <f>'[2]Ten&amp;Tor'!$M52</f>
        <v>2395.52</v>
      </c>
      <c r="AJ49" s="161"/>
      <c r="AK49" s="462">
        <f t="shared" si="27"/>
        <v>2395.52</v>
      </c>
      <c r="AL49" s="161">
        <f>'[2]Ten&amp;Tor'!$N52</f>
        <v>2856.2500000000005</v>
      </c>
      <c r="AM49" s="161"/>
      <c r="AN49" s="444">
        <f t="shared" si="28"/>
        <v>2856.2500000000005</v>
      </c>
      <c r="AO49" s="404">
        <f t="shared" si="9"/>
        <v>10646.92</v>
      </c>
      <c r="AP49" s="161">
        <f t="shared" si="9"/>
        <v>0</v>
      </c>
      <c r="AQ49" s="403">
        <f t="shared" si="29"/>
        <v>10646.92</v>
      </c>
      <c r="AR49" s="161">
        <f>'[2]Ten&amp;Tor'!$O52</f>
        <v>4827.2899999999991</v>
      </c>
      <c r="AS49" s="161"/>
      <c r="AT49" s="462">
        <f t="shared" si="30"/>
        <v>4827.2899999999991</v>
      </c>
      <c r="AU49" s="161">
        <f>'[2]Ten&amp;Tor'!$P52</f>
        <v>4474.09</v>
      </c>
      <c r="AV49" s="161"/>
      <c r="AW49" s="462">
        <f t="shared" si="31"/>
        <v>4474.09</v>
      </c>
      <c r="AX49" s="161">
        <f>'[2]Ten&amp;Tor'!$Q52</f>
        <v>1733.2</v>
      </c>
      <c r="AY49" s="161"/>
      <c r="AZ49" s="444">
        <f t="shared" si="32"/>
        <v>1733.2</v>
      </c>
      <c r="BA49" s="496">
        <f t="shared" si="10"/>
        <v>11034.58</v>
      </c>
      <c r="BB49" s="492">
        <f t="shared" si="11"/>
        <v>0</v>
      </c>
      <c r="BC49" s="364">
        <f t="shared" si="33"/>
        <v>11034.58</v>
      </c>
      <c r="BD49" s="371">
        <f t="shared" si="12"/>
        <v>21681.5</v>
      </c>
      <c r="BE49" s="372">
        <f t="shared" si="13"/>
        <v>0</v>
      </c>
      <c r="BF49" s="372">
        <f t="shared" si="34"/>
        <v>21681.5</v>
      </c>
      <c r="BG49" s="371">
        <f t="shared" si="14"/>
        <v>49612.380000000005</v>
      </c>
      <c r="BH49" s="372">
        <f t="shared" si="15"/>
        <v>32054.12</v>
      </c>
      <c r="BI49" s="372">
        <f t="shared" si="35"/>
        <v>17558.260000000006</v>
      </c>
      <c r="BJ49" s="436"/>
      <c r="BK49" s="160">
        <f>VLOOKUP($B49,Test!$A$5:$I$58,7,0)</f>
        <v>4700.6000000000004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'[2]Ten&amp;Tor'!$F53</f>
        <v>0</v>
      </c>
      <c r="F50" s="161"/>
      <c r="G50" s="448">
        <f t="shared" si="16"/>
        <v>0</v>
      </c>
      <c r="H50" s="476">
        <f>'[2]Ten&amp;Tor'!$G53</f>
        <v>0</v>
      </c>
      <c r="I50" s="161"/>
      <c r="J50" s="448">
        <f t="shared" si="17"/>
        <v>0</v>
      </c>
      <c r="K50" s="476">
        <f>'[2]Ten&amp;Tor'!$H53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'[2]Ten&amp;Tor'!$I53</f>
        <v>0</v>
      </c>
      <c r="R50" s="161"/>
      <c r="S50" s="462">
        <f t="shared" si="20"/>
        <v>0</v>
      </c>
      <c r="T50" s="161">
        <f>'[2]Ten&amp;Tor'!$J53</f>
        <v>0</v>
      </c>
      <c r="U50" s="161"/>
      <c r="V50" s="462">
        <f t="shared" si="21"/>
        <v>0</v>
      </c>
      <c r="W50" s="161">
        <f>'[2]Ten&amp;Tor'!$K53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'[2]Ten&amp;Tor'!$L53</f>
        <v>0</v>
      </c>
      <c r="AG50" s="161"/>
      <c r="AH50" s="462">
        <f t="shared" si="26"/>
        <v>0</v>
      </c>
      <c r="AI50" s="161">
        <f>'[2]Ten&amp;Tor'!$M53</f>
        <v>0</v>
      </c>
      <c r="AJ50" s="161"/>
      <c r="AK50" s="462">
        <f t="shared" si="27"/>
        <v>0</v>
      </c>
      <c r="AL50" s="161">
        <f>'[2]Ten&amp;Tor'!$N53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'[2]Ten&amp;Tor'!$O53</f>
        <v>0</v>
      </c>
      <c r="AS50" s="161"/>
      <c r="AT50" s="462">
        <f t="shared" si="30"/>
        <v>0</v>
      </c>
      <c r="AU50" s="161">
        <f>'[2]Ten&amp;Tor'!$P53</f>
        <v>0</v>
      </c>
      <c r="AV50" s="161"/>
      <c r="AW50" s="462">
        <f t="shared" si="31"/>
        <v>0</v>
      </c>
      <c r="AX50" s="161">
        <f>'[2]Ten&amp;Tor'!$Q53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VLOOKUP($B50,Test!$A$5:$I$58,7,0)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'[2]Ten&amp;Tor'!$F54</f>
        <v>0</v>
      </c>
      <c r="F51" s="161"/>
      <c r="G51" s="448">
        <f t="shared" si="16"/>
        <v>0</v>
      </c>
      <c r="H51" s="476">
        <f>'[2]Ten&amp;Tor'!$G54</f>
        <v>0</v>
      </c>
      <c r="I51" s="161"/>
      <c r="J51" s="448">
        <f t="shared" si="17"/>
        <v>0</v>
      </c>
      <c r="K51" s="476">
        <f>'[2]Ten&amp;Tor'!$H54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'[2]Ten&amp;Tor'!$I54</f>
        <v>0</v>
      </c>
      <c r="R51" s="161"/>
      <c r="S51" s="462">
        <f t="shared" si="20"/>
        <v>0</v>
      </c>
      <c r="T51" s="161">
        <f>'[2]Ten&amp;Tor'!$J54</f>
        <v>0</v>
      </c>
      <c r="U51" s="161"/>
      <c r="V51" s="462">
        <f t="shared" si="21"/>
        <v>0</v>
      </c>
      <c r="W51" s="161">
        <f>'[2]Ten&amp;Tor'!$K54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'[2]Ten&amp;Tor'!$L54</f>
        <v>0</v>
      </c>
      <c r="AG51" s="161"/>
      <c r="AH51" s="462">
        <f t="shared" si="26"/>
        <v>0</v>
      </c>
      <c r="AI51" s="161">
        <f>'[2]Ten&amp;Tor'!$M54</f>
        <v>0</v>
      </c>
      <c r="AJ51" s="161"/>
      <c r="AK51" s="462">
        <f t="shared" si="27"/>
        <v>0</v>
      </c>
      <c r="AL51" s="161">
        <f>'[2]Ten&amp;Tor'!$N54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'[2]Ten&amp;Tor'!$O54</f>
        <v>0</v>
      </c>
      <c r="AS51" s="161"/>
      <c r="AT51" s="462">
        <f t="shared" si="30"/>
        <v>0</v>
      </c>
      <c r="AU51" s="161">
        <f>'[2]Ten&amp;Tor'!$P54</f>
        <v>0</v>
      </c>
      <c r="AV51" s="161"/>
      <c r="AW51" s="462">
        <f t="shared" si="31"/>
        <v>0</v>
      </c>
      <c r="AX51" s="161">
        <f>'[2]Ten&amp;Tor'!$Q54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VLOOKUP($B51,Test!$A$5:$I$58,7,0)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'[2]Ten&amp;Tor'!$F55</f>
        <v>0</v>
      </c>
      <c r="F52" s="161"/>
      <c r="G52" s="448">
        <f t="shared" ref="G52" si="49">E52-F52</f>
        <v>0</v>
      </c>
      <c r="H52" s="476">
        <f>'[2]Ten&amp;Tor'!$G55</f>
        <v>0</v>
      </c>
      <c r="I52" s="161"/>
      <c r="J52" s="448">
        <f t="shared" ref="J52" si="50">H52-I52</f>
        <v>0</v>
      </c>
      <c r="K52" s="476">
        <f>'[2]Ten&amp;Tor'!$H55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'[2]Ten&amp;Tor'!$I55</f>
        <v>0</v>
      </c>
      <c r="R52" s="161"/>
      <c r="S52" s="462">
        <f t="shared" ref="S52" si="55">Q52-R52</f>
        <v>0</v>
      </c>
      <c r="T52" s="161">
        <f>'[2]Ten&amp;Tor'!$J55</f>
        <v>0</v>
      </c>
      <c r="U52" s="161"/>
      <c r="V52" s="462">
        <f t="shared" ref="V52" si="56">T52-U52</f>
        <v>0</v>
      </c>
      <c r="W52" s="161">
        <f>'[2]Ten&amp;Tor'!$K55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'[2]Ten&amp;Tor'!$L55</f>
        <v>0</v>
      </c>
      <c r="AG52" s="161"/>
      <c r="AH52" s="462">
        <f t="shared" ref="AH52" si="64">AF52-AG52</f>
        <v>0</v>
      </c>
      <c r="AI52" s="161">
        <f>'[2]Ten&amp;Tor'!$M55</f>
        <v>0</v>
      </c>
      <c r="AJ52" s="161"/>
      <c r="AK52" s="462">
        <f t="shared" ref="AK52" si="65">AI52-AJ52</f>
        <v>0</v>
      </c>
      <c r="AL52" s="161">
        <f>'[2]Ten&amp;Tor'!$N55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'[2]Ten&amp;Tor'!$O55</f>
        <v>0</v>
      </c>
      <c r="AS52" s="161"/>
      <c r="AT52" s="462">
        <f t="shared" ref="AT52" si="70">AR52-AS52</f>
        <v>0</v>
      </c>
      <c r="AU52" s="161">
        <f>'[2]Ten&amp;Tor'!$P55</f>
        <v>0</v>
      </c>
      <c r="AV52" s="161"/>
      <c r="AW52" s="462">
        <f t="shared" ref="AW52" si="71">AU52-AV52</f>
        <v>0</v>
      </c>
      <c r="AX52" s="161">
        <f>'[2]Ten&amp;Tor'!$Q55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'[2]Ten&amp;Tor'!$F56</f>
        <v>0</v>
      </c>
      <c r="F53" s="161"/>
      <c r="G53" s="448">
        <f t="shared" si="16"/>
        <v>0</v>
      </c>
      <c r="H53" s="476">
        <f>'[2]Ten&amp;Tor'!$G56</f>
        <v>0</v>
      </c>
      <c r="I53" s="161"/>
      <c r="J53" s="448">
        <f t="shared" si="17"/>
        <v>0</v>
      </c>
      <c r="K53" s="476">
        <f>'[2]Ten&amp;Tor'!$H56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'[2]Ten&amp;Tor'!$I56</f>
        <v>0</v>
      </c>
      <c r="R53" s="161"/>
      <c r="S53" s="462">
        <f t="shared" si="20"/>
        <v>0</v>
      </c>
      <c r="T53" s="161">
        <f>'[2]Ten&amp;Tor'!$J56</f>
        <v>0</v>
      </c>
      <c r="U53" s="161"/>
      <c r="V53" s="462">
        <f t="shared" si="21"/>
        <v>0</v>
      </c>
      <c r="W53" s="161">
        <f>'[2]Ten&amp;Tor'!$K56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'[2]Ten&amp;Tor'!$L56</f>
        <v>0</v>
      </c>
      <c r="AG53" s="161"/>
      <c r="AH53" s="462">
        <f t="shared" si="26"/>
        <v>0</v>
      </c>
      <c r="AI53" s="161">
        <f>'[2]Ten&amp;Tor'!$M56</f>
        <v>0</v>
      </c>
      <c r="AJ53" s="161"/>
      <c r="AK53" s="462">
        <f t="shared" si="27"/>
        <v>0</v>
      </c>
      <c r="AL53" s="161">
        <f>'[2]Ten&amp;Tor'!$N56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'[2]Ten&amp;Tor'!$O56</f>
        <v>0</v>
      </c>
      <c r="AS53" s="161"/>
      <c r="AT53" s="462">
        <f t="shared" si="30"/>
        <v>0</v>
      </c>
      <c r="AU53" s="161">
        <f>'[2]Ten&amp;Tor'!$P56</f>
        <v>0</v>
      </c>
      <c r="AV53" s="161"/>
      <c r="AW53" s="462">
        <f t="shared" si="31"/>
        <v>0</v>
      </c>
      <c r="AX53" s="161">
        <f>'[2]Ten&amp;Tor'!$Q56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VLOOKUP($B53,Test!$A$5:$I$58,7,0)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'[2]Ten&amp;Tor'!$F57</f>
        <v>0</v>
      </c>
      <c r="F54" s="388"/>
      <c r="G54" s="449">
        <f t="shared" si="16"/>
        <v>0</v>
      </c>
      <c r="H54" s="477">
        <f>'[2]Ten&amp;Tor'!$G57</f>
        <v>0</v>
      </c>
      <c r="I54" s="388"/>
      <c r="J54" s="449">
        <f t="shared" si="17"/>
        <v>0</v>
      </c>
      <c r="K54" s="477">
        <f>'[2]Ten&amp;Tor'!$H57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'[2]Ten&amp;Tor'!$I57</f>
        <v>0</v>
      </c>
      <c r="R54" s="388"/>
      <c r="S54" s="463">
        <f t="shared" si="20"/>
        <v>0</v>
      </c>
      <c r="T54" s="162">
        <f>'[2]Ten&amp;Tor'!$J57</f>
        <v>0</v>
      </c>
      <c r="U54" s="388"/>
      <c r="V54" s="463">
        <f t="shared" si="21"/>
        <v>0</v>
      </c>
      <c r="W54" s="162">
        <f>'[2]Ten&amp;Tor'!$K57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'[2]Ten&amp;Tor'!$L57</f>
        <v>0</v>
      </c>
      <c r="AG54" s="388"/>
      <c r="AH54" s="463">
        <f t="shared" si="26"/>
        <v>0</v>
      </c>
      <c r="AI54" s="162">
        <f>'[2]Ten&amp;Tor'!$M57</f>
        <v>0</v>
      </c>
      <c r="AJ54" s="388"/>
      <c r="AK54" s="463">
        <f t="shared" si="27"/>
        <v>0</v>
      </c>
      <c r="AL54" s="162">
        <f>'[2]Ten&amp;Tor'!$N57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'[2]Ten&amp;Tor'!$O57</f>
        <v>0</v>
      </c>
      <c r="AS54" s="388"/>
      <c r="AT54" s="463">
        <f t="shared" si="30"/>
        <v>0</v>
      </c>
      <c r="AU54" s="162">
        <f>'[2]Ten&amp;Tor'!$P57</f>
        <v>0</v>
      </c>
      <c r="AV54" s="388"/>
      <c r="AW54" s="463">
        <f t="shared" si="31"/>
        <v>0</v>
      </c>
      <c r="AX54" s="162">
        <f>'[2]Ten&amp;Tor'!$Q57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668242.99381936365</v>
      </c>
      <c r="F55" s="354">
        <f t="shared" si="82"/>
        <v>515569.39000000007</v>
      </c>
      <c r="G55" s="451">
        <f t="shared" si="82"/>
        <v>152673.60381936369</v>
      </c>
      <c r="H55" s="156">
        <f t="shared" si="82"/>
        <v>666399.34015805577</v>
      </c>
      <c r="I55" s="156">
        <f t="shared" si="82"/>
        <v>562855.99999999988</v>
      </c>
      <c r="J55" s="450">
        <f t="shared" si="82"/>
        <v>103543.34015805584</v>
      </c>
      <c r="K55" s="478">
        <f t="shared" si="82"/>
        <v>826058.42004295951</v>
      </c>
      <c r="L55" s="156">
        <f t="shared" si="82"/>
        <v>736056.78999999992</v>
      </c>
      <c r="M55" s="446">
        <f t="shared" si="82"/>
        <v>90001.630042959718</v>
      </c>
      <c r="N55" s="410">
        <f t="shared" si="82"/>
        <v>2160700.7540203794</v>
      </c>
      <c r="O55" s="411">
        <f t="shared" si="82"/>
        <v>1814482.18</v>
      </c>
      <c r="P55" s="412">
        <f t="shared" si="82"/>
        <v>346218.57402037916</v>
      </c>
      <c r="Q55" s="157">
        <f t="shared" si="82"/>
        <v>804625.02762931737</v>
      </c>
      <c r="R55" s="156">
        <f t="shared" si="82"/>
        <v>324871.25</v>
      </c>
      <c r="S55" s="451">
        <f t="shared" si="82"/>
        <v>479753.77762931725</v>
      </c>
      <c r="T55" s="156">
        <f t="shared" si="82"/>
        <v>577983.21631971782</v>
      </c>
      <c r="U55" s="156">
        <f t="shared" si="82"/>
        <v>0</v>
      </c>
      <c r="V55" s="451">
        <f t="shared" si="82"/>
        <v>577983.21631971782</v>
      </c>
      <c r="W55" s="156">
        <f t="shared" si="82"/>
        <v>591949.48349020001</v>
      </c>
      <c r="X55" s="156">
        <f t="shared" si="82"/>
        <v>0</v>
      </c>
      <c r="Y55" s="446">
        <f t="shared" si="82"/>
        <v>591949.48349020001</v>
      </c>
      <c r="Z55" s="413">
        <f t="shared" si="82"/>
        <v>1974557.7274392347</v>
      </c>
      <c r="AA55" s="411">
        <f t="shared" si="82"/>
        <v>324871.25</v>
      </c>
      <c r="AB55" s="412">
        <f t="shared" si="82"/>
        <v>1649686.4774392352</v>
      </c>
      <c r="AC55" s="414">
        <f t="shared" si="82"/>
        <v>4135258.4814596148</v>
      </c>
      <c r="AD55" s="156">
        <f t="shared" si="82"/>
        <v>2139353.4300000002</v>
      </c>
      <c r="AE55" s="409">
        <f t="shared" si="82"/>
        <v>1995905.0514596142</v>
      </c>
      <c r="AF55" s="157">
        <f t="shared" si="82"/>
        <v>601360.85782947415</v>
      </c>
      <c r="AG55" s="156">
        <f t="shared" si="82"/>
        <v>0</v>
      </c>
      <c r="AH55" s="451">
        <f t="shared" si="82"/>
        <v>601360.85782947415</v>
      </c>
      <c r="AI55" s="156">
        <f t="shared" si="82"/>
        <v>568424.75708005624</v>
      </c>
      <c r="AJ55" s="156">
        <f t="shared" si="82"/>
        <v>0</v>
      </c>
      <c r="AK55" s="451">
        <f t="shared" ref="AK55:BI55" si="83">SUM(AK7:AK54)</f>
        <v>568424.75708005624</v>
      </c>
      <c r="AL55" s="156">
        <f t="shared" si="83"/>
        <v>544136.78626286134</v>
      </c>
      <c r="AM55" s="156">
        <f t="shared" si="83"/>
        <v>0</v>
      </c>
      <c r="AN55" s="446">
        <f t="shared" si="83"/>
        <v>544136.78626286134</v>
      </c>
      <c r="AO55" s="410">
        <f t="shared" si="83"/>
        <v>1713922.4011723916</v>
      </c>
      <c r="AP55" s="411">
        <f t="shared" si="83"/>
        <v>0</v>
      </c>
      <c r="AQ55" s="412">
        <f t="shared" si="83"/>
        <v>1713922.4011723916</v>
      </c>
      <c r="AR55" s="478">
        <f t="shared" si="83"/>
        <v>517135.06813590589</v>
      </c>
      <c r="AS55" s="156">
        <f t="shared" si="83"/>
        <v>0</v>
      </c>
      <c r="AT55" s="451">
        <f t="shared" si="83"/>
        <v>517135.06813590589</v>
      </c>
      <c r="AU55" s="156">
        <f t="shared" si="83"/>
        <v>544970.25697495393</v>
      </c>
      <c r="AV55" s="156">
        <f t="shared" si="83"/>
        <v>0</v>
      </c>
      <c r="AW55" s="451">
        <f t="shared" si="83"/>
        <v>544970.25697495393</v>
      </c>
      <c r="AX55" s="156">
        <f t="shared" si="83"/>
        <v>645777.61425620026</v>
      </c>
      <c r="AY55" s="354">
        <f t="shared" si="83"/>
        <v>0</v>
      </c>
      <c r="AZ55" s="446">
        <f t="shared" si="83"/>
        <v>645777.61425620026</v>
      </c>
      <c r="BA55" s="498">
        <f t="shared" si="83"/>
        <v>1707882.9393670603</v>
      </c>
      <c r="BB55" s="494">
        <f t="shared" si="83"/>
        <v>0</v>
      </c>
      <c r="BC55" s="366">
        <f t="shared" si="83"/>
        <v>1707882.9393670603</v>
      </c>
      <c r="BD55" s="375">
        <f t="shared" si="83"/>
        <v>3421805.3405394522</v>
      </c>
      <c r="BE55" s="376">
        <f t="shared" si="83"/>
        <v>0</v>
      </c>
      <c r="BF55" s="376">
        <f t="shared" si="83"/>
        <v>3421805.3405394522</v>
      </c>
      <c r="BG55" s="375">
        <f t="shared" si="83"/>
        <v>7557063.8219990674</v>
      </c>
      <c r="BH55" s="376">
        <f t="shared" si="83"/>
        <v>2139353.4300000002</v>
      </c>
      <c r="BI55" s="376">
        <f t="shared" si="83"/>
        <v>5417710.391999064</v>
      </c>
      <c r="BJ55" s="434"/>
      <c r="BK55" s="339">
        <f>SUM(BK7:BK54)</f>
        <v>710328.17999999993</v>
      </c>
    </row>
    <row r="56" spans="1:63" ht="29.25" customHeight="1"/>
    <row r="57" spans="1:63" ht="29.25" customHeight="1">
      <c r="F57" s="479">
        <f>ROUND(F55-Test!$G$62,2)</f>
        <v>-194758.79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M12" activePane="bottomRight" state="frozen"/>
      <selection activeCell="I55" sqref="I55"/>
      <selection pane="topRight" activeCell="I55" sqref="I55"/>
      <selection pane="bottomLeft" activeCell="I55" sqref="I55"/>
      <selection pane="bottomRight" activeCell="R12" sqref="R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[2]Shutter!$F10</f>
        <v>0</v>
      </c>
      <c r="F7" s="161"/>
      <c r="G7" s="448">
        <f>E7-F7</f>
        <v>0</v>
      </c>
      <c r="H7" s="476">
        <f>[2]Shutter!$G10</f>
        <v>0</v>
      </c>
      <c r="I7" s="161"/>
      <c r="J7" s="448">
        <f>H7-I7</f>
        <v>0</v>
      </c>
      <c r="K7" s="476">
        <f>[2]Shutter!$H10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1">
        <f>[2]Shutter!$I10</f>
        <v>0</v>
      </c>
      <c r="R7" s="161"/>
      <c r="S7" s="462">
        <f>Q7-R7</f>
        <v>0</v>
      </c>
      <c r="T7" s="161">
        <f>[2]Shutter!$J10</f>
        <v>0</v>
      </c>
      <c r="U7" s="161"/>
      <c r="V7" s="462">
        <f>T7-U7</f>
        <v>0</v>
      </c>
      <c r="W7" s="161">
        <f>[2]Shutter!$K10</f>
        <v>0</v>
      </c>
      <c r="X7" s="161"/>
      <c r="Y7" s="462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168">
        <f>N7+Z7</f>
        <v>0</v>
      </c>
      <c r="AD7" s="161">
        <f>O7+AA7</f>
        <v>0</v>
      </c>
      <c r="AE7" s="403">
        <f>AC7-AD7</f>
        <v>0</v>
      </c>
      <c r="AF7" s="161">
        <f>[2]Shutter!$L10</f>
        <v>0</v>
      </c>
      <c r="AG7" s="161"/>
      <c r="AH7" s="462">
        <f>AF7-AG7</f>
        <v>0</v>
      </c>
      <c r="AI7" s="161">
        <f>[2]Shutter!$M10</f>
        <v>0</v>
      </c>
      <c r="AJ7" s="161"/>
      <c r="AK7" s="462">
        <f>AI7-AJ7</f>
        <v>0</v>
      </c>
      <c r="AL7" s="161">
        <f>[2]Shutter!$N10</f>
        <v>0</v>
      </c>
      <c r="AM7" s="161"/>
      <c r="AN7" s="444">
        <f>AL7-AM7</f>
        <v>0</v>
      </c>
      <c r="AO7" s="404">
        <f t="shared" ref="AO7:AP54" si="9">+AF7+AI7+AL7</f>
        <v>0</v>
      </c>
      <c r="AP7" s="161">
        <f t="shared" si="9"/>
        <v>0</v>
      </c>
      <c r="AQ7" s="403">
        <f>AO7-AP7</f>
        <v>0</v>
      </c>
      <c r="AR7" s="161">
        <f>[2]Shutter!$O10</f>
        <v>0</v>
      </c>
      <c r="AS7" s="161"/>
      <c r="AT7" s="462">
        <f>AR7-AS7</f>
        <v>0</v>
      </c>
      <c r="AU7" s="161">
        <f>[2]Shutter!$P10</f>
        <v>0</v>
      </c>
      <c r="AV7" s="161"/>
      <c r="AW7" s="462">
        <f>AU7-AV7</f>
        <v>0</v>
      </c>
      <c r="AX7" s="161">
        <f>[2]Shutter!$Q10</f>
        <v>0</v>
      </c>
      <c r="AY7" s="161"/>
      <c r="AZ7" s="444">
        <f>AX7-AY7</f>
        <v>0</v>
      </c>
      <c r="BA7" s="496">
        <f t="shared" ref="BA7:BA54" si="10">+AR7+AU7+AX7</f>
        <v>0</v>
      </c>
      <c r="BB7" s="492">
        <f t="shared" ref="BB7:BB54" si="11">+AS7+AV7+AY7</f>
        <v>0</v>
      </c>
      <c r="BC7" s="364">
        <f>BA7-BB7</f>
        <v>0</v>
      </c>
      <c r="BD7" s="371">
        <f t="shared" ref="BD7:BD54" si="12">AF7+AI7+AL7+AR7+AU7+AX7</f>
        <v>0</v>
      </c>
      <c r="BE7" s="372">
        <f t="shared" ref="BE7:BE54" si="13">+AG7+AJ7+AM7+AS7+AV7+AY7</f>
        <v>0</v>
      </c>
      <c r="BF7" s="372">
        <f>BD7-BE7</f>
        <v>0</v>
      </c>
      <c r="BG7" s="371">
        <f t="shared" ref="BG7:BG54" si="14">+AC7+BD7</f>
        <v>0</v>
      </c>
      <c r="BH7" s="372">
        <f t="shared" ref="BH7:BH54" si="15">+AD7+BE7</f>
        <v>0</v>
      </c>
      <c r="BI7" s="372">
        <f>BG7-BH7</f>
        <v>0</v>
      </c>
      <c r="BJ7" s="436"/>
      <c r="BK7" s="160">
        <f>VLOOKUP($B7,Test!$A$5:$I$58,8,0)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[2]Shutter!$F11</f>
        <v>0</v>
      </c>
      <c r="F8" s="161"/>
      <c r="G8" s="448">
        <f t="shared" ref="G8:G54" si="16">E8-F8</f>
        <v>0</v>
      </c>
      <c r="H8" s="476">
        <f>[2]Shutter!$G11</f>
        <v>0</v>
      </c>
      <c r="I8" s="161"/>
      <c r="J8" s="448">
        <f t="shared" ref="J8:J54" si="17">H8-I8</f>
        <v>0</v>
      </c>
      <c r="K8" s="476">
        <f>[2]Shutter!$H11</f>
        <v>0</v>
      </c>
      <c r="L8" s="161"/>
      <c r="M8" s="444">
        <f t="shared" ref="M8:M54" si="18">K8-L8</f>
        <v>0</v>
      </c>
      <c r="N8" s="404">
        <f t="shared" si="7"/>
        <v>0</v>
      </c>
      <c r="O8" s="161">
        <f t="shared" si="7"/>
        <v>0</v>
      </c>
      <c r="P8" s="403">
        <f t="shared" ref="P8:P54" si="19">N8-O8</f>
        <v>0</v>
      </c>
      <c r="Q8" s="161">
        <f>[2]Shutter!$I11</f>
        <v>0</v>
      </c>
      <c r="R8" s="161"/>
      <c r="S8" s="462">
        <f t="shared" ref="S8:S54" si="20">Q8-R8</f>
        <v>0</v>
      </c>
      <c r="T8" s="161">
        <f>[2]Shutter!$J11</f>
        <v>0</v>
      </c>
      <c r="U8" s="161"/>
      <c r="V8" s="462">
        <f t="shared" ref="V8:V54" si="21">T8-U8</f>
        <v>0</v>
      </c>
      <c r="W8" s="161">
        <f>[2]Shutter!$K11</f>
        <v>0</v>
      </c>
      <c r="X8" s="161"/>
      <c r="Y8" s="462">
        <f t="shared" ref="Y8:Y54" si="22">W8-X8</f>
        <v>0</v>
      </c>
      <c r="Z8" s="168">
        <f t="shared" si="8"/>
        <v>0</v>
      </c>
      <c r="AA8" s="161">
        <f t="shared" si="8"/>
        <v>0</v>
      </c>
      <c r="AB8" s="403">
        <f t="shared" ref="AB8:AB54" si="23">Z8-AA8</f>
        <v>0</v>
      </c>
      <c r="AC8" s="168">
        <f t="shared" ref="AC8:AD54" si="24">N8+Z8</f>
        <v>0</v>
      </c>
      <c r="AD8" s="161">
        <f t="shared" si="24"/>
        <v>0</v>
      </c>
      <c r="AE8" s="403">
        <f t="shared" ref="AE8:AE54" si="25">AC8-AD8</f>
        <v>0</v>
      </c>
      <c r="AF8" s="161">
        <f>[2]Shutter!$L11</f>
        <v>0</v>
      </c>
      <c r="AG8" s="161"/>
      <c r="AH8" s="462">
        <f t="shared" ref="AH8:AH54" si="26">AF8-AG8</f>
        <v>0</v>
      </c>
      <c r="AI8" s="161">
        <f>[2]Shutter!$M11</f>
        <v>0</v>
      </c>
      <c r="AJ8" s="161"/>
      <c r="AK8" s="462">
        <f t="shared" ref="AK8:AK54" si="27">AI8-AJ8</f>
        <v>0</v>
      </c>
      <c r="AL8" s="161">
        <f>[2]Shutter!$N11</f>
        <v>0</v>
      </c>
      <c r="AM8" s="161"/>
      <c r="AN8" s="444">
        <f t="shared" ref="AN8:AN54" si="28">AL8-AM8</f>
        <v>0</v>
      </c>
      <c r="AO8" s="404">
        <f t="shared" si="9"/>
        <v>0</v>
      </c>
      <c r="AP8" s="161">
        <f t="shared" si="9"/>
        <v>0</v>
      </c>
      <c r="AQ8" s="403">
        <f t="shared" ref="AQ8:AQ54" si="29">AO8-AP8</f>
        <v>0</v>
      </c>
      <c r="AR8" s="161">
        <f>[2]Shutter!$O11</f>
        <v>0</v>
      </c>
      <c r="AS8" s="161"/>
      <c r="AT8" s="462">
        <f t="shared" ref="AT8:AT54" si="30">AR8-AS8</f>
        <v>0</v>
      </c>
      <c r="AU8" s="161">
        <f>[2]Shutter!$P11</f>
        <v>0</v>
      </c>
      <c r="AV8" s="161"/>
      <c r="AW8" s="462">
        <f t="shared" ref="AW8:AW54" si="31">AU8-AV8</f>
        <v>0</v>
      </c>
      <c r="AX8" s="161">
        <f>[2]Shutter!$Q11</f>
        <v>0</v>
      </c>
      <c r="AY8" s="161"/>
      <c r="AZ8" s="444">
        <f t="shared" ref="AZ8:AZ54" si="32">AX8-AY8</f>
        <v>0</v>
      </c>
      <c r="BA8" s="496">
        <f t="shared" si="10"/>
        <v>0</v>
      </c>
      <c r="BB8" s="492">
        <f t="shared" si="11"/>
        <v>0</v>
      </c>
      <c r="BC8" s="364">
        <f t="shared" ref="BC8:BC54" si="33">BA8-BB8</f>
        <v>0</v>
      </c>
      <c r="BD8" s="371">
        <f t="shared" si="12"/>
        <v>0</v>
      </c>
      <c r="BE8" s="372">
        <f t="shared" si="13"/>
        <v>0</v>
      </c>
      <c r="BF8" s="372">
        <f t="shared" ref="BF8:BF54" si="34">BD8-BE8</f>
        <v>0</v>
      </c>
      <c r="BG8" s="371">
        <f t="shared" si="14"/>
        <v>0</v>
      </c>
      <c r="BH8" s="372">
        <f t="shared" si="15"/>
        <v>0</v>
      </c>
      <c r="BI8" s="372">
        <f t="shared" ref="BI8:BI54" si="35">BG8-BH8</f>
        <v>0</v>
      </c>
      <c r="BJ8" s="436"/>
      <c r="BK8" s="160">
        <f>VLOOKUP($B8,Test!$A$5:$I$58,8,0)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[2]Shutter!$F12</f>
        <v>0</v>
      </c>
      <c r="F9" s="161"/>
      <c r="G9" s="448">
        <f t="shared" si="16"/>
        <v>0</v>
      </c>
      <c r="H9" s="476">
        <f>[2]Shutter!$G12</f>
        <v>0</v>
      </c>
      <c r="I9" s="161"/>
      <c r="J9" s="448">
        <f t="shared" si="17"/>
        <v>0</v>
      </c>
      <c r="K9" s="476">
        <f>[2]Shutter!$H12</f>
        <v>0</v>
      </c>
      <c r="L9" s="161"/>
      <c r="M9" s="444">
        <f t="shared" si="18"/>
        <v>0</v>
      </c>
      <c r="N9" s="404">
        <f t="shared" si="7"/>
        <v>0</v>
      </c>
      <c r="O9" s="161">
        <f t="shared" si="7"/>
        <v>0</v>
      </c>
      <c r="P9" s="403">
        <f t="shared" si="19"/>
        <v>0</v>
      </c>
      <c r="Q9" s="161">
        <f>[2]Shutter!$I12</f>
        <v>0</v>
      </c>
      <c r="R9" s="161"/>
      <c r="S9" s="462">
        <f t="shared" si="20"/>
        <v>0</v>
      </c>
      <c r="T9" s="161">
        <f>[2]Shutter!$J12</f>
        <v>0</v>
      </c>
      <c r="U9" s="161"/>
      <c r="V9" s="462">
        <f t="shared" si="21"/>
        <v>0</v>
      </c>
      <c r="W9" s="161">
        <f>[2]Shutter!$K12</f>
        <v>0</v>
      </c>
      <c r="X9" s="161"/>
      <c r="Y9" s="462">
        <f t="shared" si="22"/>
        <v>0</v>
      </c>
      <c r="Z9" s="168">
        <f t="shared" si="8"/>
        <v>0</v>
      </c>
      <c r="AA9" s="161">
        <f t="shared" si="8"/>
        <v>0</v>
      </c>
      <c r="AB9" s="403">
        <f t="shared" si="23"/>
        <v>0</v>
      </c>
      <c r="AC9" s="168">
        <f t="shared" si="24"/>
        <v>0</v>
      </c>
      <c r="AD9" s="161">
        <f t="shared" si="24"/>
        <v>0</v>
      </c>
      <c r="AE9" s="403">
        <f t="shared" si="25"/>
        <v>0</v>
      </c>
      <c r="AF9" s="161">
        <f>[2]Shutter!$L12</f>
        <v>0</v>
      </c>
      <c r="AG9" s="161"/>
      <c r="AH9" s="462">
        <f t="shared" si="26"/>
        <v>0</v>
      </c>
      <c r="AI9" s="161">
        <f>[2]Shutter!$M12</f>
        <v>0</v>
      </c>
      <c r="AJ9" s="161"/>
      <c r="AK9" s="462">
        <f t="shared" si="27"/>
        <v>0</v>
      </c>
      <c r="AL9" s="161">
        <f>[2]Shutter!$N12</f>
        <v>0</v>
      </c>
      <c r="AM9" s="161"/>
      <c r="AN9" s="444">
        <f t="shared" si="28"/>
        <v>0</v>
      </c>
      <c r="AO9" s="404">
        <f t="shared" si="9"/>
        <v>0</v>
      </c>
      <c r="AP9" s="161">
        <f t="shared" si="9"/>
        <v>0</v>
      </c>
      <c r="AQ9" s="403">
        <f t="shared" si="29"/>
        <v>0</v>
      </c>
      <c r="AR9" s="161">
        <f>[2]Shutter!$O12</f>
        <v>0</v>
      </c>
      <c r="AS9" s="161"/>
      <c r="AT9" s="462">
        <f t="shared" si="30"/>
        <v>0</v>
      </c>
      <c r="AU9" s="161">
        <f>[2]Shutter!$P12</f>
        <v>0</v>
      </c>
      <c r="AV9" s="161"/>
      <c r="AW9" s="462">
        <f t="shared" si="31"/>
        <v>0</v>
      </c>
      <c r="AX9" s="161">
        <f>[2]Shutter!$Q12</f>
        <v>0</v>
      </c>
      <c r="AY9" s="161"/>
      <c r="AZ9" s="444">
        <f t="shared" si="32"/>
        <v>0</v>
      </c>
      <c r="BA9" s="496">
        <f t="shared" si="10"/>
        <v>0</v>
      </c>
      <c r="BB9" s="492">
        <f t="shared" si="11"/>
        <v>0</v>
      </c>
      <c r="BC9" s="364">
        <f t="shared" si="33"/>
        <v>0</v>
      </c>
      <c r="BD9" s="371">
        <f t="shared" si="12"/>
        <v>0</v>
      </c>
      <c r="BE9" s="372">
        <f t="shared" si="13"/>
        <v>0</v>
      </c>
      <c r="BF9" s="372">
        <f t="shared" si="34"/>
        <v>0</v>
      </c>
      <c r="BG9" s="371">
        <f t="shared" si="14"/>
        <v>0</v>
      </c>
      <c r="BH9" s="372">
        <f t="shared" si="15"/>
        <v>0</v>
      </c>
      <c r="BI9" s="372">
        <f t="shared" si="35"/>
        <v>0</v>
      </c>
      <c r="BJ9" s="436"/>
      <c r="BK9" s="160">
        <f>VLOOKUP($B9,Test!$A$5:$I$58,8,0)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[2]Shutter!$F13</f>
        <v>0</v>
      </c>
      <c r="F10" s="161"/>
      <c r="G10" s="448">
        <f t="shared" si="16"/>
        <v>0</v>
      </c>
      <c r="H10" s="476">
        <f>[2]Shutter!$G13</f>
        <v>0</v>
      </c>
      <c r="I10" s="161"/>
      <c r="J10" s="448">
        <f t="shared" si="17"/>
        <v>0</v>
      </c>
      <c r="K10" s="476">
        <f>[2]Shutter!$H13</f>
        <v>0</v>
      </c>
      <c r="L10" s="161"/>
      <c r="M10" s="444">
        <f t="shared" si="18"/>
        <v>0</v>
      </c>
      <c r="N10" s="404">
        <f t="shared" si="7"/>
        <v>0</v>
      </c>
      <c r="O10" s="161">
        <f t="shared" si="7"/>
        <v>0</v>
      </c>
      <c r="P10" s="403">
        <f t="shared" si="19"/>
        <v>0</v>
      </c>
      <c r="Q10" s="161">
        <f>[2]Shutter!$I13</f>
        <v>0</v>
      </c>
      <c r="R10" s="161"/>
      <c r="S10" s="462">
        <f t="shared" si="20"/>
        <v>0</v>
      </c>
      <c r="T10" s="161">
        <f>[2]Shutter!$J13</f>
        <v>0</v>
      </c>
      <c r="U10" s="161"/>
      <c r="V10" s="462">
        <f t="shared" si="21"/>
        <v>0</v>
      </c>
      <c r="W10" s="161">
        <f>[2]Shutter!$K13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0</v>
      </c>
      <c r="AB10" s="403">
        <f t="shared" si="23"/>
        <v>0</v>
      </c>
      <c r="AC10" s="168">
        <f t="shared" si="24"/>
        <v>0</v>
      </c>
      <c r="AD10" s="161">
        <f t="shared" si="24"/>
        <v>0</v>
      </c>
      <c r="AE10" s="403">
        <f t="shared" si="25"/>
        <v>0</v>
      </c>
      <c r="AF10" s="161">
        <f>[2]Shutter!$L13</f>
        <v>0</v>
      </c>
      <c r="AG10" s="161"/>
      <c r="AH10" s="462">
        <f t="shared" si="26"/>
        <v>0</v>
      </c>
      <c r="AI10" s="161">
        <f>[2]Shutter!$M13</f>
        <v>0</v>
      </c>
      <c r="AJ10" s="161"/>
      <c r="AK10" s="462">
        <f t="shared" si="27"/>
        <v>0</v>
      </c>
      <c r="AL10" s="161">
        <f>[2]Shutter!$N13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[2]Shutter!$O13</f>
        <v>0</v>
      </c>
      <c r="AS10" s="161"/>
      <c r="AT10" s="462">
        <f t="shared" si="30"/>
        <v>0</v>
      </c>
      <c r="AU10" s="161">
        <f>[2]Shutter!$P13</f>
        <v>0</v>
      </c>
      <c r="AV10" s="161"/>
      <c r="AW10" s="462">
        <f t="shared" si="31"/>
        <v>0</v>
      </c>
      <c r="AX10" s="161">
        <f>[2]Shutter!$Q13</f>
        <v>0</v>
      </c>
      <c r="AY10" s="161"/>
      <c r="AZ10" s="444">
        <f t="shared" si="32"/>
        <v>0</v>
      </c>
      <c r="BA10" s="496">
        <f t="shared" si="10"/>
        <v>0</v>
      </c>
      <c r="BB10" s="492">
        <f t="shared" si="11"/>
        <v>0</v>
      </c>
      <c r="BC10" s="364">
        <f t="shared" si="33"/>
        <v>0</v>
      </c>
      <c r="BD10" s="371">
        <f t="shared" si="12"/>
        <v>0</v>
      </c>
      <c r="BE10" s="372">
        <f t="shared" si="13"/>
        <v>0</v>
      </c>
      <c r="BF10" s="372">
        <f t="shared" si="34"/>
        <v>0</v>
      </c>
      <c r="BG10" s="371">
        <f t="shared" si="14"/>
        <v>0</v>
      </c>
      <c r="BH10" s="372">
        <f t="shared" si="15"/>
        <v>0</v>
      </c>
      <c r="BI10" s="372">
        <f t="shared" si="35"/>
        <v>0</v>
      </c>
      <c r="BJ10" s="436"/>
      <c r="BK10" s="160">
        <f>VLOOKUP($B10,Test!$A$5:$I$58,8,0)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[2]Shutter!$F14</f>
        <v>0</v>
      </c>
      <c r="F11" s="161"/>
      <c r="G11" s="448">
        <f t="shared" si="16"/>
        <v>0</v>
      </c>
      <c r="H11" s="476">
        <f>[2]Shutter!$G14</f>
        <v>0</v>
      </c>
      <c r="I11" s="161"/>
      <c r="J11" s="448">
        <f t="shared" si="17"/>
        <v>0</v>
      </c>
      <c r="K11" s="476">
        <f>[2]Shutter!$H14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[2]Shutter!$I14</f>
        <v>0</v>
      </c>
      <c r="R11" s="161"/>
      <c r="S11" s="462">
        <f t="shared" si="20"/>
        <v>0</v>
      </c>
      <c r="T11" s="161">
        <f>[2]Shutter!$J14</f>
        <v>0</v>
      </c>
      <c r="U11" s="161"/>
      <c r="V11" s="462">
        <f t="shared" si="21"/>
        <v>0</v>
      </c>
      <c r="W11" s="161">
        <f>[2]Shutter!$K14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[2]Shutter!$L14</f>
        <v>0</v>
      </c>
      <c r="AG11" s="161"/>
      <c r="AH11" s="462">
        <f t="shared" si="26"/>
        <v>0</v>
      </c>
      <c r="AI11" s="161">
        <f>[2]Shutter!$M14</f>
        <v>0</v>
      </c>
      <c r="AJ11" s="161"/>
      <c r="AK11" s="462">
        <f t="shared" si="27"/>
        <v>0</v>
      </c>
      <c r="AL11" s="161">
        <f>[2]Shutter!$N14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[2]Shutter!$O14</f>
        <v>0</v>
      </c>
      <c r="AS11" s="161"/>
      <c r="AT11" s="462">
        <f t="shared" si="30"/>
        <v>0</v>
      </c>
      <c r="AU11" s="161">
        <f>[2]Shutter!$P14</f>
        <v>0</v>
      </c>
      <c r="AV11" s="161"/>
      <c r="AW11" s="462">
        <f t="shared" si="31"/>
        <v>0</v>
      </c>
      <c r="AX11" s="161">
        <f>[2]Shutter!$Q14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VLOOKUP($B11,Test!$A$5:$I$58,8,0)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[2]Shutter!$F15</f>
        <v>0</v>
      </c>
      <c r="F12" s="161">
        <v>366</v>
      </c>
      <c r="G12" s="448">
        <f t="shared" si="16"/>
        <v>-366</v>
      </c>
      <c r="H12" s="476">
        <f>[2]Shutter!$G15</f>
        <v>0</v>
      </c>
      <c r="I12" s="161">
        <v>341.35</v>
      </c>
      <c r="J12" s="448">
        <f t="shared" si="17"/>
        <v>-341.35</v>
      </c>
      <c r="K12" s="476">
        <f>[2]Shutter!$H15</f>
        <v>0</v>
      </c>
      <c r="L12" s="161">
        <v>-707.35</v>
      </c>
      <c r="M12" s="444">
        <f t="shared" si="18"/>
        <v>707.35</v>
      </c>
      <c r="N12" s="404">
        <f t="shared" si="7"/>
        <v>0</v>
      </c>
      <c r="O12" s="161">
        <f t="shared" si="7"/>
        <v>0</v>
      </c>
      <c r="P12" s="403">
        <f t="shared" si="19"/>
        <v>0</v>
      </c>
      <c r="Q12" s="161">
        <f>[2]Shutter!$I15</f>
        <v>0</v>
      </c>
      <c r="R12" s="161">
        <v>358</v>
      </c>
      <c r="S12" s="462">
        <f t="shared" si="20"/>
        <v>-358</v>
      </c>
      <c r="T12" s="161">
        <f>[2]Shutter!$J15</f>
        <v>0</v>
      </c>
      <c r="U12" s="161"/>
      <c r="V12" s="462">
        <f t="shared" si="21"/>
        <v>0</v>
      </c>
      <c r="W12" s="161">
        <f>[2]Shutter!$K15</f>
        <v>0</v>
      </c>
      <c r="X12" s="161"/>
      <c r="Y12" s="462">
        <f t="shared" si="22"/>
        <v>0</v>
      </c>
      <c r="Z12" s="168">
        <f t="shared" si="8"/>
        <v>0</v>
      </c>
      <c r="AA12" s="161">
        <f t="shared" si="8"/>
        <v>358</v>
      </c>
      <c r="AB12" s="403">
        <f t="shared" si="23"/>
        <v>-358</v>
      </c>
      <c r="AC12" s="168">
        <f t="shared" si="24"/>
        <v>0</v>
      </c>
      <c r="AD12" s="161">
        <f t="shared" si="24"/>
        <v>358</v>
      </c>
      <c r="AE12" s="403">
        <f t="shared" si="25"/>
        <v>-358</v>
      </c>
      <c r="AF12" s="161">
        <f>[2]Shutter!$L15</f>
        <v>0</v>
      </c>
      <c r="AG12" s="161"/>
      <c r="AH12" s="462">
        <f t="shared" si="26"/>
        <v>0</v>
      </c>
      <c r="AI12" s="161">
        <f>[2]Shutter!$M15</f>
        <v>0</v>
      </c>
      <c r="AJ12" s="161"/>
      <c r="AK12" s="462">
        <f t="shared" si="27"/>
        <v>0</v>
      </c>
      <c r="AL12" s="161">
        <f>[2]Shutter!$N15</f>
        <v>0</v>
      </c>
      <c r="AM12" s="161"/>
      <c r="AN12" s="444">
        <f t="shared" si="28"/>
        <v>0</v>
      </c>
      <c r="AO12" s="404">
        <f t="shared" si="9"/>
        <v>0</v>
      </c>
      <c r="AP12" s="161">
        <f t="shared" si="9"/>
        <v>0</v>
      </c>
      <c r="AQ12" s="403">
        <f t="shared" si="29"/>
        <v>0</v>
      </c>
      <c r="AR12" s="161">
        <f>[2]Shutter!$O15</f>
        <v>0</v>
      </c>
      <c r="AS12" s="161"/>
      <c r="AT12" s="462">
        <f t="shared" si="30"/>
        <v>0</v>
      </c>
      <c r="AU12" s="161">
        <f>[2]Shutter!$P15</f>
        <v>0</v>
      </c>
      <c r="AV12" s="161"/>
      <c r="AW12" s="462">
        <f t="shared" si="31"/>
        <v>0</v>
      </c>
      <c r="AX12" s="161">
        <f>[2]Shutter!$Q15</f>
        <v>0</v>
      </c>
      <c r="AY12" s="161"/>
      <c r="AZ12" s="444">
        <f t="shared" si="32"/>
        <v>0</v>
      </c>
      <c r="BA12" s="496">
        <f t="shared" si="10"/>
        <v>0</v>
      </c>
      <c r="BB12" s="492">
        <f t="shared" si="11"/>
        <v>0</v>
      </c>
      <c r="BC12" s="364">
        <f t="shared" si="33"/>
        <v>0</v>
      </c>
      <c r="BD12" s="371">
        <f t="shared" si="12"/>
        <v>0</v>
      </c>
      <c r="BE12" s="372">
        <f t="shared" si="13"/>
        <v>0</v>
      </c>
      <c r="BF12" s="372">
        <f t="shared" si="34"/>
        <v>0</v>
      </c>
      <c r="BG12" s="371">
        <f t="shared" si="14"/>
        <v>0</v>
      </c>
      <c r="BH12" s="372">
        <f t="shared" si="15"/>
        <v>358</v>
      </c>
      <c r="BI12" s="372">
        <f t="shared" si="35"/>
        <v>-358</v>
      </c>
      <c r="BJ12" s="436"/>
      <c r="BK12" s="160">
        <f>VLOOKUP($B12,Test!$A$5:$I$58,8,0)</f>
        <v>717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[2]Shutter!$F16</f>
        <v>0</v>
      </c>
      <c r="F13" s="161"/>
      <c r="G13" s="448">
        <f t="shared" si="16"/>
        <v>0</v>
      </c>
      <c r="H13" s="476">
        <f>[2]Shutter!$G16</f>
        <v>0</v>
      </c>
      <c r="I13" s="161"/>
      <c r="J13" s="448">
        <f t="shared" si="17"/>
        <v>0</v>
      </c>
      <c r="K13" s="476">
        <f>[2]Shutter!$H16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[2]Shutter!$I16</f>
        <v>0</v>
      </c>
      <c r="R13" s="161"/>
      <c r="S13" s="462">
        <f t="shared" si="20"/>
        <v>0</v>
      </c>
      <c r="T13" s="161">
        <f>[2]Shutter!$J16</f>
        <v>0</v>
      </c>
      <c r="U13" s="161"/>
      <c r="V13" s="462">
        <f t="shared" si="21"/>
        <v>0</v>
      </c>
      <c r="W13" s="161">
        <f>[2]Shutter!$K16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[2]Shutter!$L16</f>
        <v>0</v>
      </c>
      <c r="AG13" s="161"/>
      <c r="AH13" s="462">
        <f t="shared" si="26"/>
        <v>0</v>
      </c>
      <c r="AI13" s="161">
        <f>[2]Shutter!$M16</f>
        <v>0</v>
      </c>
      <c r="AJ13" s="161"/>
      <c r="AK13" s="462">
        <f t="shared" si="27"/>
        <v>0</v>
      </c>
      <c r="AL13" s="161">
        <f>[2]Shutter!$N16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[2]Shutter!$O16</f>
        <v>0</v>
      </c>
      <c r="AS13" s="161"/>
      <c r="AT13" s="462">
        <f t="shared" si="30"/>
        <v>0</v>
      </c>
      <c r="AU13" s="161">
        <f>[2]Shutter!$P16</f>
        <v>0</v>
      </c>
      <c r="AV13" s="161"/>
      <c r="AW13" s="462">
        <f t="shared" si="31"/>
        <v>0</v>
      </c>
      <c r="AX13" s="161">
        <f>[2]Shutter!$Q16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VLOOKUP($B13,Test!$A$5:$I$58,8,0)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[2]Shutter!$F17</f>
        <v>0</v>
      </c>
      <c r="F14" s="161"/>
      <c r="G14" s="448">
        <f t="shared" si="16"/>
        <v>0</v>
      </c>
      <c r="H14" s="476">
        <f>[2]Shutter!$G17</f>
        <v>0</v>
      </c>
      <c r="I14" s="161"/>
      <c r="J14" s="448">
        <f t="shared" si="17"/>
        <v>0</v>
      </c>
      <c r="K14" s="476">
        <f>[2]Shutter!$H17</f>
        <v>0</v>
      </c>
      <c r="L14" s="161"/>
      <c r="M14" s="444">
        <f t="shared" si="18"/>
        <v>0</v>
      </c>
      <c r="N14" s="404">
        <f t="shared" si="7"/>
        <v>0</v>
      </c>
      <c r="O14" s="161">
        <f t="shared" si="7"/>
        <v>0</v>
      </c>
      <c r="P14" s="403">
        <f t="shared" si="19"/>
        <v>0</v>
      </c>
      <c r="Q14" s="161">
        <f>[2]Shutter!$I17</f>
        <v>0</v>
      </c>
      <c r="R14" s="161"/>
      <c r="S14" s="462">
        <f t="shared" si="20"/>
        <v>0</v>
      </c>
      <c r="T14" s="161">
        <f>[2]Shutter!$J17</f>
        <v>0</v>
      </c>
      <c r="U14" s="161"/>
      <c r="V14" s="462">
        <f t="shared" si="21"/>
        <v>0</v>
      </c>
      <c r="W14" s="161">
        <f>[2]Shutter!$K17</f>
        <v>0</v>
      </c>
      <c r="X14" s="161"/>
      <c r="Y14" s="462">
        <f t="shared" si="22"/>
        <v>0</v>
      </c>
      <c r="Z14" s="168">
        <f t="shared" si="8"/>
        <v>0</v>
      </c>
      <c r="AA14" s="161">
        <f t="shared" si="8"/>
        <v>0</v>
      </c>
      <c r="AB14" s="403">
        <f t="shared" si="23"/>
        <v>0</v>
      </c>
      <c r="AC14" s="168">
        <f t="shared" si="24"/>
        <v>0</v>
      </c>
      <c r="AD14" s="161">
        <f t="shared" si="24"/>
        <v>0</v>
      </c>
      <c r="AE14" s="403">
        <f t="shared" si="25"/>
        <v>0</v>
      </c>
      <c r="AF14" s="161">
        <f>[2]Shutter!$L17</f>
        <v>0</v>
      </c>
      <c r="AG14" s="161"/>
      <c r="AH14" s="462">
        <f t="shared" si="26"/>
        <v>0</v>
      </c>
      <c r="AI14" s="161">
        <f>[2]Shutter!$M17</f>
        <v>0</v>
      </c>
      <c r="AJ14" s="161"/>
      <c r="AK14" s="462">
        <f t="shared" si="27"/>
        <v>0</v>
      </c>
      <c r="AL14" s="161">
        <f>[2]Shutter!$N17</f>
        <v>0</v>
      </c>
      <c r="AM14" s="161"/>
      <c r="AN14" s="444">
        <f t="shared" si="28"/>
        <v>0</v>
      </c>
      <c r="AO14" s="404">
        <f t="shared" si="9"/>
        <v>0</v>
      </c>
      <c r="AP14" s="161">
        <f t="shared" si="9"/>
        <v>0</v>
      </c>
      <c r="AQ14" s="403">
        <f t="shared" si="29"/>
        <v>0</v>
      </c>
      <c r="AR14" s="161">
        <f>[2]Shutter!$O17</f>
        <v>0</v>
      </c>
      <c r="AS14" s="161"/>
      <c r="AT14" s="462">
        <f t="shared" si="30"/>
        <v>0</v>
      </c>
      <c r="AU14" s="161">
        <f>[2]Shutter!$P17</f>
        <v>0</v>
      </c>
      <c r="AV14" s="161"/>
      <c r="AW14" s="462">
        <f t="shared" si="31"/>
        <v>0</v>
      </c>
      <c r="AX14" s="161">
        <f>[2]Shutter!$Q17</f>
        <v>0</v>
      </c>
      <c r="AY14" s="161"/>
      <c r="AZ14" s="444">
        <f t="shared" si="32"/>
        <v>0</v>
      </c>
      <c r="BA14" s="496">
        <f t="shared" si="10"/>
        <v>0</v>
      </c>
      <c r="BB14" s="492">
        <f t="shared" si="11"/>
        <v>0</v>
      </c>
      <c r="BC14" s="364">
        <f t="shared" si="33"/>
        <v>0</v>
      </c>
      <c r="BD14" s="371">
        <f t="shared" si="12"/>
        <v>0</v>
      </c>
      <c r="BE14" s="372">
        <f t="shared" si="13"/>
        <v>0</v>
      </c>
      <c r="BF14" s="372">
        <f t="shared" si="34"/>
        <v>0</v>
      </c>
      <c r="BG14" s="371">
        <f t="shared" si="14"/>
        <v>0</v>
      </c>
      <c r="BH14" s="372">
        <f t="shared" si="15"/>
        <v>0</v>
      </c>
      <c r="BI14" s="372">
        <f t="shared" si="35"/>
        <v>0</v>
      </c>
      <c r="BJ14" s="436"/>
      <c r="BK14" s="160">
        <f>VLOOKUP($B14,Test!$A$5:$I$58,8,0)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[2]Shutter!$F18</f>
        <v>0</v>
      </c>
      <c r="F15" s="161"/>
      <c r="G15" s="448">
        <f t="shared" si="16"/>
        <v>0</v>
      </c>
      <c r="H15" s="476">
        <f>[2]Shutter!$G18</f>
        <v>0</v>
      </c>
      <c r="I15" s="161"/>
      <c r="J15" s="448">
        <f t="shared" si="17"/>
        <v>0</v>
      </c>
      <c r="K15" s="476">
        <f>[2]Shutter!$H18</f>
        <v>0</v>
      </c>
      <c r="L15" s="161"/>
      <c r="M15" s="444">
        <f t="shared" si="18"/>
        <v>0</v>
      </c>
      <c r="N15" s="404">
        <f t="shared" si="7"/>
        <v>0</v>
      </c>
      <c r="O15" s="161">
        <f t="shared" si="7"/>
        <v>0</v>
      </c>
      <c r="P15" s="403">
        <f t="shared" si="19"/>
        <v>0</v>
      </c>
      <c r="Q15" s="161">
        <f>[2]Shutter!$I18</f>
        <v>0</v>
      </c>
      <c r="R15" s="161"/>
      <c r="S15" s="462">
        <f t="shared" si="20"/>
        <v>0</v>
      </c>
      <c r="T15" s="161">
        <f>[2]Shutter!$J18</f>
        <v>0</v>
      </c>
      <c r="U15" s="161"/>
      <c r="V15" s="462">
        <f t="shared" si="21"/>
        <v>0</v>
      </c>
      <c r="W15" s="161">
        <f>[2]Shutter!$K18</f>
        <v>0</v>
      </c>
      <c r="X15" s="161"/>
      <c r="Y15" s="462">
        <f t="shared" si="22"/>
        <v>0</v>
      </c>
      <c r="Z15" s="168">
        <f t="shared" si="8"/>
        <v>0</v>
      </c>
      <c r="AA15" s="161">
        <f t="shared" si="8"/>
        <v>0</v>
      </c>
      <c r="AB15" s="403">
        <f t="shared" si="23"/>
        <v>0</v>
      </c>
      <c r="AC15" s="168">
        <f t="shared" si="24"/>
        <v>0</v>
      </c>
      <c r="AD15" s="161">
        <f t="shared" si="24"/>
        <v>0</v>
      </c>
      <c r="AE15" s="403">
        <f t="shared" si="25"/>
        <v>0</v>
      </c>
      <c r="AF15" s="161">
        <f>[2]Shutter!$L18</f>
        <v>0</v>
      </c>
      <c r="AG15" s="161"/>
      <c r="AH15" s="462">
        <f t="shared" si="26"/>
        <v>0</v>
      </c>
      <c r="AI15" s="161">
        <f>[2]Shutter!$M18</f>
        <v>0</v>
      </c>
      <c r="AJ15" s="161"/>
      <c r="AK15" s="462">
        <f t="shared" si="27"/>
        <v>0</v>
      </c>
      <c r="AL15" s="161">
        <f>[2]Shutter!$N18</f>
        <v>0</v>
      </c>
      <c r="AM15" s="161"/>
      <c r="AN15" s="444">
        <f t="shared" si="28"/>
        <v>0</v>
      </c>
      <c r="AO15" s="404">
        <f t="shared" si="9"/>
        <v>0</v>
      </c>
      <c r="AP15" s="161">
        <f t="shared" si="9"/>
        <v>0</v>
      </c>
      <c r="AQ15" s="403">
        <f t="shared" si="29"/>
        <v>0</v>
      </c>
      <c r="AR15" s="161">
        <f>[2]Shutter!$O18</f>
        <v>0</v>
      </c>
      <c r="AS15" s="161"/>
      <c r="AT15" s="462">
        <f t="shared" si="30"/>
        <v>0</v>
      </c>
      <c r="AU15" s="161">
        <f>[2]Shutter!$P18</f>
        <v>0</v>
      </c>
      <c r="AV15" s="161"/>
      <c r="AW15" s="462">
        <f t="shared" si="31"/>
        <v>0</v>
      </c>
      <c r="AX15" s="161">
        <f>[2]Shutter!$Q18</f>
        <v>0</v>
      </c>
      <c r="AY15" s="161"/>
      <c r="AZ15" s="444">
        <f t="shared" si="32"/>
        <v>0</v>
      </c>
      <c r="BA15" s="496">
        <f t="shared" si="10"/>
        <v>0</v>
      </c>
      <c r="BB15" s="492">
        <f t="shared" si="11"/>
        <v>0</v>
      </c>
      <c r="BC15" s="364">
        <f t="shared" si="33"/>
        <v>0</v>
      </c>
      <c r="BD15" s="371">
        <f t="shared" si="12"/>
        <v>0</v>
      </c>
      <c r="BE15" s="372">
        <f t="shared" si="13"/>
        <v>0</v>
      </c>
      <c r="BF15" s="372">
        <f t="shared" si="34"/>
        <v>0</v>
      </c>
      <c r="BG15" s="371">
        <f t="shared" si="14"/>
        <v>0</v>
      </c>
      <c r="BH15" s="372">
        <f t="shared" si="15"/>
        <v>0</v>
      </c>
      <c r="BI15" s="372">
        <f t="shared" si="35"/>
        <v>0</v>
      </c>
      <c r="BJ15" s="436"/>
      <c r="BK15" s="160">
        <f>VLOOKUP($B15,Test!$A$5:$I$58,8,0)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[2]Shutter!$F19</f>
        <v>0</v>
      </c>
      <c r="F16" s="161"/>
      <c r="G16" s="448">
        <f t="shared" si="16"/>
        <v>0</v>
      </c>
      <c r="H16" s="476">
        <f>[2]Shutter!$G19</f>
        <v>0</v>
      </c>
      <c r="I16" s="161"/>
      <c r="J16" s="448">
        <f t="shared" si="17"/>
        <v>0</v>
      </c>
      <c r="K16" s="476">
        <f>[2]Shutter!$H19</f>
        <v>0</v>
      </c>
      <c r="L16" s="161"/>
      <c r="M16" s="444">
        <f t="shared" si="18"/>
        <v>0</v>
      </c>
      <c r="N16" s="404">
        <f t="shared" si="7"/>
        <v>0</v>
      </c>
      <c r="O16" s="161">
        <f t="shared" si="7"/>
        <v>0</v>
      </c>
      <c r="P16" s="403">
        <f t="shared" si="19"/>
        <v>0</v>
      </c>
      <c r="Q16" s="161">
        <f>[2]Shutter!$I19</f>
        <v>0</v>
      </c>
      <c r="R16" s="161"/>
      <c r="S16" s="462">
        <f t="shared" si="20"/>
        <v>0</v>
      </c>
      <c r="T16" s="161">
        <f>[2]Shutter!$J19</f>
        <v>0</v>
      </c>
      <c r="U16" s="161"/>
      <c r="V16" s="462">
        <f t="shared" si="21"/>
        <v>0</v>
      </c>
      <c r="W16" s="161">
        <f>[2]Shutter!$K19</f>
        <v>0</v>
      </c>
      <c r="X16" s="161"/>
      <c r="Y16" s="462">
        <f t="shared" si="22"/>
        <v>0</v>
      </c>
      <c r="Z16" s="168">
        <f t="shared" si="8"/>
        <v>0</v>
      </c>
      <c r="AA16" s="161">
        <f t="shared" si="8"/>
        <v>0</v>
      </c>
      <c r="AB16" s="403">
        <f t="shared" si="23"/>
        <v>0</v>
      </c>
      <c r="AC16" s="168">
        <f t="shared" si="24"/>
        <v>0</v>
      </c>
      <c r="AD16" s="161">
        <f t="shared" si="24"/>
        <v>0</v>
      </c>
      <c r="AE16" s="403">
        <f t="shared" si="25"/>
        <v>0</v>
      </c>
      <c r="AF16" s="161">
        <f>[2]Shutter!$L19</f>
        <v>0</v>
      </c>
      <c r="AG16" s="161"/>
      <c r="AH16" s="462">
        <f t="shared" si="26"/>
        <v>0</v>
      </c>
      <c r="AI16" s="161">
        <f>[2]Shutter!$M19</f>
        <v>0</v>
      </c>
      <c r="AJ16" s="161"/>
      <c r="AK16" s="462">
        <f t="shared" si="27"/>
        <v>0</v>
      </c>
      <c r="AL16" s="161">
        <f>[2]Shutter!$N19</f>
        <v>0</v>
      </c>
      <c r="AM16" s="161"/>
      <c r="AN16" s="444">
        <f t="shared" si="28"/>
        <v>0</v>
      </c>
      <c r="AO16" s="404">
        <f t="shared" si="9"/>
        <v>0</v>
      </c>
      <c r="AP16" s="161">
        <f t="shared" si="9"/>
        <v>0</v>
      </c>
      <c r="AQ16" s="403">
        <f t="shared" si="29"/>
        <v>0</v>
      </c>
      <c r="AR16" s="161">
        <f>[2]Shutter!$O19</f>
        <v>0</v>
      </c>
      <c r="AS16" s="161"/>
      <c r="AT16" s="462">
        <f t="shared" si="30"/>
        <v>0</v>
      </c>
      <c r="AU16" s="161">
        <f>[2]Shutter!$P19</f>
        <v>0</v>
      </c>
      <c r="AV16" s="161"/>
      <c r="AW16" s="462">
        <f t="shared" si="31"/>
        <v>0</v>
      </c>
      <c r="AX16" s="161">
        <f>[2]Shutter!$Q19</f>
        <v>0</v>
      </c>
      <c r="AY16" s="161"/>
      <c r="AZ16" s="444">
        <f t="shared" si="32"/>
        <v>0</v>
      </c>
      <c r="BA16" s="496">
        <f t="shared" si="10"/>
        <v>0</v>
      </c>
      <c r="BB16" s="492">
        <f t="shared" si="11"/>
        <v>0</v>
      </c>
      <c r="BC16" s="364">
        <f t="shared" si="33"/>
        <v>0</v>
      </c>
      <c r="BD16" s="371">
        <f t="shared" si="12"/>
        <v>0</v>
      </c>
      <c r="BE16" s="372">
        <f t="shared" si="13"/>
        <v>0</v>
      </c>
      <c r="BF16" s="372">
        <f t="shared" si="34"/>
        <v>0</v>
      </c>
      <c r="BG16" s="371">
        <f t="shared" si="14"/>
        <v>0</v>
      </c>
      <c r="BH16" s="372">
        <f t="shared" si="15"/>
        <v>0</v>
      </c>
      <c r="BI16" s="372">
        <f t="shared" si="35"/>
        <v>0</v>
      </c>
      <c r="BJ16" s="436"/>
      <c r="BK16" s="160">
        <f>VLOOKUP($B16,Test!$A$5:$I$58,8,0)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[2]Shutter!$F20</f>
        <v>0</v>
      </c>
      <c r="F17" s="161"/>
      <c r="G17" s="448">
        <f t="shared" si="16"/>
        <v>0</v>
      </c>
      <c r="H17" s="476">
        <f>[2]Shutter!$G20</f>
        <v>0</v>
      </c>
      <c r="I17" s="161"/>
      <c r="J17" s="448">
        <f t="shared" si="17"/>
        <v>0</v>
      </c>
      <c r="K17" s="476">
        <f>[2]Shutter!$H20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[2]Shutter!$I20</f>
        <v>0</v>
      </c>
      <c r="R17" s="161"/>
      <c r="S17" s="462">
        <f t="shared" si="20"/>
        <v>0</v>
      </c>
      <c r="T17" s="161">
        <f>[2]Shutter!$J20</f>
        <v>0</v>
      </c>
      <c r="U17" s="161"/>
      <c r="V17" s="462">
        <f t="shared" si="21"/>
        <v>0</v>
      </c>
      <c r="W17" s="161">
        <f>[2]Shutter!$K20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[2]Shutter!$L20</f>
        <v>0</v>
      </c>
      <c r="AG17" s="161"/>
      <c r="AH17" s="462">
        <f t="shared" si="26"/>
        <v>0</v>
      </c>
      <c r="AI17" s="161">
        <f>[2]Shutter!$M20</f>
        <v>0</v>
      </c>
      <c r="AJ17" s="161"/>
      <c r="AK17" s="462">
        <f t="shared" si="27"/>
        <v>0</v>
      </c>
      <c r="AL17" s="161">
        <f>[2]Shutter!$N20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[2]Shutter!$O20</f>
        <v>0</v>
      </c>
      <c r="AS17" s="161"/>
      <c r="AT17" s="462">
        <f t="shared" si="30"/>
        <v>0</v>
      </c>
      <c r="AU17" s="161">
        <f>[2]Shutter!$P20</f>
        <v>0</v>
      </c>
      <c r="AV17" s="161"/>
      <c r="AW17" s="462">
        <f t="shared" si="31"/>
        <v>0</v>
      </c>
      <c r="AX17" s="161">
        <f>[2]Shutter!$Q20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VLOOKUP($B17,Test!$A$5:$I$58,8,0)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[2]Shutter!$F21</f>
        <v>0</v>
      </c>
      <c r="F18" s="161"/>
      <c r="G18" s="448">
        <f t="shared" si="16"/>
        <v>0</v>
      </c>
      <c r="H18" s="476">
        <f>[2]Shutter!$G21</f>
        <v>0</v>
      </c>
      <c r="I18" s="161"/>
      <c r="J18" s="448">
        <f t="shared" si="17"/>
        <v>0</v>
      </c>
      <c r="K18" s="476">
        <f>[2]Shutter!$H21</f>
        <v>0</v>
      </c>
      <c r="L18" s="161"/>
      <c r="M18" s="444">
        <f t="shared" si="18"/>
        <v>0</v>
      </c>
      <c r="N18" s="404">
        <f t="shared" si="7"/>
        <v>0</v>
      </c>
      <c r="O18" s="161">
        <f t="shared" si="7"/>
        <v>0</v>
      </c>
      <c r="P18" s="403">
        <f t="shared" si="19"/>
        <v>0</v>
      </c>
      <c r="Q18" s="161">
        <f>[2]Shutter!$I21</f>
        <v>0</v>
      </c>
      <c r="R18" s="161"/>
      <c r="S18" s="462">
        <f t="shared" si="20"/>
        <v>0</v>
      </c>
      <c r="T18" s="161">
        <f>[2]Shutter!$J21</f>
        <v>0</v>
      </c>
      <c r="U18" s="161"/>
      <c r="V18" s="462">
        <f t="shared" si="21"/>
        <v>0</v>
      </c>
      <c r="W18" s="161">
        <f>[2]Shutter!$K21</f>
        <v>0</v>
      </c>
      <c r="X18" s="161"/>
      <c r="Y18" s="462">
        <f t="shared" si="22"/>
        <v>0</v>
      </c>
      <c r="Z18" s="168">
        <f t="shared" si="8"/>
        <v>0</v>
      </c>
      <c r="AA18" s="161">
        <f t="shared" si="8"/>
        <v>0</v>
      </c>
      <c r="AB18" s="403">
        <f t="shared" si="23"/>
        <v>0</v>
      </c>
      <c r="AC18" s="168">
        <f t="shared" si="24"/>
        <v>0</v>
      </c>
      <c r="AD18" s="161">
        <f t="shared" si="24"/>
        <v>0</v>
      </c>
      <c r="AE18" s="403">
        <f t="shared" si="25"/>
        <v>0</v>
      </c>
      <c r="AF18" s="161">
        <f>[2]Shutter!$L21</f>
        <v>0</v>
      </c>
      <c r="AG18" s="161"/>
      <c r="AH18" s="462">
        <f t="shared" si="26"/>
        <v>0</v>
      </c>
      <c r="AI18" s="161">
        <f>[2]Shutter!$M21</f>
        <v>0</v>
      </c>
      <c r="AJ18" s="161"/>
      <c r="AK18" s="462">
        <f t="shared" si="27"/>
        <v>0</v>
      </c>
      <c r="AL18" s="161">
        <f>[2]Shutter!$N21</f>
        <v>0</v>
      </c>
      <c r="AM18" s="161"/>
      <c r="AN18" s="444">
        <f t="shared" si="28"/>
        <v>0</v>
      </c>
      <c r="AO18" s="404">
        <f t="shared" si="9"/>
        <v>0</v>
      </c>
      <c r="AP18" s="161">
        <f t="shared" si="9"/>
        <v>0</v>
      </c>
      <c r="AQ18" s="403">
        <f t="shared" si="29"/>
        <v>0</v>
      </c>
      <c r="AR18" s="161">
        <f>[2]Shutter!$O21</f>
        <v>0</v>
      </c>
      <c r="AS18" s="161"/>
      <c r="AT18" s="462">
        <f t="shared" si="30"/>
        <v>0</v>
      </c>
      <c r="AU18" s="161">
        <f>[2]Shutter!$P21</f>
        <v>0</v>
      </c>
      <c r="AV18" s="161"/>
      <c r="AW18" s="462">
        <f t="shared" si="31"/>
        <v>0</v>
      </c>
      <c r="AX18" s="161">
        <f>[2]Shutter!$Q21</f>
        <v>0</v>
      </c>
      <c r="AY18" s="161"/>
      <c r="AZ18" s="444">
        <f t="shared" si="32"/>
        <v>0</v>
      </c>
      <c r="BA18" s="496">
        <f t="shared" si="10"/>
        <v>0</v>
      </c>
      <c r="BB18" s="492">
        <f t="shared" si="11"/>
        <v>0</v>
      </c>
      <c r="BC18" s="364">
        <f t="shared" si="33"/>
        <v>0</v>
      </c>
      <c r="BD18" s="371">
        <f t="shared" si="12"/>
        <v>0</v>
      </c>
      <c r="BE18" s="372">
        <f t="shared" si="13"/>
        <v>0</v>
      </c>
      <c r="BF18" s="372">
        <f t="shared" si="34"/>
        <v>0</v>
      </c>
      <c r="BG18" s="371">
        <f t="shared" si="14"/>
        <v>0</v>
      </c>
      <c r="BH18" s="372">
        <f t="shared" si="15"/>
        <v>0</v>
      </c>
      <c r="BI18" s="372">
        <f t="shared" si="35"/>
        <v>0</v>
      </c>
      <c r="BJ18" s="436"/>
      <c r="BK18" s="160">
        <f>VLOOKUP($B18,Test!$A$5:$I$58,8,0)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[2]Shutter!$F22</f>
        <v>0</v>
      </c>
      <c r="F19" s="161"/>
      <c r="G19" s="448">
        <f t="shared" si="16"/>
        <v>0</v>
      </c>
      <c r="H19" s="476">
        <f>[2]Shutter!$G22</f>
        <v>0</v>
      </c>
      <c r="I19" s="161"/>
      <c r="J19" s="448">
        <f t="shared" si="17"/>
        <v>0</v>
      </c>
      <c r="K19" s="476">
        <f>[2]Shutter!$H22</f>
        <v>0</v>
      </c>
      <c r="L19" s="161"/>
      <c r="M19" s="444">
        <f t="shared" si="18"/>
        <v>0</v>
      </c>
      <c r="N19" s="404">
        <f t="shared" si="7"/>
        <v>0</v>
      </c>
      <c r="O19" s="161">
        <f t="shared" si="7"/>
        <v>0</v>
      </c>
      <c r="P19" s="403">
        <f t="shared" si="19"/>
        <v>0</v>
      </c>
      <c r="Q19" s="161">
        <f>[2]Shutter!$I22</f>
        <v>0</v>
      </c>
      <c r="R19" s="161"/>
      <c r="S19" s="462">
        <f t="shared" si="20"/>
        <v>0</v>
      </c>
      <c r="T19" s="161">
        <f>[2]Shutter!$J22</f>
        <v>0</v>
      </c>
      <c r="U19" s="161"/>
      <c r="V19" s="462">
        <f t="shared" si="21"/>
        <v>0</v>
      </c>
      <c r="W19" s="161">
        <f>[2]Shutter!$K22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0</v>
      </c>
      <c r="AB19" s="403">
        <f t="shared" si="23"/>
        <v>0</v>
      </c>
      <c r="AC19" s="168">
        <f t="shared" si="24"/>
        <v>0</v>
      </c>
      <c r="AD19" s="161">
        <f t="shared" si="24"/>
        <v>0</v>
      </c>
      <c r="AE19" s="403">
        <f t="shared" si="25"/>
        <v>0</v>
      </c>
      <c r="AF19" s="161">
        <f>[2]Shutter!$L22</f>
        <v>0</v>
      </c>
      <c r="AG19" s="161"/>
      <c r="AH19" s="462">
        <f t="shared" si="26"/>
        <v>0</v>
      </c>
      <c r="AI19" s="161">
        <f>[2]Shutter!$M22</f>
        <v>0</v>
      </c>
      <c r="AJ19" s="161"/>
      <c r="AK19" s="462">
        <f t="shared" si="27"/>
        <v>0</v>
      </c>
      <c r="AL19" s="161">
        <f>[2]Shutter!$N22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[2]Shutter!$O22</f>
        <v>0</v>
      </c>
      <c r="AS19" s="161"/>
      <c r="AT19" s="462">
        <f t="shared" si="30"/>
        <v>0</v>
      </c>
      <c r="AU19" s="161">
        <f>[2]Shutter!$P22</f>
        <v>0</v>
      </c>
      <c r="AV19" s="161"/>
      <c r="AW19" s="462">
        <f t="shared" si="31"/>
        <v>0</v>
      </c>
      <c r="AX19" s="161">
        <f>[2]Shutter!$Q22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0</v>
      </c>
      <c r="BI19" s="372">
        <f t="shared" si="35"/>
        <v>0</v>
      </c>
      <c r="BJ19" s="436"/>
      <c r="BK19" s="160">
        <f>VLOOKUP($B19,Test!$A$5:$I$58,8,0)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[2]Shutter!$F23</f>
        <v>0</v>
      </c>
      <c r="F20" s="161"/>
      <c r="G20" s="448">
        <f t="shared" si="16"/>
        <v>0</v>
      </c>
      <c r="H20" s="476">
        <f>[2]Shutter!$G23</f>
        <v>0</v>
      </c>
      <c r="I20" s="161"/>
      <c r="J20" s="448">
        <f t="shared" si="17"/>
        <v>0</v>
      </c>
      <c r="K20" s="476">
        <f>[2]Shutter!$H23</f>
        <v>0</v>
      </c>
      <c r="L20" s="161"/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[2]Shutter!$I23</f>
        <v>0</v>
      </c>
      <c r="R20" s="161"/>
      <c r="S20" s="462">
        <f t="shared" si="20"/>
        <v>0</v>
      </c>
      <c r="T20" s="161">
        <f>[2]Shutter!$J23</f>
        <v>0</v>
      </c>
      <c r="U20" s="161"/>
      <c r="V20" s="462">
        <f t="shared" si="21"/>
        <v>0</v>
      </c>
      <c r="W20" s="161">
        <f>[2]Shutter!$K23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[2]Shutter!$L23</f>
        <v>0</v>
      </c>
      <c r="AG20" s="161"/>
      <c r="AH20" s="462">
        <f t="shared" si="26"/>
        <v>0</v>
      </c>
      <c r="AI20" s="161">
        <f>[2]Shutter!$M23</f>
        <v>0</v>
      </c>
      <c r="AJ20" s="161"/>
      <c r="AK20" s="462">
        <f t="shared" si="27"/>
        <v>0</v>
      </c>
      <c r="AL20" s="161">
        <f>[2]Shutter!$N23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[2]Shutter!$O23</f>
        <v>0</v>
      </c>
      <c r="AS20" s="161"/>
      <c r="AT20" s="462">
        <f t="shared" si="30"/>
        <v>0</v>
      </c>
      <c r="AU20" s="161">
        <f>[2]Shutter!$P23</f>
        <v>0</v>
      </c>
      <c r="AV20" s="161"/>
      <c r="AW20" s="462">
        <f t="shared" si="31"/>
        <v>0</v>
      </c>
      <c r="AX20" s="161">
        <f>[2]Shutter!$Q23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VLOOKUP($B20,Test!$A$5:$I$58,8,0)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[2]Shutter!$F24</f>
        <v>0</v>
      </c>
      <c r="F21" s="161"/>
      <c r="G21" s="448">
        <f t="shared" si="16"/>
        <v>0</v>
      </c>
      <c r="H21" s="476">
        <f>[2]Shutter!$G24</f>
        <v>0</v>
      </c>
      <c r="I21" s="161"/>
      <c r="J21" s="448">
        <f t="shared" si="17"/>
        <v>0</v>
      </c>
      <c r="K21" s="476">
        <f>[2]Shutter!$H24</f>
        <v>0</v>
      </c>
      <c r="L21" s="161"/>
      <c r="M21" s="444">
        <f t="shared" si="18"/>
        <v>0</v>
      </c>
      <c r="N21" s="404">
        <f t="shared" si="7"/>
        <v>0</v>
      </c>
      <c r="O21" s="161">
        <f t="shared" si="7"/>
        <v>0</v>
      </c>
      <c r="P21" s="403">
        <f t="shared" si="19"/>
        <v>0</v>
      </c>
      <c r="Q21" s="161">
        <f>[2]Shutter!$I24</f>
        <v>0</v>
      </c>
      <c r="R21" s="161"/>
      <c r="S21" s="462">
        <f t="shared" si="20"/>
        <v>0</v>
      </c>
      <c r="T21" s="161">
        <f>[2]Shutter!$J24</f>
        <v>0</v>
      </c>
      <c r="U21" s="161"/>
      <c r="V21" s="462">
        <f t="shared" si="21"/>
        <v>0</v>
      </c>
      <c r="W21" s="161">
        <f>[2]Shutter!$K24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0</v>
      </c>
      <c r="AB21" s="403">
        <f t="shared" si="23"/>
        <v>0</v>
      </c>
      <c r="AC21" s="168">
        <f t="shared" si="24"/>
        <v>0</v>
      </c>
      <c r="AD21" s="161">
        <f t="shared" si="24"/>
        <v>0</v>
      </c>
      <c r="AE21" s="403">
        <f t="shared" si="25"/>
        <v>0</v>
      </c>
      <c r="AF21" s="161">
        <f>[2]Shutter!$L24</f>
        <v>0</v>
      </c>
      <c r="AG21" s="161"/>
      <c r="AH21" s="462">
        <f t="shared" si="26"/>
        <v>0</v>
      </c>
      <c r="AI21" s="161">
        <f>[2]Shutter!$M24</f>
        <v>0</v>
      </c>
      <c r="AJ21" s="161"/>
      <c r="AK21" s="462">
        <f t="shared" si="27"/>
        <v>0</v>
      </c>
      <c r="AL21" s="161">
        <f>[2]Shutter!$N24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[2]Shutter!$O24</f>
        <v>0</v>
      </c>
      <c r="AS21" s="161"/>
      <c r="AT21" s="462">
        <f t="shared" si="30"/>
        <v>0</v>
      </c>
      <c r="AU21" s="161">
        <f>[2]Shutter!$P24</f>
        <v>0</v>
      </c>
      <c r="AV21" s="161"/>
      <c r="AW21" s="462">
        <f t="shared" si="31"/>
        <v>0</v>
      </c>
      <c r="AX21" s="161">
        <f>[2]Shutter!$Q24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0</v>
      </c>
      <c r="BI21" s="372">
        <f t="shared" si="35"/>
        <v>0</v>
      </c>
      <c r="BJ21" s="436"/>
      <c r="BK21" s="160">
        <f>VLOOKUP($B21,Test!$A$5:$I$58,8,0)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[2]Shutter!$F25</f>
        <v>0</v>
      </c>
      <c r="F22" s="161"/>
      <c r="G22" s="448">
        <f t="shared" si="16"/>
        <v>0</v>
      </c>
      <c r="H22" s="476">
        <f>[2]Shutter!$G25</f>
        <v>0</v>
      </c>
      <c r="I22" s="161"/>
      <c r="J22" s="448">
        <f t="shared" si="17"/>
        <v>0</v>
      </c>
      <c r="K22" s="476">
        <f>[2]Shutter!$H25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[2]Shutter!$I25</f>
        <v>0</v>
      </c>
      <c r="R22" s="161"/>
      <c r="S22" s="462">
        <f t="shared" si="20"/>
        <v>0</v>
      </c>
      <c r="T22" s="161">
        <f>[2]Shutter!$J25</f>
        <v>0</v>
      </c>
      <c r="U22" s="161"/>
      <c r="V22" s="462">
        <f t="shared" si="21"/>
        <v>0</v>
      </c>
      <c r="W22" s="161">
        <f>[2]Shutter!$K25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[2]Shutter!$L25</f>
        <v>0</v>
      </c>
      <c r="AG22" s="161"/>
      <c r="AH22" s="462">
        <f t="shared" si="26"/>
        <v>0</v>
      </c>
      <c r="AI22" s="161">
        <f>[2]Shutter!$M25</f>
        <v>0</v>
      </c>
      <c r="AJ22" s="161"/>
      <c r="AK22" s="462">
        <f t="shared" si="27"/>
        <v>0</v>
      </c>
      <c r="AL22" s="161">
        <f>[2]Shutter!$N25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[2]Shutter!$O25</f>
        <v>0</v>
      </c>
      <c r="AS22" s="161"/>
      <c r="AT22" s="462">
        <f t="shared" si="30"/>
        <v>0</v>
      </c>
      <c r="AU22" s="161">
        <f>[2]Shutter!$P25</f>
        <v>0</v>
      </c>
      <c r="AV22" s="161"/>
      <c r="AW22" s="462">
        <f t="shared" si="31"/>
        <v>0</v>
      </c>
      <c r="AX22" s="161">
        <f>[2]Shutter!$Q25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VLOOKUP($B22,Test!$A$5:$I$58,8,0)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[2]Shutter!$F26</f>
        <v>0</v>
      </c>
      <c r="F23" s="161"/>
      <c r="G23" s="448">
        <f t="shared" si="16"/>
        <v>0</v>
      </c>
      <c r="H23" s="476">
        <f>[2]Shutter!$G26</f>
        <v>0</v>
      </c>
      <c r="I23" s="161"/>
      <c r="J23" s="448">
        <f t="shared" si="17"/>
        <v>0</v>
      </c>
      <c r="K23" s="476">
        <f>[2]Shutter!$H26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[2]Shutter!$I26</f>
        <v>0</v>
      </c>
      <c r="R23" s="161"/>
      <c r="S23" s="462">
        <f t="shared" si="20"/>
        <v>0</v>
      </c>
      <c r="T23" s="161">
        <f>[2]Shutter!$J26</f>
        <v>0</v>
      </c>
      <c r="U23" s="161"/>
      <c r="V23" s="462">
        <f t="shared" si="21"/>
        <v>0</v>
      </c>
      <c r="W23" s="161">
        <f>[2]Shutter!$K26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[2]Shutter!$L26</f>
        <v>0</v>
      </c>
      <c r="AG23" s="161"/>
      <c r="AH23" s="462">
        <f t="shared" si="26"/>
        <v>0</v>
      </c>
      <c r="AI23" s="161">
        <f>[2]Shutter!$M26</f>
        <v>0</v>
      </c>
      <c r="AJ23" s="161"/>
      <c r="AK23" s="462">
        <f t="shared" si="27"/>
        <v>0</v>
      </c>
      <c r="AL23" s="161">
        <f>[2]Shutter!$N26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[2]Shutter!$O26</f>
        <v>0</v>
      </c>
      <c r="AS23" s="161"/>
      <c r="AT23" s="462">
        <f t="shared" si="30"/>
        <v>0</v>
      </c>
      <c r="AU23" s="161">
        <f>[2]Shutter!$P26</f>
        <v>0</v>
      </c>
      <c r="AV23" s="161"/>
      <c r="AW23" s="462">
        <f t="shared" si="31"/>
        <v>0</v>
      </c>
      <c r="AX23" s="161">
        <f>[2]Shutter!$Q26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VLOOKUP($B23,Test!$A$5:$I$58,8,0)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[2]Shutter!$F27</f>
        <v>0</v>
      </c>
      <c r="F24" s="161"/>
      <c r="G24" s="448">
        <f t="shared" si="16"/>
        <v>0</v>
      </c>
      <c r="H24" s="476">
        <f>[2]Shutter!$G27</f>
        <v>0</v>
      </c>
      <c r="I24" s="161"/>
      <c r="J24" s="448">
        <f t="shared" si="17"/>
        <v>0</v>
      </c>
      <c r="K24" s="476">
        <f>[2]Shutter!$H27</f>
        <v>0</v>
      </c>
      <c r="L24" s="161"/>
      <c r="M24" s="444">
        <f t="shared" si="18"/>
        <v>0</v>
      </c>
      <c r="N24" s="404">
        <f t="shared" si="37"/>
        <v>0</v>
      </c>
      <c r="O24" s="161">
        <f t="shared" si="37"/>
        <v>0</v>
      </c>
      <c r="P24" s="403">
        <f t="shared" si="19"/>
        <v>0</v>
      </c>
      <c r="Q24" s="161">
        <f>[2]Shutter!$I27</f>
        <v>0</v>
      </c>
      <c r="R24" s="161"/>
      <c r="S24" s="462">
        <f t="shared" si="20"/>
        <v>0</v>
      </c>
      <c r="T24" s="161">
        <f>[2]Shutter!$J27</f>
        <v>0</v>
      </c>
      <c r="U24" s="161"/>
      <c r="V24" s="462">
        <f t="shared" si="21"/>
        <v>0</v>
      </c>
      <c r="W24" s="161">
        <f>[2]Shutter!$K27</f>
        <v>0</v>
      </c>
      <c r="X24" s="161"/>
      <c r="Y24" s="462">
        <f t="shared" si="22"/>
        <v>0</v>
      </c>
      <c r="Z24" s="168">
        <f t="shared" si="38"/>
        <v>0</v>
      </c>
      <c r="AA24" s="161">
        <f t="shared" si="38"/>
        <v>0</v>
      </c>
      <c r="AB24" s="403">
        <f t="shared" si="23"/>
        <v>0</v>
      </c>
      <c r="AC24" s="168">
        <f t="shared" si="24"/>
        <v>0</v>
      </c>
      <c r="AD24" s="161">
        <f t="shared" si="24"/>
        <v>0</v>
      </c>
      <c r="AE24" s="403">
        <f t="shared" si="25"/>
        <v>0</v>
      </c>
      <c r="AF24" s="161">
        <f>[2]Shutter!$L27</f>
        <v>0</v>
      </c>
      <c r="AG24" s="161"/>
      <c r="AH24" s="462">
        <f t="shared" si="26"/>
        <v>0</v>
      </c>
      <c r="AI24" s="161">
        <f>[2]Shutter!$M27</f>
        <v>0</v>
      </c>
      <c r="AJ24" s="161"/>
      <c r="AK24" s="462">
        <f t="shared" si="27"/>
        <v>0</v>
      </c>
      <c r="AL24" s="161">
        <f>[2]Shutter!$N27</f>
        <v>0</v>
      </c>
      <c r="AM24" s="161"/>
      <c r="AN24" s="444">
        <f t="shared" si="28"/>
        <v>0</v>
      </c>
      <c r="AO24" s="404">
        <f t="shared" si="9"/>
        <v>0</v>
      </c>
      <c r="AP24" s="161">
        <f t="shared" si="9"/>
        <v>0</v>
      </c>
      <c r="AQ24" s="403">
        <f t="shared" si="29"/>
        <v>0</v>
      </c>
      <c r="AR24" s="161">
        <f>[2]Shutter!$O27</f>
        <v>0</v>
      </c>
      <c r="AS24" s="161"/>
      <c r="AT24" s="462">
        <f t="shared" si="30"/>
        <v>0</v>
      </c>
      <c r="AU24" s="161">
        <f>[2]Shutter!$P27</f>
        <v>0</v>
      </c>
      <c r="AV24" s="161"/>
      <c r="AW24" s="462">
        <f t="shared" si="31"/>
        <v>0</v>
      </c>
      <c r="AX24" s="161">
        <f>[2]Shutter!$Q27</f>
        <v>0</v>
      </c>
      <c r="AY24" s="161"/>
      <c r="AZ24" s="444">
        <f t="shared" si="32"/>
        <v>0</v>
      </c>
      <c r="BA24" s="496">
        <f t="shared" si="10"/>
        <v>0</v>
      </c>
      <c r="BB24" s="492">
        <f t="shared" si="11"/>
        <v>0</v>
      </c>
      <c r="BC24" s="364">
        <f t="shared" si="33"/>
        <v>0</v>
      </c>
      <c r="BD24" s="371">
        <f t="shared" si="12"/>
        <v>0</v>
      </c>
      <c r="BE24" s="372">
        <f t="shared" si="13"/>
        <v>0</v>
      </c>
      <c r="BF24" s="372">
        <f t="shared" si="34"/>
        <v>0</v>
      </c>
      <c r="BG24" s="371">
        <f t="shared" si="14"/>
        <v>0</v>
      </c>
      <c r="BH24" s="372">
        <f t="shared" si="15"/>
        <v>0</v>
      </c>
      <c r="BI24" s="372">
        <f t="shared" si="35"/>
        <v>0</v>
      </c>
      <c r="BJ24" s="436"/>
      <c r="BK24" s="160">
        <f>VLOOKUP($B24,Test!$A$5:$I$58,8,0)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[2]Shutter!$F28</f>
        <v>0</v>
      </c>
      <c r="F25" s="161"/>
      <c r="G25" s="448">
        <f t="shared" si="16"/>
        <v>0</v>
      </c>
      <c r="H25" s="476">
        <f>[2]Shutter!$G28</f>
        <v>0</v>
      </c>
      <c r="I25" s="161"/>
      <c r="J25" s="448">
        <f t="shared" si="17"/>
        <v>0</v>
      </c>
      <c r="K25" s="476">
        <f>[2]Shutter!$H28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[2]Shutter!$I28</f>
        <v>0</v>
      </c>
      <c r="R25" s="161"/>
      <c r="S25" s="462">
        <f t="shared" si="20"/>
        <v>0</v>
      </c>
      <c r="T25" s="161">
        <f>[2]Shutter!$J28</f>
        <v>0</v>
      </c>
      <c r="U25" s="161"/>
      <c r="V25" s="462">
        <f t="shared" si="21"/>
        <v>0</v>
      </c>
      <c r="W25" s="161">
        <f>[2]Shutter!$K28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[2]Shutter!$L28</f>
        <v>0</v>
      </c>
      <c r="AG25" s="161"/>
      <c r="AH25" s="462">
        <f t="shared" si="26"/>
        <v>0</v>
      </c>
      <c r="AI25" s="161">
        <f>[2]Shutter!$M28</f>
        <v>0</v>
      </c>
      <c r="AJ25" s="161"/>
      <c r="AK25" s="462">
        <f t="shared" si="27"/>
        <v>0</v>
      </c>
      <c r="AL25" s="161">
        <f>[2]Shutter!$N28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[2]Shutter!$O28</f>
        <v>0</v>
      </c>
      <c r="AS25" s="161"/>
      <c r="AT25" s="462">
        <f t="shared" si="30"/>
        <v>0</v>
      </c>
      <c r="AU25" s="161">
        <f>[2]Shutter!$P28</f>
        <v>0</v>
      </c>
      <c r="AV25" s="161"/>
      <c r="AW25" s="462">
        <f t="shared" si="31"/>
        <v>0</v>
      </c>
      <c r="AX25" s="161">
        <f>[2]Shutter!$Q28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VLOOKUP($B25,Test!$A$5:$I$58,8,0)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[2]Shutter!$F29</f>
        <v>0</v>
      </c>
      <c r="F26" s="161"/>
      <c r="G26" s="448">
        <f t="shared" si="16"/>
        <v>0</v>
      </c>
      <c r="H26" s="476">
        <f>[2]Shutter!$G29</f>
        <v>0</v>
      </c>
      <c r="I26" s="161"/>
      <c r="J26" s="448">
        <f t="shared" si="17"/>
        <v>0</v>
      </c>
      <c r="K26" s="476">
        <f>[2]Shutter!$H29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[2]Shutter!$I29</f>
        <v>0</v>
      </c>
      <c r="R26" s="161"/>
      <c r="S26" s="462">
        <f t="shared" si="20"/>
        <v>0</v>
      </c>
      <c r="T26" s="161">
        <f>[2]Shutter!$J29</f>
        <v>0</v>
      </c>
      <c r="U26" s="161"/>
      <c r="V26" s="462">
        <f t="shared" si="21"/>
        <v>0</v>
      </c>
      <c r="W26" s="161">
        <f>[2]Shutter!$K29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[2]Shutter!$L29</f>
        <v>0</v>
      </c>
      <c r="AG26" s="161"/>
      <c r="AH26" s="462">
        <f t="shared" si="26"/>
        <v>0</v>
      </c>
      <c r="AI26" s="161">
        <f>[2]Shutter!$M29</f>
        <v>0</v>
      </c>
      <c r="AJ26" s="161"/>
      <c r="AK26" s="462">
        <f t="shared" si="27"/>
        <v>0</v>
      </c>
      <c r="AL26" s="161">
        <f>[2]Shutter!$N29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[2]Shutter!$O29</f>
        <v>0</v>
      </c>
      <c r="AS26" s="161"/>
      <c r="AT26" s="462">
        <f t="shared" si="30"/>
        <v>0</v>
      </c>
      <c r="AU26" s="161">
        <f>[2]Shutter!$P29</f>
        <v>0</v>
      </c>
      <c r="AV26" s="161"/>
      <c r="AW26" s="462">
        <f t="shared" si="31"/>
        <v>0</v>
      </c>
      <c r="AX26" s="161">
        <f>[2]Shutter!$Q29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VLOOKUP($B26,Test!$A$5:$I$58,8,0)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[2]Shutter!$F30</f>
        <v>0</v>
      </c>
      <c r="F27" s="161"/>
      <c r="G27" s="448">
        <f t="shared" si="16"/>
        <v>0</v>
      </c>
      <c r="H27" s="476">
        <f>[2]Shutter!$G30</f>
        <v>0</v>
      </c>
      <c r="I27" s="161"/>
      <c r="J27" s="448">
        <f t="shared" si="17"/>
        <v>0</v>
      </c>
      <c r="K27" s="476">
        <f>[2]Shutter!$H30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[2]Shutter!$I30</f>
        <v>0</v>
      </c>
      <c r="R27" s="161"/>
      <c r="S27" s="462">
        <f t="shared" si="20"/>
        <v>0</v>
      </c>
      <c r="T27" s="161">
        <f>[2]Shutter!$J30</f>
        <v>0</v>
      </c>
      <c r="U27" s="161"/>
      <c r="V27" s="462">
        <f t="shared" si="21"/>
        <v>0</v>
      </c>
      <c r="W27" s="161">
        <f>[2]Shutter!$K30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[2]Shutter!$L30</f>
        <v>0</v>
      </c>
      <c r="AG27" s="161"/>
      <c r="AH27" s="462">
        <f t="shared" si="26"/>
        <v>0</v>
      </c>
      <c r="AI27" s="161">
        <f>[2]Shutter!$M30</f>
        <v>0</v>
      </c>
      <c r="AJ27" s="161"/>
      <c r="AK27" s="462">
        <f t="shared" si="27"/>
        <v>0</v>
      </c>
      <c r="AL27" s="161">
        <f>[2]Shutter!$N30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[2]Shutter!$O30</f>
        <v>0</v>
      </c>
      <c r="AS27" s="161"/>
      <c r="AT27" s="462">
        <f t="shared" si="30"/>
        <v>0</v>
      </c>
      <c r="AU27" s="161">
        <f>[2]Shutter!$P30</f>
        <v>0</v>
      </c>
      <c r="AV27" s="161"/>
      <c r="AW27" s="462">
        <f t="shared" si="31"/>
        <v>0</v>
      </c>
      <c r="AX27" s="161">
        <f>[2]Shutter!$Q30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VLOOKUP($B27,Test!$A$5:$I$58,8,0)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[2]Shutter!$F31</f>
        <v>0</v>
      </c>
      <c r="F28" s="161"/>
      <c r="G28" s="448">
        <f t="shared" si="16"/>
        <v>0</v>
      </c>
      <c r="H28" s="476">
        <f>[2]Shutter!$G31</f>
        <v>0</v>
      </c>
      <c r="I28" s="161"/>
      <c r="J28" s="448">
        <f t="shared" si="17"/>
        <v>0</v>
      </c>
      <c r="K28" s="476">
        <f>[2]Shutter!$H31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[2]Shutter!$I31</f>
        <v>0</v>
      </c>
      <c r="R28" s="161"/>
      <c r="S28" s="462">
        <f t="shared" si="20"/>
        <v>0</v>
      </c>
      <c r="T28" s="161">
        <f>[2]Shutter!$J31</f>
        <v>0</v>
      </c>
      <c r="U28" s="161"/>
      <c r="V28" s="462">
        <f t="shared" si="21"/>
        <v>0</v>
      </c>
      <c r="W28" s="161">
        <f>[2]Shutter!$K31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[2]Shutter!$L31</f>
        <v>0</v>
      </c>
      <c r="AG28" s="161"/>
      <c r="AH28" s="462">
        <f t="shared" si="26"/>
        <v>0</v>
      </c>
      <c r="AI28" s="161">
        <f>[2]Shutter!$M31</f>
        <v>0</v>
      </c>
      <c r="AJ28" s="161"/>
      <c r="AK28" s="462">
        <f t="shared" si="27"/>
        <v>0</v>
      </c>
      <c r="AL28" s="161">
        <f>[2]Shutter!$N31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[2]Shutter!$O31</f>
        <v>0</v>
      </c>
      <c r="AS28" s="161"/>
      <c r="AT28" s="462">
        <f t="shared" si="30"/>
        <v>0</v>
      </c>
      <c r="AU28" s="161">
        <f>[2]Shutter!$P31</f>
        <v>0</v>
      </c>
      <c r="AV28" s="161"/>
      <c r="AW28" s="462">
        <f t="shared" si="31"/>
        <v>0</v>
      </c>
      <c r="AX28" s="161">
        <f>[2]Shutter!$Q31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VLOOKUP($B28,Test!$A$5:$I$58,8,0)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[2]Shutter!$F32</f>
        <v>0</v>
      </c>
      <c r="F29" s="161"/>
      <c r="G29" s="448">
        <f t="shared" si="16"/>
        <v>0</v>
      </c>
      <c r="H29" s="476">
        <f>[2]Shutter!$G32</f>
        <v>0</v>
      </c>
      <c r="I29" s="161"/>
      <c r="J29" s="448">
        <f t="shared" si="17"/>
        <v>0</v>
      </c>
      <c r="K29" s="476">
        <f>[2]Shutter!$H32</f>
        <v>0</v>
      </c>
      <c r="L29" s="161"/>
      <c r="M29" s="444">
        <f t="shared" si="18"/>
        <v>0</v>
      </c>
      <c r="N29" s="404">
        <f>+E29+H29+K29</f>
        <v>0</v>
      </c>
      <c r="O29" s="161">
        <f>+F29+I29+L29</f>
        <v>0</v>
      </c>
      <c r="P29" s="403">
        <f t="shared" si="19"/>
        <v>0</v>
      </c>
      <c r="Q29" s="161">
        <f>[2]Shutter!$I32</f>
        <v>0</v>
      </c>
      <c r="R29" s="161"/>
      <c r="S29" s="462">
        <f t="shared" si="20"/>
        <v>0</v>
      </c>
      <c r="T29" s="161">
        <f>[2]Shutter!$J32</f>
        <v>0</v>
      </c>
      <c r="U29" s="161"/>
      <c r="V29" s="462">
        <f t="shared" si="21"/>
        <v>0</v>
      </c>
      <c r="W29" s="161">
        <f>[2]Shutter!$K32</f>
        <v>0</v>
      </c>
      <c r="X29" s="161"/>
      <c r="Y29" s="462">
        <f t="shared" si="22"/>
        <v>0</v>
      </c>
      <c r="Z29" s="168">
        <f>+Q29+T29+W29</f>
        <v>0</v>
      </c>
      <c r="AA29" s="161">
        <f>+R29+U29+X29</f>
        <v>0</v>
      </c>
      <c r="AB29" s="403">
        <f t="shared" si="23"/>
        <v>0</v>
      </c>
      <c r="AC29" s="168">
        <f t="shared" si="24"/>
        <v>0</v>
      </c>
      <c r="AD29" s="161">
        <f t="shared" si="24"/>
        <v>0</v>
      </c>
      <c r="AE29" s="403">
        <f t="shared" si="25"/>
        <v>0</v>
      </c>
      <c r="AF29" s="161">
        <f>[2]Shutter!$L32</f>
        <v>0</v>
      </c>
      <c r="AG29" s="161"/>
      <c r="AH29" s="462">
        <f t="shared" si="26"/>
        <v>0</v>
      </c>
      <c r="AI29" s="161">
        <f>[2]Shutter!$M32</f>
        <v>0</v>
      </c>
      <c r="AJ29" s="161"/>
      <c r="AK29" s="462">
        <f t="shared" si="27"/>
        <v>0</v>
      </c>
      <c r="AL29" s="161">
        <f>[2]Shutter!$N32</f>
        <v>0</v>
      </c>
      <c r="AM29" s="161"/>
      <c r="AN29" s="444">
        <f t="shared" si="28"/>
        <v>0</v>
      </c>
      <c r="AO29" s="404">
        <f t="shared" si="9"/>
        <v>0</v>
      </c>
      <c r="AP29" s="161">
        <f t="shared" si="9"/>
        <v>0</v>
      </c>
      <c r="AQ29" s="403">
        <f t="shared" si="29"/>
        <v>0</v>
      </c>
      <c r="AR29" s="161">
        <f>[2]Shutter!$O32</f>
        <v>0</v>
      </c>
      <c r="AS29" s="161"/>
      <c r="AT29" s="462">
        <f t="shared" si="30"/>
        <v>0</v>
      </c>
      <c r="AU29" s="161">
        <f>[2]Shutter!$P32</f>
        <v>0</v>
      </c>
      <c r="AV29" s="161"/>
      <c r="AW29" s="462">
        <f t="shared" si="31"/>
        <v>0</v>
      </c>
      <c r="AX29" s="161">
        <f>[2]Shutter!$Q32</f>
        <v>0</v>
      </c>
      <c r="AY29" s="161"/>
      <c r="AZ29" s="444">
        <f t="shared" si="32"/>
        <v>0</v>
      </c>
      <c r="BA29" s="496">
        <f t="shared" si="10"/>
        <v>0</v>
      </c>
      <c r="BB29" s="492">
        <f t="shared" si="11"/>
        <v>0</v>
      </c>
      <c r="BC29" s="364">
        <f t="shared" si="33"/>
        <v>0</v>
      </c>
      <c r="BD29" s="371">
        <f t="shared" si="12"/>
        <v>0</v>
      </c>
      <c r="BE29" s="372">
        <f t="shared" si="13"/>
        <v>0</v>
      </c>
      <c r="BF29" s="372">
        <f t="shared" si="34"/>
        <v>0</v>
      </c>
      <c r="BG29" s="371">
        <f t="shared" si="14"/>
        <v>0</v>
      </c>
      <c r="BH29" s="372">
        <f t="shared" si="15"/>
        <v>0</v>
      </c>
      <c r="BI29" s="372">
        <f t="shared" si="35"/>
        <v>0</v>
      </c>
      <c r="BJ29" s="436"/>
      <c r="BK29" s="160">
        <f>VLOOKUP($B29,Test!$A$5:$I$58,8,0)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[2]Shutter!$F33</f>
        <v>0</v>
      </c>
      <c r="F30" s="161"/>
      <c r="G30" s="448">
        <f t="shared" si="16"/>
        <v>0</v>
      </c>
      <c r="H30" s="476">
        <f>[2]Shutter!$G33</f>
        <v>0</v>
      </c>
      <c r="I30" s="161"/>
      <c r="J30" s="448">
        <f t="shared" si="17"/>
        <v>0</v>
      </c>
      <c r="K30" s="476">
        <f>[2]Shutter!$H33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[2]Shutter!$I33</f>
        <v>0</v>
      </c>
      <c r="R30" s="161"/>
      <c r="S30" s="462">
        <f t="shared" si="20"/>
        <v>0</v>
      </c>
      <c r="T30" s="161">
        <f>[2]Shutter!$J33</f>
        <v>0</v>
      </c>
      <c r="U30" s="161"/>
      <c r="V30" s="462">
        <f t="shared" si="21"/>
        <v>0</v>
      </c>
      <c r="W30" s="161">
        <f>[2]Shutter!$K33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[2]Shutter!$L33</f>
        <v>0</v>
      </c>
      <c r="AG30" s="161"/>
      <c r="AH30" s="462">
        <f t="shared" si="26"/>
        <v>0</v>
      </c>
      <c r="AI30" s="161">
        <f>[2]Shutter!$M33</f>
        <v>0</v>
      </c>
      <c r="AJ30" s="161"/>
      <c r="AK30" s="462">
        <f t="shared" si="27"/>
        <v>0</v>
      </c>
      <c r="AL30" s="161">
        <f>[2]Shutter!$N33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[2]Shutter!$O33</f>
        <v>0</v>
      </c>
      <c r="AS30" s="161"/>
      <c r="AT30" s="462">
        <f t="shared" si="30"/>
        <v>0</v>
      </c>
      <c r="AU30" s="161">
        <f>[2]Shutter!$P33</f>
        <v>0</v>
      </c>
      <c r="AV30" s="161"/>
      <c r="AW30" s="462">
        <f t="shared" si="31"/>
        <v>0</v>
      </c>
      <c r="AX30" s="161">
        <f>[2]Shutter!$Q33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VLOOKUP($B30,Test!$A$5:$I$58,8,0)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[2]Shutter!$F34</f>
        <v>0</v>
      </c>
      <c r="F31" s="161"/>
      <c r="G31" s="448">
        <f t="shared" si="16"/>
        <v>0</v>
      </c>
      <c r="H31" s="476">
        <f>[2]Shutter!$G34</f>
        <v>0</v>
      </c>
      <c r="I31" s="161"/>
      <c r="J31" s="448">
        <f t="shared" si="17"/>
        <v>0</v>
      </c>
      <c r="K31" s="476">
        <f>[2]Shutter!$H34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[2]Shutter!$I34</f>
        <v>0</v>
      </c>
      <c r="R31" s="161"/>
      <c r="S31" s="462">
        <f t="shared" si="20"/>
        <v>0</v>
      </c>
      <c r="T31" s="161">
        <f>[2]Shutter!$J34</f>
        <v>0</v>
      </c>
      <c r="U31" s="161"/>
      <c r="V31" s="462">
        <f t="shared" si="21"/>
        <v>0</v>
      </c>
      <c r="W31" s="161">
        <f>[2]Shutter!$K34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[2]Shutter!$L34</f>
        <v>0</v>
      </c>
      <c r="AG31" s="161"/>
      <c r="AH31" s="462">
        <f t="shared" si="26"/>
        <v>0</v>
      </c>
      <c r="AI31" s="161">
        <f>[2]Shutter!$M34</f>
        <v>0</v>
      </c>
      <c r="AJ31" s="161"/>
      <c r="AK31" s="462">
        <f t="shared" si="27"/>
        <v>0</v>
      </c>
      <c r="AL31" s="161">
        <f>[2]Shutter!$N34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[2]Shutter!$O34</f>
        <v>0</v>
      </c>
      <c r="AS31" s="161"/>
      <c r="AT31" s="462">
        <f t="shared" si="30"/>
        <v>0</v>
      </c>
      <c r="AU31" s="161">
        <f>[2]Shutter!$P34</f>
        <v>0</v>
      </c>
      <c r="AV31" s="161"/>
      <c r="AW31" s="462">
        <f t="shared" si="31"/>
        <v>0</v>
      </c>
      <c r="AX31" s="161">
        <f>[2]Shutter!$Q34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VLOOKUP($B31,Test!$A$5:$I$58,8,0)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[2]Shutter!$F35</f>
        <v>0</v>
      </c>
      <c r="F32" s="161"/>
      <c r="G32" s="448">
        <f t="shared" si="16"/>
        <v>0</v>
      </c>
      <c r="H32" s="476">
        <f>[2]Shutter!$G35</f>
        <v>0</v>
      </c>
      <c r="I32" s="161"/>
      <c r="J32" s="448">
        <f t="shared" si="17"/>
        <v>0</v>
      </c>
      <c r="K32" s="476">
        <f>[2]Shutter!$H35</f>
        <v>0</v>
      </c>
      <c r="L32" s="161"/>
      <c r="M32" s="444">
        <f t="shared" si="18"/>
        <v>0</v>
      </c>
      <c r="N32" s="404">
        <f t="shared" si="39"/>
        <v>0</v>
      </c>
      <c r="O32" s="161">
        <f t="shared" si="39"/>
        <v>0</v>
      </c>
      <c r="P32" s="403">
        <f t="shared" si="19"/>
        <v>0</v>
      </c>
      <c r="Q32" s="161">
        <f>[2]Shutter!$I35</f>
        <v>0</v>
      </c>
      <c r="R32" s="161"/>
      <c r="S32" s="462">
        <f t="shared" si="20"/>
        <v>0</v>
      </c>
      <c r="T32" s="161">
        <f>[2]Shutter!$J35</f>
        <v>0</v>
      </c>
      <c r="U32" s="161"/>
      <c r="V32" s="462">
        <f t="shared" si="21"/>
        <v>0</v>
      </c>
      <c r="W32" s="161">
        <f>[2]Shutter!$K35</f>
        <v>0</v>
      </c>
      <c r="X32" s="161"/>
      <c r="Y32" s="462">
        <f t="shared" si="22"/>
        <v>0</v>
      </c>
      <c r="Z32" s="168">
        <f t="shared" si="40"/>
        <v>0</v>
      </c>
      <c r="AA32" s="161">
        <f t="shared" si="40"/>
        <v>0</v>
      </c>
      <c r="AB32" s="403">
        <f t="shared" si="23"/>
        <v>0</v>
      </c>
      <c r="AC32" s="168">
        <f t="shared" si="24"/>
        <v>0</v>
      </c>
      <c r="AD32" s="161">
        <f t="shared" si="24"/>
        <v>0</v>
      </c>
      <c r="AE32" s="403">
        <f t="shared" si="25"/>
        <v>0</v>
      </c>
      <c r="AF32" s="161">
        <f>[2]Shutter!$L35</f>
        <v>0</v>
      </c>
      <c r="AG32" s="161"/>
      <c r="AH32" s="462">
        <f t="shared" si="26"/>
        <v>0</v>
      </c>
      <c r="AI32" s="161">
        <f>[2]Shutter!$M35</f>
        <v>0</v>
      </c>
      <c r="AJ32" s="161"/>
      <c r="AK32" s="462">
        <f t="shared" si="27"/>
        <v>0</v>
      </c>
      <c r="AL32" s="161">
        <f>[2]Shutter!$N35</f>
        <v>0</v>
      </c>
      <c r="AM32" s="161"/>
      <c r="AN32" s="444">
        <f t="shared" si="28"/>
        <v>0</v>
      </c>
      <c r="AO32" s="404">
        <f t="shared" si="9"/>
        <v>0</v>
      </c>
      <c r="AP32" s="161">
        <f t="shared" si="9"/>
        <v>0</v>
      </c>
      <c r="AQ32" s="403">
        <f t="shared" si="29"/>
        <v>0</v>
      </c>
      <c r="AR32" s="161">
        <f>[2]Shutter!$O35</f>
        <v>0</v>
      </c>
      <c r="AS32" s="161"/>
      <c r="AT32" s="462">
        <f t="shared" si="30"/>
        <v>0</v>
      </c>
      <c r="AU32" s="161">
        <f>[2]Shutter!$P35</f>
        <v>0</v>
      </c>
      <c r="AV32" s="161"/>
      <c r="AW32" s="462">
        <f t="shared" si="31"/>
        <v>0</v>
      </c>
      <c r="AX32" s="161">
        <f>[2]Shutter!$Q35</f>
        <v>0</v>
      </c>
      <c r="AY32" s="161"/>
      <c r="AZ32" s="444">
        <f t="shared" si="32"/>
        <v>0</v>
      </c>
      <c r="BA32" s="496">
        <f t="shared" si="10"/>
        <v>0</v>
      </c>
      <c r="BB32" s="492">
        <f t="shared" si="11"/>
        <v>0</v>
      </c>
      <c r="BC32" s="364">
        <f t="shared" si="33"/>
        <v>0</v>
      </c>
      <c r="BD32" s="371">
        <f t="shared" si="12"/>
        <v>0</v>
      </c>
      <c r="BE32" s="372">
        <f t="shared" si="13"/>
        <v>0</v>
      </c>
      <c r="BF32" s="372">
        <f t="shared" si="34"/>
        <v>0</v>
      </c>
      <c r="BG32" s="371">
        <f t="shared" si="14"/>
        <v>0</v>
      </c>
      <c r="BH32" s="372">
        <f t="shared" si="15"/>
        <v>0</v>
      </c>
      <c r="BI32" s="372">
        <f t="shared" si="35"/>
        <v>0</v>
      </c>
      <c r="BJ32" s="436"/>
      <c r="BK32" s="160">
        <f>VLOOKUP($B32,Test!$A$5:$I$58,8,0)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[2]Shutter!$F36</f>
        <v>0</v>
      </c>
      <c r="F33" s="161"/>
      <c r="G33" s="448">
        <f t="shared" si="16"/>
        <v>0</v>
      </c>
      <c r="H33" s="476">
        <f>[2]Shutter!$G36</f>
        <v>0</v>
      </c>
      <c r="I33" s="161"/>
      <c r="J33" s="448">
        <f t="shared" si="17"/>
        <v>0</v>
      </c>
      <c r="K33" s="476">
        <f>[2]Shutter!$H36</f>
        <v>0</v>
      </c>
      <c r="L33" s="161"/>
      <c r="M33" s="444">
        <f t="shared" si="18"/>
        <v>0</v>
      </c>
      <c r="N33" s="404">
        <f t="shared" si="39"/>
        <v>0</v>
      </c>
      <c r="O33" s="161">
        <f t="shared" si="39"/>
        <v>0</v>
      </c>
      <c r="P33" s="403">
        <f t="shared" si="19"/>
        <v>0</v>
      </c>
      <c r="Q33" s="161">
        <f>[2]Shutter!$I36</f>
        <v>0</v>
      </c>
      <c r="R33" s="161"/>
      <c r="S33" s="462">
        <f t="shared" si="20"/>
        <v>0</v>
      </c>
      <c r="T33" s="161">
        <f>[2]Shutter!$J36</f>
        <v>0</v>
      </c>
      <c r="U33" s="161"/>
      <c r="V33" s="462">
        <f t="shared" si="21"/>
        <v>0</v>
      </c>
      <c r="W33" s="161">
        <f>[2]Shutter!$K36</f>
        <v>0</v>
      </c>
      <c r="X33" s="161"/>
      <c r="Y33" s="462">
        <f t="shared" si="22"/>
        <v>0</v>
      </c>
      <c r="Z33" s="168">
        <f t="shared" si="40"/>
        <v>0</v>
      </c>
      <c r="AA33" s="161">
        <f t="shared" si="40"/>
        <v>0</v>
      </c>
      <c r="AB33" s="403">
        <f t="shared" si="23"/>
        <v>0</v>
      </c>
      <c r="AC33" s="168">
        <f t="shared" si="24"/>
        <v>0</v>
      </c>
      <c r="AD33" s="161">
        <f t="shared" si="24"/>
        <v>0</v>
      </c>
      <c r="AE33" s="403">
        <f t="shared" si="25"/>
        <v>0</v>
      </c>
      <c r="AF33" s="161">
        <f>[2]Shutter!$L36</f>
        <v>0</v>
      </c>
      <c r="AG33" s="161"/>
      <c r="AH33" s="462">
        <f t="shared" si="26"/>
        <v>0</v>
      </c>
      <c r="AI33" s="161">
        <f>[2]Shutter!$M36</f>
        <v>0</v>
      </c>
      <c r="AJ33" s="161"/>
      <c r="AK33" s="462">
        <f t="shared" si="27"/>
        <v>0</v>
      </c>
      <c r="AL33" s="161">
        <f>[2]Shutter!$N36</f>
        <v>0</v>
      </c>
      <c r="AM33" s="161"/>
      <c r="AN33" s="444">
        <f t="shared" si="28"/>
        <v>0</v>
      </c>
      <c r="AO33" s="404">
        <f t="shared" si="9"/>
        <v>0</v>
      </c>
      <c r="AP33" s="161">
        <f t="shared" si="9"/>
        <v>0</v>
      </c>
      <c r="AQ33" s="403">
        <f t="shared" si="29"/>
        <v>0</v>
      </c>
      <c r="AR33" s="161">
        <f>[2]Shutter!$O36</f>
        <v>0</v>
      </c>
      <c r="AS33" s="161"/>
      <c r="AT33" s="462">
        <f t="shared" si="30"/>
        <v>0</v>
      </c>
      <c r="AU33" s="161">
        <f>[2]Shutter!$P36</f>
        <v>0</v>
      </c>
      <c r="AV33" s="161"/>
      <c r="AW33" s="462">
        <f t="shared" si="31"/>
        <v>0</v>
      </c>
      <c r="AX33" s="161">
        <f>[2]Shutter!$Q36</f>
        <v>0</v>
      </c>
      <c r="AY33" s="161"/>
      <c r="AZ33" s="444">
        <f t="shared" si="32"/>
        <v>0</v>
      </c>
      <c r="BA33" s="496">
        <f t="shared" si="10"/>
        <v>0</v>
      </c>
      <c r="BB33" s="492">
        <f t="shared" si="11"/>
        <v>0</v>
      </c>
      <c r="BC33" s="364">
        <f t="shared" si="33"/>
        <v>0</v>
      </c>
      <c r="BD33" s="371">
        <f t="shared" si="12"/>
        <v>0</v>
      </c>
      <c r="BE33" s="372">
        <f t="shared" si="13"/>
        <v>0</v>
      </c>
      <c r="BF33" s="372">
        <f t="shared" si="34"/>
        <v>0</v>
      </c>
      <c r="BG33" s="371">
        <f t="shared" si="14"/>
        <v>0</v>
      </c>
      <c r="BH33" s="372">
        <f t="shared" si="15"/>
        <v>0</v>
      </c>
      <c r="BI33" s="372">
        <f t="shared" si="35"/>
        <v>0</v>
      </c>
      <c r="BJ33" s="436"/>
      <c r="BK33" s="160">
        <f>VLOOKUP($B33,Test!$A$5:$I$58,8,0)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[2]Shutter!$F37</f>
        <v>0</v>
      </c>
      <c r="F34" s="161"/>
      <c r="G34" s="448">
        <f t="shared" si="16"/>
        <v>0</v>
      </c>
      <c r="H34" s="476">
        <f>[2]Shutter!$G37</f>
        <v>0</v>
      </c>
      <c r="I34" s="161"/>
      <c r="J34" s="448">
        <f t="shared" si="17"/>
        <v>0</v>
      </c>
      <c r="K34" s="476">
        <f>[2]Shutter!$H37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[2]Shutter!$I37</f>
        <v>0</v>
      </c>
      <c r="R34" s="161"/>
      <c r="S34" s="462">
        <f t="shared" si="20"/>
        <v>0</v>
      </c>
      <c r="T34" s="161">
        <f>[2]Shutter!$J37</f>
        <v>0</v>
      </c>
      <c r="U34" s="161"/>
      <c r="V34" s="462">
        <f t="shared" si="21"/>
        <v>0</v>
      </c>
      <c r="W34" s="161">
        <f>[2]Shutter!$K37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[2]Shutter!$L37</f>
        <v>0</v>
      </c>
      <c r="AG34" s="161"/>
      <c r="AH34" s="462">
        <f t="shared" si="26"/>
        <v>0</v>
      </c>
      <c r="AI34" s="161">
        <f>[2]Shutter!$M37</f>
        <v>0</v>
      </c>
      <c r="AJ34" s="161"/>
      <c r="AK34" s="462">
        <f t="shared" si="27"/>
        <v>0</v>
      </c>
      <c r="AL34" s="161">
        <f>[2]Shutter!$N37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[2]Shutter!$O37</f>
        <v>0</v>
      </c>
      <c r="AS34" s="161"/>
      <c r="AT34" s="462">
        <f t="shared" si="30"/>
        <v>0</v>
      </c>
      <c r="AU34" s="161">
        <f>[2]Shutter!$P37</f>
        <v>0</v>
      </c>
      <c r="AV34" s="161"/>
      <c r="AW34" s="462">
        <f t="shared" si="31"/>
        <v>0</v>
      </c>
      <c r="AX34" s="161">
        <f>[2]Shutter!$Q37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VLOOKUP($B34,Test!$A$5:$I$58,8,0)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[2]Shutter!$F38</f>
        <v>0</v>
      </c>
      <c r="F35" s="161"/>
      <c r="G35" s="448">
        <f t="shared" si="16"/>
        <v>0</v>
      </c>
      <c r="H35" s="476">
        <f>[2]Shutter!$G38</f>
        <v>0</v>
      </c>
      <c r="I35" s="161"/>
      <c r="J35" s="448">
        <f t="shared" si="17"/>
        <v>0</v>
      </c>
      <c r="K35" s="476">
        <f>[2]Shutter!$H38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[2]Shutter!$I38</f>
        <v>0</v>
      </c>
      <c r="R35" s="161"/>
      <c r="S35" s="462">
        <f t="shared" si="20"/>
        <v>0</v>
      </c>
      <c r="T35" s="161">
        <f>[2]Shutter!$J38</f>
        <v>0</v>
      </c>
      <c r="U35" s="161"/>
      <c r="V35" s="462">
        <f t="shared" si="21"/>
        <v>0</v>
      </c>
      <c r="W35" s="161">
        <f>[2]Shutter!$K38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[2]Shutter!$L38</f>
        <v>0</v>
      </c>
      <c r="AG35" s="161"/>
      <c r="AH35" s="462">
        <f t="shared" si="26"/>
        <v>0</v>
      </c>
      <c r="AI35" s="161">
        <f>[2]Shutter!$M38</f>
        <v>0</v>
      </c>
      <c r="AJ35" s="161"/>
      <c r="AK35" s="462">
        <f t="shared" si="27"/>
        <v>0</v>
      </c>
      <c r="AL35" s="161">
        <f>[2]Shutter!$N38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[2]Shutter!$O38</f>
        <v>0</v>
      </c>
      <c r="AS35" s="161"/>
      <c r="AT35" s="462">
        <f t="shared" si="30"/>
        <v>0</v>
      </c>
      <c r="AU35" s="161">
        <f>[2]Shutter!$P38</f>
        <v>0</v>
      </c>
      <c r="AV35" s="161"/>
      <c r="AW35" s="462">
        <f t="shared" si="31"/>
        <v>0</v>
      </c>
      <c r="AX35" s="161">
        <f>[2]Shutter!$Q38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VLOOKUP($B35,Test!$A$5:$I$58,8,0)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[2]Shutter!$F39</f>
        <v>0</v>
      </c>
      <c r="F36" s="161"/>
      <c r="G36" s="448">
        <f t="shared" si="16"/>
        <v>0</v>
      </c>
      <c r="H36" s="476">
        <f>[2]Shutter!$G39</f>
        <v>0</v>
      </c>
      <c r="I36" s="161"/>
      <c r="J36" s="448">
        <f t="shared" si="17"/>
        <v>0</v>
      </c>
      <c r="K36" s="476">
        <f>[2]Shutter!$H39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[2]Shutter!$I39</f>
        <v>0</v>
      </c>
      <c r="R36" s="161"/>
      <c r="S36" s="462">
        <f t="shared" si="20"/>
        <v>0</v>
      </c>
      <c r="T36" s="161">
        <f>[2]Shutter!$J39</f>
        <v>0</v>
      </c>
      <c r="U36" s="161"/>
      <c r="V36" s="462">
        <f t="shared" si="21"/>
        <v>0</v>
      </c>
      <c r="W36" s="161">
        <f>[2]Shutter!$K39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[2]Shutter!$L39</f>
        <v>0</v>
      </c>
      <c r="AG36" s="161"/>
      <c r="AH36" s="462">
        <f t="shared" si="26"/>
        <v>0</v>
      </c>
      <c r="AI36" s="161">
        <f>[2]Shutter!$M39</f>
        <v>0</v>
      </c>
      <c r="AJ36" s="161"/>
      <c r="AK36" s="462">
        <f t="shared" si="27"/>
        <v>0</v>
      </c>
      <c r="AL36" s="161">
        <f>[2]Shutter!$N39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[2]Shutter!$O39</f>
        <v>0</v>
      </c>
      <c r="AS36" s="161"/>
      <c r="AT36" s="462">
        <f t="shared" si="30"/>
        <v>0</v>
      </c>
      <c r="AU36" s="161">
        <f>[2]Shutter!$P39</f>
        <v>0</v>
      </c>
      <c r="AV36" s="161"/>
      <c r="AW36" s="462">
        <f t="shared" si="31"/>
        <v>0</v>
      </c>
      <c r="AX36" s="161">
        <f>[2]Shutter!$Q39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VLOOKUP($B36,Test!$A$5:$I$58,8,0)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[2]Shutter!$F40</f>
        <v>0</v>
      </c>
      <c r="F37" s="161"/>
      <c r="G37" s="448">
        <f t="shared" si="16"/>
        <v>0</v>
      </c>
      <c r="H37" s="476">
        <f>[2]Shutter!$G40</f>
        <v>0</v>
      </c>
      <c r="I37" s="161"/>
      <c r="J37" s="448">
        <f t="shared" si="17"/>
        <v>0</v>
      </c>
      <c r="K37" s="476">
        <f>[2]Shutter!$H40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[2]Shutter!$I40</f>
        <v>0</v>
      </c>
      <c r="R37" s="161"/>
      <c r="S37" s="462">
        <f t="shared" si="20"/>
        <v>0</v>
      </c>
      <c r="T37" s="161">
        <f>[2]Shutter!$J40</f>
        <v>0</v>
      </c>
      <c r="U37" s="161"/>
      <c r="V37" s="462">
        <f t="shared" si="21"/>
        <v>0</v>
      </c>
      <c r="W37" s="161">
        <f>[2]Shutter!$K40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[2]Shutter!$L40</f>
        <v>0</v>
      </c>
      <c r="AG37" s="161"/>
      <c r="AH37" s="462">
        <f t="shared" si="26"/>
        <v>0</v>
      </c>
      <c r="AI37" s="161">
        <f>[2]Shutter!$M40</f>
        <v>0</v>
      </c>
      <c r="AJ37" s="161"/>
      <c r="AK37" s="462">
        <f t="shared" si="27"/>
        <v>0</v>
      </c>
      <c r="AL37" s="161">
        <f>[2]Shutter!$N40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[2]Shutter!$O40</f>
        <v>0</v>
      </c>
      <c r="AS37" s="161"/>
      <c r="AT37" s="462">
        <f t="shared" si="30"/>
        <v>0</v>
      </c>
      <c r="AU37" s="161">
        <f>[2]Shutter!$P40</f>
        <v>0</v>
      </c>
      <c r="AV37" s="161"/>
      <c r="AW37" s="462">
        <f t="shared" si="31"/>
        <v>0</v>
      </c>
      <c r="AX37" s="161">
        <f>[2]Shutter!$Q40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VLOOKUP($B37,Test!$A$5:$I$58,8,0)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[2]Shutter!$F41</f>
        <v>0</v>
      </c>
      <c r="F38" s="161"/>
      <c r="G38" s="448">
        <f t="shared" si="16"/>
        <v>0</v>
      </c>
      <c r="H38" s="476">
        <f>[2]Shutter!$G41</f>
        <v>0</v>
      </c>
      <c r="I38" s="161"/>
      <c r="J38" s="448">
        <f t="shared" si="17"/>
        <v>0</v>
      </c>
      <c r="K38" s="476">
        <f>[2]Shutter!$H41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[2]Shutter!$I41</f>
        <v>0</v>
      </c>
      <c r="R38" s="161"/>
      <c r="S38" s="462">
        <f t="shared" si="20"/>
        <v>0</v>
      </c>
      <c r="T38" s="161">
        <f>[2]Shutter!$J41</f>
        <v>0</v>
      </c>
      <c r="U38" s="161"/>
      <c r="V38" s="462">
        <f t="shared" si="21"/>
        <v>0</v>
      </c>
      <c r="W38" s="161">
        <f>[2]Shutter!$K41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[2]Shutter!$L41</f>
        <v>0</v>
      </c>
      <c r="AG38" s="161"/>
      <c r="AH38" s="462">
        <f t="shared" si="26"/>
        <v>0</v>
      </c>
      <c r="AI38" s="161">
        <f>[2]Shutter!$M41</f>
        <v>0</v>
      </c>
      <c r="AJ38" s="161"/>
      <c r="AK38" s="462">
        <f t="shared" si="27"/>
        <v>0</v>
      </c>
      <c r="AL38" s="161">
        <f>[2]Shutter!$N41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[2]Shutter!$O41</f>
        <v>0</v>
      </c>
      <c r="AS38" s="161"/>
      <c r="AT38" s="462">
        <f t="shared" si="30"/>
        <v>0</v>
      </c>
      <c r="AU38" s="161">
        <f>[2]Shutter!$P41</f>
        <v>0</v>
      </c>
      <c r="AV38" s="161"/>
      <c r="AW38" s="462">
        <f t="shared" si="31"/>
        <v>0</v>
      </c>
      <c r="AX38" s="161">
        <f>[2]Shutter!$Q41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VLOOKUP($B38,Test!$A$5:$I$58,8,0)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[2]Shutter!$F42</f>
        <v>0</v>
      </c>
      <c r="F39" s="161"/>
      <c r="G39" s="448">
        <f t="shared" si="16"/>
        <v>0</v>
      </c>
      <c r="H39" s="476">
        <f>[2]Shutter!$G42</f>
        <v>0</v>
      </c>
      <c r="I39" s="161"/>
      <c r="J39" s="448">
        <f t="shared" si="17"/>
        <v>0</v>
      </c>
      <c r="K39" s="476">
        <f>[2]Shutter!$H42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[2]Shutter!$I42</f>
        <v>0</v>
      </c>
      <c r="R39" s="161"/>
      <c r="S39" s="462">
        <f t="shared" si="20"/>
        <v>0</v>
      </c>
      <c r="T39" s="161">
        <f>[2]Shutter!$J42</f>
        <v>0</v>
      </c>
      <c r="U39" s="161"/>
      <c r="V39" s="462">
        <f t="shared" si="21"/>
        <v>0</v>
      </c>
      <c r="W39" s="161">
        <f>[2]Shutter!$K42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[2]Shutter!$L42</f>
        <v>0</v>
      </c>
      <c r="AG39" s="161"/>
      <c r="AH39" s="462">
        <f t="shared" si="26"/>
        <v>0</v>
      </c>
      <c r="AI39" s="161">
        <f>[2]Shutter!$M42</f>
        <v>0</v>
      </c>
      <c r="AJ39" s="161"/>
      <c r="AK39" s="462">
        <f t="shared" si="27"/>
        <v>0</v>
      </c>
      <c r="AL39" s="161">
        <f>[2]Shutter!$N42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[2]Shutter!$O42</f>
        <v>0</v>
      </c>
      <c r="AS39" s="161"/>
      <c r="AT39" s="462">
        <f t="shared" si="30"/>
        <v>0</v>
      </c>
      <c r="AU39" s="161">
        <f>[2]Shutter!$P42</f>
        <v>0</v>
      </c>
      <c r="AV39" s="161"/>
      <c r="AW39" s="462">
        <f t="shared" si="31"/>
        <v>0</v>
      </c>
      <c r="AX39" s="161">
        <f>[2]Shutter!$Q42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VLOOKUP($B39,Test!$A$5:$I$58,8,0)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[2]Shutter!$F43</f>
        <v>0</v>
      </c>
      <c r="F40" s="161"/>
      <c r="G40" s="448">
        <f t="shared" si="16"/>
        <v>0</v>
      </c>
      <c r="H40" s="476">
        <f>[2]Shutter!$G43</f>
        <v>0</v>
      </c>
      <c r="I40" s="161"/>
      <c r="J40" s="448">
        <f t="shared" si="17"/>
        <v>0</v>
      </c>
      <c r="K40" s="476">
        <f>[2]Shutter!$H43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[2]Shutter!$I43</f>
        <v>0</v>
      </c>
      <c r="R40" s="161"/>
      <c r="S40" s="462">
        <f t="shared" si="20"/>
        <v>0</v>
      </c>
      <c r="T40" s="161">
        <f>[2]Shutter!$J43</f>
        <v>0</v>
      </c>
      <c r="U40" s="161"/>
      <c r="V40" s="462">
        <f t="shared" si="21"/>
        <v>0</v>
      </c>
      <c r="W40" s="161">
        <f>[2]Shutter!$K43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[2]Shutter!$L43</f>
        <v>0</v>
      </c>
      <c r="AG40" s="161"/>
      <c r="AH40" s="462">
        <f t="shared" si="26"/>
        <v>0</v>
      </c>
      <c r="AI40" s="161">
        <f>[2]Shutter!$M43</f>
        <v>0</v>
      </c>
      <c r="AJ40" s="161"/>
      <c r="AK40" s="462">
        <f t="shared" si="27"/>
        <v>0</v>
      </c>
      <c r="AL40" s="161">
        <f>[2]Shutter!$N43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[2]Shutter!$O43</f>
        <v>0</v>
      </c>
      <c r="AS40" s="161"/>
      <c r="AT40" s="462">
        <f t="shared" si="30"/>
        <v>0</v>
      </c>
      <c r="AU40" s="161">
        <f>[2]Shutter!$P43</f>
        <v>0</v>
      </c>
      <c r="AV40" s="161"/>
      <c r="AW40" s="462">
        <f t="shared" si="31"/>
        <v>0</v>
      </c>
      <c r="AX40" s="161">
        <f>[2]Shutter!$Q43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VLOOKUP($B40,Test!$A$5:$I$58,8,0)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[2]Shutter!$F44</f>
        <v>0</v>
      </c>
      <c r="F41" s="161"/>
      <c r="G41" s="448">
        <f t="shared" si="16"/>
        <v>0</v>
      </c>
      <c r="H41" s="476">
        <f>[2]Shutter!$G44</f>
        <v>0</v>
      </c>
      <c r="I41" s="161"/>
      <c r="J41" s="448">
        <f t="shared" si="17"/>
        <v>0</v>
      </c>
      <c r="K41" s="476">
        <f>[2]Shutter!$H44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[2]Shutter!$I44</f>
        <v>0</v>
      </c>
      <c r="R41" s="161"/>
      <c r="S41" s="462">
        <f t="shared" si="20"/>
        <v>0</v>
      </c>
      <c r="T41" s="161">
        <f>[2]Shutter!$J44</f>
        <v>0</v>
      </c>
      <c r="U41" s="161"/>
      <c r="V41" s="462">
        <f t="shared" si="21"/>
        <v>0</v>
      </c>
      <c r="W41" s="161">
        <f>[2]Shutter!$K44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[2]Shutter!$L44</f>
        <v>0</v>
      </c>
      <c r="AG41" s="161"/>
      <c r="AH41" s="462">
        <f t="shared" si="26"/>
        <v>0</v>
      </c>
      <c r="AI41" s="161">
        <f>[2]Shutter!$M44</f>
        <v>0</v>
      </c>
      <c r="AJ41" s="161"/>
      <c r="AK41" s="462">
        <f t="shared" si="27"/>
        <v>0</v>
      </c>
      <c r="AL41" s="161">
        <f>[2]Shutter!$N44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[2]Shutter!$O44</f>
        <v>0</v>
      </c>
      <c r="AS41" s="161"/>
      <c r="AT41" s="462">
        <f t="shared" si="30"/>
        <v>0</v>
      </c>
      <c r="AU41" s="161">
        <f>[2]Shutter!$P44</f>
        <v>0</v>
      </c>
      <c r="AV41" s="161"/>
      <c r="AW41" s="462">
        <f t="shared" si="31"/>
        <v>0</v>
      </c>
      <c r="AX41" s="161">
        <f>[2]Shutter!$Q44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VLOOKUP($B41,Test!$A$5:$I$58,8,0)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[2]Shutter!$F45</f>
        <v>0</v>
      </c>
      <c r="F42" s="161"/>
      <c r="G42" s="448">
        <f t="shared" si="16"/>
        <v>0</v>
      </c>
      <c r="H42" s="476">
        <f>[2]Shutter!$G45</f>
        <v>0</v>
      </c>
      <c r="I42" s="161"/>
      <c r="J42" s="448">
        <f t="shared" si="17"/>
        <v>0</v>
      </c>
      <c r="K42" s="476">
        <f>[2]Shutter!$H45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[2]Shutter!$I45</f>
        <v>0</v>
      </c>
      <c r="R42" s="161"/>
      <c r="S42" s="462">
        <f t="shared" si="20"/>
        <v>0</v>
      </c>
      <c r="T42" s="161">
        <f>[2]Shutter!$J45</f>
        <v>0</v>
      </c>
      <c r="U42" s="161"/>
      <c r="V42" s="462">
        <f t="shared" si="21"/>
        <v>0</v>
      </c>
      <c r="W42" s="161">
        <f>[2]Shutter!$K45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[2]Shutter!$L45</f>
        <v>0</v>
      </c>
      <c r="AG42" s="161"/>
      <c r="AH42" s="462">
        <f t="shared" si="26"/>
        <v>0</v>
      </c>
      <c r="AI42" s="161">
        <f>[2]Shutter!$M45</f>
        <v>0</v>
      </c>
      <c r="AJ42" s="161"/>
      <c r="AK42" s="462">
        <f t="shared" si="27"/>
        <v>0</v>
      </c>
      <c r="AL42" s="161">
        <f>[2]Shutter!$N45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[2]Shutter!$O45</f>
        <v>0</v>
      </c>
      <c r="AS42" s="161"/>
      <c r="AT42" s="462">
        <f t="shared" si="30"/>
        <v>0</v>
      </c>
      <c r="AU42" s="161">
        <f>[2]Shutter!$P45</f>
        <v>0</v>
      </c>
      <c r="AV42" s="161"/>
      <c r="AW42" s="462">
        <f t="shared" si="31"/>
        <v>0</v>
      </c>
      <c r="AX42" s="161">
        <f>[2]Shutter!$Q45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VLOOKUP($B42,Test!$A$5:$I$58,8,0)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[2]Shutter!$F46</f>
        <v>0</v>
      </c>
      <c r="F43" s="161"/>
      <c r="G43" s="448">
        <f t="shared" si="16"/>
        <v>0</v>
      </c>
      <c r="H43" s="476">
        <f>[2]Shutter!$G46</f>
        <v>0</v>
      </c>
      <c r="I43" s="161"/>
      <c r="J43" s="448">
        <f t="shared" si="17"/>
        <v>0</v>
      </c>
      <c r="K43" s="476">
        <f>[2]Shutter!$H46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[2]Shutter!$I46</f>
        <v>0</v>
      </c>
      <c r="R43" s="161"/>
      <c r="S43" s="462">
        <f t="shared" si="20"/>
        <v>0</v>
      </c>
      <c r="T43" s="161">
        <f>[2]Shutter!$J46</f>
        <v>0</v>
      </c>
      <c r="U43" s="161"/>
      <c r="V43" s="462">
        <f t="shared" si="21"/>
        <v>0</v>
      </c>
      <c r="W43" s="161">
        <f>[2]Shutter!$K46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[2]Shutter!$L46</f>
        <v>0</v>
      </c>
      <c r="AG43" s="161"/>
      <c r="AH43" s="462">
        <f t="shared" si="26"/>
        <v>0</v>
      </c>
      <c r="AI43" s="161">
        <f>[2]Shutter!$M46</f>
        <v>0</v>
      </c>
      <c r="AJ43" s="161"/>
      <c r="AK43" s="462">
        <f t="shared" si="27"/>
        <v>0</v>
      </c>
      <c r="AL43" s="161">
        <f>[2]Shutter!$N46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[2]Shutter!$O46</f>
        <v>0</v>
      </c>
      <c r="AS43" s="161"/>
      <c r="AT43" s="462">
        <f t="shared" si="30"/>
        <v>0</v>
      </c>
      <c r="AU43" s="161">
        <f>[2]Shutter!$P46</f>
        <v>0</v>
      </c>
      <c r="AV43" s="161"/>
      <c r="AW43" s="462">
        <f t="shared" si="31"/>
        <v>0</v>
      </c>
      <c r="AX43" s="161">
        <f>[2]Shutter!$Q46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VLOOKUP($B43,Test!$A$5:$I$58,8,0)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[2]Shutter!$F47</f>
        <v>0</v>
      </c>
      <c r="F44" s="161"/>
      <c r="G44" s="448">
        <f t="shared" si="16"/>
        <v>0</v>
      </c>
      <c r="H44" s="476">
        <f>[2]Shutter!$G47</f>
        <v>0</v>
      </c>
      <c r="I44" s="161"/>
      <c r="J44" s="448">
        <f t="shared" si="17"/>
        <v>0</v>
      </c>
      <c r="K44" s="476">
        <f>[2]Shutter!$H47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[2]Shutter!$I47</f>
        <v>0</v>
      </c>
      <c r="R44" s="161"/>
      <c r="S44" s="462">
        <f t="shared" si="20"/>
        <v>0</v>
      </c>
      <c r="T44" s="161">
        <f>[2]Shutter!$J47</f>
        <v>0</v>
      </c>
      <c r="U44" s="161"/>
      <c r="V44" s="462">
        <f t="shared" si="21"/>
        <v>0</v>
      </c>
      <c r="W44" s="161">
        <f>[2]Shutter!$K47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[2]Shutter!$L47</f>
        <v>0</v>
      </c>
      <c r="AG44" s="161"/>
      <c r="AH44" s="462">
        <f t="shared" si="26"/>
        <v>0</v>
      </c>
      <c r="AI44" s="161">
        <f>[2]Shutter!$M47</f>
        <v>0</v>
      </c>
      <c r="AJ44" s="161"/>
      <c r="AK44" s="462">
        <f t="shared" si="27"/>
        <v>0</v>
      </c>
      <c r="AL44" s="161">
        <f>[2]Shutter!$N47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[2]Shutter!$O47</f>
        <v>0</v>
      </c>
      <c r="AS44" s="161"/>
      <c r="AT44" s="462">
        <f t="shared" si="30"/>
        <v>0</v>
      </c>
      <c r="AU44" s="161">
        <f>[2]Shutter!$P47</f>
        <v>0</v>
      </c>
      <c r="AV44" s="161"/>
      <c r="AW44" s="462">
        <f t="shared" si="31"/>
        <v>0</v>
      </c>
      <c r="AX44" s="161">
        <f>[2]Shutter!$Q47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VLOOKUP($B44,Test!$A$5:$I$58,8,0)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[2]Shutter!$F48</f>
        <v>0</v>
      </c>
      <c r="F45" s="161"/>
      <c r="G45" s="448">
        <f t="shared" si="16"/>
        <v>0</v>
      </c>
      <c r="H45" s="476">
        <f>[2]Shutter!$G48</f>
        <v>0</v>
      </c>
      <c r="I45" s="161"/>
      <c r="J45" s="448">
        <f t="shared" si="17"/>
        <v>0</v>
      </c>
      <c r="K45" s="476">
        <f>[2]Shutter!$H48</f>
        <v>0</v>
      </c>
      <c r="L45" s="161"/>
      <c r="M45" s="444">
        <f t="shared" si="18"/>
        <v>0</v>
      </c>
      <c r="N45" s="404">
        <f t="shared" si="41"/>
        <v>0</v>
      </c>
      <c r="O45" s="161">
        <f t="shared" si="41"/>
        <v>0</v>
      </c>
      <c r="P45" s="403">
        <f t="shared" si="19"/>
        <v>0</v>
      </c>
      <c r="Q45" s="161">
        <f>[2]Shutter!$I48</f>
        <v>0</v>
      </c>
      <c r="R45" s="161"/>
      <c r="S45" s="462">
        <f t="shared" si="20"/>
        <v>0</v>
      </c>
      <c r="T45" s="161">
        <f>[2]Shutter!$J48</f>
        <v>0</v>
      </c>
      <c r="U45" s="161"/>
      <c r="V45" s="462">
        <f t="shared" si="21"/>
        <v>0</v>
      </c>
      <c r="W45" s="161">
        <f>[2]Shutter!$K48</f>
        <v>0</v>
      </c>
      <c r="X45" s="161"/>
      <c r="Y45" s="462">
        <f t="shared" si="22"/>
        <v>0</v>
      </c>
      <c r="Z45" s="168">
        <f t="shared" si="42"/>
        <v>0</v>
      </c>
      <c r="AA45" s="161">
        <f t="shared" si="42"/>
        <v>0</v>
      </c>
      <c r="AB45" s="403">
        <f t="shared" si="23"/>
        <v>0</v>
      </c>
      <c r="AC45" s="168">
        <f t="shared" si="24"/>
        <v>0</v>
      </c>
      <c r="AD45" s="161">
        <f t="shared" si="24"/>
        <v>0</v>
      </c>
      <c r="AE45" s="403">
        <f t="shared" si="25"/>
        <v>0</v>
      </c>
      <c r="AF45" s="161">
        <f>[2]Shutter!$L48</f>
        <v>0</v>
      </c>
      <c r="AG45" s="161"/>
      <c r="AH45" s="462">
        <f t="shared" si="26"/>
        <v>0</v>
      </c>
      <c r="AI45" s="161">
        <f>[2]Shutter!$M48</f>
        <v>0</v>
      </c>
      <c r="AJ45" s="161"/>
      <c r="AK45" s="462">
        <f t="shared" si="27"/>
        <v>0</v>
      </c>
      <c r="AL45" s="161">
        <f>[2]Shutter!$N48</f>
        <v>0</v>
      </c>
      <c r="AM45" s="161"/>
      <c r="AN45" s="444">
        <f t="shared" si="28"/>
        <v>0</v>
      </c>
      <c r="AO45" s="404">
        <f t="shared" si="9"/>
        <v>0</v>
      </c>
      <c r="AP45" s="161">
        <f t="shared" si="9"/>
        <v>0</v>
      </c>
      <c r="AQ45" s="403">
        <f t="shared" si="29"/>
        <v>0</v>
      </c>
      <c r="AR45" s="161">
        <f>[2]Shutter!$O48</f>
        <v>0</v>
      </c>
      <c r="AS45" s="161"/>
      <c r="AT45" s="462">
        <f t="shared" si="30"/>
        <v>0</v>
      </c>
      <c r="AU45" s="161">
        <f>[2]Shutter!$P48</f>
        <v>0</v>
      </c>
      <c r="AV45" s="161"/>
      <c r="AW45" s="462">
        <f t="shared" si="31"/>
        <v>0</v>
      </c>
      <c r="AX45" s="161">
        <f>[2]Shutter!$Q48</f>
        <v>0</v>
      </c>
      <c r="AY45" s="161"/>
      <c r="AZ45" s="444">
        <f t="shared" si="32"/>
        <v>0</v>
      </c>
      <c r="BA45" s="496">
        <f t="shared" si="10"/>
        <v>0</v>
      </c>
      <c r="BB45" s="492">
        <f t="shared" si="11"/>
        <v>0</v>
      </c>
      <c r="BC45" s="364">
        <f t="shared" si="33"/>
        <v>0</v>
      </c>
      <c r="BD45" s="371">
        <f t="shared" si="12"/>
        <v>0</v>
      </c>
      <c r="BE45" s="372">
        <f t="shared" si="13"/>
        <v>0</v>
      </c>
      <c r="BF45" s="372">
        <f t="shared" si="34"/>
        <v>0</v>
      </c>
      <c r="BG45" s="371">
        <f t="shared" si="14"/>
        <v>0</v>
      </c>
      <c r="BH45" s="372">
        <f t="shared" si="15"/>
        <v>0</v>
      </c>
      <c r="BI45" s="372">
        <f t="shared" si="35"/>
        <v>0</v>
      </c>
      <c r="BJ45" s="436"/>
      <c r="BK45" s="160">
        <f>VLOOKUP($B45,Test!$A$5:$I$58,8,0)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[2]Shutter!$F49</f>
        <v>0</v>
      </c>
      <c r="F46" s="161"/>
      <c r="G46" s="448">
        <f t="shared" si="16"/>
        <v>0</v>
      </c>
      <c r="H46" s="476">
        <f>[2]Shutter!$G49</f>
        <v>0</v>
      </c>
      <c r="I46" s="161"/>
      <c r="J46" s="448">
        <f t="shared" si="17"/>
        <v>0</v>
      </c>
      <c r="K46" s="476">
        <f>[2]Shutter!$H49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[2]Shutter!$I49</f>
        <v>0</v>
      </c>
      <c r="R46" s="161"/>
      <c r="S46" s="462">
        <f t="shared" si="20"/>
        <v>0</v>
      </c>
      <c r="T46" s="161">
        <f>[2]Shutter!$J49</f>
        <v>0</v>
      </c>
      <c r="U46" s="161"/>
      <c r="V46" s="462">
        <f t="shared" si="21"/>
        <v>0</v>
      </c>
      <c r="W46" s="161">
        <f>[2]Shutter!$K49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[2]Shutter!$L49</f>
        <v>0</v>
      </c>
      <c r="AG46" s="161"/>
      <c r="AH46" s="462">
        <f t="shared" si="26"/>
        <v>0</v>
      </c>
      <c r="AI46" s="161">
        <f>[2]Shutter!$M49</f>
        <v>0</v>
      </c>
      <c r="AJ46" s="161"/>
      <c r="AK46" s="462">
        <f t="shared" si="27"/>
        <v>0</v>
      </c>
      <c r="AL46" s="161">
        <f>[2]Shutter!$N49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[2]Shutter!$O49</f>
        <v>0</v>
      </c>
      <c r="AS46" s="161"/>
      <c r="AT46" s="462">
        <f t="shared" si="30"/>
        <v>0</v>
      </c>
      <c r="AU46" s="161">
        <f>[2]Shutter!$P49</f>
        <v>0</v>
      </c>
      <c r="AV46" s="161"/>
      <c r="AW46" s="462">
        <f t="shared" si="31"/>
        <v>0</v>
      </c>
      <c r="AX46" s="161">
        <f>[2]Shutter!$Q49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VLOOKUP($B46,Test!$A$5:$I$58,8,0)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[2]Shutter!$F50</f>
        <v>0</v>
      </c>
      <c r="F47" s="161"/>
      <c r="G47" s="448">
        <f t="shared" si="16"/>
        <v>0</v>
      </c>
      <c r="H47" s="476">
        <f>[2]Shutter!$G50</f>
        <v>0</v>
      </c>
      <c r="I47" s="161"/>
      <c r="J47" s="448">
        <f t="shared" si="17"/>
        <v>0</v>
      </c>
      <c r="K47" s="476">
        <f>[2]Shutter!$H50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[2]Shutter!$I50</f>
        <v>0</v>
      </c>
      <c r="R47" s="161"/>
      <c r="S47" s="462">
        <f t="shared" si="20"/>
        <v>0</v>
      </c>
      <c r="T47" s="161">
        <f>[2]Shutter!$J50</f>
        <v>0</v>
      </c>
      <c r="U47" s="161"/>
      <c r="V47" s="462">
        <f t="shared" si="21"/>
        <v>0</v>
      </c>
      <c r="W47" s="161">
        <f>[2]Shutter!$K50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[2]Shutter!$L50</f>
        <v>0</v>
      </c>
      <c r="AG47" s="161"/>
      <c r="AH47" s="462">
        <f t="shared" si="26"/>
        <v>0</v>
      </c>
      <c r="AI47" s="161">
        <f>[2]Shutter!$M50</f>
        <v>0</v>
      </c>
      <c r="AJ47" s="161"/>
      <c r="AK47" s="462">
        <f t="shared" si="27"/>
        <v>0</v>
      </c>
      <c r="AL47" s="161">
        <f>[2]Shutter!$N50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[2]Shutter!$O50</f>
        <v>0</v>
      </c>
      <c r="AS47" s="161"/>
      <c r="AT47" s="462">
        <f t="shared" si="30"/>
        <v>0</v>
      </c>
      <c r="AU47" s="161">
        <f>[2]Shutter!$P50</f>
        <v>0</v>
      </c>
      <c r="AV47" s="161"/>
      <c r="AW47" s="462">
        <f t="shared" si="31"/>
        <v>0</v>
      </c>
      <c r="AX47" s="161">
        <f>[2]Shutter!$Q50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VLOOKUP($B47,Test!$A$5:$I$58,8,0)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[2]Shutter!$F51</f>
        <v>0</v>
      </c>
      <c r="F48" s="161"/>
      <c r="G48" s="448">
        <f t="shared" si="16"/>
        <v>0</v>
      </c>
      <c r="H48" s="476">
        <f>[2]Shutter!$G51</f>
        <v>0</v>
      </c>
      <c r="I48" s="161"/>
      <c r="J48" s="448">
        <f t="shared" si="17"/>
        <v>0</v>
      </c>
      <c r="K48" s="476">
        <f>[2]Shutter!$H51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[2]Shutter!$I51</f>
        <v>0</v>
      </c>
      <c r="R48" s="161"/>
      <c r="S48" s="462">
        <f t="shared" si="20"/>
        <v>0</v>
      </c>
      <c r="T48" s="161">
        <f>[2]Shutter!$J51</f>
        <v>0</v>
      </c>
      <c r="U48" s="161"/>
      <c r="V48" s="462">
        <f t="shared" si="21"/>
        <v>0</v>
      </c>
      <c r="W48" s="161">
        <f>[2]Shutter!$K51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[2]Shutter!$L51</f>
        <v>0</v>
      </c>
      <c r="AG48" s="161"/>
      <c r="AH48" s="462">
        <f t="shared" si="26"/>
        <v>0</v>
      </c>
      <c r="AI48" s="161">
        <f>[2]Shutter!$M51</f>
        <v>0</v>
      </c>
      <c r="AJ48" s="161"/>
      <c r="AK48" s="462">
        <f t="shared" si="27"/>
        <v>0</v>
      </c>
      <c r="AL48" s="161">
        <f>[2]Shutter!$N51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[2]Shutter!$O51</f>
        <v>0</v>
      </c>
      <c r="AS48" s="161"/>
      <c r="AT48" s="462">
        <f t="shared" si="30"/>
        <v>0</v>
      </c>
      <c r="AU48" s="161">
        <f>[2]Shutter!$P51</f>
        <v>0</v>
      </c>
      <c r="AV48" s="161"/>
      <c r="AW48" s="462">
        <f t="shared" si="31"/>
        <v>0</v>
      </c>
      <c r="AX48" s="161">
        <f>[2]Shutter!$Q51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VLOOKUP($B48,Test!$A$5:$I$58,8,0)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[2]Shutter!$F52</f>
        <v>0</v>
      </c>
      <c r="F49" s="161"/>
      <c r="G49" s="448">
        <f t="shared" si="16"/>
        <v>0</v>
      </c>
      <c r="H49" s="476">
        <f>[2]Shutter!$G52</f>
        <v>0</v>
      </c>
      <c r="I49" s="161"/>
      <c r="J49" s="448">
        <f t="shared" si="17"/>
        <v>0</v>
      </c>
      <c r="K49" s="476">
        <f>[2]Shutter!$H52</f>
        <v>0</v>
      </c>
      <c r="L49" s="161"/>
      <c r="M49" s="444">
        <f t="shared" si="18"/>
        <v>0</v>
      </c>
      <c r="N49" s="404">
        <f t="shared" si="41"/>
        <v>0</v>
      </c>
      <c r="O49" s="161">
        <f t="shared" si="41"/>
        <v>0</v>
      </c>
      <c r="P49" s="403">
        <f t="shared" si="19"/>
        <v>0</v>
      </c>
      <c r="Q49" s="161">
        <f>[2]Shutter!$I52</f>
        <v>0</v>
      </c>
      <c r="R49" s="161"/>
      <c r="S49" s="462">
        <f t="shared" si="20"/>
        <v>0</v>
      </c>
      <c r="T49" s="161">
        <f>[2]Shutter!$J52</f>
        <v>0</v>
      </c>
      <c r="U49" s="161"/>
      <c r="V49" s="462">
        <f t="shared" si="21"/>
        <v>0</v>
      </c>
      <c r="W49" s="161">
        <f>[2]Shutter!$K52</f>
        <v>0</v>
      </c>
      <c r="X49" s="161"/>
      <c r="Y49" s="462">
        <f t="shared" si="22"/>
        <v>0</v>
      </c>
      <c r="Z49" s="168">
        <f t="shared" si="42"/>
        <v>0</v>
      </c>
      <c r="AA49" s="161">
        <f t="shared" si="42"/>
        <v>0</v>
      </c>
      <c r="AB49" s="403">
        <f t="shared" si="23"/>
        <v>0</v>
      </c>
      <c r="AC49" s="168">
        <f t="shared" si="24"/>
        <v>0</v>
      </c>
      <c r="AD49" s="161">
        <f t="shared" si="24"/>
        <v>0</v>
      </c>
      <c r="AE49" s="403">
        <f t="shared" si="25"/>
        <v>0</v>
      </c>
      <c r="AF49" s="161">
        <f>[2]Shutter!$L52</f>
        <v>0</v>
      </c>
      <c r="AG49" s="161"/>
      <c r="AH49" s="462">
        <f t="shared" si="26"/>
        <v>0</v>
      </c>
      <c r="AI49" s="161">
        <f>[2]Shutter!$M52</f>
        <v>0</v>
      </c>
      <c r="AJ49" s="161"/>
      <c r="AK49" s="462">
        <f t="shared" si="27"/>
        <v>0</v>
      </c>
      <c r="AL49" s="161">
        <f>[2]Shutter!$N52</f>
        <v>0</v>
      </c>
      <c r="AM49" s="161"/>
      <c r="AN49" s="444">
        <f t="shared" si="28"/>
        <v>0</v>
      </c>
      <c r="AO49" s="404">
        <f t="shared" si="9"/>
        <v>0</v>
      </c>
      <c r="AP49" s="161">
        <f t="shared" si="9"/>
        <v>0</v>
      </c>
      <c r="AQ49" s="403">
        <f t="shared" si="29"/>
        <v>0</v>
      </c>
      <c r="AR49" s="161">
        <f>[2]Shutter!$O52</f>
        <v>0</v>
      </c>
      <c r="AS49" s="161"/>
      <c r="AT49" s="462">
        <f t="shared" si="30"/>
        <v>0</v>
      </c>
      <c r="AU49" s="161">
        <f>[2]Shutter!$P52</f>
        <v>0</v>
      </c>
      <c r="AV49" s="161"/>
      <c r="AW49" s="462">
        <f t="shared" si="31"/>
        <v>0</v>
      </c>
      <c r="AX49" s="161">
        <f>[2]Shutter!$Q52</f>
        <v>0</v>
      </c>
      <c r="AY49" s="161"/>
      <c r="AZ49" s="444">
        <f t="shared" si="32"/>
        <v>0</v>
      </c>
      <c r="BA49" s="496">
        <f t="shared" si="10"/>
        <v>0</v>
      </c>
      <c r="BB49" s="492">
        <f t="shared" si="11"/>
        <v>0</v>
      </c>
      <c r="BC49" s="364">
        <f t="shared" si="33"/>
        <v>0</v>
      </c>
      <c r="BD49" s="371">
        <f t="shared" si="12"/>
        <v>0</v>
      </c>
      <c r="BE49" s="372">
        <f t="shared" si="13"/>
        <v>0</v>
      </c>
      <c r="BF49" s="372">
        <f t="shared" si="34"/>
        <v>0</v>
      </c>
      <c r="BG49" s="371">
        <f t="shared" si="14"/>
        <v>0</v>
      </c>
      <c r="BH49" s="372">
        <f t="shared" si="15"/>
        <v>0</v>
      </c>
      <c r="BI49" s="372">
        <f t="shared" si="35"/>
        <v>0</v>
      </c>
      <c r="BJ49" s="436"/>
      <c r="BK49" s="160">
        <f>VLOOKUP($B49,Test!$A$5:$I$58,8,0)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[2]Shutter!$F53</f>
        <v>0</v>
      </c>
      <c r="F50" s="161"/>
      <c r="G50" s="448">
        <f t="shared" si="16"/>
        <v>0</v>
      </c>
      <c r="H50" s="476">
        <f>[2]Shutter!$G53</f>
        <v>0</v>
      </c>
      <c r="I50" s="161"/>
      <c r="J50" s="448">
        <f t="shared" si="17"/>
        <v>0</v>
      </c>
      <c r="K50" s="476">
        <f>[2]Shutter!$H53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[2]Shutter!$I53</f>
        <v>0</v>
      </c>
      <c r="R50" s="161"/>
      <c r="S50" s="462">
        <f t="shared" si="20"/>
        <v>0</v>
      </c>
      <c r="T50" s="161">
        <f>[2]Shutter!$J53</f>
        <v>0</v>
      </c>
      <c r="U50" s="161"/>
      <c r="V50" s="462">
        <f t="shared" si="21"/>
        <v>0</v>
      </c>
      <c r="W50" s="161">
        <f>[2]Shutter!$K53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[2]Shutter!$L53</f>
        <v>0</v>
      </c>
      <c r="AG50" s="161"/>
      <c r="AH50" s="462">
        <f t="shared" si="26"/>
        <v>0</v>
      </c>
      <c r="AI50" s="161">
        <f>[2]Shutter!$M53</f>
        <v>0</v>
      </c>
      <c r="AJ50" s="161"/>
      <c r="AK50" s="462">
        <f t="shared" si="27"/>
        <v>0</v>
      </c>
      <c r="AL50" s="161">
        <f>[2]Shutter!$N53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[2]Shutter!$O53</f>
        <v>0</v>
      </c>
      <c r="AS50" s="161"/>
      <c r="AT50" s="462">
        <f t="shared" si="30"/>
        <v>0</v>
      </c>
      <c r="AU50" s="161">
        <f>[2]Shutter!$P53</f>
        <v>0</v>
      </c>
      <c r="AV50" s="161"/>
      <c r="AW50" s="462">
        <f t="shared" si="31"/>
        <v>0</v>
      </c>
      <c r="AX50" s="161">
        <f>[2]Shutter!$Q53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VLOOKUP($B50,Test!$A$5:$I$58,8,0)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[2]Shutter!$F54</f>
        <v>0</v>
      </c>
      <c r="F51" s="161"/>
      <c r="G51" s="448">
        <f t="shared" si="16"/>
        <v>0</v>
      </c>
      <c r="H51" s="476">
        <f>[2]Shutter!$G54</f>
        <v>0</v>
      </c>
      <c r="I51" s="161"/>
      <c r="J51" s="448">
        <f t="shared" si="17"/>
        <v>0</v>
      </c>
      <c r="K51" s="476">
        <f>[2]Shutter!$H54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[2]Shutter!$I54</f>
        <v>0</v>
      </c>
      <c r="R51" s="161"/>
      <c r="S51" s="462">
        <f t="shared" si="20"/>
        <v>0</v>
      </c>
      <c r="T51" s="161">
        <f>[2]Shutter!$J54</f>
        <v>0</v>
      </c>
      <c r="U51" s="161"/>
      <c r="V51" s="462">
        <f t="shared" si="21"/>
        <v>0</v>
      </c>
      <c r="W51" s="161">
        <f>[2]Shutter!$K54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[2]Shutter!$L54</f>
        <v>0</v>
      </c>
      <c r="AG51" s="161"/>
      <c r="AH51" s="462">
        <f t="shared" si="26"/>
        <v>0</v>
      </c>
      <c r="AI51" s="161">
        <f>[2]Shutter!$M54</f>
        <v>0</v>
      </c>
      <c r="AJ51" s="161"/>
      <c r="AK51" s="462">
        <f t="shared" si="27"/>
        <v>0</v>
      </c>
      <c r="AL51" s="161">
        <f>[2]Shutter!$N54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[2]Shutter!$O54</f>
        <v>0</v>
      </c>
      <c r="AS51" s="161"/>
      <c r="AT51" s="462">
        <f t="shared" si="30"/>
        <v>0</v>
      </c>
      <c r="AU51" s="161">
        <f>[2]Shutter!$P54</f>
        <v>0</v>
      </c>
      <c r="AV51" s="161"/>
      <c r="AW51" s="462">
        <f t="shared" si="31"/>
        <v>0</v>
      </c>
      <c r="AX51" s="161">
        <f>[2]Shutter!$Q54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VLOOKUP($B51,Test!$A$5:$I$58,8,0)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[2]Shutter!$F55</f>
        <v>0</v>
      </c>
      <c r="F52" s="161"/>
      <c r="G52" s="448">
        <f t="shared" ref="G52" si="49">E52-F52</f>
        <v>0</v>
      </c>
      <c r="H52" s="476">
        <f>[2]Shutter!$G55</f>
        <v>0</v>
      </c>
      <c r="I52" s="161"/>
      <c r="J52" s="448">
        <f t="shared" ref="J52" si="50">H52-I52</f>
        <v>0</v>
      </c>
      <c r="K52" s="476">
        <f>[2]Shutter!$H55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[2]Shutter!$I55</f>
        <v>0</v>
      </c>
      <c r="R52" s="161"/>
      <c r="S52" s="462">
        <f t="shared" ref="S52" si="55">Q52-R52</f>
        <v>0</v>
      </c>
      <c r="T52" s="161">
        <f>[2]Shutter!$J55</f>
        <v>0</v>
      </c>
      <c r="U52" s="161"/>
      <c r="V52" s="462">
        <f t="shared" ref="V52" si="56">T52-U52</f>
        <v>0</v>
      </c>
      <c r="W52" s="161">
        <f>[2]Shutter!$K55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[2]Shutter!$L55</f>
        <v>0</v>
      </c>
      <c r="AG52" s="161"/>
      <c r="AH52" s="462">
        <f t="shared" ref="AH52" si="64">AF52-AG52</f>
        <v>0</v>
      </c>
      <c r="AI52" s="161">
        <f>[2]Shutter!$M55</f>
        <v>0</v>
      </c>
      <c r="AJ52" s="161"/>
      <c r="AK52" s="462">
        <f t="shared" ref="AK52" si="65">AI52-AJ52</f>
        <v>0</v>
      </c>
      <c r="AL52" s="161">
        <f>[2]Shutter!$N55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[2]Shutter!$O55</f>
        <v>0</v>
      </c>
      <c r="AS52" s="161"/>
      <c r="AT52" s="462">
        <f t="shared" ref="AT52" si="70">AR52-AS52</f>
        <v>0</v>
      </c>
      <c r="AU52" s="161">
        <f>[2]Shutter!$P55</f>
        <v>0</v>
      </c>
      <c r="AV52" s="161"/>
      <c r="AW52" s="462">
        <f t="shared" ref="AW52" si="71">AU52-AV52</f>
        <v>0</v>
      </c>
      <c r="AX52" s="161">
        <f>[2]Shutter!$Q55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[2]Shutter!$F56</f>
        <v>0</v>
      </c>
      <c r="F53" s="161"/>
      <c r="G53" s="448">
        <f t="shared" si="16"/>
        <v>0</v>
      </c>
      <c r="H53" s="476">
        <f>[2]Shutter!$G56</f>
        <v>0</v>
      </c>
      <c r="I53" s="161"/>
      <c r="J53" s="448">
        <f t="shared" si="17"/>
        <v>0</v>
      </c>
      <c r="K53" s="476">
        <f>[2]Shutter!$H56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[2]Shutter!$I56</f>
        <v>0</v>
      </c>
      <c r="R53" s="161"/>
      <c r="S53" s="462">
        <f t="shared" si="20"/>
        <v>0</v>
      </c>
      <c r="T53" s="161">
        <f>[2]Shutter!$J56</f>
        <v>0</v>
      </c>
      <c r="U53" s="161"/>
      <c r="V53" s="462">
        <f t="shared" si="21"/>
        <v>0</v>
      </c>
      <c r="W53" s="161">
        <f>[2]Shutter!$K56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[2]Shutter!$L56</f>
        <v>0</v>
      </c>
      <c r="AG53" s="161"/>
      <c r="AH53" s="462">
        <f t="shared" si="26"/>
        <v>0</v>
      </c>
      <c r="AI53" s="161">
        <f>[2]Shutter!$M56</f>
        <v>0</v>
      </c>
      <c r="AJ53" s="161"/>
      <c r="AK53" s="462">
        <f t="shared" si="27"/>
        <v>0</v>
      </c>
      <c r="AL53" s="161">
        <f>[2]Shutter!$N56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[2]Shutter!$O56</f>
        <v>0</v>
      </c>
      <c r="AS53" s="161"/>
      <c r="AT53" s="462">
        <f t="shared" si="30"/>
        <v>0</v>
      </c>
      <c r="AU53" s="161">
        <f>[2]Shutter!$P56</f>
        <v>0</v>
      </c>
      <c r="AV53" s="161"/>
      <c r="AW53" s="462">
        <f t="shared" si="31"/>
        <v>0</v>
      </c>
      <c r="AX53" s="161">
        <f>[2]Shutter!$Q56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VLOOKUP($B53,Test!$A$5:$I$58,8,0)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[2]Shutter!$F57</f>
        <v>0</v>
      </c>
      <c r="F54" s="388"/>
      <c r="G54" s="449">
        <f t="shared" si="16"/>
        <v>0</v>
      </c>
      <c r="H54" s="477">
        <f>[2]Shutter!$G57</f>
        <v>0</v>
      </c>
      <c r="I54" s="388"/>
      <c r="J54" s="449">
        <f t="shared" si="17"/>
        <v>0</v>
      </c>
      <c r="K54" s="477">
        <f>[2]Shutter!$H57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[2]Shutter!$I57</f>
        <v>0</v>
      </c>
      <c r="R54" s="388"/>
      <c r="S54" s="463">
        <f t="shared" si="20"/>
        <v>0</v>
      </c>
      <c r="T54" s="162">
        <f>[2]Shutter!$J57</f>
        <v>0</v>
      </c>
      <c r="U54" s="388"/>
      <c r="V54" s="463">
        <f t="shared" si="21"/>
        <v>0</v>
      </c>
      <c r="W54" s="162">
        <f>[2]Shutter!$K57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[2]Shutter!$L57</f>
        <v>0</v>
      </c>
      <c r="AG54" s="388"/>
      <c r="AH54" s="463">
        <f t="shared" si="26"/>
        <v>0</v>
      </c>
      <c r="AI54" s="162">
        <f>[2]Shutter!$M57</f>
        <v>0</v>
      </c>
      <c r="AJ54" s="388"/>
      <c r="AK54" s="463">
        <f t="shared" si="27"/>
        <v>0</v>
      </c>
      <c r="AL54" s="162">
        <f>[2]Shutter!$N57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[2]Shutter!$O57</f>
        <v>0</v>
      </c>
      <c r="AS54" s="388"/>
      <c r="AT54" s="463">
        <f t="shared" si="30"/>
        <v>0</v>
      </c>
      <c r="AU54" s="162">
        <f>[2]Shutter!$P57</f>
        <v>0</v>
      </c>
      <c r="AV54" s="388"/>
      <c r="AW54" s="463">
        <f t="shared" si="31"/>
        <v>0</v>
      </c>
      <c r="AX54" s="162">
        <f>[2]Shutter!$Q57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0</v>
      </c>
      <c r="F55" s="354">
        <f t="shared" si="82"/>
        <v>366</v>
      </c>
      <c r="G55" s="451">
        <f t="shared" si="82"/>
        <v>-366</v>
      </c>
      <c r="H55" s="156">
        <f t="shared" si="82"/>
        <v>0</v>
      </c>
      <c r="I55" s="156">
        <f t="shared" si="82"/>
        <v>341.35</v>
      </c>
      <c r="J55" s="450">
        <f t="shared" si="82"/>
        <v>-341.35</v>
      </c>
      <c r="K55" s="478">
        <f t="shared" si="82"/>
        <v>0</v>
      </c>
      <c r="L55" s="156">
        <f t="shared" si="82"/>
        <v>-707.35</v>
      </c>
      <c r="M55" s="446">
        <f t="shared" si="82"/>
        <v>707.35</v>
      </c>
      <c r="N55" s="410">
        <f t="shared" si="82"/>
        <v>0</v>
      </c>
      <c r="O55" s="411">
        <f t="shared" si="82"/>
        <v>0</v>
      </c>
      <c r="P55" s="412">
        <f t="shared" si="82"/>
        <v>0</v>
      </c>
      <c r="Q55" s="157">
        <f t="shared" si="82"/>
        <v>0</v>
      </c>
      <c r="R55" s="156">
        <f t="shared" si="82"/>
        <v>358</v>
      </c>
      <c r="S55" s="451">
        <f t="shared" si="82"/>
        <v>-358</v>
      </c>
      <c r="T55" s="156">
        <f t="shared" si="82"/>
        <v>0</v>
      </c>
      <c r="U55" s="156">
        <f t="shared" si="82"/>
        <v>0</v>
      </c>
      <c r="V55" s="451">
        <f t="shared" si="82"/>
        <v>0</v>
      </c>
      <c r="W55" s="156">
        <f t="shared" si="82"/>
        <v>0</v>
      </c>
      <c r="X55" s="156">
        <f t="shared" si="82"/>
        <v>0</v>
      </c>
      <c r="Y55" s="446">
        <f t="shared" si="82"/>
        <v>0</v>
      </c>
      <c r="Z55" s="413">
        <f t="shared" si="82"/>
        <v>0</v>
      </c>
      <c r="AA55" s="411">
        <f t="shared" si="82"/>
        <v>358</v>
      </c>
      <c r="AB55" s="412">
        <f t="shared" si="82"/>
        <v>-358</v>
      </c>
      <c r="AC55" s="414">
        <f t="shared" si="82"/>
        <v>0</v>
      </c>
      <c r="AD55" s="156">
        <f t="shared" si="82"/>
        <v>358</v>
      </c>
      <c r="AE55" s="409">
        <f t="shared" si="82"/>
        <v>-358</v>
      </c>
      <c r="AF55" s="157">
        <f t="shared" si="82"/>
        <v>0</v>
      </c>
      <c r="AG55" s="156">
        <f t="shared" si="82"/>
        <v>0</v>
      </c>
      <c r="AH55" s="451">
        <f t="shared" si="82"/>
        <v>0</v>
      </c>
      <c r="AI55" s="156">
        <f t="shared" si="82"/>
        <v>0</v>
      </c>
      <c r="AJ55" s="156">
        <f t="shared" si="82"/>
        <v>0</v>
      </c>
      <c r="AK55" s="451">
        <f t="shared" ref="AK55:BI55" si="83">SUM(AK7:AK54)</f>
        <v>0</v>
      </c>
      <c r="AL55" s="156">
        <f t="shared" si="83"/>
        <v>0</v>
      </c>
      <c r="AM55" s="156">
        <f t="shared" si="83"/>
        <v>0</v>
      </c>
      <c r="AN55" s="446">
        <f t="shared" si="83"/>
        <v>0</v>
      </c>
      <c r="AO55" s="410">
        <f t="shared" si="83"/>
        <v>0</v>
      </c>
      <c r="AP55" s="411">
        <f t="shared" si="83"/>
        <v>0</v>
      </c>
      <c r="AQ55" s="412">
        <f t="shared" si="83"/>
        <v>0</v>
      </c>
      <c r="AR55" s="478">
        <f t="shared" si="83"/>
        <v>0</v>
      </c>
      <c r="AS55" s="156">
        <f t="shared" si="83"/>
        <v>0</v>
      </c>
      <c r="AT55" s="451">
        <f t="shared" si="83"/>
        <v>0</v>
      </c>
      <c r="AU55" s="156">
        <f t="shared" si="83"/>
        <v>0</v>
      </c>
      <c r="AV55" s="156">
        <f t="shared" si="83"/>
        <v>0</v>
      </c>
      <c r="AW55" s="451">
        <f t="shared" si="83"/>
        <v>0</v>
      </c>
      <c r="AX55" s="156">
        <f t="shared" si="83"/>
        <v>0</v>
      </c>
      <c r="AY55" s="354">
        <f t="shared" si="83"/>
        <v>0</v>
      </c>
      <c r="AZ55" s="446">
        <f t="shared" si="83"/>
        <v>0</v>
      </c>
      <c r="BA55" s="498">
        <f t="shared" si="83"/>
        <v>0</v>
      </c>
      <c r="BB55" s="494">
        <f t="shared" si="83"/>
        <v>0</v>
      </c>
      <c r="BC55" s="366">
        <f t="shared" si="83"/>
        <v>0</v>
      </c>
      <c r="BD55" s="375">
        <f t="shared" si="83"/>
        <v>0</v>
      </c>
      <c r="BE55" s="376">
        <f t="shared" si="83"/>
        <v>0</v>
      </c>
      <c r="BF55" s="376">
        <f t="shared" si="83"/>
        <v>0</v>
      </c>
      <c r="BG55" s="375">
        <f t="shared" si="83"/>
        <v>0</v>
      </c>
      <c r="BH55" s="376">
        <f t="shared" si="83"/>
        <v>358</v>
      </c>
      <c r="BI55" s="376">
        <f t="shared" si="83"/>
        <v>-358</v>
      </c>
      <c r="BJ55" s="434"/>
      <c r="BK55" s="339">
        <f>SUM(BK7:BK54)</f>
        <v>717</v>
      </c>
    </row>
    <row r="56" spans="1:63" ht="29.25" customHeight="1">
      <c r="L56" s="175"/>
    </row>
    <row r="57" spans="1:63" ht="29.25" customHeight="1">
      <c r="F57" s="479">
        <f>ROUND(F55-Test!$H$62,2)</f>
        <v>-351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19.855468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313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[2]DQ!$F10</f>
        <v>500</v>
      </c>
      <c r="F7" s="161">
        <v>500</v>
      </c>
      <c r="G7" s="448">
        <f>E7-F7</f>
        <v>0</v>
      </c>
      <c r="H7" s="476">
        <f>[2]DQ!$G10</f>
        <v>500</v>
      </c>
      <c r="I7" s="161">
        <v>500</v>
      </c>
      <c r="J7" s="448">
        <f>H7-I7</f>
        <v>0</v>
      </c>
      <c r="K7" s="476">
        <f>[2]DQ!$H10</f>
        <v>500</v>
      </c>
      <c r="L7" s="161">
        <v>500</v>
      </c>
      <c r="M7" s="444">
        <f>K7-L7</f>
        <v>0</v>
      </c>
      <c r="N7" s="404">
        <f t="shared" ref="N7:O22" si="7">+E7+H7+K7</f>
        <v>1500</v>
      </c>
      <c r="O7" s="161">
        <f t="shared" si="7"/>
        <v>1500</v>
      </c>
      <c r="P7" s="403">
        <f>N7-O7</f>
        <v>0</v>
      </c>
      <c r="Q7" s="161">
        <f>[2]DQ!$I10</f>
        <v>500</v>
      </c>
      <c r="R7" s="161">
        <v>500</v>
      </c>
      <c r="S7" s="462">
        <f>Q7-R7</f>
        <v>0</v>
      </c>
      <c r="T7" s="161">
        <f>[2]DQ!$J10</f>
        <v>500</v>
      </c>
      <c r="U7" s="161"/>
      <c r="V7" s="462">
        <f>T7-U7</f>
        <v>500</v>
      </c>
      <c r="W7" s="161">
        <f>[2]DQ!$K10</f>
        <v>500</v>
      </c>
      <c r="X7" s="161"/>
      <c r="Y7" s="462">
        <f>W7-X7</f>
        <v>500</v>
      </c>
      <c r="Z7" s="168">
        <f t="shared" ref="Z7:AA22" si="8">+Q7+T7+W7</f>
        <v>1500</v>
      </c>
      <c r="AA7" s="161">
        <f t="shared" si="8"/>
        <v>500</v>
      </c>
      <c r="AB7" s="403">
        <f>Z7-AA7</f>
        <v>1000</v>
      </c>
      <c r="AC7" s="168">
        <f>N7+Z7</f>
        <v>3000</v>
      </c>
      <c r="AD7" s="161">
        <f>O7+AA7</f>
        <v>2000</v>
      </c>
      <c r="AE7" s="403">
        <f>AC7-AD7</f>
        <v>1000</v>
      </c>
      <c r="AF7" s="161">
        <f>[2]DQ!$L10</f>
        <v>500</v>
      </c>
      <c r="AG7" s="161"/>
      <c r="AH7" s="462">
        <f>AF7-AG7</f>
        <v>500</v>
      </c>
      <c r="AI7" s="161">
        <f>[2]DQ!$M10</f>
        <v>500</v>
      </c>
      <c r="AJ7" s="161"/>
      <c r="AK7" s="462">
        <f>AI7-AJ7</f>
        <v>500</v>
      </c>
      <c r="AL7" s="161">
        <f>[2]DQ!$N10</f>
        <v>500</v>
      </c>
      <c r="AM7" s="161"/>
      <c r="AN7" s="444">
        <f>AL7-AM7</f>
        <v>500</v>
      </c>
      <c r="AO7" s="404">
        <f t="shared" ref="AO7:AP54" si="9">+AF7+AI7+AL7</f>
        <v>1500</v>
      </c>
      <c r="AP7" s="161">
        <f t="shared" si="9"/>
        <v>0</v>
      </c>
      <c r="AQ7" s="403">
        <f>AO7-AP7</f>
        <v>1500</v>
      </c>
      <c r="AR7" s="161">
        <f>[2]DQ!$O10</f>
        <v>500</v>
      </c>
      <c r="AS7" s="161"/>
      <c r="AT7" s="462">
        <f>AR7-AS7</f>
        <v>500</v>
      </c>
      <c r="AU7" s="161">
        <f>[2]DQ!$P10</f>
        <v>500</v>
      </c>
      <c r="AV7" s="161"/>
      <c r="AW7" s="462">
        <f>AU7-AV7</f>
        <v>500</v>
      </c>
      <c r="AX7" s="161">
        <f>[2]DQ!$Q10</f>
        <v>500</v>
      </c>
      <c r="AY7" s="161"/>
      <c r="AZ7" s="444">
        <f>AX7-AY7</f>
        <v>500</v>
      </c>
      <c r="BA7" s="496">
        <f t="shared" ref="BA7:BB54" si="10">+AR7+AU7+AX7</f>
        <v>1500</v>
      </c>
      <c r="BB7" s="492">
        <f t="shared" si="10"/>
        <v>0</v>
      </c>
      <c r="BC7" s="364">
        <f>BA7-BB7</f>
        <v>1500</v>
      </c>
      <c r="BD7" s="371">
        <f t="shared" ref="BD7:BD54" si="11">AF7+AI7+AL7+AR7+AU7+AX7</f>
        <v>3000</v>
      </c>
      <c r="BE7" s="372">
        <f t="shared" ref="BE7:BE54" si="12">+AG7+AJ7+AM7+AS7+AV7+AY7</f>
        <v>0</v>
      </c>
      <c r="BF7" s="372">
        <f>BD7-BE7</f>
        <v>3000</v>
      </c>
      <c r="BG7" s="371">
        <f t="shared" ref="BG7:BH54" si="13">+AC7+BD7</f>
        <v>6000</v>
      </c>
      <c r="BH7" s="372">
        <f t="shared" si="13"/>
        <v>2000</v>
      </c>
      <c r="BI7" s="372">
        <f>BG7-BH7</f>
        <v>4000</v>
      </c>
      <c r="BJ7" s="436"/>
      <c r="BK7" s="160">
        <f>VLOOKUP($B7,Test!$A$5:$I$58,9,0)</f>
        <v>400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[2]DQ!$F11</f>
        <v>10326.6</v>
      </c>
      <c r="F8" s="161">
        <v>9471.15</v>
      </c>
      <c r="G8" s="448">
        <f t="shared" ref="G8:G54" si="14">E8-F8</f>
        <v>855.45000000000073</v>
      </c>
      <c r="H8" s="476">
        <f>[2]DQ!$G11</f>
        <v>9758.08</v>
      </c>
      <c r="I8" s="161">
        <v>20620.189999999999</v>
      </c>
      <c r="J8" s="448">
        <f t="shared" ref="J8:J54" si="15">H8-I8</f>
        <v>-10862.109999999999</v>
      </c>
      <c r="K8" s="476">
        <f>[2]DQ!$H11</f>
        <v>10149.119999999999</v>
      </c>
      <c r="L8" s="161">
        <v>25825.84</v>
      </c>
      <c r="M8" s="444">
        <f t="shared" ref="M8:M54" si="16">K8-L8</f>
        <v>-15676.720000000001</v>
      </c>
      <c r="N8" s="404">
        <f t="shared" si="7"/>
        <v>30233.8</v>
      </c>
      <c r="O8" s="161">
        <f t="shared" si="7"/>
        <v>55917.179999999993</v>
      </c>
      <c r="P8" s="403">
        <f t="shared" ref="P8:P54" si="17">N8-O8</f>
        <v>-25683.379999999994</v>
      </c>
      <c r="Q8" s="161">
        <f>[2]DQ!$I11</f>
        <v>10103.68</v>
      </c>
      <c r="R8" s="161">
        <v>7576.29</v>
      </c>
      <c r="S8" s="462">
        <f t="shared" ref="S8:S54" si="18">Q8-R8</f>
        <v>2527.3900000000003</v>
      </c>
      <c r="T8" s="161">
        <f>[2]DQ!$J11</f>
        <v>13032.68</v>
      </c>
      <c r="U8" s="161"/>
      <c r="V8" s="462">
        <f t="shared" ref="V8:V54" si="19">T8-U8</f>
        <v>13032.68</v>
      </c>
      <c r="W8" s="161">
        <f>[2]DQ!$K11</f>
        <v>13709.2</v>
      </c>
      <c r="X8" s="161"/>
      <c r="Y8" s="462">
        <f t="shared" ref="Y8:Y54" si="20">W8-X8</f>
        <v>13709.2</v>
      </c>
      <c r="Z8" s="168">
        <f t="shared" si="8"/>
        <v>36845.56</v>
      </c>
      <c r="AA8" s="161">
        <f t="shared" si="8"/>
        <v>7576.29</v>
      </c>
      <c r="AB8" s="403">
        <f t="shared" ref="AB8:AB54" si="21">Z8-AA8</f>
        <v>29269.269999999997</v>
      </c>
      <c r="AC8" s="168">
        <f t="shared" ref="AC8:AD54" si="22">N8+Z8</f>
        <v>67079.360000000001</v>
      </c>
      <c r="AD8" s="161">
        <f t="shared" si="22"/>
        <v>63493.469999999994</v>
      </c>
      <c r="AE8" s="403">
        <f t="shared" ref="AE8:AE54" si="23">AC8-AD8</f>
        <v>3585.8900000000067</v>
      </c>
      <c r="AF8" s="161">
        <f>[2]DQ!$L11</f>
        <v>13901.92</v>
      </c>
      <c r="AG8" s="161"/>
      <c r="AH8" s="462">
        <f t="shared" ref="AH8:AH54" si="24">AF8-AG8</f>
        <v>13901.92</v>
      </c>
      <c r="AI8" s="161">
        <f>[2]DQ!$M11</f>
        <v>14426.88</v>
      </c>
      <c r="AJ8" s="161"/>
      <c r="AK8" s="462">
        <f t="shared" ref="AK8:AK54" si="25">AI8-AJ8</f>
        <v>14426.88</v>
      </c>
      <c r="AL8" s="161">
        <f>[2]DQ!$N11</f>
        <v>13729.1</v>
      </c>
      <c r="AM8" s="161"/>
      <c r="AN8" s="444">
        <f t="shared" ref="AN8:AN54" si="26">AL8-AM8</f>
        <v>13729.1</v>
      </c>
      <c r="AO8" s="404">
        <f t="shared" si="9"/>
        <v>42057.9</v>
      </c>
      <c r="AP8" s="161">
        <f t="shared" si="9"/>
        <v>0</v>
      </c>
      <c r="AQ8" s="403">
        <f t="shared" ref="AQ8:AQ54" si="27">AO8-AP8</f>
        <v>42057.9</v>
      </c>
      <c r="AR8" s="161">
        <f>[2]DQ!$O11</f>
        <v>15794.64</v>
      </c>
      <c r="AS8" s="161"/>
      <c r="AT8" s="462">
        <f t="shared" ref="AT8:AT54" si="28">AR8-AS8</f>
        <v>15794.64</v>
      </c>
      <c r="AU8" s="161">
        <f>[2]DQ!$P11</f>
        <v>14879.38</v>
      </c>
      <c r="AV8" s="161"/>
      <c r="AW8" s="462">
        <f t="shared" ref="AW8:AW54" si="29">AU8-AV8</f>
        <v>14879.38</v>
      </c>
      <c r="AX8" s="161">
        <f>[2]DQ!$Q11</f>
        <v>12853.56</v>
      </c>
      <c r="AY8" s="161"/>
      <c r="AZ8" s="444">
        <f t="shared" ref="AZ8:AZ54" si="30">AX8-AY8</f>
        <v>12853.56</v>
      </c>
      <c r="BA8" s="496">
        <f t="shared" si="10"/>
        <v>43527.579999999994</v>
      </c>
      <c r="BB8" s="492">
        <f t="shared" si="10"/>
        <v>0</v>
      </c>
      <c r="BC8" s="364">
        <f t="shared" ref="BC8:BC54" si="31">BA8-BB8</f>
        <v>43527.579999999994</v>
      </c>
      <c r="BD8" s="371">
        <f t="shared" si="11"/>
        <v>85585.48</v>
      </c>
      <c r="BE8" s="372">
        <f t="shared" si="12"/>
        <v>0</v>
      </c>
      <c r="BF8" s="372">
        <f t="shared" ref="BF8:BF54" si="32">BD8-BE8</f>
        <v>85585.48</v>
      </c>
      <c r="BG8" s="371">
        <f t="shared" si="13"/>
        <v>152664.84</v>
      </c>
      <c r="BH8" s="372">
        <f t="shared" si="13"/>
        <v>63493.469999999994</v>
      </c>
      <c r="BI8" s="372">
        <f t="shared" ref="BI8:BI54" si="33">BG8-BH8</f>
        <v>89171.37</v>
      </c>
      <c r="BJ8" s="436"/>
      <c r="BK8" s="160">
        <f>VLOOKUP($B8,Test!$A$5:$I$58,9,0)</f>
        <v>18596.669999999998</v>
      </c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[2]DQ!$F12</f>
        <v>13443.0275</v>
      </c>
      <c r="F9" s="161">
        <v>12791.24</v>
      </c>
      <c r="G9" s="448">
        <f t="shared" si="14"/>
        <v>651.78750000000036</v>
      </c>
      <c r="H9" s="476">
        <f>[2]DQ!$G12</f>
        <v>27.097000000000001</v>
      </c>
      <c r="I9" s="161">
        <v>175.77</v>
      </c>
      <c r="J9" s="448">
        <f t="shared" si="15"/>
        <v>-148.673</v>
      </c>
      <c r="K9" s="476">
        <f>[2]DQ!$H12</f>
        <v>0</v>
      </c>
      <c r="L9" s="161">
        <v>1592.88</v>
      </c>
      <c r="M9" s="444">
        <f t="shared" si="16"/>
        <v>-1592.88</v>
      </c>
      <c r="N9" s="404">
        <f t="shared" si="7"/>
        <v>13470.1245</v>
      </c>
      <c r="O9" s="161">
        <f t="shared" si="7"/>
        <v>14559.89</v>
      </c>
      <c r="P9" s="403">
        <f t="shared" si="17"/>
        <v>-1089.7654999999995</v>
      </c>
      <c r="Q9" s="161">
        <f>[2]DQ!$I12</f>
        <v>116.79150000000001</v>
      </c>
      <c r="R9" s="161">
        <v>260.83</v>
      </c>
      <c r="S9" s="462">
        <f t="shared" si="18"/>
        <v>-144.03849999999997</v>
      </c>
      <c r="T9" s="161">
        <f>[2]DQ!$J12</f>
        <v>52.478999999999999</v>
      </c>
      <c r="U9" s="161"/>
      <c r="V9" s="462">
        <f t="shared" si="19"/>
        <v>52.478999999999999</v>
      </c>
      <c r="W9" s="161">
        <f>[2]DQ!$K12</f>
        <v>29.498000000000001</v>
      </c>
      <c r="X9" s="161"/>
      <c r="Y9" s="462">
        <f t="shared" si="20"/>
        <v>29.498000000000001</v>
      </c>
      <c r="Z9" s="168">
        <f t="shared" si="8"/>
        <v>198.76850000000002</v>
      </c>
      <c r="AA9" s="161">
        <f t="shared" si="8"/>
        <v>260.83</v>
      </c>
      <c r="AB9" s="403">
        <f t="shared" si="21"/>
        <v>-62.061499999999967</v>
      </c>
      <c r="AC9" s="168">
        <f t="shared" si="22"/>
        <v>13668.893</v>
      </c>
      <c r="AD9" s="161">
        <f t="shared" si="22"/>
        <v>14820.72</v>
      </c>
      <c r="AE9" s="403">
        <f t="shared" si="23"/>
        <v>-1151.8269999999993</v>
      </c>
      <c r="AF9" s="161">
        <f>[2]DQ!$L12</f>
        <v>0</v>
      </c>
      <c r="AG9" s="161"/>
      <c r="AH9" s="462">
        <f t="shared" si="24"/>
        <v>0</v>
      </c>
      <c r="AI9" s="161">
        <f>[2]DQ!$M12</f>
        <v>98.269499999999994</v>
      </c>
      <c r="AJ9" s="161"/>
      <c r="AK9" s="462">
        <f t="shared" si="25"/>
        <v>98.269499999999994</v>
      </c>
      <c r="AL9" s="161">
        <f>[2]DQ!$N12</f>
        <v>0</v>
      </c>
      <c r="AM9" s="161"/>
      <c r="AN9" s="444">
        <f t="shared" si="26"/>
        <v>0</v>
      </c>
      <c r="AO9" s="404">
        <f t="shared" si="9"/>
        <v>98.269499999999994</v>
      </c>
      <c r="AP9" s="161">
        <f t="shared" si="9"/>
        <v>0</v>
      </c>
      <c r="AQ9" s="403">
        <f t="shared" si="27"/>
        <v>98.269499999999994</v>
      </c>
      <c r="AR9" s="161">
        <f>[2]DQ!$O12</f>
        <v>0</v>
      </c>
      <c r="AS9" s="161"/>
      <c r="AT9" s="462">
        <f t="shared" si="28"/>
        <v>0</v>
      </c>
      <c r="AU9" s="161">
        <f>[2]DQ!$P12</f>
        <v>3457.9544999999998</v>
      </c>
      <c r="AV9" s="161"/>
      <c r="AW9" s="462">
        <f t="shared" si="29"/>
        <v>3457.9544999999998</v>
      </c>
      <c r="AX9" s="161">
        <f>[2]DQ!$Q12</f>
        <v>0</v>
      </c>
      <c r="AY9" s="161"/>
      <c r="AZ9" s="444">
        <f t="shared" si="30"/>
        <v>0</v>
      </c>
      <c r="BA9" s="496">
        <f t="shared" si="10"/>
        <v>3457.9544999999998</v>
      </c>
      <c r="BB9" s="492">
        <f t="shared" si="10"/>
        <v>0</v>
      </c>
      <c r="BC9" s="364">
        <f t="shared" si="31"/>
        <v>3457.9544999999998</v>
      </c>
      <c r="BD9" s="371">
        <f t="shared" si="11"/>
        <v>3556.2239999999997</v>
      </c>
      <c r="BE9" s="372">
        <f t="shared" si="12"/>
        <v>0</v>
      </c>
      <c r="BF9" s="372">
        <f t="shared" si="32"/>
        <v>3556.2239999999997</v>
      </c>
      <c r="BG9" s="371">
        <f t="shared" si="13"/>
        <v>17225.116999999998</v>
      </c>
      <c r="BH9" s="372">
        <f t="shared" si="13"/>
        <v>14820.72</v>
      </c>
      <c r="BI9" s="372">
        <f t="shared" si="33"/>
        <v>2404.396999999999</v>
      </c>
      <c r="BJ9" s="436"/>
      <c r="BK9" s="160">
        <f>VLOOKUP($B9,Test!$A$5:$I$58,9,0)</f>
        <v>285.56</v>
      </c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[2]DQ!$F13</f>
        <v>0</v>
      </c>
      <c r="F10" s="161">
        <v>135.26</v>
      </c>
      <c r="G10" s="448">
        <f t="shared" si="14"/>
        <v>-135.26</v>
      </c>
      <c r="H10" s="476">
        <f>[2]DQ!$G13</f>
        <v>0</v>
      </c>
      <c r="I10" s="161">
        <v>83.6</v>
      </c>
      <c r="J10" s="448">
        <f t="shared" si="15"/>
        <v>-83.6</v>
      </c>
      <c r="K10" s="476">
        <f>[2]DQ!$H13</f>
        <v>14446.5</v>
      </c>
      <c r="L10" s="161">
        <v>14712.62</v>
      </c>
      <c r="M10" s="444">
        <f t="shared" si="16"/>
        <v>-266.1200000000008</v>
      </c>
      <c r="N10" s="404">
        <f t="shared" si="7"/>
        <v>14446.5</v>
      </c>
      <c r="O10" s="161">
        <f t="shared" si="7"/>
        <v>14931.480000000001</v>
      </c>
      <c r="P10" s="403">
        <f t="shared" si="17"/>
        <v>-484.98000000000138</v>
      </c>
      <c r="Q10" s="161">
        <f>[2]DQ!$I13</f>
        <v>0</v>
      </c>
      <c r="R10" s="161">
        <v>6.64</v>
      </c>
      <c r="S10" s="462">
        <f t="shared" si="18"/>
        <v>-6.64</v>
      </c>
      <c r="T10" s="161">
        <f>[2]DQ!$J13</f>
        <v>0</v>
      </c>
      <c r="U10" s="161"/>
      <c r="V10" s="462">
        <f t="shared" si="19"/>
        <v>0</v>
      </c>
      <c r="W10" s="161">
        <f>[2]DQ!$K13</f>
        <v>0</v>
      </c>
      <c r="X10" s="161"/>
      <c r="Y10" s="462">
        <f t="shared" si="20"/>
        <v>0</v>
      </c>
      <c r="Z10" s="168">
        <f t="shared" si="8"/>
        <v>0</v>
      </c>
      <c r="AA10" s="161">
        <f t="shared" si="8"/>
        <v>6.64</v>
      </c>
      <c r="AB10" s="403">
        <f t="shared" si="21"/>
        <v>-6.64</v>
      </c>
      <c r="AC10" s="168">
        <f t="shared" si="22"/>
        <v>14446.5</v>
      </c>
      <c r="AD10" s="161">
        <f t="shared" si="22"/>
        <v>14938.12</v>
      </c>
      <c r="AE10" s="403">
        <f t="shared" si="23"/>
        <v>-491.6200000000008</v>
      </c>
      <c r="AF10" s="161">
        <f>[2]DQ!$L13</f>
        <v>0</v>
      </c>
      <c r="AG10" s="161"/>
      <c r="AH10" s="462">
        <f t="shared" si="24"/>
        <v>0</v>
      </c>
      <c r="AI10" s="161">
        <f>[2]DQ!$M13</f>
        <v>0</v>
      </c>
      <c r="AJ10" s="161"/>
      <c r="AK10" s="462">
        <f t="shared" si="25"/>
        <v>0</v>
      </c>
      <c r="AL10" s="161">
        <f>[2]DQ!$N13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1">
        <f>[2]DQ!$O13</f>
        <v>0</v>
      </c>
      <c r="AS10" s="161"/>
      <c r="AT10" s="462">
        <f t="shared" si="28"/>
        <v>0</v>
      </c>
      <c r="AU10" s="161">
        <f>[2]DQ!$P13</f>
        <v>0</v>
      </c>
      <c r="AV10" s="161"/>
      <c r="AW10" s="462">
        <f t="shared" si="29"/>
        <v>0</v>
      </c>
      <c r="AX10" s="161">
        <f>[2]DQ!$Q13</f>
        <v>30163.646999999997</v>
      </c>
      <c r="AY10" s="161"/>
      <c r="AZ10" s="444">
        <f t="shared" si="30"/>
        <v>30163.646999999997</v>
      </c>
      <c r="BA10" s="496">
        <f t="shared" si="10"/>
        <v>30163.646999999997</v>
      </c>
      <c r="BB10" s="492">
        <f t="shared" si="10"/>
        <v>0</v>
      </c>
      <c r="BC10" s="364">
        <f t="shared" si="31"/>
        <v>30163.646999999997</v>
      </c>
      <c r="BD10" s="371">
        <f t="shared" si="11"/>
        <v>30163.646999999997</v>
      </c>
      <c r="BE10" s="372">
        <f t="shared" si="12"/>
        <v>0</v>
      </c>
      <c r="BF10" s="372">
        <f t="shared" si="32"/>
        <v>30163.646999999997</v>
      </c>
      <c r="BG10" s="371">
        <f t="shared" si="13"/>
        <v>44610.146999999997</v>
      </c>
      <c r="BH10" s="372">
        <f t="shared" si="13"/>
        <v>14938.12</v>
      </c>
      <c r="BI10" s="372">
        <f t="shared" si="33"/>
        <v>29672.026999999995</v>
      </c>
      <c r="BJ10" s="436"/>
      <c r="BK10" s="160">
        <f>VLOOKUP($B10,Test!$A$5:$I$58,9,0)</f>
        <v>65.55</v>
      </c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[2]DQ!$F14</f>
        <v>0</v>
      </c>
      <c r="F11" s="161"/>
      <c r="G11" s="448">
        <f t="shared" si="14"/>
        <v>0</v>
      </c>
      <c r="H11" s="476">
        <f>[2]DQ!$G14</f>
        <v>50000</v>
      </c>
      <c r="I11" s="161"/>
      <c r="J11" s="448">
        <f t="shared" si="15"/>
        <v>50000</v>
      </c>
      <c r="K11" s="476">
        <f>[2]DQ!$H14</f>
        <v>0</v>
      </c>
      <c r="L11" s="161"/>
      <c r="M11" s="444">
        <f t="shared" si="16"/>
        <v>0</v>
      </c>
      <c r="N11" s="404">
        <f t="shared" si="7"/>
        <v>50000</v>
      </c>
      <c r="O11" s="161">
        <f t="shared" si="7"/>
        <v>0</v>
      </c>
      <c r="P11" s="403">
        <f t="shared" si="17"/>
        <v>50000</v>
      </c>
      <c r="Q11" s="161">
        <f>[2]DQ!$I14</f>
        <v>0</v>
      </c>
      <c r="R11" s="161"/>
      <c r="S11" s="462">
        <f t="shared" si="18"/>
        <v>0</v>
      </c>
      <c r="T11" s="161">
        <f>[2]DQ!$J14</f>
        <v>50000</v>
      </c>
      <c r="U11" s="161"/>
      <c r="V11" s="462">
        <f t="shared" si="19"/>
        <v>50000</v>
      </c>
      <c r="W11" s="161">
        <f>[2]DQ!$K14</f>
        <v>0</v>
      </c>
      <c r="X11" s="161"/>
      <c r="Y11" s="462">
        <f t="shared" si="20"/>
        <v>0</v>
      </c>
      <c r="Z11" s="168">
        <f t="shared" si="8"/>
        <v>50000</v>
      </c>
      <c r="AA11" s="161">
        <f t="shared" si="8"/>
        <v>0</v>
      </c>
      <c r="AB11" s="403">
        <f t="shared" si="21"/>
        <v>50000</v>
      </c>
      <c r="AC11" s="168">
        <f t="shared" si="22"/>
        <v>100000</v>
      </c>
      <c r="AD11" s="161">
        <f t="shared" si="22"/>
        <v>0</v>
      </c>
      <c r="AE11" s="403">
        <f t="shared" si="23"/>
        <v>100000</v>
      </c>
      <c r="AF11" s="161">
        <f>[2]DQ!$L14</f>
        <v>0</v>
      </c>
      <c r="AG11" s="161"/>
      <c r="AH11" s="462">
        <f t="shared" si="24"/>
        <v>0</v>
      </c>
      <c r="AI11" s="161">
        <f>[2]DQ!$M14</f>
        <v>172000</v>
      </c>
      <c r="AJ11" s="161"/>
      <c r="AK11" s="462">
        <f t="shared" si="25"/>
        <v>172000</v>
      </c>
      <c r="AL11" s="161">
        <f>[2]DQ!$N14</f>
        <v>50000</v>
      </c>
      <c r="AM11" s="161"/>
      <c r="AN11" s="444">
        <f t="shared" si="26"/>
        <v>50000</v>
      </c>
      <c r="AO11" s="404">
        <f t="shared" si="9"/>
        <v>222000</v>
      </c>
      <c r="AP11" s="161">
        <f t="shared" si="9"/>
        <v>0</v>
      </c>
      <c r="AQ11" s="403">
        <f t="shared" si="27"/>
        <v>222000</v>
      </c>
      <c r="AR11" s="161">
        <f>[2]DQ!$O14</f>
        <v>0</v>
      </c>
      <c r="AS11" s="161"/>
      <c r="AT11" s="462">
        <f t="shared" si="28"/>
        <v>0</v>
      </c>
      <c r="AU11" s="161">
        <f>[2]DQ!$P14</f>
        <v>172000</v>
      </c>
      <c r="AV11" s="161"/>
      <c r="AW11" s="462">
        <f t="shared" si="29"/>
        <v>172000</v>
      </c>
      <c r="AX11" s="161">
        <f>[2]DQ!$Q14</f>
        <v>0</v>
      </c>
      <c r="AY11" s="161"/>
      <c r="AZ11" s="444">
        <f t="shared" si="30"/>
        <v>0</v>
      </c>
      <c r="BA11" s="496">
        <f t="shared" si="10"/>
        <v>172000</v>
      </c>
      <c r="BB11" s="492">
        <f t="shared" si="10"/>
        <v>0</v>
      </c>
      <c r="BC11" s="364">
        <f t="shared" si="31"/>
        <v>172000</v>
      </c>
      <c r="BD11" s="371">
        <f t="shared" si="11"/>
        <v>394000</v>
      </c>
      <c r="BE11" s="372">
        <f t="shared" si="12"/>
        <v>0</v>
      </c>
      <c r="BF11" s="372">
        <f t="shared" si="32"/>
        <v>394000</v>
      </c>
      <c r="BG11" s="371">
        <f t="shared" si="13"/>
        <v>494000</v>
      </c>
      <c r="BH11" s="372">
        <f t="shared" si="13"/>
        <v>0</v>
      </c>
      <c r="BI11" s="372">
        <f t="shared" si="33"/>
        <v>494000</v>
      </c>
      <c r="BJ11" s="436"/>
      <c r="BK11" s="160">
        <f>VLOOKUP($B11,Test!$A$5:$I$58,9,0)</f>
        <v>0</v>
      </c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[2]DQ!$F15</f>
        <v>2438</v>
      </c>
      <c r="F12" s="161">
        <v>2438</v>
      </c>
      <c r="G12" s="448">
        <f t="shared" si="14"/>
        <v>0</v>
      </c>
      <c r="H12" s="476">
        <f>[2]DQ!$G15</f>
        <v>2279.6800000000003</v>
      </c>
      <c r="I12" s="161">
        <v>2279.6799999999998</v>
      </c>
      <c r="J12" s="448">
        <f t="shared" si="15"/>
        <v>0</v>
      </c>
      <c r="K12" s="476">
        <f>[2]DQ!$H15</f>
        <v>2438</v>
      </c>
      <c r="L12" s="161">
        <v>3599.5</v>
      </c>
      <c r="M12" s="444">
        <f t="shared" si="16"/>
        <v>-1161.5</v>
      </c>
      <c r="N12" s="404">
        <f t="shared" si="7"/>
        <v>7155.68</v>
      </c>
      <c r="O12" s="161">
        <f t="shared" si="7"/>
        <v>8317.18</v>
      </c>
      <c r="P12" s="403">
        <f t="shared" si="17"/>
        <v>-1161.5</v>
      </c>
      <c r="Q12" s="161">
        <f>[2]DQ!$I15</f>
        <v>2385</v>
      </c>
      <c r="R12" s="161">
        <v>2385</v>
      </c>
      <c r="S12" s="462">
        <f t="shared" si="18"/>
        <v>0</v>
      </c>
      <c r="T12" s="161">
        <f>[2]DQ!$J15</f>
        <v>2465.1800000000003</v>
      </c>
      <c r="U12" s="161"/>
      <c r="V12" s="462">
        <f t="shared" si="19"/>
        <v>2465.1800000000003</v>
      </c>
      <c r="W12" s="161">
        <f>[2]DQ!$K15</f>
        <v>2385</v>
      </c>
      <c r="X12" s="161"/>
      <c r="Y12" s="462">
        <f t="shared" si="20"/>
        <v>2385</v>
      </c>
      <c r="Z12" s="168">
        <f t="shared" si="8"/>
        <v>7235.18</v>
      </c>
      <c r="AA12" s="161">
        <f t="shared" si="8"/>
        <v>2385</v>
      </c>
      <c r="AB12" s="403">
        <f t="shared" si="21"/>
        <v>4850.18</v>
      </c>
      <c r="AC12" s="168">
        <f t="shared" si="22"/>
        <v>14390.86</v>
      </c>
      <c r="AD12" s="161">
        <f t="shared" si="22"/>
        <v>10702.18</v>
      </c>
      <c r="AE12" s="403">
        <f t="shared" si="23"/>
        <v>3688.6800000000003</v>
      </c>
      <c r="AF12" s="161">
        <f>[2]DQ!$L15</f>
        <v>2465</v>
      </c>
      <c r="AG12" s="161"/>
      <c r="AH12" s="462">
        <f t="shared" si="24"/>
        <v>2465</v>
      </c>
      <c r="AI12" s="161">
        <f>[2]DQ!$M15</f>
        <v>2465</v>
      </c>
      <c r="AJ12" s="161"/>
      <c r="AK12" s="462">
        <f t="shared" si="25"/>
        <v>2465</v>
      </c>
      <c r="AL12" s="161">
        <f>[2]DQ!$N15</f>
        <v>2384.6999999999998</v>
      </c>
      <c r="AM12" s="161"/>
      <c r="AN12" s="444">
        <f t="shared" si="26"/>
        <v>2384.6999999999998</v>
      </c>
      <c r="AO12" s="404">
        <f t="shared" si="9"/>
        <v>7314.7</v>
      </c>
      <c r="AP12" s="161">
        <f t="shared" si="9"/>
        <v>0</v>
      </c>
      <c r="AQ12" s="403">
        <f t="shared" si="27"/>
        <v>7314.7</v>
      </c>
      <c r="AR12" s="161">
        <f>[2]DQ!$O15</f>
        <v>2465</v>
      </c>
      <c r="AS12" s="161"/>
      <c r="AT12" s="462">
        <f t="shared" si="28"/>
        <v>2465</v>
      </c>
      <c r="AU12" s="161">
        <f>[2]DQ!$P15</f>
        <v>2384.58</v>
      </c>
      <c r="AV12" s="161"/>
      <c r="AW12" s="462">
        <f t="shared" si="29"/>
        <v>2384.58</v>
      </c>
      <c r="AX12" s="161">
        <f>[2]DQ!$Q15</f>
        <v>2465</v>
      </c>
      <c r="AY12" s="161"/>
      <c r="AZ12" s="444">
        <f t="shared" si="30"/>
        <v>2465</v>
      </c>
      <c r="BA12" s="496">
        <f t="shared" si="10"/>
        <v>7314.58</v>
      </c>
      <c r="BB12" s="492">
        <f t="shared" si="10"/>
        <v>0</v>
      </c>
      <c r="BC12" s="364">
        <f t="shared" si="31"/>
        <v>7314.58</v>
      </c>
      <c r="BD12" s="371">
        <f t="shared" si="11"/>
        <v>14629.28</v>
      </c>
      <c r="BE12" s="372">
        <f t="shared" si="12"/>
        <v>0</v>
      </c>
      <c r="BF12" s="372">
        <f t="shared" si="32"/>
        <v>14629.28</v>
      </c>
      <c r="BG12" s="371">
        <f t="shared" si="13"/>
        <v>29020.14</v>
      </c>
      <c r="BH12" s="372">
        <f t="shared" si="13"/>
        <v>10702.18</v>
      </c>
      <c r="BI12" s="372">
        <f t="shared" si="33"/>
        <v>18317.96</v>
      </c>
      <c r="BJ12" s="436"/>
      <c r="BK12" s="160">
        <f>VLOOKUP($B12,Test!$A$5:$I$58,9,0)</f>
        <v>2867</v>
      </c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[2]DQ!$F16</f>
        <v>0</v>
      </c>
      <c r="F13" s="161"/>
      <c r="G13" s="448">
        <f t="shared" si="14"/>
        <v>0</v>
      </c>
      <c r="H13" s="476">
        <f>[2]DQ!$G16</f>
        <v>0</v>
      </c>
      <c r="I13" s="161"/>
      <c r="J13" s="448">
        <f t="shared" si="15"/>
        <v>0</v>
      </c>
      <c r="K13" s="476">
        <f>[2]DQ!$H16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1">
        <f>[2]DQ!$I16</f>
        <v>0</v>
      </c>
      <c r="R13" s="161"/>
      <c r="S13" s="462">
        <f t="shared" si="18"/>
        <v>0</v>
      </c>
      <c r="T13" s="161">
        <f>[2]DQ!$J16</f>
        <v>0</v>
      </c>
      <c r="U13" s="161"/>
      <c r="V13" s="462">
        <f t="shared" si="19"/>
        <v>0</v>
      </c>
      <c r="W13" s="161">
        <f>[2]DQ!$K16</f>
        <v>0</v>
      </c>
      <c r="X13" s="161"/>
      <c r="Y13" s="462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1">
        <f>[2]DQ!$L16</f>
        <v>0</v>
      </c>
      <c r="AG13" s="161"/>
      <c r="AH13" s="462">
        <f t="shared" si="24"/>
        <v>0</v>
      </c>
      <c r="AI13" s="161">
        <f>[2]DQ!$M16</f>
        <v>0</v>
      </c>
      <c r="AJ13" s="161"/>
      <c r="AK13" s="462">
        <f t="shared" si="25"/>
        <v>0</v>
      </c>
      <c r="AL13" s="161">
        <f>[2]DQ!$N16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1">
        <f>[2]DQ!$O16</f>
        <v>0</v>
      </c>
      <c r="AS13" s="161"/>
      <c r="AT13" s="462">
        <f t="shared" si="28"/>
        <v>0</v>
      </c>
      <c r="AU13" s="161">
        <f>[2]DQ!$P16</f>
        <v>0</v>
      </c>
      <c r="AV13" s="161"/>
      <c r="AW13" s="462">
        <f t="shared" si="29"/>
        <v>0</v>
      </c>
      <c r="AX13" s="161">
        <f>[2]DQ!$Q16</f>
        <v>0</v>
      </c>
      <c r="AY13" s="161"/>
      <c r="AZ13" s="444">
        <f t="shared" si="30"/>
        <v>0</v>
      </c>
      <c r="BA13" s="496">
        <f t="shared" si="10"/>
        <v>0</v>
      </c>
      <c r="BB13" s="492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>
        <f>VLOOKUP($B13,Test!$A$5:$I$58,9,0)</f>
        <v>0</v>
      </c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[2]DQ!$F17</f>
        <v>103748.13831585135</v>
      </c>
      <c r="F14" s="161">
        <v>81858.48</v>
      </c>
      <c r="G14" s="448">
        <f t="shared" si="14"/>
        <v>21889.658315851353</v>
      </c>
      <c r="H14" s="476">
        <f>[2]DQ!$G17</f>
        <v>110396.85701308922</v>
      </c>
      <c r="I14" s="161">
        <v>146941.01999999999</v>
      </c>
      <c r="J14" s="448">
        <f t="shared" si="15"/>
        <v>-36544.162986910771</v>
      </c>
      <c r="K14" s="476">
        <f>[2]DQ!$H17</f>
        <v>125301.925</v>
      </c>
      <c r="L14" s="161">
        <v>217505.46</v>
      </c>
      <c r="M14" s="444">
        <f t="shared" si="16"/>
        <v>-92203.534999999989</v>
      </c>
      <c r="N14" s="404">
        <f t="shared" si="7"/>
        <v>339446.92032894056</v>
      </c>
      <c r="O14" s="161">
        <f t="shared" si="7"/>
        <v>446304.95999999996</v>
      </c>
      <c r="P14" s="403">
        <f t="shared" si="17"/>
        <v>-106858.03967105941</v>
      </c>
      <c r="Q14" s="161">
        <f>[2]DQ!$I17</f>
        <v>490598.26034305512</v>
      </c>
      <c r="R14" s="161">
        <v>113865.14</v>
      </c>
      <c r="S14" s="462">
        <f t="shared" si="18"/>
        <v>376733.12034305511</v>
      </c>
      <c r="T14" s="161">
        <f>[2]DQ!$J17</f>
        <v>93417.263647077227</v>
      </c>
      <c r="U14" s="161"/>
      <c r="V14" s="462">
        <f t="shared" si="19"/>
        <v>93417.263647077227</v>
      </c>
      <c r="W14" s="161">
        <f>[2]DQ!$K17</f>
        <v>73715.736325925172</v>
      </c>
      <c r="X14" s="161"/>
      <c r="Y14" s="462">
        <f t="shared" si="20"/>
        <v>73715.736325925172</v>
      </c>
      <c r="Z14" s="168">
        <f t="shared" si="8"/>
        <v>657731.2603160576</v>
      </c>
      <c r="AA14" s="161">
        <f t="shared" si="8"/>
        <v>113865.14</v>
      </c>
      <c r="AB14" s="403">
        <f t="shared" si="21"/>
        <v>543866.12031605758</v>
      </c>
      <c r="AC14" s="168">
        <f t="shared" si="22"/>
        <v>997178.18064499809</v>
      </c>
      <c r="AD14" s="161">
        <f t="shared" si="22"/>
        <v>560170.1</v>
      </c>
      <c r="AE14" s="403">
        <f t="shared" si="23"/>
        <v>437008.08064499812</v>
      </c>
      <c r="AF14" s="161">
        <f>[2]DQ!$L17</f>
        <v>88492.532249637312</v>
      </c>
      <c r="AG14" s="161"/>
      <c r="AH14" s="462">
        <f t="shared" si="24"/>
        <v>88492.532249637312</v>
      </c>
      <c r="AI14" s="161">
        <f>[2]DQ!$M17</f>
        <v>79761.95106305262</v>
      </c>
      <c r="AJ14" s="161"/>
      <c r="AK14" s="462">
        <f t="shared" si="25"/>
        <v>79761.95106305262</v>
      </c>
      <c r="AL14" s="161">
        <f>[2]DQ!$N17</f>
        <v>183392.49896530062</v>
      </c>
      <c r="AM14" s="161"/>
      <c r="AN14" s="444">
        <f t="shared" si="26"/>
        <v>183392.49896530062</v>
      </c>
      <c r="AO14" s="404">
        <f t="shared" si="9"/>
        <v>351646.98227799055</v>
      </c>
      <c r="AP14" s="161">
        <f t="shared" si="9"/>
        <v>0</v>
      </c>
      <c r="AQ14" s="403">
        <f t="shared" si="27"/>
        <v>351646.98227799055</v>
      </c>
      <c r="AR14" s="161">
        <f>[2]DQ!$O17</f>
        <v>94538.236000000004</v>
      </c>
      <c r="AS14" s="161"/>
      <c r="AT14" s="462">
        <f t="shared" si="28"/>
        <v>94538.236000000004</v>
      </c>
      <c r="AU14" s="161">
        <f>[2]DQ!$P17</f>
        <v>89510.497278873241</v>
      </c>
      <c r="AV14" s="161"/>
      <c r="AW14" s="462">
        <f t="shared" si="29"/>
        <v>89510.497278873241</v>
      </c>
      <c r="AX14" s="161">
        <f>[2]DQ!$Q17</f>
        <v>76743.992757035172</v>
      </c>
      <c r="AY14" s="161"/>
      <c r="AZ14" s="444">
        <f t="shared" si="30"/>
        <v>76743.992757035172</v>
      </c>
      <c r="BA14" s="496">
        <f t="shared" si="10"/>
        <v>260792.72603590845</v>
      </c>
      <c r="BB14" s="492">
        <f t="shared" si="10"/>
        <v>0</v>
      </c>
      <c r="BC14" s="364">
        <f t="shared" si="31"/>
        <v>260792.72603590845</v>
      </c>
      <c r="BD14" s="371">
        <f t="shared" si="11"/>
        <v>612439.708313899</v>
      </c>
      <c r="BE14" s="372">
        <f t="shared" si="12"/>
        <v>0</v>
      </c>
      <c r="BF14" s="372">
        <f t="shared" si="32"/>
        <v>612439.708313899</v>
      </c>
      <c r="BG14" s="371">
        <f t="shared" si="13"/>
        <v>1609617.888958897</v>
      </c>
      <c r="BH14" s="372">
        <f t="shared" si="13"/>
        <v>560170.1</v>
      </c>
      <c r="BI14" s="372">
        <f t="shared" si="33"/>
        <v>1049447.7889588969</v>
      </c>
      <c r="BJ14" s="436"/>
      <c r="BK14" s="160">
        <f>VLOOKUP($B14,Test!$A$5:$I$58,9,0)</f>
        <v>24973.43</v>
      </c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[2]DQ!$F18</f>
        <v>105832.81906183694</v>
      </c>
      <c r="F15" s="161">
        <v>96238.65</v>
      </c>
      <c r="G15" s="448">
        <f t="shared" si="14"/>
        <v>9594.1690618369466</v>
      </c>
      <c r="H15" s="476">
        <f>[2]DQ!$G18</f>
        <v>96716.097175709729</v>
      </c>
      <c r="I15" s="161">
        <v>95260.12</v>
      </c>
      <c r="J15" s="448">
        <f t="shared" si="15"/>
        <v>1455.9771757097333</v>
      </c>
      <c r="K15" s="476">
        <f>[2]DQ!$H18</f>
        <v>102617.59967435661</v>
      </c>
      <c r="L15" s="161">
        <v>111445.68</v>
      </c>
      <c r="M15" s="444">
        <f t="shared" si="16"/>
        <v>-8828.0803256433865</v>
      </c>
      <c r="N15" s="404">
        <f t="shared" si="7"/>
        <v>305166.51591190323</v>
      </c>
      <c r="O15" s="161">
        <f t="shared" si="7"/>
        <v>302944.44999999995</v>
      </c>
      <c r="P15" s="403">
        <f t="shared" si="17"/>
        <v>2222.0659119032789</v>
      </c>
      <c r="Q15" s="161">
        <f>[2]DQ!$I18</f>
        <v>97665.012817486131</v>
      </c>
      <c r="R15" s="161">
        <v>93198.83</v>
      </c>
      <c r="S15" s="462">
        <f t="shared" si="18"/>
        <v>4466.1828174861294</v>
      </c>
      <c r="T15" s="161">
        <f>[2]DQ!$J18</f>
        <v>100057.11226935456</v>
      </c>
      <c r="U15" s="161"/>
      <c r="V15" s="462">
        <f t="shared" si="19"/>
        <v>100057.11226935456</v>
      </c>
      <c r="W15" s="161">
        <f>[2]DQ!$K18</f>
        <v>121749.1967248537</v>
      </c>
      <c r="X15" s="161"/>
      <c r="Y15" s="462">
        <f t="shared" si="20"/>
        <v>121749.1967248537</v>
      </c>
      <c r="Z15" s="168">
        <f t="shared" si="8"/>
        <v>319471.32181169442</v>
      </c>
      <c r="AA15" s="161">
        <f t="shared" si="8"/>
        <v>93198.83</v>
      </c>
      <c r="AB15" s="403">
        <f t="shared" si="21"/>
        <v>226272.4918116944</v>
      </c>
      <c r="AC15" s="168">
        <f t="shared" si="22"/>
        <v>624637.83772359765</v>
      </c>
      <c r="AD15" s="161">
        <f t="shared" si="22"/>
        <v>396143.27999999997</v>
      </c>
      <c r="AE15" s="403">
        <f t="shared" si="23"/>
        <v>228494.55772359768</v>
      </c>
      <c r="AF15" s="161">
        <f>[2]DQ!$L18</f>
        <v>120973.62162306778</v>
      </c>
      <c r="AG15" s="161"/>
      <c r="AH15" s="462">
        <f t="shared" si="24"/>
        <v>120973.62162306778</v>
      </c>
      <c r="AI15" s="161">
        <f>[2]DQ!$M18</f>
        <v>134321.83371970514</v>
      </c>
      <c r="AJ15" s="161"/>
      <c r="AK15" s="462">
        <f t="shared" si="25"/>
        <v>134321.83371970514</v>
      </c>
      <c r="AL15" s="161">
        <f>[2]DQ!$N18</f>
        <v>118303.18678984321</v>
      </c>
      <c r="AM15" s="161"/>
      <c r="AN15" s="444">
        <f t="shared" si="26"/>
        <v>118303.18678984321</v>
      </c>
      <c r="AO15" s="404">
        <f t="shared" si="9"/>
        <v>373598.64213261614</v>
      </c>
      <c r="AP15" s="161">
        <f t="shared" si="9"/>
        <v>0</v>
      </c>
      <c r="AQ15" s="403">
        <f t="shared" si="27"/>
        <v>373598.64213261614</v>
      </c>
      <c r="AR15" s="161">
        <f>[2]DQ!$O18</f>
        <v>138807.88689465841</v>
      </c>
      <c r="AS15" s="161"/>
      <c r="AT15" s="462">
        <f t="shared" si="28"/>
        <v>138807.88689465841</v>
      </c>
      <c r="AU15" s="161">
        <f>[2]DQ!$P18</f>
        <v>118849.95237884171</v>
      </c>
      <c r="AV15" s="161"/>
      <c r="AW15" s="462">
        <f t="shared" si="29"/>
        <v>118849.95237884171</v>
      </c>
      <c r="AX15" s="161">
        <f>[2]DQ!$Q18</f>
        <v>133707.71294945318</v>
      </c>
      <c r="AY15" s="161"/>
      <c r="AZ15" s="444">
        <f t="shared" si="30"/>
        <v>133707.71294945318</v>
      </c>
      <c r="BA15" s="496">
        <f t="shared" si="10"/>
        <v>391365.55222295329</v>
      </c>
      <c r="BB15" s="492">
        <f t="shared" si="10"/>
        <v>0</v>
      </c>
      <c r="BC15" s="364">
        <f t="shared" si="31"/>
        <v>391365.55222295329</v>
      </c>
      <c r="BD15" s="371">
        <f t="shared" si="11"/>
        <v>764964.19435556943</v>
      </c>
      <c r="BE15" s="372">
        <f t="shared" si="12"/>
        <v>0</v>
      </c>
      <c r="BF15" s="372">
        <f t="shared" si="32"/>
        <v>764964.19435556943</v>
      </c>
      <c r="BG15" s="371">
        <f t="shared" si="13"/>
        <v>1389602.0320791672</v>
      </c>
      <c r="BH15" s="372">
        <f t="shared" si="13"/>
        <v>396143.27999999997</v>
      </c>
      <c r="BI15" s="372">
        <f t="shared" si="33"/>
        <v>993458.75207916717</v>
      </c>
      <c r="BJ15" s="436"/>
      <c r="BK15" s="160">
        <f>VLOOKUP($B15,Test!$A$5:$I$58,9,0)</f>
        <v>75507.86</v>
      </c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[2]DQ!$F19</f>
        <v>30985.339999999997</v>
      </c>
      <c r="F16" s="161">
        <v>26895.55</v>
      </c>
      <c r="G16" s="448">
        <f t="shared" si="14"/>
        <v>4089.7899999999972</v>
      </c>
      <c r="H16" s="476">
        <f>[2]DQ!$G19</f>
        <v>28316.179999999997</v>
      </c>
      <c r="I16" s="161">
        <v>27364.58</v>
      </c>
      <c r="J16" s="448">
        <f t="shared" si="15"/>
        <v>951.59999999999491</v>
      </c>
      <c r="K16" s="476">
        <f>[2]DQ!$H19</f>
        <v>30043.999999999996</v>
      </c>
      <c r="L16" s="161">
        <v>28665.200000000001</v>
      </c>
      <c r="M16" s="444">
        <f t="shared" si="16"/>
        <v>1378.7999999999956</v>
      </c>
      <c r="N16" s="404">
        <f t="shared" si="7"/>
        <v>89345.51999999999</v>
      </c>
      <c r="O16" s="161">
        <f t="shared" si="7"/>
        <v>82925.33</v>
      </c>
      <c r="P16" s="403">
        <f t="shared" si="17"/>
        <v>6420.1899999999878</v>
      </c>
      <c r="Q16" s="161">
        <f>[2]DQ!$I19</f>
        <v>28593.999999999996</v>
      </c>
      <c r="R16" s="161">
        <v>25933.95</v>
      </c>
      <c r="S16" s="462">
        <f t="shared" si="18"/>
        <v>2660.0499999999956</v>
      </c>
      <c r="T16" s="161">
        <f>[2]DQ!$J19</f>
        <v>29294.35</v>
      </c>
      <c r="U16" s="161"/>
      <c r="V16" s="462">
        <f t="shared" si="19"/>
        <v>29294.35</v>
      </c>
      <c r="W16" s="161">
        <f>[2]DQ!$K19</f>
        <v>35003</v>
      </c>
      <c r="X16" s="161"/>
      <c r="Y16" s="462">
        <f t="shared" si="20"/>
        <v>35003</v>
      </c>
      <c r="Z16" s="168">
        <f t="shared" si="8"/>
        <v>92891.349999999991</v>
      </c>
      <c r="AA16" s="161">
        <f t="shared" si="8"/>
        <v>25933.95</v>
      </c>
      <c r="AB16" s="403">
        <f t="shared" si="21"/>
        <v>66957.399999999994</v>
      </c>
      <c r="AC16" s="168">
        <f t="shared" si="22"/>
        <v>182236.87</v>
      </c>
      <c r="AD16" s="161">
        <f t="shared" si="22"/>
        <v>108859.28</v>
      </c>
      <c r="AE16" s="403">
        <f t="shared" si="23"/>
        <v>73377.59</v>
      </c>
      <c r="AF16" s="161">
        <f>[2]DQ!$L19</f>
        <v>34775.93</v>
      </c>
      <c r="AG16" s="161"/>
      <c r="AH16" s="462">
        <f t="shared" si="24"/>
        <v>34775.93</v>
      </c>
      <c r="AI16" s="161">
        <f>[2]DQ!$M19</f>
        <v>38683.969999999994</v>
      </c>
      <c r="AJ16" s="161"/>
      <c r="AK16" s="462">
        <f t="shared" si="25"/>
        <v>38683.969999999994</v>
      </c>
      <c r="AL16" s="161">
        <f>[2]DQ!$N19</f>
        <v>33994.089999999997</v>
      </c>
      <c r="AM16" s="161"/>
      <c r="AN16" s="444">
        <f t="shared" si="26"/>
        <v>33994.089999999997</v>
      </c>
      <c r="AO16" s="404">
        <f t="shared" si="9"/>
        <v>107453.98999999999</v>
      </c>
      <c r="AP16" s="161">
        <f t="shared" si="9"/>
        <v>0</v>
      </c>
      <c r="AQ16" s="403">
        <f t="shared" si="27"/>
        <v>107453.98999999999</v>
      </c>
      <c r="AR16" s="161">
        <f>[2]DQ!$O19</f>
        <v>39997.379999999997</v>
      </c>
      <c r="AS16" s="161"/>
      <c r="AT16" s="462">
        <f t="shared" si="28"/>
        <v>39997.379999999997</v>
      </c>
      <c r="AU16" s="161">
        <f>[2]DQ!$P19</f>
        <v>34154.17</v>
      </c>
      <c r="AV16" s="161"/>
      <c r="AW16" s="462">
        <f t="shared" si="29"/>
        <v>34154.17</v>
      </c>
      <c r="AX16" s="161">
        <f>[2]DQ!$Q19</f>
        <v>38504.17</v>
      </c>
      <c r="AY16" s="161"/>
      <c r="AZ16" s="444">
        <f t="shared" si="30"/>
        <v>38504.17</v>
      </c>
      <c r="BA16" s="496">
        <f t="shared" si="10"/>
        <v>112655.71999999999</v>
      </c>
      <c r="BB16" s="492">
        <f t="shared" si="10"/>
        <v>0</v>
      </c>
      <c r="BC16" s="364">
        <f t="shared" si="31"/>
        <v>112655.71999999999</v>
      </c>
      <c r="BD16" s="371">
        <f t="shared" si="11"/>
        <v>220109.70999999996</v>
      </c>
      <c r="BE16" s="372">
        <f t="shared" si="12"/>
        <v>0</v>
      </c>
      <c r="BF16" s="372">
        <f t="shared" si="32"/>
        <v>220109.70999999996</v>
      </c>
      <c r="BG16" s="371">
        <f t="shared" si="13"/>
        <v>402346.57999999996</v>
      </c>
      <c r="BH16" s="372">
        <f t="shared" si="13"/>
        <v>108859.28</v>
      </c>
      <c r="BI16" s="372">
        <f t="shared" si="33"/>
        <v>293487.29999999993</v>
      </c>
      <c r="BJ16" s="436"/>
      <c r="BK16" s="160">
        <f>VLOOKUP($B16,Test!$A$5:$I$58,9,0)</f>
        <v>39126.94</v>
      </c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[2]DQ!$F20</f>
        <v>0</v>
      </c>
      <c r="F17" s="161"/>
      <c r="G17" s="448">
        <f t="shared" si="14"/>
        <v>0</v>
      </c>
      <c r="H17" s="476">
        <f>[2]DQ!$G20</f>
        <v>0</v>
      </c>
      <c r="I17" s="161"/>
      <c r="J17" s="448">
        <f t="shared" si="15"/>
        <v>0</v>
      </c>
      <c r="K17" s="476">
        <f>[2]DQ!$H20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1">
        <f>[2]DQ!$I20</f>
        <v>0</v>
      </c>
      <c r="R17" s="161"/>
      <c r="S17" s="462">
        <f t="shared" si="18"/>
        <v>0</v>
      </c>
      <c r="T17" s="161">
        <f>[2]DQ!$J20</f>
        <v>0</v>
      </c>
      <c r="U17" s="161"/>
      <c r="V17" s="462">
        <f t="shared" si="19"/>
        <v>0</v>
      </c>
      <c r="W17" s="161">
        <f>[2]DQ!$K20</f>
        <v>0</v>
      </c>
      <c r="X17" s="161"/>
      <c r="Y17" s="462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1">
        <f>[2]DQ!$L20</f>
        <v>0</v>
      </c>
      <c r="AG17" s="161"/>
      <c r="AH17" s="462">
        <f t="shared" si="24"/>
        <v>0</v>
      </c>
      <c r="AI17" s="161">
        <f>[2]DQ!$M20</f>
        <v>0</v>
      </c>
      <c r="AJ17" s="161"/>
      <c r="AK17" s="462">
        <f t="shared" si="25"/>
        <v>0</v>
      </c>
      <c r="AL17" s="161">
        <f>[2]DQ!$N20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1">
        <f>[2]DQ!$O20</f>
        <v>0</v>
      </c>
      <c r="AS17" s="161"/>
      <c r="AT17" s="462">
        <f t="shared" si="28"/>
        <v>0</v>
      </c>
      <c r="AU17" s="161">
        <f>[2]DQ!$P20</f>
        <v>0</v>
      </c>
      <c r="AV17" s="161"/>
      <c r="AW17" s="462">
        <f t="shared" si="29"/>
        <v>0</v>
      </c>
      <c r="AX17" s="161">
        <f>[2]DQ!$Q20</f>
        <v>0</v>
      </c>
      <c r="AY17" s="161"/>
      <c r="AZ17" s="444">
        <f t="shared" si="30"/>
        <v>0</v>
      </c>
      <c r="BA17" s="496">
        <f t="shared" si="10"/>
        <v>0</v>
      </c>
      <c r="BB17" s="492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>
        <f>VLOOKUP($B17,Test!$A$5:$I$58,9,0)</f>
        <v>0</v>
      </c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[2]DQ!$F21</f>
        <v>4437.5770096410934</v>
      </c>
      <c r="F18" s="161">
        <v>2029.75</v>
      </c>
      <c r="G18" s="448">
        <f t="shared" si="14"/>
        <v>2407.8270096410934</v>
      </c>
      <c r="H18" s="476">
        <f>[2]DQ!$G21</f>
        <v>3905.3785200866182</v>
      </c>
      <c r="I18" s="161">
        <v>1510.33</v>
      </c>
      <c r="J18" s="448">
        <f t="shared" si="15"/>
        <v>2395.0485200866183</v>
      </c>
      <c r="K18" s="476">
        <f>[2]DQ!$H21</f>
        <v>4114.7037270314931</v>
      </c>
      <c r="L18" s="161">
        <v>2068.38</v>
      </c>
      <c r="M18" s="444">
        <f t="shared" si="16"/>
        <v>2046.323727031493</v>
      </c>
      <c r="N18" s="404">
        <f t="shared" si="7"/>
        <v>12457.659256759205</v>
      </c>
      <c r="O18" s="161">
        <f t="shared" si="7"/>
        <v>5608.46</v>
      </c>
      <c r="P18" s="403">
        <f t="shared" si="17"/>
        <v>6849.1992567592051</v>
      </c>
      <c r="Q18" s="161">
        <f>[2]DQ!$I21</f>
        <v>3857.4781488437884</v>
      </c>
      <c r="R18" s="161">
        <v>2134.06</v>
      </c>
      <c r="S18" s="462">
        <f t="shared" si="18"/>
        <v>1723.4181488437885</v>
      </c>
      <c r="T18" s="161">
        <f>[2]DQ!$J21</f>
        <v>3796.5660427574917</v>
      </c>
      <c r="U18" s="161"/>
      <c r="V18" s="462">
        <f t="shared" si="19"/>
        <v>3796.5660427574917</v>
      </c>
      <c r="W18" s="161">
        <f>[2]DQ!$K21</f>
        <v>4296.8095776368918</v>
      </c>
      <c r="X18" s="161"/>
      <c r="Y18" s="462">
        <f t="shared" si="20"/>
        <v>4296.8095776368918</v>
      </c>
      <c r="Z18" s="168">
        <f t="shared" si="8"/>
        <v>11950.853769238172</v>
      </c>
      <c r="AA18" s="161">
        <f t="shared" si="8"/>
        <v>2134.06</v>
      </c>
      <c r="AB18" s="403">
        <f t="shared" si="21"/>
        <v>9816.7937692381729</v>
      </c>
      <c r="AC18" s="168">
        <f t="shared" si="22"/>
        <v>24408.513025997378</v>
      </c>
      <c r="AD18" s="161">
        <f t="shared" si="22"/>
        <v>7742.52</v>
      </c>
      <c r="AE18" s="403">
        <f t="shared" si="23"/>
        <v>16665.993025997377</v>
      </c>
      <c r="AF18" s="161">
        <f>[2]DQ!$L21</f>
        <v>4528.056083176959</v>
      </c>
      <c r="AG18" s="161"/>
      <c r="AH18" s="462">
        <f t="shared" si="24"/>
        <v>4528.056083176959</v>
      </c>
      <c r="AI18" s="161">
        <f>[2]DQ!$M21</f>
        <v>4872.1720625775088</v>
      </c>
      <c r="AJ18" s="161"/>
      <c r="AK18" s="462">
        <f t="shared" si="25"/>
        <v>4872.1720625775088</v>
      </c>
      <c r="AL18" s="161">
        <f>[2]DQ!$N21</f>
        <v>4453.8794735657939</v>
      </c>
      <c r="AM18" s="161"/>
      <c r="AN18" s="444">
        <f t="shared" si="26"/>
        <v>4453.8794735657939</v>
      </c>
      <c r="AO18" s="404">
        <f t="shared" si="9"/>
        <v>13854.107619320261</v>
      </c>
      <c r="AP18" s="161">
        <f t="shared" si="9"/>
        <v>0</v>
      </c>
      <c r="AQ18" s="403">
        <f t="shared" si="27"/>
        <v>13854.107619320261</v>
      </c>
      <c r="AR18" s="161">
        <f>[2]DQ!$O21</f>
        <v>4919.8205166488879</v>
      </c>
      <c r="AS18" s="161"/>
      <c r="AT18" s="462">
        <f t="shared" si="28"/>
        <v>4919.8205166488879</v>
      </c>
      <c r="AU18" s="161">
        <f>[2]DQ!$P21</f>
        <v>4283.7977100600001</v>
      </c>
      <c r="AV18" s="161"/>
      <c r="AW18" s="462">
        <f t="shared" si="29"/>
        <v>4283.7977100600001</v>
      </c>
      <c r="AX18" s="161">
        <f>[2]DQ!$Q21</f>
        <v>4753.3177369599462</v>
      </c>
      <c r="AY18" s="161"/>
      <c r="AZ18" s="444">
        <f t="shared" si="30"/>
        <v>4753.3177369599462</v>
      </c>
      <c r="BA18" s="496">
        <f t="shared" si="10"/>
        <v>13956.935963668835</v>
      </c>
      <c r="BB18" s="492">
        <f t="shared" si="10"/>
        <v>0</v>
      </c>
      <c r="BC18" s="364">
        <f t="shared" si="31"/>
        <v>13956.935963668835</v>
      </c>
      <c r="BD18" s="371">
        <f t="shared" si="11"/>
        <v>27811.043582989096</v>
      </c>
      <c r="BE18" s="372">
        <f t="shared" si="12"/>
        <v>0</v>
      </c>
      <c r="BF18" s="372">
        <f t="shared" si="32"/>
        <v>27811.043582989096</v>
      </c>
      <c r="BG18" s="371">
        <f t="shared" si="13"/>
        <v>52219.556608986473</v>
      </c>
      <c r="BH18" s="372">
        <f t="shared" si="13"/>
        <v>7742.52</v>
      </c>
      <c r="BI18" s="372">
        <f t="shared" si="33"/>
        <v>44477.036608986469</v>
      </c>
      <c r="BJ18" s="436"/>
      <c r="BK18" s="160">
        <f>VLOOKUP($B18,Test!$A$5:$I$58,9,0)</f>
        <v>1330.5</v>
      </c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[2]DQ!$F22</f>
        <v>0</v>
      </c>
      <c r="F19" s="161"/>
      <c r="G19" s="448">
        <f t="shared" si="14"/>
        <v>0</v>
      </c>
      <c r="H19" s="476">
        <f>[2]DQ!$G22</f>
        <v>0</v>
      </c>
      <c r="I19" s="161"/>
      <c r="J19" s="448">
        <f t="shared" si="15"/>
        <v>0</v>
      </c>
      <c r="K19" s="476">
        <f>[2]DQ!$H22</f>
        <v>0</v>
      </c>
      <c r="L19" s="161"/>
      <c r="M19" s="444">
        <f t="shared" si="16"/>
        <v>0</v>
      </c>
      <c r="N19" s="404">
        <f t="shared" si="7"/>
        <v>0</v>
      </c>
      <c r="O19" s="161">
        <f t="shared" si="7"/>
        <v>0</v>
      </c>
      <c r="P19" s="403">
        <f t="shared" si="17"/>
        <v>0</v>
      </c>
      <c r="Q19" s="161">
        <f>[2]DQ!$I22</f>
        <v>0</v>
      </c>
      <c r="R19" s="161"/>
      <c r="S19" s="462">
        <f t="shared" si="18"/>
        <v>0</v>
      </c>
      <c r="T19" s="161">
        <f>[2]DQ!$J22</f>
        <v>0</v>
      </c>
      <c r="U19" s="161"/>
      <c r="V19" s="462">
        <f t="shared" si="19"/>
        <v>0</v>
      </c>
      <c r="W19" s="161">
        <f>[2]DQ!$K22</f>
        <v>0</v>
      </c>
      <c r="X19" s="161"/>
      <c r="Y19" s="462">
        <f t="shared" si="20"/>
        <v>0</v>
      </c>
      <c r="Z19" s="168">
        <f t="shared" si="8"/>
        <v>0</v>
      </c>
      <c r="AA19" s="161">
        <f t="shared" si="8"/>
        <v>0</v>
      </c>
      <c r="AB19" s="403">
        <f t="shared" si="21"/>
        <v>0</v>
      </c>
      <c r="AC19" s="168">
        <f t="shared" si="22"/>
        <v>0</v>
      </c>
      <c r="AD19" s="161">
        <f t="shared" si="22"/>
        <v>0</v>
      </c>
      <c r="AE19" s="403">
        <f t="shared" si="23"/>
        <v>0</v>
      </c>
      <c r="AF19" s="161">
        <f>[2]DQ!$L22</f>
        <v>0</v>
      </c>
      <c r="AG19" s="161"/>
      <c r="AH19" s="462">
        <f t="shared" si="24"/>
        <v>0</v>
      </c>
      <c r="AI19" s="161">
        <f>[2]DQ!$M22</f>
        <v>0</v>
      </c>
      <c r="AJ19" s="161"/>
      <c r="AK19" s="462">
        <f t="shared" si="25"/>
        <v>0</v>
      </c>
      <c r="AL19" s="161">
        <f>[2]DQ!$N22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1">
        <f>[2]DQ!$O22</f>
        <v>0</v>
      </c>
      <c r="AS19" s="161"/>
      <c r="AT19" s="462">
        <f t="shared" si="28"/>
        <v>0</v>
      </c>
      <c r="AU19" s="161">
        <f>[2]DQ!$P22</f>
        <v>0</v>
      </c>
      <c r="AV19" s="161"/>
      <c r="AW19" s="462">
        <f t="shared" si="29"/>
        <v>0</v>
      </c>
      <c r="AX19" s="161">
        <f>[2]DQ!$Q22</f>
        <v>0</v>
      </c>
      <c r="AY19" s="161"/>
      <c r="AZ19" s="444">
        <f t="shared" si="30"/>
        <v>0</v>
      </c>
      <c r="BA19" s="496">
        <f t="shared" si="10"/>
        <v>0</v>
      </c>
      <c r="BB19" s="492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0</v>
      </c>
      <c r="BI19" s="372">
        <f t="shared" si="33"/>
        <v>0</v>
      </c>
      <c r="BJ19" s="436"/>
      <c r="BK19" s="160">
        <f>VLOOKUP($B19,Test!$A$5:$I$58,9,0)</f>
        <v>0</v>
      </c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[2]DQ!$F23</f>
        <v>0</v>
      </c>
      <c r="F20" s="161">
        <v>0</v>
      </c>
      <c r="G20" s="448">
        <f t="shared" si="14"/>
        <v>0</v>
      </c>
      <c r="H20" s="476">
        <f>[2]DQ!$G23</f>
        <v>0</v>
      </c>
      <c r="I20" s="161">
        <v>0</v>
      </c>
      <c r="J20" s="448">
        <f t="shared" si="15"/>
        <v>0</v>
      </c>
      <c r="K20" s="476">
        <f>[2]DQ!$H23</f>
        <v>0</v>
      </c>
      <c r="L20" s="161">
        <v>0</v>
      </c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1">
        <f>[2]DQ!$I23</f>
        <v>0</v>
      </c>
      <c r="R20" s="161">
        <v>0</v>
      </c>
      <c r="S20" s="462">
        <f t="shared" si="18"/>
        <v>0</v>
      </c>
      <c r="T20" s="161">
        <f>[2]DQ!$J23</f>
        <v>0</v>
      </c>
      <c r="U20" s="161"/>
      <c r="V20" s="462">
        <f t="shared" si="19"/>
        <v>0</v>
      </c>
      <c r="W20" s="161">
        <f>[2]DQ!$K23</f>
        <v>0</v>
      </c>
      <c r="X20" s="161"/>
      <c r="Y20" s="462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1">
        <f>[2]DQ!$L23</f>
        <v>0</v>
      </c>
      <c r="AG20" s="161"/>
      <c r="AH20" s="462">
        <f t="shared" si="24"/>
        <v>0</v>
      </c>
      <c r="AI20" s="161">
        <f>[2]DQ!$M23</f>
        <v>0</v>
      </c>
      <c r="AJ20" s="161"/>
      <c r="AK20" s="462">
        <f t="shared" si="25"/>
        <v>0</v>
      </c>
      <c r="AL20" s="161">
        <f>[2]DQ!$N23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1">
        <f>[2]DQ!$O23</f>
        <v>0</v>
      </c>
      <c r="AS20" s="161"/>
      <c r="AT20" s="462">
        <f t="shared" si="28"/>
        <v>0</v>
      </c>
      <c r="AU20" s="161">
        <f>[2]DQ!$P23</f>
        <v>0</v>
      </c>
      <c r="AV20" s="161"/>
      <c r="AW20" s="462">
        <f t="shared" si="29"/>
        <v>0</v>
      </c>
      <c r="AX20" s="161">
        <f>[2]DQ!$Q23</f>
        <v>0</v>
      </c>
      <c r="AY20" s="161"/>
      <c r="AZ20" s="444">
        <f t="shared" si="30"/>
        <v>0</v>
      </c>
      <c r="BA20" s="496">
        <f t="shared" si="10"/>
        <v>0</v>
      </c>
      <c r="BB20" s="492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>
        <f>VLOOKUP($B20,Test!$A$5:$I$58,9,0)</f>
        <v>0</v>
      </c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[2]DQ!$F24</f>
        <v>0</v>
      </c>
      <c r="F21" s="161"/>
      <c r="G21" s="448">
        <f t="shared" si="14"/>
        <v>0</v>
      </c>
      <c r="H21" s="476">
        <f>[2]DQ!$G24</f>
        <v>0</v>
      </c>
      <c r="I21" s="161"/>
      <c r="J21" s="448">
        <f t="shared" si="15"/>
        <v>0</v>
      </c>
      <c r="K21" s="476">
        <f>[2]DQ!$H24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1">
        <f>[2]DQ!$I24</f>
        <v>0</v>
      </c>
      <c r="R21" s="161"/>
      <c r="S21" s="462">
        <f t="shared" si="18"/>
        <v>0</v>
      </c>
      <c r="T21" s="161">
        <f>[2]DQ!$J24</f>
        <v>0</v>
      </c>
      <c r="U21" s="161"/>
      <c r="V21" s="462">
        <f t="shared" si="19"/>
        <v>0</v>
      </c>
      <c r="W21" s="161">
        <f>[2]DQ!$K24</f>
        <v>0</v>
      </c>
      <c r="X21" s="161"/>
      <c r="Y21" s="462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1">
        <f>[2]DQ!$L24</f>
        <v>0</v>
      </c>
      <c r="AG21" s="161"/>
      <c r="AH21" s="462">
        <f t="shared" si="24"/>
        <v>0</v>
      </c>
      <c r="AI21" s="161">
        <f>[2]DQ!$M24</f>
        <v>0</v>
      </c>
      <c r="AJ21" s="161"/>
      <c r="AK21" s="462">
        <f t="shared" si="25"/>
        <v>0</v>
      </c>
      <c r="AL21" s="161">
        <f>[2]DQ!$N24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1">
        <f>[2]DQ!$O24</f>
        <v>0</v>
      </c>
      <c r="AS21" s="161"/>
      <c r="AT21" s="462">
        <f t="shared" si="28"/>
        <v>0</v>
      </c>
      <c r="AU21" s="161">
        <f>[2]DQ!$P24</f>
        <v>0</v>
      </c>
      <c r="AV21" s="161"/>
      <c r="AW21" s="462">
        <f t="shared" si="29"/>
        <v>0</v>
      </c>
      <c r="AX21" s="161">
        <f>[2]DQ!$Q24</f>
        <v>0</v>
      </c>
      <c r="AY21" s="161"/>
      <c r="AZ21" s="444">
        <f t="shared" si="30"/>
        <v>0</v>
      </c>
      <c r="BA21" s="496">
        <f t="shared" si="10"/>
        <v>0</v>
      </c>
      <c r="BB21" s="492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>
        <f>VLOOKUP($B21,Test!$A$5:$I$58,9,0)</f>
        <v>0</v>
      </c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[2]DQ!$F25</f>
        <v>0</v>
      </c>
      <c r="F22" s="161"/>
      <c r="G22" s="448">
        <f t="shared" si="14"/>
        <v>0</v>
      </c>
      <c r="H22" s="476">
        <f>[2]DQ!$G25</f>
        <v>0</v>
      </c>
      <c r="I22" s="161"/>
      <c r="J22" s="448">
        <f t="shared" si="15"/>
        <v>0</v>
      </c>
      <c r="K22" s="476">
        <f>[2]DQ!$H25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1">
        <f>[2]DQ!$I25</f>
        <v>0</v>
      </c>
      <c r="R22" s="161"/>
      <c r="S22" s="462">
        <f t="shared" si="18"/>
        <v>0</v>
      </c>
      <c r="T22" s="161">
        <f>[2]DQ!$J25</f>
        <v>0</v>
      </c>
      <c r="U22" s="161"/>
      <c r="V22" s="462">
        <f t="shared" si="19"/>
        <v>0</v>
      </c>
      <c r="W22" s="161">
        <f>[2]DQ!$K25</f>
        <v>0</v>
      </c>
      <c r="X22" s="161"/>
      <c r="Y22" s="462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1">
        <f>[2]DQ!$L25</f>
        <v>0</v>
      </c>
      <c r="AG22" s="161"/>
      <c r="AH22" s="462">
        <f t="shared" si="24"/>
        <v>0</v>
      </c>
      <c r="AI22" s="161">
        <f>[2]DQ!$M25</f>
        <v>0</v>
      </c>
      <c r="AJ22" s="161"/>
      <c r="AK22" s="462">
        <f t="shared" si="25"/>
        <v>0</v>
      </c>
      <c r="AL22" s="161">
        <f>[2]DQ!$N25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1">
        <f>[2]DQ!$O25</f>
        <v>0</v>
      </c>
      <c r="AS22" s="161"/>
      <c r="AT22" s="462">
        <f t="shared" si="28"/>
        <v>0</v>
      </c>
      <c r="AU22" s="161">
        <f>[2]DQ!$P25</f>
        <v>0</v>
      </c>
      <c r="AV22" s="161"/>
      <c r="AW22" s="462">
        <f t="shared" si="29"/>
        <v>0</v>
      </c>
      <c r="AX22" s="161">
        <f>[2]DQ!$Q25</f>
        <v>0</v>
      </c>
      <c r="AY22" s="161"/>
      <c r="AZ22" s="444">
        <f t="shared" si="30"/>
        <v>0</v>
      </c>
      <c r="BA22" s="496">
        <f t="shared" si="10"/>
        <v>0</v>
      </c>
      <c r="BB22" s="492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>
        <f>VLOOKUP($B22,Test!$A$5:$I$58,9,0)</f>
        <v>0</v>
      </c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 t="s">
        <v>312</v>
      </c>
      <c r="E23" s="168">
        <f>[2]DQ!$F26</f>
        <v>0</v>
      </c>
      <c r="F23" s="161"/>
      <c r="G23" s="448">
        <f t="shared" si="14"/>
        <v>0</v>
      </c>
      <c r="H23" s="476">
        <f>[2]DQ!$G26</f>
        <v>0</v>
      </c>
      <c r="I23" s="161"/>
      <c r="J23" s="448">
        <f t="shared" si="15"/>
        <v>0</v>
      </c>
      <c r="K23" s="476">
        <f>[2]DQ!$H26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1">
        <f>[2]DQ!$I26</f>
        <v>0</v>
      </c>
      <c r="R23" s="161"/>
      <c r="S23" s="462">
        <f t="shared" si="18"/>
        <v>0</v>
      </c>
      <c r="T23" s="161">
        <f>[2]DQ!$J26</f>
        <v>0</v>
      </c>
      <c r="U23" s="161"/>
      <c r="V23" s="462">
        <f t="shared" si="19"/>
        <v>0</v>
      </c>
      <c r="W23" s="161">
        <f>[2]DQ!$K26</f>
        <v>0</v>
      </c>
      <c r="X23" s="161"/>
      <c r="Y23" s="462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1">
        <f>[2]DQ!$L26</f>
        <v>0</v>
      </c>
      <c r="AG23" s="161"/>
      <c r="AH23" s="462">
        <f t="shared" si="24"/>
        <v>0</v>
      </c>
      <c r="AI23" s="161">
        <f>[2]DQ!$M26</f>
        <v>0</v>
      </c>
      <c r="AJ23" s="161"/>
      <c r="AK23" s="462">
        <f t="shared" si="25"/>
        <v>0</v>
      </c>
      <c r="AL23" s="161">
        <f>[2]DQ!$N26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1">
        <f>[2]DQ!$O26</f>
        <v>0</v>
      </c>
      <c r="AS23" s="161"/>
      <c r="AT23" s="462">
        <f t="shared" si="28"/>
        <v>0</v>
      </c>
      <c r="AU23" s="161">
        <f>[2]DQ!$P26</f>
        <v>0</v>
      </c>
      <c r="AV23" s="161"/>
      <c r="AW23" s="462">
        <f t="shared" si="29"/>
        <v>0</v>
      </c>
      <c r="AX23" s="161">
        <f>[2]DQ!$Q26</f>
        <v>0</v>
      </c>
      <c r="AY23" s="161"/>
      <c r="AZ23" s="444">
        <f t="shared" si="30"/>
        <v>0</v>
      </c>
      <c r="BA23" s="496">
        <f t="shared" si="10"/>
        <v>0</v>
      </c>
      <c r="BB23" s="492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>
        <f>VLOOKUP($B23,Test!$A$5:$I$58,9,0)</f>
        <v>0</v>
      </c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[2]DQ!$F27</f>
        <v>7396.1828880000003</v>
      </c>
      <c r="F24" s="161">
        <v>2052.36</v>
      </c>
      <c r="G24" s="448">
        <f t="shared" si="14"/>
        <v>5343.8228880000006</v>
      </c>
      <c r="H24" s="476">
        <f>[2]DQ!$G27</f>
        <v>3197.8831840000003</v>
      </c>
      <c r="I24" s="161">
        <v>4715.87</v>
      </c>
      <c r="J24" s="448">
        <f t="shared" si="15"/>
        <v>-1517.9868159999996</v>
      </c>
      <c r="K24" s="476">
        <f>[2]DQ!$H27</f>
        <v>3468.907416</v>
      </c>
      <c r="L24" s="161">
        <v>7000.8</v>
      </c>
      <c r="M24" s="444">
        <f t="shared" si="16"/>
        <v>-3531.8925840000002</v>
      </c>
      <c r="N24" s="404">
        <f t="shared" si="35"/>
        <v>14062.973488000001</v>
      </c>
      <c r="O24" s="161">
        <f t="shared" si="35"/>
        <v>13769.029999999999</v>
      </c>
      <c r="P24" s="403">
        <f t="shared" si="17"/>
        <v>293.94348800000262</v>
      </c>
      <c r="Q24" s="161">
        <f>[2]DQ!$I27</f>
        <v>2674.5196799999999</v>
      </c>
      <c r="R24" s="161">
        <v>4279.95</v>
      </c>
      <c r="S24" s="462">
        <f t="shared" si="18"/>
        <v>-1605.4303199999999</v>
      </c>
      <c r="T24" s="161">
        <f>[2]DQ!$J27</f>
        <v>2443.7319440000001</v>
      </c>
      <c r="U24" s="161"/>
      <c r="V24" s="462">
        <f t="shared" si="19"/>
        <v>2443.7319440000001</v>
      </c>
      <c r="W24" s="161">
        <f>[2]DQ!$K27</f>
        <v>2846.8986560000003</v>
      </c>
      <c r="X24" s="161"/>
      <c r="Y24" s="462">
        <f t="shared" si="20"/>
        <v>2846.8986560000003</v>
      </c>
      <c r="Z24" s="168">
        <f t="shared" si="36"/>
        <v>7965.1502800000007</v>
      </c>
      <c r="AA24" s="161">
        <f t="shared" si="36"/>
        <v>4279.95</v>
      </c>
      <c r="AB24" s="403">
        <f t="shared" si="21"/>
        <v>3685.2002800000009</v>
      </c>
      <c r="AC24" s="168">
        <f t="shared" si="22"/>
        <v>22028.123768000001</v>
      </c>
      <c r="AD24" s="161">
        <f t="shared" si="22"/>
        <v>18048.98</v>
      </c>
      <c r="AE24" s="403">
        <f t="shared" si="23"/>
        <v>3979.1437680000017</v>
      </c>
      <c r="AF24" s="161">
        <f>[2]DQ!$L27</f>
        <v>5558.1134000000002</v>
      </c>
      <c r="AG24" s="161"/>
      <c r="AH24" s="462">
        <f t="shared" si="24"/>
        <v>5558.1134000000002</v>
      </c>
      <c r="AI24" s="161">
        <f>[2]DQ!$M27</f>
        <v>3605.2653679999994</v>
      </c>
      <c r="AJ24" s="161"/>
      <c r="AK24" s="462">
        <f t="shared" si="25"/>
        <v>3605.2653679999994</v>
      </c>
      <c r="AL24" s="161">
        <f>[2]DQ!$N27</f>
        <v>3178.1004080000002</v>
      </c>
      <c r="AM24" s="161"/>
      <c r="AN24" s="444">
        <f t="shared" si="26"/>
        <v>3178.1004080000002</v>
      </c>
      <c r="AO24" s="404">
        <f t="shared" si="9"/>
        <v>12341.479175999999</v>
      </c>
      <c r="AP24" s="161">
        <f t="shared" si="9"/>
        <v>0</v>
      </c>
      <c r="AQ24" s="403">
        <f t="shared" si="27"/>
        <v>12341.479175999999</v>
      </c>
      <c r="AR24" s="161">
        <f>[2]DQ!$O27</f>
        <v>3055.6671200000001</v>
      </c>
      <c r="AS24" s="161"/>
      <c r="AT24" s="462">
        <f t="shared" si="28"/>
        <v>3055.6671200000001</v>
      </c>
      <c r="AU24" s="161">
        <f>[2]DQ!$P27</f>
        <v>2624.1944239999998</v>
      </c>
      <c r="AV24" s="161"/>
      <c r="AW24" s="462">
        <f t="shared" si="29"/>
        <v>2624.1944239999998</v>
      </c>
      <c r="AX24" s="161">
        <f>[2]DQ!$Q27</f>
        <v>4274.5958799999999</v>
      </c>
      <c r="AY24" s="161"/>
      <c r="AZ24" s="444">
        <f t="shared" si="30"/>
        <v>4274.5958799999999</v>
      </c>
      <c r="BA24" s="496">
        <f t="shared" si="10"/>
        <v>9954.4574240000002</v>
      </c>
      <c r="BB24" s="492">
        <f t="shared" si="10"/>
        <v>0</v>
      </c>
      <c r="BC24" s="364">
        <f t="shared" si="31"/>
        <v>9954.4574240000002</v>
      </c>
      <c r="BD24" s="371">
        <f t="shared" si="11"/>
        <v>22295.936600000001</v>
      </c>
      <c r="BE24" s="372">
        <f t="shared" si="12"/>
        <v>0</v>
      </c>
      <c r="BF24" s="372">
        <f t="shared" si="32"/>
        <v>22295.936600000001</v>
      </c>
      <c r="BG24" s="371">
        <f t="shared" si="13"/>
        <v>44324.060368000006</v>
      </c>
      <c r="BH24" s="372">
        <f t="shared" si="13"/>
        <v>18048.98</v>
      </c>
      <c r="BI24" s="372">
        <f t="shared" si="33"/>
        <v>26275.080368000006</v>
      </c>
      <c r="BJ24" s="436"/>
      <c r="BK24" s="160">
        <f>VLOOKUP($B24,Test!$A$5:$I$58,9,0)</f>
        <v>3728.23</v>
      </c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[2]DQ!$F28</f>
        <v>0</v>
      </c>
      <c r="F25" s="161"/>
      <c r="G25" s="448">
        <f t="shared" si="14"/>
        <v>0</v>
      </c>
      <c r="H25" s="476">
        <f>[2]DQ!$G28</f>
        <v>0</v>
      </c>
      <c r="I25" s="161"/>
      <c r="J25" s="448">
        <f t="shared" si="15"/>
        <v>0</v>
      </c>
      <c r="K25" s="476">
        <f>[2]DQ!$H28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1">
        <f>[2]DQ!$I28</f>
        <v>0</v>
      </c>
      <c r="R25" s="161"/>
      <c r="S25" s="462">
        <f t="shared" si="18"/>
        <v>0</v>
      </c>
      <c r="T25" s="161">
        <f>[2]DQ!$J28</f>
        <v>0</v>
      </c>
      <c r="U25" s="161"/>
      <c r="V25" s="462">
        <f t="shared" si="19"/>
        <v>0</v>
      </c>
      <c r="W25" s="161">
        <f>[2]DQ!$K28</f>
        <v>0</v>
      </c>
      <c r="X25" s="161"/>
      <c r="Y25" s="462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1">
        <f>[2]DQ!$L28</f>
        <v>0</v>
      </c>
      <c r="AG25" s="161"/>
      <c r="AH25" s="462">
        <f t="shared" si="24"/>
        <v>0</v>
      </c>
      <c r="AI25" s="161">
        <f>[2]DQ!$M28</f>
        <v>0</v>
      </c>
      <c r="AJ25" s="161"/>
      <c r="AK25" s="462">
        <f t="shared" si="25"/>
        <v>0</v>
      </c>
      <c r="AL25" s="161">
        <f>[2]DQ!$N28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1">
        <f>[2]DQ!$O28</f>
        <v>0</v>
      </c>
      <c r="AS25" s="161"/>
      <c r="AT25" s="462">
        <f t="shared" si="28"/>
        <v>0</v>
      </c>
      <c r="AU25" s="161">
        <f>[2]DQ!$P28</f>
        <v>0</v>
      </c>
      <c r="AV25" s="161"/>
      <c r="AW25" s="462">
        <f t="shared" si="29"/>
        <v>0</v>
      </c>
      <c r="AX25" s="161">
        <f>[2]DQ!$Q28</f>
        <v>0</v>
      </c>
      <c r="AY25" s="161"/>
      <c r="AZ25" s="444">
        <f t="shared" si="30"/>
        <v>0</v>
      </c>
      <c r="BA25" s="496">
        <f t="shared" si="10"/>
        <v>0</v>
      </c>
      <c r="BB25" s="492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>
        <f>VLOOKUP($B25,Test!$A$5:$I$58,9,0)</f>
        <v>0</v>
      </c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[2]DQ!$F29</f>
        <v>0</v>
      </c>
      <c r="F26" s="161"/>
      <c r="G26" s="448">
        <f t="shared" si="14"/>
        <v>0</v>
      </c>
      <c r="H26" s="476">
        <f>[2]DQ!$G29</f>
        <v>0</v>
      </c>
      <c r="I26" s="161"/>
      <c r="J26" s="448">
        <f t="shared" si="15"/>
        <v>0</v>
      </c>
      <c r="K26" s="476">
        <f>[2]DQ!$H29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1">
        <f>[2]DQ!$I29</f>
        <v>0</v>
      </c>
      <c r="R26" s="161"/>
      <c r="S26" s="462">
        <f t="shared" si="18"/>
        <v>0</v>
      </c>
      <c r="T26" s="161">
        <f>[2]DQ!$J29</f>
        <v>0</v>
      </c>
      <c r="U26" s="161"/>
      <c r="V26" s="462">
        <f t="shared" si="19"/>
        <v>0</v>
      </c>
      <c r="W26" s="161">
        <f>[2]DQ!$K29</f>
        <v>0</v>
      </c>
      <c r="X26" s="161"/>
      <c r="Y26" s="462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1">
        <f>[2]DQ!$L29</f>
        <v>0</v>
      </c>
      <c r="AG26" s="161"/>
      <c r="AH26" s="462">
        <f t="shared" si="24"/>
        <v>0</v>
      </c>
      <c r="AI26" s="161">
        <f>[2]DQ!$M29</f>
        <v>0</v>
      </c>
      <c r="AJ26" s="161"/>
      <c r="AK26" s="462">
        <f t="shared" si="25"/>
        <v>0</v>
      </c>
      <c r="AL26" s="161">
        <f>[2]DQ!$N29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1">
        <f>[2]DQ!$O29</f>
        <v>0</v>
      </c>
      <c r="AS26" s="161"/>
      <c r="AT26" s="462">
        <f t="shared" si="28"/>
        <v>0</v>
      </c>
      <c r="AU26" s="161">
        <f>[2]DQ!$P29</f>
        <v>0</v>
      </c>
      <c r="AV26" s="161"/>
      <c r="AW26" s="462">
        <f t="shared" si="29"/>
        <v>0</v>
      </c>
      <c r="AX26" s="161">
        <f>[2]DQ!$Q29</f>
        <v>0</v>
      </c>
      <c r="AY26" s="161"/>
      <c r="AZ26" s="444">
        <f t="shared" si="30"/>
        <v>0</v>
      </c>
      <c r="BA26" s="496">
        <f t="shared" si="10"/>
        <v>0</v>
      </c>
      <c r="BB26" s="492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>
        <f>VLOOKUP($B26,Test!$A$5:$I$58,9,0)</f>
        <v>0</v>
      </c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[2]DQ!$F30</f>
        <v>0</v>
      </c>
      <c r="F27" s="161"/>
      <c r="G27" s="448">
        <f t="shared" si="14"/>
        <v>0</v>
      </c>
      <c r="H27" s="476">
        <f>[2]DQ!$G30</f>
        <v>0</v>
      </c>
      <c r="I27" s="161"/>
      <c r="J27" s="448">
        <f t="shared" si="15"/>
        <v>0</v>
      </c>
      <c r="K27" s="476">
        <f>[2]DQ!$H30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1">
        <f>[2]DQ!$I30</f>
        <v>0</v>
      </c>
      <c r="R27" s="161"/>
      <c r="S27" s="462">
        <f t="shared" si="18"/>
        <v>0</v>
      </c>
      <c r="T27" s="161">
        <f>[2]DQ!$J30</f>
        <v>0</v>
      </c>
      <c r="U27" s="161"/>
      <c r="V27" s="462">
        <f t="shared" si="19"/>
        <v>0</v>
      </c>
      <c r="W27" s="161">
        <f>[2]DQ!$K30</f>
        <v>0</v>
      </c>
      <c r="X27" s="161"/>
      <c r="Y27" s="462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1">
        <f>[2]DQ!$L30</f>
        <v>0</v>
      </c>
      <c r="AG27" s="161"/>
      <c r="AH27" s="462">
        <f t="shared" si="24"/>
        <v>0</v>
      </c>
      <c r="AI27" s="161">
        <f>[2]DQ!$M30</f>
        <v>0</v>
      </c>
      <c r="AJ27" s="161"/>
      <c r="AK27" s="462">
        <f t="shared" si="25"/>
        <v>0</v>
      </c>
      <c r="AL27" s="161">
        <f>[2]DQ!$N30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1">
        <f>[2]DQ!$O30</f>
        <v>0</v>
      </c>
      <c r="AS27" s="161"/>
      <c r="AT27" s="462">
        <f t="shared" si="28"/>
        <v>0</v>
      </c>
      <c r="AU27" s="161">
        <f>[2]DQ!$P30</f>
        <v>0</v>
      </c>
      <c r="AV27" s="161"/>
      <c r="AW27" s="462">
        <f t="shared" si="29"/>
        <v>0</v>
      </c>
      <c r="AX27" s="161">
        <f>[2]DQ!$Q30</f>
        <v>0</v>
      </c>
      <c r="AY27" s="161"/>
      <c r="AZ27" s="444">
        <f t="shared" si="30"/>
        <v>0</v>
      </c>
      <c r="BA27" s="496">
        <f t="shared" si="10"/>
        <v>0</v>
      </c>
      <c r="BB27" s="492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>
        <f>VLOOKUP($B27,Test!$A$5:$I$58,9,0)</f>
        <v>0</v>
      </c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[2]DQ!$F31</f>
        <v>0</v>
      </c>
      <c r="F28" s="161"/>
      <c r="G28" s="448">
        <f t="shared" si="14"/>
        <v>0</v>
      </c>
      <c r="H28" s="476">
        <f>[2]DQ!$G31</f>
        <v>0</v>
      </c>
      <c r="I28" s="161"/>
      <c r="J28" s="448">
        <f t="shared" si="15"/>
        <v>0</v>
      </c>
      <c r="K28" s="476">
        <f>[2]DQ!$H31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1">
        <f>[2]DQ!$I31</f>
        <v>0</v>
      </c>
      <c r="R28" s="161"/>
      <c r="S28" s="462">
        <f t="shared" si="18"/>
        <v>0</v>
      </c>
      <c r="T28" s="161">
        <f>[2]DQ!$J31</f>
        <v>0</v>
      </c>
      <c r="U28" s="161"/>
      <c r="V28" s="462">
        <f t="shared" si="19"/>
        <v>0</v>
      </c>
      <c r="W28" s="161">
        <f>[2]DQ!$K31</f>
        <v>0</v>
      </c>
      <c r="X28" s="161"/>
      <c r="Y28" s="462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1">
        <f>[2]DQ!$L31</f>
        <v>0</v>
      </c>
      <c r="AG28" s="161"/>
      <c r="AH28" s="462">
        <f t="shared" si="24"/>
        <v>0</v>
      </c>
      <c r="AI28" s="161">
        <f>[2]DQ!$M31</f>
        <v>0</v>
      </c>
      <c r="AJ28" s="161"/>
      <c r="AK28" s="462">
        <f t="shared" si="25"/>
        <v>0</v>
      </c>
      <c r="AL28" s="161">
        <f>[2]DQ!$N31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1">
        <f>[2]DQ!$O31</f>
        <v>0</v>
      </c>
      <c r="AS28" s="161"/>
      <c r="AT28" s="462">
        <f t="shared" si="28"/>
        <v>0</v>
      </c>
      <c r="AU28" s="161">
        <f>[2]DQ!$P31</f>
        <v>0</v>
      </c>
      <c r="AV28" s="161"/>
      <c r="AW28" s="462">
        <f t="shared" si="29"/>
        <v>0</v>
      </c>
      <c r="AX28" s="161">
        <f>[2]DQ!$Q31</f>
        <v>0</v>
      </c>
      <c r="AY28" s="161"/>
      <c r="AZ28" s="444">
        <f t="shared" si="30"/>
        <v>0</v>
      </c>
      <c r="BA28" s="496">
        <f t="shared" si="10"/>
        <v>0</v>
      </c>
      <c r="BB28" s="492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>
        <f>VLOOKUP($B28,Test!$A$5:$I$58,9,0)</f>
        <v>0</v>
      </c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[2]DQ!$F32</f>
        <v>3538.4000000000005</v>
      </c>
      <c r="F29" s="161">
        <v>2181.1</v>
      </c>
      <c r="G29" s="448">
        <f t="shared" si="14"/>
        <v>1357.3000000000006</v>
      </c>
      <c r="H29" s="476">
        <f>[2]DQ!$G32</f>
        <v>3131.9500000000003</v>
      </c>
      <c r="I29" s="161">
        <v>4476.95</v>
      </c>
      <c r="J29" s="448">
        <f t="shared" si="15"/>
        <v>-1344.9999999999995</v>
      </c>
      <c r="K29" s="476">
        <f>[2]DQ!$H32</f>
        <v>3287.2999999999997</v>
      </c>
      <c r="L29" s="161">
        <v>4122.1000000000004</v>
      </c>
      <c r="M29" s="444">
        <f t="shared" si="16"/>
        <v>-834.80000000000064</v>
      </c>
      <c r="N29" s="404">
        <f>+E29+H29+K29</f>
        <v>9957.65</v>
      </c>
      <c r="O29" s="161">
        <f>+F29+I29+L29</f>
        <v>10780.15</v>
      </c>
      <c r="P29" s="403">
        <f t="shared" si="17"/>
        <v>-822.5</v>
      </c>
      <c r="Q29" s="161">
        <f>[2]DQ!$I32</f>
        <v>3238.25</v>
      </c>
      <c r="R29" s="161">
        <v>3263.25</v>
      </c>
      <c r="S29" s="462">
        <f t="shared" si="18"/>
        <v>-25</v>
      </c>
      <c r="T29" s="161">
        <f>[2]DQ!$J32</f>
        <v>3023.4500000000003</v>
      </c>
      <c r="U29" s="161"/>
      <c r="V29" s="462">
        <f t="shared" si="19"/>
        <v>3023.4500000000003</v>
      </c>
      <c r="W29" s="161">
        <f>[2]DQ!$K32</f>
        <v>3438.3</v>
      </c>
      <c r="X29" s="161"/>
      <c r="Y29" s="462">
        <f t="shared" si="20"/>
        <v>3438.3</v>
      </c>
      <c r="Z29" s="168">
        <f>+Q29+T29+W29</f>
        <v>9700</v>
      </c>
      <c r="AA29" s="161">
        <f>+R29+U29+X29</f>
        <v>3263.25</v>
      </c>
      <c r="AB29" s="403">
        <f t="shared" si="21"/>
        <v>6436.75</v>
      </c>
      <c r="AC29" s="168">
        <f t="shared" si="22"/>
        <v>19657.650000000001</v>
      </c>
      <c r="AD29" s="161">
        <f t="shared" si="22"/>
        <v>14043.4</v>
      </c>
      <c r="AE29" s="403">
        <f t="shared" si="23"/>
        <v>5614.2500000000018</v>
      </c>
      <c r="AF29" s="161">
        <f>[2]DQ!$L32</f>
        <v>3508.5</v>
      </c>
      <c r="AG29" s="161"/>
      <c r="AH29" s="462">
        <f t="shared" si="24"/>
        <v>3508.5</v>
      </c>
      <c r="AI29" s="161">
        <f>[2]DQ!$M32</f>
        <v>3904.1499999999996</v>
      </c>
      <c r="AJ29" s="161"/>
      <c r="AK29" s="462">
        <f t="shared" si="25"/>
        <v>3904.1499999999996</v>
      </c>
      <c r="AL29" s="161">
        <f>[2]DQ!$N32</f>
        <v>3521.15</v>
      </c>
      <c r="AM29" s="161"/>
      <c r="AN29" s="444">
        <f t="shared" si="26"/>
        <v>3521.15</v>
      </c>
      <c r="AO29" s="404">
        <f t="shared" si="9"/>
        <v>10933.8</v>
      </c>
      <c r="AP29" s="161">
        <f t="shared" si="9"/>
        <v>0</v>
      </c>
      <c r="AQ29" s="403">
        <f t="shared" si="27"/>
        <v>10933.8</v>
      </c>
      <c r="AR29" s="161">
        <f>[2]DQ!$O32</f>
        <v>3859.5</v>
      </c>
      <c r="AS29" s="161"/>
      <c r="AT29" s="462">
        <f t="shared" si="28"/>
        <v>3859.5</v>
      </c>
      <c r="AU29" s="161">
        <f>[2]DQ!$P32</f>
        <v>3278.7</v>
      </c>
      <c r="AV29" s="161"/>
      <c r="AW29" s="462">
        <f t="shared" si="29"/>
        <v>3278.7</v>
      </c>
      <c r="AX29" s="161">
        <f>[2]DQ!$Q32</f>
        <v>3793.5</v>
      </c>
      <c r="AY29" s="161"/>
      <c r="AZ29" s="444">
        <f t="shared" si="30"/>
        <v>3793.5</v>
      </c>
      <c r="BA29" s="496">
        <f t="shared" si="10"/>
        <v>10931.7</v>
      </c>
      <c r="BB29" s="492">
        <f t="shared" si="10"/>
        <v>0</v>
      </c>
      <c r="BC29" s="364">
        <f t="shared" si="31"/>
        <v>10931.7</v>
      </c>
      <c r="BD29" s="371">
        <f t="shared" si="11"/>
        <v>21865.5</v>
      </c>
      <c r="BE29" s="372">
        <f t="shared" si="12"/>
        <v>0</v>
      </c>
      <c r="BF29" s="372">
        <f t="shared" si="32"/>
        <v>21865.5</v>
      </c>
      <c r="BG29" s="371">
        <f t="shared" si="13"/>
        <v>41523.15</v>
      </c>
      <c r="BH29" s="372">
        <f t="shared" si="13"/>
        <v>14043.4</v>
      </c>
      <c r="BI29" s="372">
        <f t="shared" si="33"/>
        <v>27479.75</v>
      </c>
      <c r="BJ29" s="436"/>
      <c r="BK29" s="160">
        <f>VLOOKUP($B29,Test!$A$5:$I$58,9,0)</f>
        <v>2248.25</v>
      </c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[2]DQ!$F33</f>
        <v>0</v>
      </c>
      <c r="F30" s="161"/>
      <c r="G30" s="448">
        <f t="shared" si="14"/>
        <v>0</v>
      </c>
      <c r="H30" s="476">
        <f>[2]DQ!$G33</f>
        <v>0</v>
      </c>
      <c r="I30" s="161"/>
      <c r="J30" s="448">
        <f t="shared" si="15"/>
        <v>0</v>
      </c>
      <c r="K30" s="476">
        <f>[2]DQ!$H33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1">
        <f>[2]DQ!$I33</f>
        <v>0</v>
      </c>
      <c r="R30" s="161"/>
      <c r="S30" s="462">
        <f t="shared" si="18"/>
        <v>0</v>
      </c>
      <c r="T30" s="161">
        <f>[2]DQ!$J33</f>
        <v>0</v>
      </c>
      <c r="U30" s="161"/>
      <c r="V30" s="462">
        <f t="shared" si="19"/>
        <v>0</v>
      </c>
      <c r="W30" s="161">
        <f>[2]DQ!$K33</f>
        <v>0</v>
      </c>
      <c r="X30" s="161"/>
      <c r="Y30" s="462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1">
        <f>[2]DQ!$L33</f>
        <v>0</v>
      </c>
      <c r="AG30" s="161"/>
      <c r="AH30" s="462">
        <f t="shared" si="24"/>
        <v>0</v>
      </c>
      <c r="AI30" s="161">
        <f>[2]DQ!$M33</f>
        <v>0</v>
      </c>
      <c r="AJ30" s="161"/>
      <c r="AK30" s="462">
        <f t="shared" si="25"/>
        <v>0</v>
      </c>
      <c r="AL30" s="161">
        <f>[2]DQ!$N33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1">
        <f>[2]DQ!$O33</f>
        <v>0</v>
      </c>
      <c r="AS30" s="161"/>
      <c r="AT30" s="462">
        <f t="shared" si="28"/>
        <v>0</v>
      </c>
      <c r="AU30" s="161">
        <f>[2]DQ!$P33</f>
        <v>0</v>
      </c>
      <c r="AV30" s="161"/>
      <c r="AW30" s="462">
        <f t="shared" si="29"/>
        <v>0</v>
      </c>
      <c r="AX30" s="161">
        <f>[2]DQ!$Q33</f>
        <v>0</v>
      </c>
      <c r="AY30" s="161"/>
      <c r="AZ30" s="444">
        <f t="shared" si="30"/>
        <v>0</v>
      </c>
      <c r="BA30" s="496">
        <f t="shared" si="10"/>
        <v>0</v>
      </c>
      <c r="BB30" s="492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>
        <f>VLOOKUP($B30,Test!$A$5:$I$58,9,0)</f>
        <v>0</v>
      </c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[2]DQ!$F34</f>
        <v>0</v>
      </c>
      <c r="F31" s="161"/>
      <c r="G31" s="448">
        <f t="shared" si="14"/>
        <v>0</v>
      </c>
      <c r="H31" s="476">
        <f>[2]DQ!$G34</f>
        <v>0</v>
      </c>
      <c r="I31" s="161"/>
      <c r="J31" s="448">
        <f t="shared" si="15"/>
        <v>0</v>
      </c>
      <c r="K31" s="476">
        <f>[2]DQ!$H34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1">
        <f>[2]DQ!$I34</f>
        <v>0</v>
      </c>
      <c r="R31" s="161"/>
      <c r="S31" s="462">
        <f t="shared" si="18"/>
        <v>0</v>
      </c>
      <c r="T31" s="161">
        <f>[2]DQ!$J34</f>
        <v>0</v>
      </c>
      <c r="U31" s="161"/>
      <c r="V31" s="462">
        <f t="shared" si="19"/>
        <v>0</v>
      </c>
      <c r="W31" s="161">
        <f>[2]DQ!$K34</f>
        <v>0</v>
      </c>
      <c r="X31" s="161"/>
      <c r="Y31" s="462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1">
        <f>[2]DQ!$L34</f>
        <v>0</v>
      </c>
      <c r="AG31" s="161"/>
      <c r="AH31" s="462">
        <f t="shared" si="24"/>
        <v>0</v>
      </c>
      <c r="AI31" s="161">
        <f>[2]DQ!$M34</f>
        <v>0</v>
      </c>
      <c r="AJ31" s="161"/>
      <c r="AK31" s="462">
        <f t="shared" si="25"/>
        <v>0</v>
      </c>
      <c r="AL31" s="161">
        <f>[2]DQ!$N34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1">
        <f>[2]DQ!$O34</f>
        <v>0</v>
      </c>
      <c r="AS31" s="161"/>
      <c r="AT31" s="462">
        <f t="shared" si="28"/>
        <v>0</v>
      </c>
      <c r="AU31" s="161">
        <f>[2]DQ!$P34</f>
        <v>0</v>
      </c>
      <c r="AV31" s="161"/>
      <c r="AW31" s="462">
        <f t="shared" si="29"/>
        <v>0</v>
      </c>
      <c r="AX31" s="161">
        <f>[2]DQ!$Q34</f>
        <v>0</v>
      </c>
      <c r="AY31" s="161"/>
      <c r="AZ31" s="444">
        <f t="shared" si="30"/>
        <v>0</v>
      </c>
      <c r="BA31" s="496">
        <f t="shared" si="10"/>
        <v>0</v>
      </c>
      <c r="BB31" s="492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>
        <f>VLOOKUP($B31,Test!$A$5:$I$58,9,0)</f>
        <v>0</v>
      </c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[2]DQ!$F35</f>
        <v>8618.1677325073797</v>
      </c>
      <c r="F32" s="161">
        <v>7285.26</v>
      </c>
      <c r="G32" s="448">
        <f t="shared" si="14"/>
        <v>1332.9077325073795</v>
      </c>
      <c r="H32" s="476">
        <f>[2]DQ!$G35</f>
        <v>7915.5594870063687</v>
      </c>
      <c r="I32" s="161">
        <v>11382.74</v>
      </c>
      <c r="J32" s="448">
        <f t="shared" si="15"/>
        <v>-3467.1805129936311</v>
      </c>
      <c r="K32" s="476">
        <f>[2]DQ!$H35</f>
        <v>8939.1551793632625</v>
      </c>
      <c r="L32" s="161">
        <v>8745.75</v>
      </c>
      <c r="M32" s="444">
        <f t="shared" si="16"/>
        <v>193.4051793632625</v>
      </c>
      <c r="N32" s="404">
        <f t="shared" si="37"/>
        <v>25472.882398877009</v>
      </c>
      <c r="O32" s="161">
        <f t="shared" si="37"/>
        <v>27413.75</v>
      </c>
      <c r="P32" s="403">
        <f t="shared" si="17"/>
        <v>-1940.8676011229909</v>
      </c>
      <c r="Q32" s="161">
        <f>[2]DQ!$I35</f>
        <v>8074.9667640011994</v>
      </c>
      <c r="R32" s="161">
        <v>23592.46</v>
      </c>
      <c r="S32" s="462">
        <f t="shared" si="18"/>
        <v>-15517.4932359988</v>
      </c>
      <c r="T32" s="161">
        <f>[2]DQ!$J35</f>
        <v>8441.8955067432598</v>
      </c>
      <c r="U32" s="161"/>
      <c r="V32" s="462">
        <f t="shared" si="19"/>
        <v>8441.8955067432598</v>
      </c>
      <c r="W32" s="161">
        <f>[2]DQ!$K35</f>
        <v>8802.8858741862441</v>
      </c>
      <c r="X32" s="161"/>
      <c r="Y32" s="462">
        <f t="shared" si="20"/>
        <v>8802.8858741862441</v>
      </c>
      <c r="Z32" s="168">
        <f t="shared" si="38"/>
        <v>25319.748144930702</v>
      </c>
      <c r="AA32" s="161">
        <f t="shared" si="38"/>
        <v>23592.46</v>
      </c>
      <c r="AB32" s="403">
        <f t="shared" si="21"/>
        <v>1727.2881449307024</v>
      </c>
      <c r="AC32" s="168">
        <f t="shared" si="22"/>
        <v>50792.630543807711</v>
      </c>
      <c r="AD32" s="161">
        <f t="shared" si="22"/>
        <v>51006.21</v>
      </c>
      <c r="AE32" s="403">
        <f t="shared" si="23"/>
        <v>-213.57945619228849</v>
      </c>
      <c r="AF32" s="161">
        <f>[2]DQ!$L35</f>
        <v>12104.771231604762</v>
      </c>
      <c r="AG32" s="161"/>
      <c r="AH32" s="462">
        <f t="shared" si="24"/>
        <v>12104.771231604762</v>
      </c>
      <c r="AI32" s="161">
        <f>[2]DQ!$M35</f>
        <v>10486.322015065067</v>
      </c>
      <c r="AJ32" s="161"/>
      <c r="AK32" s="462">
        <f t="shared" si="25"/>
        <v>10486.322015065067</v>
      </c>
      <c r="AL32" s="161">
        <f>[2]DQ!$N35</f>
        <v>11705.340869074869</v>
      </c>
      <c r="AM32" s="161"/>
      <c r="AN32" s="444">
        <f t="shared" si="26"/>
        <v>11705.340869074869</v>
      </c>
      <c r="AO32" s="404">
        <f t="shared" si="9"/>
        <v>34296.434115744698</v>
      </c>
      <c r="AP32" s="161">
        <f t="shared" si="9"/>
        <v>0</v>
      </c>
      <c r="AQ32" s="403">
        <f t="shared" si="27"/>
        <v>34296.434115744698</v>
      </c>
      <c r="AR32" s="161">
        <f>[2]DQ!$O35</f>
        <v>11280.986201726648</v>
      </c>
      <c r="AS32" s="161"/>
      <c r="AT32" s="462">
        <f t="shared" si="28"/>
        <v>11280.986201726648</v>
      </c>
      <c r="AU32" s="161">
        <f>[2]DQ!$P35</f>
        <v>11504.133214467509</v>
      </c>
      <c r="AV32" s="161"/>
      <c r="AW32" s="462">
        <f t="shared" si="29"/>
        <v>11504.133214467509</v>
      </c>
      <c r="AX32" s="161">
        <f>[2]DQ!$Q35</f>
        <v>10554.827468483991</v>
      </c>
      <c r="AY32" s="161"/>
      <c r="AZ32" s="444">
        <f t="shared" si="30"/>
        <v>10554.827468483991</v>
      </c>
      <c r="BA32" s="496">
        <f t="shared" si="10"/>
        <v>33339.946884678146</v>
      </c>
      <c r="BB32" s="492">
        <f t="shared" si="10"/>
        <v>0</v>
      </c>
      <c r="BC32" s="364">
        <f t="shared" si="31"/>
        <v>33339.946884678146</v>
      </c>
      <c r="BD32" s="371">
        <f t="shared" si="11"/>
        <v>67636.381000422843</v>
      </c>
      <c r="BE32" s="372">
        <f t="shared" si="12"/>
        <v>0</v>
      </c>
      <c r="BF32" s="372">
        <f t="shared" si="32"/>
        <v>67636.381000422843</v>
      </c>
      <c r="BG32" s="371">
        <f t="shared" si="13"/>
        <v>118429.01154423055</v>
      </c>
      <c r="BH32" s="372">
        <f t="shared" si="13"/>
        <v>51006.21</v>
      </c>
      <c r="BI32" s="372">
        <f t="shared" si="33"/>
        <v>67422.801544230548</v>
      </c>
      <c r="BJ32" s="436"/>
      <c r="BK32" s="160">
        <f>VLOOKUP($B32,Test!$A$5:$I$58,9,0)</f>
        <v>17120.439999999999</v>
      </c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[2]DQ!$F36</f>
        <v>19175.080000000002</v>
      </c>
      <c r="F33" s="161">
        <v>20212.95</v>
      </c>
      <c r="G33" s="448">
        <f t="shared" si="14"/>
        <v>-1037.869999999999</v>
      </c>
      <c r="H33" s="476">
        <f>[2]DQ!$G36</f>
        <v>18144.52</v>
      </c>
      <c r="I33" s="161">
        <v>21266.53</v>
      </c>
      <c r="J33" s="448">
        <f t="shared" si="15"/>
        <v>-3122.0099999999984</v>
      </c>
      <c r="K33" s="476">
        <f>[2]DQ!$H36</f>
        <v>18536.199999999997</v>
      </c>
      <c r="L33" s="161">
        <v>24701.95</v>
      </c>
      <c r="M33" s="444">
        <f t="shared" si="16"/>
        <v>-6165.7500000000036</v>
      </c>
      <c r="N33" s="404">
        <f t="shared" si="37"/>
        <v>55855.8</v>
      </c>
      <c r="O33" s="161">
        <f t="shared" si="37"/>
        <v>66181.429999999993</v>
      </c>
      <c r="P33" s="403">
        <f t="shared" si="17"/>
        <v>-10325.62999999999</v>
      </c>
      <c r="Q33" s="161">
        <f>[2]DQ!$I36</f>
        <v>18456.52</v>
      </c>
      <c r="R33" s="161">
        <v>21478.73</v>
      </c>
      <c r="S33" s="462">
        <f t="shared" si="18"/>
        <v>-3022.2099999999991</v>
      </c>
      <c r="T33" s="161">
        <f>[2]DQ!$J36</f>
        <v>17857.36</v>
      </c>
      <c r="U33" s="161"/>
      <c r="V33" s="462">
        <f t="shared" si="19"/>
        <v>17857.36</v>
      </c>
      <c r="W33" s="161">
        <f>[2]DQ!$K36</f>
        <v>20956.559999999998</v>
      </c>
      <c r="X33" s="161"/>
      <c r="Y33" s="462">
        <f t="shared" si="20"/>
        <v>20956.559999999998</v>
      </c>
      <c r="Z33" s="168">
        <f t="shared" si="38"/>
        <v>57270.44</v>
      </c>
      <c r="AA33" s="161">
        <f t="shared" si="38"/>
        <v>21478.73</v>
      </c>
      <c r="AB33" s="403">
        <f t="shared" si="21"/>
        <v>35791.710000000006</v>
      </c>
      <c r="AC33" s="168">
        <f t="shared" si="22"/>
        <v>113126.24</v>
      </c>
      <c r="AD33" s="161">
        <f t="shared" si="22"/>
        <v>87660.159999999989</v>
      </c>
      <c r="AE33" s="403">
        <f t="shared" si="23"/>
        <v>25466.080000000016</v>
      </c>
      <c r="AF33" s="161">
        <f>[2]DQ!$L36</f>
        <v>21144.84</v>
      </c>
      <c r="AG33" s="161"/>
      <c r="AH33" s="462">
        <f t="shared" si="24"/>
        <v>21144.84</v>
      </c>
      <c r="AI33" s="161">
        <f>[2]DQ!$M36</f>
        <v>22215.599999999999</v>
      </c>
      <c r="AJ33" s="161"/>
      <c r="AK33" s="462">
        <f t="shared" si="25"/>
        <v>22215.599999999999</v>
      </c>
      <c r="AL33" s="161">
        <f>[2]DQ!$N36</f>
        <v>21226.799999999999</v>
      </c>
      <c r="AM33" s="161"/>
      <c r="AN33" s="444">
        <f t="shared" si="26"/>
        <v>21226.799999999999</v>
      </c>
      <c r="AO33" s="404">
        <f t="shared" si="9"/>
        <v>64587.240000000005</v>
      </c>
      <c r="AP33" s="161">
        <f t="shared" si="9"/>
        <v>0</v>
      </c>
      <c r="AQ33" s="403">
        <f t="shared" si="27"/>
        <v>64587.240000000005</v>
      </c>
      <c r="AR33" s="161">
        <f>[2]DQ!$O36</f>
        <v>22086.240000000002</v>
      </c>
      <c r="AS33" s="161"/>
      <c r="AT33" s="462">
        <f t="shared" si="28"/>
        <v>22086.240000000002</v>
      </c>
      <c r="AU33" s="161">
        <f>[2]DQ!$P36</f>
        <v>20551.559999999998</v>
      </c>
      <c r="AV33" s="161"/>
      <c r="AW33" s="462">
        <f t="shared" si="29"/>
        <v>20551.559999999998</v>
      </c>
      <c r="AX33" s="161">
        <f>[2]DQ!$Q36</f>
        <v>21932.28</v>
      </c>
      <c r="AY33" s="161"/>
      <c r="AZ33" s="444">
        <f t="shared" si="30"/>
        <v>21932.28</v>
      </c>
      <c r="BA33" s="496">
        <f t="shared" si="10"/>
        <v>64570.080000000002</v>
      </c>
      <c r="BB33" s="492">
        <f t="shared" si="10"/>
        <v>0</v>
      </c>
      <c r="BC33" s="364">
        <f t="shared" si="31"/>
        <v>64570.080000000002</v>
      </c>
      <c r="BD33" s="371">
        <f t="shared" si="11"/>
        <v>129157.32</v>
      </c>
      <c r="BE33" s="372">
        <f t="shared" si="12"/>
        <v>0</v>
      </c>
      <c r="BF33" s="372">
        <f t="shared" si="32"/>
        <v>129157.32</v>
      </c>
      <c r="BG33" s="371">
        <f t="shared" si="13"/>
        <v>242283.56</v>
      </c>
      <c r="BH33" s="372">
        <f t="shared" si="13"/>
        <v>87660.159999999989</v>
      </c>
      <c r="BI33" s="372">
        <f t="shared" si="33"/>
        <v>154623.40000000002</v>
      </c>
      <c r="BJ33" s="436"/>
      <c r="BK33" s="160">
        <f>VLOOKUP($B33,Test!$A$5:$I$58,9,0)</f>
        <v>25170.49</v>
      </c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[2]DQ!$F37</f>
        <v>0</v>
      </c>
      <c r="F34" s="161"/>
      <c r="G34" s="448">
        <f t="shared" si="14"/>
        <v>0</v>
      </c>
      <c r="H34" s="476">
        <f>[2]DQ!$G37</f>
        <v>0</v>
      </c>
      <c r="I34" s="161"/>
      <c r="J34" s="448">
        <f t="shared" si="15"/>
        <v>0</v>
      </c>
      <c r="K34" s="476">
        <f>[2]DQ!$H37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1">
        <f>[2]DQ!$I37</f>
        <v>0</v>
      </c>
      <c r="R34" s="161"/>
      <c r="S34" s="462">
        <f t="shared" si="18"/>
        <v>0</v>
      </c>
      <c r="T34" s="161">
        <f>[2]DQ!$J37</f>
        <v>0</v>
      </c>
      <c r="U34" s="161"/>
      <c r="V34" s="462">
        <f t="shared" si="19"/>
        <v>0</v>
      </c>
      <c r="W34" s="161">
        <f>[2]DQ!$K37</f>
        <v>0</v>
      </c>
      <c r="X34" s="161"/>
      <c r="Y34" s="462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1">
        <f>[2]DQ!$L37</f>
        <v>0</v>
      </c>
      <c r="AG34" s="161"/>
      <c r="AH34" s="462">
        <f t="shared" si="24"/>
        <v>0</v>
      </c>
      <c r="AI34" s="161">
        <f>[2]DQ!$M37</f>
        <v>0</v>
      </c>
      <c r="AJ34" s="161"/>
      <c r="AK34" s="462">
        <f t="shared" si="25"/>
        <v>0</v>
      </c>
      <c r="AL34" s="161">
        <f>[2]DQ!$N37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1">
        <f>[2]DQ!$O37</f>
        <v>0</v>
      </c>
      <c r="AS34" s="161"/>
      <c r="AT34" s="462">
        <f t="shared" si="28"/>
        <v>0</v>
      </c>
      <c r="AU34" s="161">
        <f>[2]DQ!$P37</f>
        <v>0</v>
      </c>
      <c r="AV34" s="161"/>
      <c r="AW34" s="462">
        <f t="shared" si="29"/>
        <v>0</v>
      </c>
      <c r="AX34" s="161">
        <f>[2]DQ!$Q37</f>
        <v>0</v>
      </c>
      <c r="AY34" s="161"/>
      <c r="AZ34" s="444">
        <f t="shared" si="30"/>
        <v>0</v>
      </c>
      <c r="BA34" s="496">
        <f t="shared" si="10"/>
        <v>0</v>
      </c>
      <c r="BB34" s="492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>
        <f>VLOOKUP($B34,Test!$A$5:$I$58,9,0)</f>
        <v>0</v>
      </c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[2]DQ!$F38</f>
        <v>0</v>
      </c>
      <c r="F35" s="161"/>
      <c r="G35" s="448">
        <f t="shared" si="14"/>
        <v>0</v>
      </c>
      <c r="H35" s="476">
        <f>[2]DQ!$G38</f>
        <v>0</v>
      </c>
      <c r="I35" s="161"/>
      <c r="J35" s="448">
        <f t="shared" si="15"/>
        <v>0</v>
      </c>
      <c r="K35" s="476">
        <f>[2]DQ!$H38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1">
        <f>[2]DQ!$I38</f>
        <v>0</v>
      </c>
      <c r="R35" s="161"/>
      <c r="S35" s="462">
        <f t="shared" si="18"/>
        <v>0</v>
      </c>
      <c r="T35" s="161">
        <f>[2]DQ!$J38</f>
        <v>0</v>
      </c>
      <c r="U35" s="161"/>
      <c r="V35" s="462">
        <f t="shared" si="19"/>
        <v>0</v>
      </c>
      <c r="W35" s="161">
        <f>[2]DQ!$K38</f>
        <v>0</v>
      </c>
      <c r="X35" s="161"/>
      <c r="Y35" s="462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1">
        <f>[2]DQ!$L38</f>
        <v>0</v>
      </c>
      <c r="AG35" s="161"/>
      <c r="AH35" s="462">
        <f t="shared" si="24"/>
        <v>0</v>
      </c>
      <c r="AI35" s="161">
        <f>[2]DQ!$M38</f>
        <v>0</v>
      </c>
      <c r="AJ35" s="161"/>
      <c r="AK35" s="462">
        <f t="shared" si="25"/>
        <v>0</v>
      </c>
      <c r="AL35" s="161">
        <f>[2]DQ!$N38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1">
        <f>[2]DQ!$O38</f>
        <v>0</v>
      </c>
      <c r="AS35" s="161"/>
      <c r="AT35" s="462">
        <f t="shared" si="28"/>
        <v>0</v>
      </c>
      <c r="AU35" s="161">
        <f>[2]DQ!$P38</f>
        <v>0</v>
      </c>
      <c r="AV35" s="161"/>
      <c r="AW35" s="462">
        <f t="shared" si="29"/>
        <v>0</v>
      </c>
      <c r="AX35" s="161">
        <f>[2]DQ!$Q38</f>
        <v>0</v>
      </c>
      <c r="AY35" s="161"/>
      <c r="AZ35" s="444">
        <f t="shared" si="30"/>
        <v>0</v>
      </c>
      <c r="BA35" s="496">
        <f t="shared" si="10"/>
        <v>0</v>
      </c>
      <c r="BB35" s="492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>
        <f>VLOOKUP($B35,Test!$A$5:$I$58,9,0)</f>
        <v>0</v>
      </c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[2]DQ!$F39</f>
        <v>0</v>
      </c>
      <c r="F36" s="161"/>
      <c r="G36" s="448">
        <f t="shared" si="14"/>
        <v>0</v>
      </c>
      <c r="H36" s="476">
        <f>[2]DQ!$G39</f>
        <v>0</v>
      </c>
      <c r="I36" s="161"/>
      <c r="J36" s="448">
        <f t="shared" si="15"/>
        <v>0</v>
      </c>
      <c r="K36" s="476">
        <f>[2]DQ!$H39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1">
        <f>[2]DQ!$I39</f>
        <v>0</v>
      </c>
      <c r="R36" s="161"/>
      <c r="S36" s="462">
        <f t="shared" si="18"/>
        <v>0</v>
      </c>
      <c r="T36" s="161">
        <f>[2]DQ!$J39</f>
        <v>0</v>
      </c>
      <c r="U36" s="161"/>
      <c r="V36" s="462">
        <f t="shared" si="19"/>
        <v>0</v>
      </c>
      <c r="W36" s="161">
        <f>[2]DQ!$K39</f>
        <v>0</v>
      </c>
      <c r="X36" s="161"/>
      <c r="Y36" s="462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1">
        <f>[2]DQ!$L39</f>
        <v>0</v>
      </c>
      <c r="AG36" s="161"/>
      <c r="AH36" s="462">
        <f t="shared" si="24"/>
        <v>0</v>
      </c>
      <c r="AI36" s="161">
        <f>[2]DQ!$M39</f>
        <v>0</v>
      </c>
      <c r="AJ36" s="161"/>
      <c r="AK36" s="462">
        <f t="shared" si="25"/>
        <v>0</v>
      </c>
      <c r="AL36" s="161">
        <f>[2]DQ!$N39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1">
        <f>[2]DQ!$O39</f>
        <v>0</v>
      </c>
      <c r="AS36" s="161"/>
      <c r="AT36" s="462">
        <f t="shared" si="28"/>
        <v>0</v>
      </c>
      <c r="AU36" s="161">
        <f>[2]DQ!$P39</f>
        <v>0</v>
      </c>
      <c r="AV36" s="161"/>
      <c r="AW36" s="462">
        <f t="shared" si="29"/>
        <v>0</v>
      </c>
      <c r="AX36" s="161">
        <f>[2]DQ!$Q39</f>
        <v>0</v>
      </c>
      <c r="AY36" s="161"/>
      <c r="AZ36" s="444">
        <f t="shared" si="30"/>
        <v>0</v>
      </c>
      <c r="BA36" s="496">
        <f t="shared" si="10"/>
        <v>0</v>
      </c>
      <c r="BB36" s="492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>
        <f>VLOOKUP($B36,Test!$A$5:$I$58,9,0)</f>
        <v>0</v>
      </c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[2]DQ!$F40</f>
        <v>0</v>
      </c>
      <c r="F37" s="161"/>
      <c r="G37" s="448">
        <f t="shared" si="14"/>
        <v>0</v>
      </c>
      <c r="H37" s="476">
        <f>[2]DQ!$G40</f>
        <v>0</v>
      </c>
      <c r="I37" s="161"/>
      <c r="J37" s="448">
        <f t="shared" si="15"/>
        <v>0</v>
      </c>
      <c r="K37" s="476">
        <f>[2]DQ!$H40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1">
        <f>[2]DQ!$I40</f>
        <v>0</v>
      </c>
      <c r="R37" s="161"/>
      <c r="S37" s="462">
        <f t="shared" si="18"/>
        <v>0</v>
      </c>
      <c r="T37" s="161">
        <f>[2]DQ!$J40</f>
        <v>0</v>
      </c>
      <c r="U37" s="161"/>
      <c r="V37" s="462">
        <f t="shared" si="19"/>
        <v>0</v>
      </c>
      <c r="W37" s="161">
        <f>[2]DQ!$K40</f>
        <v>0</v>
      </c>
      <c r="X37" s="161"/>
      <c r="Y37" s="462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1">
        <f>[2]DQ!$L40</f>
        <v>0</v>
      </c>
      <c r="AG37" s="161"/>
      <c r="AH37" s="462">
        <f t="shared" si="24"/>
        <v>0</v>
      </c>
      <c r="AI37" s="161">
        <f>[2]DQ!$M40</f>
        <v>0</v>
      </c>
      <c r="AJ37" s="161"/>
      <c r="AK37" s="462">
        <f t="shared" si="25"/>
        <v>0</v>
      </c>
      <c r="AL37" s="161">
        <f>[2]DQ!$N40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1">
        <f>[2]DQ!$O40</f>
        <v>0</v>
      </c>
      <c r="AS37" s="161"/>
      <c r="AT37" s="462">
        <f t="shared" si="28"/>
        <v>0</v>
      </c>
      <c r="AU37" s="161">
        <f>[2]DQ!$P40</f>
        <v>0</v>
      </c>
      <c r="AV37" s="161"/>
      <c r="AW37" s="462">
        <f t="shared" si="29"/>
        <v>0</v>
      </c>
      <c r="AX37" s="161">
        <f>[2]DQ!$Q40</f>
        <v>0</v>
      </c>
      <c r="AY37" s="161"/>
      <c r="AZ37" s="444">
        <f t="shared" si="30"/>
        <v>0</v>
      </c>
      <c r="BA37" s="496">
        <f t="shared" si="10"/>
        <v>0</v>
      </c>
      <c r="BB37" s="492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>
        <f>VLOOKUP($B37,Test!$A$5:$I$58,9,0)</f>
        <v>0</v>
      </c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[2]DQ!$F41</f>
        <v>0</v>
      </c>
      <c r="F38" s="161"/>
      <c r="G38" s="448">
        <f t="shared" si="14"/>
        <v>0</v>
      </c>
      <c r="H38" s="476">
        <f>[2]DQ!$G41</f>
        <v>0</v>
      </c>
      <c r="I38" s="161"/>
      <c r="J38" s="448">
        <f t="shared" si="15"/>
        <v>0</v>
      </c>
      <c r="K38" s="476">
        <f>[2]DQ!$H41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1">
        <f>[2]DQ!$I41</f>
        <v>0</v>
      </c>
      <c r="R38" s="161"/>
      <c r="S38" s="462">
        <f t="shared" si="18"/>
        <v>0</v>
      </c>
      <c r="T38" s="161">
        <f>[2]DQ!$J41</f>
        <v>0</v>
      </c>
      <c r="U38" s="161"/>
      <c r="V38" s="462">
        <f t="shared" si="19"/>
        <v>0</v>
      </c>
      <c r="W38" s="161">
        <f>[2]DQ!$K41</f>
        <v>0</v>
      </c>
      <c r="X38" s="161"/>
      <c r="Y38" s="462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1">
        <f>[2]DQ!$L41</f>
        <v>0</v>
      </c>
      <c r="AG38" s="161"/>
      <c r="AH38" s="462">
        <f t="shared" si="24"/>
        <v>0</v>
      </c>
      <c r="AI38" s="161">
        <f>[2]DQ!$M41</f>
        <v>0</v>
      </c>
      <c r="AJ38" s="161"/>
      <c r="AK38" s="462">
        <f t="shared" si="25"/>
        <v>0</v>
      </c>
      <c r="AL38" s="161">
        <f>[2]DQ!$N41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1">
        <f>[2]DQ!$O41</f>
        <v>0</v>
      </c>
      <c r="AS38" s="161"/>
      <c r="AT38" s="462">
        <f t="shared" si="28"/>
        <v>0</v>
      </c>
      <c r="AU38" s="161">
        <f>[2]DQ!$P41</f>
        <v>0</v>
      </c>
      <c r="AV38" s="161"/>
      <c r="AW38" s="462">
        <f t="shared" si="29"/>
        <v>0</v>
      </c>
      <c r="AX38" s="161">
        <f>[2]DQ!$Q41</f>
        <v>0</v>
      </c>
      <c r="AY38" s="161"/>
      <c r="AZ38" s="444">
        <f t="shared" si="30"/>
        <v>0</v>
      </c>
      <c r="BA38" s="496">
        <f t="shared" si="10"/>
        <v>0</v>
      </c>
      <c r="BB38" s="492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>
        <f>VLOOKUP($B38,Test!$A$5:$I$58,9,0)</f>
        <v>0</v>
      </c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[2]DQ!$F42</f>
        <v>0</v>
      </c>
      <c r="F39" s="161"/>
      <c r="G39" s="448">
        <f t="shared" si="14"/>
        <v>0</v>
      </c>
      <c r="H39" s="476">
        <f>[2]DQ!$G42</f>
        <v>0</v>
      </c>
      <c r="I39" s="161"/>
      <c r="J39" s="448">
        <f t="shared" si="15"/>
        <v>0</v>
      </c>
      <c r="K39" s="476">
        <f>[2]DQ!$H42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1">
        <f>[2]DQ!$I42</f>
        <v>0</v>
      </c>
      <c r="R39" s="161"/>
      <c r="S39" s="462">
        <f t="shared" si="18"/>
        <v>0</v>
      </c>
      <c r="T39" s="161">
        <f>[2]DQ!$J42</f>
        <v>0</v>
      </c>
      <c r="U39" s="161"/>
      <c r="V39" s="462">
        <f t="shared" si="19"/>
        <v>0</v>
      </c>
      <c r="W39" s="161">
        <f>[2]DQ!$K42</f>
        <v>0</v>
      </c>
      <c r="X39" s="161"/>
      <c r="Y39" s="462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1">
        <f>[2]DQ!$L42</f>
        <v>0</v>
      </c>
      <c r="AG39" s="161"/>
      <c r="AH39" s="462">
        <f t="shared" si="24"/>
        <v>0</v>
      </c>
      <c r="AI39" s="161">
        <f>[2]DQ!$M42</f>
        <v>0</v>
      </c>
      <c r="AJ39" s="161"/>
      <c r="AK39" s="462">
        <f t="shared" si="25"/>
        <v>0</v>
      </c>
      <c r="AL39" s="161">
        <f>[2]DQ!$N42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1">
        <f>[2]DQ!$O42</f>
        <v>0</v>
      </c>
      <c r="AS39" s="161"/>
      <c r="AT39" s="462">
        <f t="shared" si="28"/>
        <v>0</v>
      </c>
      <c r="AU39" s="161">
        <f>[2]DQ!$P42</f>
        <v>0</v>
      </c>
      <c r="AV39" s="161"/>
      <c r="AW39" s="462">
        <f t="shared" si="29"/>
        <v>0</v>
      </c>
      <c r="AX39" s="161">
        <f>[2]DQ!$Q42</f>
        <v>0</v>
      </c>
      <c r="AY39" s="161"/>
      <c r="AZ39" s="444">
        <f t="shared" si="30"/>
        <v>0</v>
      </c>
      <c r="BA39" s="496">
        <f t="shared" si="10"/>
        <v>0</v>
      </c>
      <c r="BB39" s="492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>
        <f>VLOOKUP($B39,Test!$A$5:$I$58,9,0)</f>
        <v>0</v>
      </c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[2]DQ!$F43</f>
        <v>0</v>
      </c>
      <c r="F40" s="161"/>
      <c r="G40" s="448">
        <f t="shared" si="14"/>
        <v>0</v>
      </c>
      <c r="H40" s="476">
        <f>[2]DQ!$G43</f>
        <v>0</v>
      </c>
      <c r="I40" s="161"/>
      <c r="J40" s="448">
        <f t="shared" si="15"/>
        <v>0</v>
      </c>
      <c r="K40" s="476">
        <f>[2]DQ!$H43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1">
        <f>[2]DQ!$I43</f>
        <v>0</v>
      </c>
      <c r="R40" s="161"/>
      <c r="S40" s="462">
        <f t="shared" si="18"/>
        <v>0</v>
      </c>
      <c r="T40" s="161">
        <f>[2]DQ!$J43</f>
        <v>0</v>
      </c>
      <c r="U40" s="161"/>
      <c r="V40" s="462">
        <f t="shared" si="19"/>
        <v>0</v>
      </c>
      <c r="W40" s="161">
        <f>[2]DQ!$K43</f>
        <v>0</v>
      </c>
      <c r="X40" s="161"/>
      <c r="Y40" s="462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1">
        <f>[2]DQ!$L43</f>
        <v>0</v>
      </c>
      <c r="AG40" s="161"/>
      <c r="AH40" s="462">
        <f t="shared" si="24"/>
        <v>0</v>
      </c>
      <c r="AI40" s="161">
        <f>[2]DQ!$M43</f>
        <v>0</v>
      </c>
      <c r="AJ40" s="161"/>
      <c r="AK40" s="462">
        <f t="shared" si="25"/>
        <v>0</v>
      </c>
      <c r="AL40" s="161">
        <f>[2]DQ!$N43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1">
        <f>[2]DQ!$O43</f>
        <v>0</v>
      </c>
      <c r="AS40" s="161"/>
      <c r="AT40" s="462">
        <f t="shared" si="28"/>
        <v>0</v>
      </c>
      <c r="AU40" s="161">
        <f>[2]DQ!$P43</f>
        <v>0</v>
      </c>
      <c r="AV40" s="161"/>
      <c r="AW40" s="462">
        <f t="shared" si="29"/>
        <v>0</v>
      </c>
      <c r="AX40" s="161">
        <f>[2]DQ!$Q43</f>
        <v>0</v>
      </c>
      <c r="AY40" s="161"/>
      <c r="AZ40" s="444">
        <f t="shared" si="30"/>
        <v>0</v>
      </c>
      <c r="BA40" s="496">
        <f t="shared" si="10"/>
        <v>0</v>
      </c>
      <c r="BB40" s="492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>
        <f>VLOOKUP($B40,Test!$A$5:$I$58,9,0)</f>
        <v>1337.95</v>
      </c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[2]DQ!$F44</f>
        <v>0</v>
      </c>
      <c r="F41" s="161"/>
      <c r="G41" s="448">
        <f t="shared" si="14"/>
        <v>0</v>
      </c>
      <c r="H41" s="476">
        <f>[2]DQ!$G44</f>
        <v>0</v>
      </c>
      <c r="I41" s="161"/>
      <c r="J41" s="448">
        <f t="shared" si="15"/>
        <v>0</v>
      </c>
      <c r="K41" s="476">
        <f>[2]DQ!$H44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1">
        <f>[2]DQ!$I44</f>
        <v>0</v>
      </c>
      <c r="R41" s="161"/>
      <c r="S41" s="462">
        <f t="shared" si="18"/>
        <v>0</v>
      </c>
      <c r="T41" s="161">
        <f>[2]DQ!$J44</f>
        <v>0</v>
      </c>
      <c r="U41" s="161"/>
      <c r="V41" s="462">
        <f t="shared" si="19"/>
        <v>0</v>
      </c>
      <c r="W41" s="161">
        <f>[2]DQ!$K44</f>
        <v>0</v>
      </c>
      <c r="X41" s="161"/>
      <c r="Y41" s="462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1">
        <f>[2]DQ!$L44</f>
        <v>0</v>
      </c>
      <c r="AG41" s="161"/>
      <c r="AH41" s="462">
        <f t="shared" si="24"/>
        <v>0</v>
      </c>
      <c r="AI41" s="161">
        <f>[2]DQ!$M44</f>
        <v>0</v>
      </c>
      <c r="AJ41" s="161"/>
      <c r="AK41" s="462">
        <f t="shared" si="25"/>
        <v>0</v>
      </c>
      <c r="AL41" s="161">
        <f>[2]DQ!$N44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1">
        <f>[2]DQ!$O44</f>
        <v>0</v>
      </c>
      <c r="AS41" s="161"/>
      <c r="AT41" s="462">
        <f t="shared" si="28"/>
        <v>0</v>
      </c>
      <c r="AU41" s="161">
        <f>[2]DQ!$P44</f>
        <v>0</v>
      </c>
      <c r="AV41" s="161"/>
      <c r="AW41" s="462">
        <f t="shared" si="29"/>
        <v>0</v>
      </c>
      <c r="AX41" s="161">
        <f>[2]DQ!$Q44</f>
        <v>0</v>
      </c>
      <c r="AY41" s="161"/>
      <c r="AZ41" s="444">
        <f t="shared" si="30"/>
        <v>0</v>
      </c>
      <c r="BA41" s="496">
        <f t="shared" si="10"/>
        <v>0</v>
      </c>
      <c r="BB41" s="492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>
        <f>VLOOKUP($B41,Test!$A$5:$I$58,9,0)</f>
        <v>0</v>
      </c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[2]DQ!$F45</f>
        <v>0</v>
      </c>
      <c r="F42" s="161"/>
      <c r="G42" s="448">
        <f t="shared" si="14"/>
        <v>0</v>
      </c>
      <c r="H42" s="476">
        <f>[2]DQ!$G45</f>
        <v>0</v>
      </c>
      <c r="I42" s="161"/>
      <c r="J42" s="448">
        <f t="shared" si="15"/>
        <v>0</v>
      </c>
      <c r="K42" s="476">
        <f>[2]DQ!$H45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1">
        <f>[2]DQ!$I45</f>
        <v>0</v>
      </c>
      <c r="R42" s="161"/>
      <c r="S42" s="462">
        <f t="shared" si="18"/>
        <v>0</v>
      </c>
      <c r="T42" s="161">
        <f>[2]DQ!$J45</f>
        <v>0</v>
      </c>
      <c r="U42" s="161"/>
      <c r="V42" s="462">
        <f t="shared" si="19"/>
        <v>0</v>
      </c>
      <c r="W42" s="161">
        <f>[2]DQ!$K45</f>
        <v>0</v>
      </c>
      <c r="X42" s="161"/>
      <c r="Y42" s="462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1">
        <f>[2]DQ!$L45</f>
        <v>0</v>
      </c>
      <c r="AG42" s="161"/>
      <c r="AH42" s="462">
        <f t="shared" si="24"/>
        <v>0</v>
      </c>
      <c r="AI42" s="161">
        <f>[2]DQ!$M45</f>
        <v>0</v>
      </c>
      <c r="AJ42" s="161"/>
      <c r="AK42" s="462">
        <f t="shared" si="25"/>
        <v>0</v>
      </c>
      <c r="AL42" s="161">
        <f>[2]DQ!$N45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1">
        <f>[2]DQ!$O45</f>
        <v>0</v>
      </c>
      <c r="AS42" s="161"/>
      <c r="AT42" s="462">
        <f t="shared" si="28"/>
        <v>0</v>
      </c>
      <c r="AU42" s="161">
        <f>[2]DQ!$P45</f>
        <v>0</v>
      </c>
      <c r="AV42" s="161"/>
      <c r="AW42" s="462">
        <f t="shared" si="29"/>
        <v>0</v>
      </c>
      <c r="AX42" s="161">
        <f>[2]DQ!$Q45</f>
        <v>0</v>
      </c>
      <c r="AY42" s="161"/>
      <c r="AZ42" s="444">
        <f t="shared" si="30"/>
        <v>0</v>
      </c>
      <c r="BA42" s="496">
        <f t="shared" si="10"/>
        <v>0</v>
      </c>
      <c r="BB42" s="492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>
        <f>VLOOKUP($B42,Test!$A$5:$I$58,9,0)</f>
        <v>0</v>
      </c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[2]DQ!$F46</f>
        <v>0</v>
      </c>
      <c r="F43" s="161"/>
      <c r="G43" s="448">
        <f t="shared" si="14"/>
        <v>0</v>
      </c>
      <c r="H43" s="476">
        <f>[2]DQ!$G46</f>
        <v>0</v>
      </c>
      <c r="I43" s="161"/>
      <c r="J43" s="448">
        <f t="shared" si="15"/>
        <v>0</v>
      </c>
      <c r="K43" s="476">
        <f>[2]DQ!$H46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1">
        <f>[2]DQ!$I46</f>
        <v>0</v>
      </c>
      <c r="R43" s="161"/>
      <c r="S43" s="462">
        <f t="shared" si="18"/>
        <v>0</v>
      </c>
      <c r="T43" s="161">
        <f>[2]DQ!$J46</f>
        <v>0</v>
      </c>
      <c r="U43" s="161"/>
      <c r="V43" s="462">
        <f t="shared" si="19"/>
        <v>0</v>
      </c>
      <c r="W43" s="161">
        <f>[2]DQ!$K46</f>
        <v>0</v>
      </c>
      <c r="X43" s="161"/>
      <c r="Y43" s="462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1">
        <f>[2]DQ!$L46</f>
        <v>0</v>
      </c>
      <c r="AG43" s="161"/>
      <c r="AH43" s="462">
        <f t="shared" si="24"/>
        <v>0</v>
      </c>
      <c r="AI43" s="161">
        <f>[2]DQ!$M46</f>
        <v>0</v>
      </c>
      <c r="AJ43" s="161"/>
      <c r="AK43" s="462">
        <f t="shared" si="25"/>
        <v>0</v>
      </c>
      <c r="AL43" s="161">
        <f>[2]DQ!$N46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1">
        <f>[2]DQ!$O46</f>
        <v>0</v>
      </c>
      <c r="AS43" s="161"/>
      <c r="AT43" s="462">
        <f t="shared" si="28"/>
        <v>0</v>
      </c>
      <c r="AU43" s="161">
        <f>[2]DQ!$P46</f>
        <v>0</v>
      </c>
      <c r="AV43" s="161"/>
      <c r="AW43" s="462">
        <f t="shared" si="29"/>
        <v>0</v>
      </c>
      <c r="AX43" s="161">
        <f>[2]DQ!$Q46</f>
        <v>0</v>
      </c>
      <c r="AY43" s="161"/>
      <c r="AZ43" s="444">
        <f t="shared" si="30"/>
        <v>0</v>
      </c>
      <c r="BA43" s="496">
        <f t="shared" si="10"/>
        <v>0</v>
      </c>
      <c r="BB43" s="492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>
        <f>VLOOKUP($B43,Test!$A$5:$I$58,9,0)</f>
        <v>0</v>
      </c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[2]DQ!$F47</f>
        <v>0</v>
      </c>
      <c r="F44" s="161"/>
      <c r="G44" s="448">
        <f t="shared" si="14"/>
        <v>0</v>
      </c>
      <c r="H44" s="476">
        <f>[2]DQ!$G47</f>
        <v>0</v>
      </c>
      <c r="I44" s="161"/>
      <c r="J44" s="448">
        <f t="shared" si="15"/>
        <v>0</v>
      </c>
      <c r="K44" s="476">
        <f>[2]DQ!$H47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1">
        <f>[2]DQ!$I47</f>
        <v>0</v>
      </c>
      <c r="R44" s="161"/>
      <c r="S44" s="462">
        <f t="shared" si="18"/>
        <v>0</v>
      </c>
      <c r="T44" s="161">
        <f>[2]DQ!$J47</f>
        <v>0</v>
      </c>
      <c r="U44" s="161"/>
      <c r="V44" s="462">
        <f t="shared" si="19"/>
        <v>0</v>
      </c>
      <c r="W44" s="161">
        <f>[2]DQ!$K47</f>
        <v>0</v>
      </c>
      <c r="X44" s="161"/>
      <c r="Y44" s="462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1">
        <f>[2]DQ!$L47</f>
        <v>0</v>
      </c>
      <c r="AG44" s="161"/>
      <c r="AH44" s="462">
        <f t="shared" si="24"/>
        <v>0</v>
      </c>
      <c r="AI44" s="161">
        <f>[2]DQ!$M47</f>
        <v>0</v>
      </c>
      <c r="AJ44" s="161"/>
      <c r="AK44" s="462">
        <f t="shared" si="25"/>
        <v>0</v>
      </c>
      <c r="AL44" s="161">
        <f>[2]DQ!$N47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1">
        <f>[2]DQ!$O47</f>
        <v>0</v>
      </c>
      <c r="AS44" s="161"/>
      <c r="AT44" s="462">
        <f t="shared" si="28"/>
        <v>0</v>
      </c>
      <c r="AU44" s="161">
        <f>[2]DQ!$P47</f>
        <v>0</v>
      </c>
      <c r="AV44" s="161"/>
      <c r="AW44" s="462">
        <f t="shared" si="29"/>
        <v>0</v>
      </c>
      <c r="AX44" s="161">
        <f>[2]DQ!$Q47</f>
        <v>0</v>
      </c>
      <c r="AY44" s="161"/>
      <c r="AZ44" s="444">
        <f t="shared" si="30"/>
        <v>0</v>
      </c>
      <c r="BA44" s="496">
        <f t="shared" si="10"/>
        <v>0</v>
      </c>
      <c r="BB44" s="492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>
        <f>VLOOKUP($B44,Test!$A$5:$I$58,9,0)</f>
        <v>0</v>
      </c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[2]DQ!$F48</f>
        <v>4925.4523000000008</v>
      </c>
      <c r="F45" s="161">
        <v>1138.0899999999999</v>
      </c>
      <c r="G45" s="448">
        <f t="shared" si="14"/>
        <v>3787.3623000000007</v>
      </c>
      <c r="H45" s="476">
        <f>[2]DQ!$G48</f>
        <v>4373.6936999999998</v>
      </c>
      <c r="I45" s="161">
        <v>2720.97</v>
      </c>
      <c r="J45" s="448">
        <f t="shared" si="15"/>
        <v>1652.7237</v>
      </c>
      <c r="K45" s="476">
        <f>[2]DQ!$H48</f>
        <v>4711.3495000000003</v>
      </c>
      <c r="L45" s="161">
        <v>3145.81</v>
      </c>
      <c r="M45" s="444">
        <f t="shared" si="16"/>
        <v>1565.5395000000003</v>
      </c>
      <c r="N45" s="404">
        <f t="shared" si="39"/>
        <v>14010.495500000001</v>
      </c>
      <c r="O45" s="161">
        <f t="shared" si="39"/>
        <v>7004.869999999999</v>
      </c>
      <c r="P45" s="403">
        <f t="shared" si="17"/>
        <v>7005.6255000000019</v>
      </c>
      <c r="Q45" s="161">
        <f>[2]DQ!$I48</f>
        <v>4559.9036999999998</v>
      </c>
      <c r="R45" s="161">
        <v>2219.52</v>
      </c>
      <c r="S45" s="462">
        <f t="shared" si="18"/>
        <v>2340.3836999999999</v>
      </c>
      <c r="T45" s="161">
        <f>[2]DQ!$J48</f>
        <v>4450.6316000000006</v>
      </c>
      <c r="U45" s="161"/>
      <c r="V45" s="462">
        <f t="shared" si="19"/>
        <v>4450.6316000000006</v>
      </c>
      <c r="W45" s="161">
        <f>[2]DQ!$K48</f>
        <v>4754.2386000000006</v>
      </c>
      <c r="X45" s="161"/>
      <c r="Y45" s="462">
        <f t="shared" si="20"/>
        <v>4754.2386000000006</v>
      </c>
      <c r="Z45" s="168">
        <f t="shared" si="40"/>
        <v>13764.7739</v>
      </c>
      <c r="AA45" s="161">
        <f t="shared" si="40"/>
        <v>2219.52</v>
      </c>
      <c r="AB45" s="403">
        <f t="shared" si="21"/>
        <v>11545.2539</v>
      </c>
      <c r="AC45" s="168">
        <f t="shared" si="22"/>
        <v>27775.269400000001</v>
      </c>
      <c r="AD45" s="161">
        <f t="shared" si="22"/>
        <v>9224.39</v>
      </c>
      <c r="AE45" s="403">
        <f t="shared" si="23"/>
        <v>18550.879400000002</v>
      </c>
      <c r="AF45" s="161">
        <f>[2]DQ!$L48</f>
        <v>5005.0679</v>
      </c>
      <c r="AG45" s="161"/>
      <c r="AH45" s="462">
        <f t="shared" si="24"/>
        <v>5005.0679</v>
      </c>
      <c r="AI45" s="161">
        <f>[2]DQ!$M48</f>
        <v>5278.6559999999999</v>
      </c>
      <c r="AJ45" s="161"/>
      <c r="AK45" s="462">
        <f t="shared" si="25"/>
        <v>5278.6559999999999</v>
      </c>
      <c r="AL45" s="161">
        <f>[2]DQ!$N48</f>
        <v>5114.9180000000006</v>
      </c>
      <c r="AM45" s="161"/>
      <c r="AN45" s="444">
        <f t="shared" si="26"/>
        <v>5114.9180000000006</v>
      </c>
      <c r="AO45" s="404">
        <f t="shared" si="9"/>
        <v>15398.641900000002</v>
      </c>
      <c r="AP45" s="161">
        <f t="shared" si="9"/>
        <v>0</v>
      </c>
      <c r="AQ45" s="403">
        <f t="shared" si="27"/>
        <v>15398.641900000002</v>
      </c>
      <c r="AR45" s="161">
        <f>[2]DQ!$O48</f>
        <v>5251.2744000000002</v>
      </c>
      <c r="AS45" s="161"/>
      <c r="AT45" s="462">
        <f t="shared" si="28"/>
        <v>5251.2744000000002</v>
      </c>
      <c r="AU45" s="161">
        <f>[2]DQ!$P48</f>
        <v>4781.0210999999999</v>
      </c>
      <c r="AV45" s="161"/>
      <c r="AW45" s="462">
        <f t="shared" si="29"/>
        <v>4781.0210999999999</v>
      </c>
      <c r="AX45" s="161">
        <f>[2]DQ!$Q48</f>
        <v>5110.9493000000002</v>
      </c>
      <c r="AY45" s="161"/>
      <c r="AZ45" s="444">
        <f t="shared" si="30"/>
        <v>5110.9493000000002</v>
      </c>
      <c r="BA45" s="496">
        <f t="shared" si="10"/>
        <v>15143.2448</v>
      </c>
      <c r="BB45" s="492">
        <f t="shared" si="10"/>
        <v>0</v>
      </c>
      <c r="BC45" s="364">
        <f t="shared" si="31"/>
        <v>15143.2448</v>
      </c>
      <c r="BD45" s="371">
        <f t="shared" si="11"/>
        <v>30541.886700000003</v>
      </c>
      <c r="BE45" s="372">
        <f t="shared" si="12"/>
        <v>0</v>
      </c>
      <c r="BF45" s="372">
        <f t="shared" si="32"/>
        <v>30541.886700000003</v>
      </c>
      <c r="BG45" s="371">
        <f t="shared" si="13"/>
        <v>58317.156100000007</v>
      </c>
      <c r="BH45" s="372">
        <f t="shared" si="13"/>
        <v>9224.39</v>
      </c>
      <c r="BI45" s="372">
        <f t="shared" si="33"/>
        <v>49092.766100000008</v>
      </c>
      <c r="BJ45" s="436"/>
      <c r="BK45" s="160">
        <f>VLOOKUP($B45,Test!$A$5:$I$58,9,0)</f>
        <v>3232.39</v>
      </c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[2]DQ!$F49</f>
        <v>0</v>
      </c>
      <c r="F46" s="161"/>
      <c r="G46" s="448">
        <f t="shared" si="14"/>
        <v>0</v>
      </c>
      <c r="H46" s="476">
        <f>[2]DQ!$G49</f>
        <v>0</v>
      </c>
      <c r="I46" s="161"/>
      <c r="J46" s="448">
        <f t="shared" si="15"/>
        <v>0</v>
      </c>
      <c r="K46" s="476">
        <f>[2]DQ!$H49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1">
        <f>[2]DQ!$I49</f>
        <v>0</v>
      </c>
      <c r="R46" s="161"/>
      <c r="S46" s="462">
        <f t="shared" si="18"/>
        <v>0</v>
      </c>
      <c r="T46" s="161">
        <f>[2]DQ!$J49</f>
        <v>0</v>
      </c>
      <c r="U46" s="161"/>
      <c r="V46" s="462">
        <f t="shared" si="19"/>
        <v>0</v>
      </c>
      <c r="W46" s="161">
        <f>[2]DQ!$K49</f>
        <v>0</v>
      </c>
      <c r="X46" s="161"/>
      <c r="Y46" s="462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1">
        <f>[2]DQ!$L49</f>
        <v>0</v>
      </c>
      <c r="AG46" s="161"/>
      <c r="AH46" s="462">
        <f t="shared" si="24"/>
        <v>0</v>
      </c>
      <c r="AI46" s="161">
        <f>[2]DQ!$M49</f>
        <v>0</v>
      </c>
      <c r="AJ46" s="161"/>
      <c r="AK46" s="462">
        <f t="shared" si="25"/>
        <v>0</v>
      </c>
      <c r="AL46" s="161">
        <f>[2]DQ!$N49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1">
        <f>[2]DQ!$O49</f>
        <v>0</v>
      </c>
      <c r="AS46" s="161"/>
      <c r="AT46" s="462">
        <f t="shared" si="28"/>
        <v>0</v>
      </c>
      <c r="AU46" s="161">
        <f>[2]DQ!$P49</f>
        <v>0</v>
      </c>
      <c r="AV46" s="161"/>
      <c r="AW46" s="462">
        <f t="shared" si="29"/>
        <v>0</v>
      </c>
      <c r="AX46" s="161">
        <f>[2]DQ!$Q49</f>
        <v>0</v>
      </c>
      <c r="AY46" s="161"/>
      <c r="AZ46" s="444">
        <f t="shared" si="30"/>
        <v>0</v>
      </c>
      <c r="BA46" s="496">
        <f t="shared" si="10"/>
        <v>0</v>
      </c>
      <c r="BB46" s="492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>
        <f>VLOOKUP($B46,Test!$A$5:$I$58,9,0)</f>
        <v>0</v>
      </c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[2]DQ!$F50</f>
        <v>0</v>
      </c>
      <c r="F47" s="161"/>
      <c r="G47" s="448">
        <f t="shared" si="14"/>
        <v>0</v>
      </c>
      <c r="H47" s="476">
        <f>[2]DQ!$G50</f>
        <v>0</v>
      </c>
      <c r="I47" s="161"/>
      <c r="J47" s="448">
        <f t="shared" si="15"/>
        <v>0</v>
      </c>
      <c r="K47" s="476">
        <f>[2]DQ!$H50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1">
        <f>[2]DQ!$I50</f>
        <v>0</v>
      </c>
      <c r="R47" s="161"/>
      <c r="S47" s="462">
        <f t="shared" si="18"/>
        <v>0</v>
      </c>
      <c r="T47" s="161">
        <f>[2]DQ!$J50</f>
        <v>0</v>
      </c>
      <c r="U47" s="161"/>
      <c r="V47" s="462">
        <f t="shared" si="19"/>
        <v>0</v>
      </c>
      <c r="W47" s="161">
        <f>[2]DQ!$K50</f>
        <v>0</v>
      </c>
      <c r="X47" s="161"/>
      <c r="Y47" s="462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1">
        <f>[2]DQ!$L50</f>
        <v>0</v>
      </c>
      <c r="AG47" s="161"/>
      <c r="AH47" s="462">
        <f t="shared" si="24"/>
        <v>0</v>
      </c>
      <c r="AI47" s="161">
        <f>[2]DQ!$M50</f>
        <v>0</v>
      </c>
      <c r="AJ47" s="161"/>
      <c r="AK47" s="462">
        <f t="shared" si="25"/>
        <v>0</v>
      </c>
      <c r="AL47" s="161">
        <f>[2]DQ!$N50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1">
        <f>[2]DQ!$O50</f>
        <v>0</v>
      </c>
      <c r="AS47" s="161"/>
      <c r="AT47" s="462">
        <f t="shared" si="28"/>
        <v>0</v>
      </c>
      <c r="AU47" s="161">
        <f>[2]DQ!$P50</f>
        <v>0</v>
      </c>
      <c r="AV47" s="161"/>
      <c r="AW47" s="462">
        <f t="shared" si="29"/>
        <v>0</v>
      </c>
      <c r="AX47" s="161">
        <f>[2]DQ!$Q50</f>
        <v>0</v>
      </c>
      <c r="AY47" s="161"/>
      <c r="AZ47" s="444">
        <f t="shared" si="30"/>
        <v>0</v>
      </c>
      <c r="BA47" s="496">
        <f t="shared" si="10"/>
        <v>0</v>
      </c>
      <c r="BB47" s="492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>
        <f>VLOOKUP($B47,Test!$A$5:$I$58,9,0)</f>
        <v>0</v>
      </c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[2]DQ!$F51</f>
        <v>0</v>
      </c>
      <c r="F48" s="161"/>
      <c r="G48" s="448">
        <f t="shared" si="14"/>
        <v>0</v>
      </c>
      <c r="H48" s="476">
        <f>[2]DQ!$G51</f>
        <v>0</v>
      </c>
      <c r="I48" s="161"/>
      <c r="J48" s="448">
        <f t="shared" si="15"/>
        <v>0</v>
      </c>
      <c r="K48" s="476">
        <f>[2]DQ!$H51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1">
        <f>[2]DQ!$I51</f>
        <v>0</v>
      </c>
      <c r="R48" s="161"/>
      <c r="S48" s="462">
        <f t="shared" si="18"/>
        <v>0</v>
      </c>
      <c r="T48" s="161">
        <f>[2]DQ!$J51</f>
        <v>0</v>
      </c>
      <c r="U48" s="161"/>
      <c r="V48" s="462">
        <f t="shared" si="19"/>
        <v>0</v>
      </c>
      <c r="W48" s="161">
        <f>[2]DQ!$K51</f>
        <v>0</v>
      </c>
      <c r="X48" s="161"/>
      <c r="Y48" s="462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1">
        <f>[2]DQ!$L51</f>
        <v>0</v>
      </c>
      <c r="AG48" s="161"/>
      <c r="AH48" s="462">
        <f t="shared" si="24"/>
        <v>0</v>
      </c>
      <c r="AI48" s="161">
        <f>[2]DQ!$M51</f>
        <v>0</v>
      </c>
      <c r="AJ48" s="161"/>
      <c r="AK48" s="462">
        <f t="shared" si="25"/>
        <v>0</v>
      </c>
      <c r="AL48" s="161">
        <f>[2]DQ!$N51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1">
        <f>[2]DQ!$O51</f>
        <v>0</v>
      </c>
      <c r="AS48" s="161"/>
      <c r="AT48" s="462">
        <f t="shared" si="28"/>
        <v>0</v>
      </c>
      <c r="AU48" s="161">
        <f>[2]DQ!$P51</f>
        <v>0</v>
      </c>
      <c r="AV48" s="161"/>
      <c r="AW48" s="462">
        <f t="shared" si="29"/>
        <v>0</v>
      </c>
      <c r="AX48" s="161">
        <f>[2]DQ!$Q51</f>
        <v>0</v>
      </c>
      <c r="AY48" s="161"/>
      <c r="AZ48" s="444">
        <f t="shared" si="30"/>
        <v>0</v>
      </c>
      <c r="BA48" s="496">
        <f t="shared" si="10"/>
        <v>0</v>
      </c>
      <c r="BB48" s="492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>
        <f>VLOOKUP($B48,Test!$A$5:$I$58,9,0)</f>
        <v>0</v>
      </c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[2]DQ!$F52</f>
        <v>1765.06</v>
      </c>
      <c r="F49" s="161">
        <v>506.51</v>
      </c>
      <c r="G49" s="448">
        <f t="shared" si="14"/>
        <v>1258.55</v>
      </c>
      <c r="H49" s="476">
        <f>[2]DQ!$G52</f>
        <v>1898.405</v>
      </c>
      <c r="I49" s="161">
        <v>14843.82</v>
      </c>
      <c r="J49" s="448">
        <f t="shared" si="15"/>
        <v>-12945.414999999999</v>
      </c>
      <c r="K49" s="476">
        <f>[2]DQ!$H52</f>
        <v>2763.5499999999997</v>
      </c>
      <c r="L49" s="161">
        <v>3183.2</v>
      </c>
      <c r="M49" s="444">
        <f t="shared" si="16"/>
        <v>-419.65000000000009</v>
      </c>
      <c r="N49" s="404">
        <f t="shared" si="39"/>
        <v>6427.0149999999994</v>
      </c>
      <c r="O49" s="161">
        <f t="shared" si="39"/>
        <v>18533.53</v>
      </c>
      <c r="P49" s="403">
        <f t="shared" si="17"/>
        <v>-12106.514999999999</v>
      </c>
      <c r="Q49" s="161">
        <f>[2]DQ!$I52</f>
        <v>1388.09</v>
      </c>
      <c r="R49" s="161">
        <v>2535.15</v>
      </c>
      <c r="S49" s="462">
        <f t="shared" si="18"/>
        <v>-1147.0600000000002</v>
      </c>
      <c r="T49" s="161">
        <f>[2]DQ!$J52</f>
        <v>2037.95</v>
      </c>
      <c r="U49" s="161"/>
      <c r="V49" s="462">
        <f t="shared" si="19"/>
        <v>2037.95</v>
      </c>
      <c r="W49" s="161">
        <f>[2]DQ!$K52</f>
        <v>4985.54</v>
      </c>
      <c r="X49" s="161"/>
      <c r="Y49" s="462">
        <f t="shared" si="20"/>
        <v>4985.54</v>
      </c>
      <c r="Z49" s="168">
        <f t="shared" si="40"/>
        <v>8411.58</v>
      </c>
      <c r="AA49" s="161">
        <f t="shared" si="40"/>
        <v>2535.15</v>
      </c>
      <c r="AB49" s="403">
        <f t="shared" si="21"/>
        <v>5876.43</v>
      </c>
      <c r="AC49" s="168">
        <f t="shared" si="22"/>
        <v>14838.594999999999</v>
      </c>
      <c r="AD49" s="161">
        <f t="shared" si="22"/>
        <v>21068.68</v>
      </c>
      <c r="AE49" s="403">
        <f t="shared" si="23"/>
        <v>-6230.0850000000009</v>
      </c>
      <c r="AF49" s="161">
        <f>[2]DQ!$L52</f>
        <v>3283.0249999999996</v>
      </c>
      <c r="AG49" s="161"/>
      <c r="AH49" s="462">
        <f t="shared" si="24"/>
        <v>3283.0249999999996</v>
      </c>
      <c r="AI49" s="161">
        <f>[2]DQ!$M52</f>
        <v>1523.2499999999998</v>
      </c>
      <c r="AJ49" s="161"/>
      <c r="AK49" s="462">
        <f t="shared" si="25"/>
        <v>1523.2499999999998</v>
      </c>
      <c r="AL49" s="161">
        <f>[2]DQ!$N52</f>
        <v>1667.85</v>
      </c>
      <c r="AM49" s="161"/>
      <c r="AN49" s="444">
        <f t="shared" si="26"/>
        <v>1667.85</v>
      </c>
      <c r="AO49" s="404">
        <f t="shared" si="9"/>
        <v>6474.125</v>
      </c>
      <c r="AP49" s="161">
        <f t="shared" si="9"/>
        <v>0</v>
      </c>
      <c r="AQ49" s="403">
        <f t="shared" si="27"/>
        <v>6474.125</v>
      </c>
      <c r="AR49" s="161">
        <f>[2]DQ!$O52</f>
        <v>3289.2200000000003</v>
      </c>
      <c r="AS49" s="161"/>
      <c r="AT49" s="462">
        <f t="shared" si="28"/>
        <v>3289.2200000000003</v>
      </c>
      <c r="AU49" s="161">
        <f>[2]DQ!$P52</f>
        <v>2594.42</v>
      </c>
      <c r="AV49" s="161"/>
      <c r="AW49" s="462">
        <f t="shared" si="29"/>
        <v>2594.42</v>
      </c>
      <c r="AX49" s="161">
        <f>[2]DQ!$Q52</f>
        <v>1180.1500000000001</v>
      </c>
      <c r="AY49" s="161"/>
      <c r="AZ49" s="444">
        <f t="shared" si="30"/>
        <v>1180.1500000000001</v>
      </c>
      <c r="BA49" s="496">
        <f t="shared" si="10"/>
        <v>7063.7900000000009</v>
      </c>
      <c r="BB49" s="492">
        <f t="shared" si="10"/>
        <v>0</v>
      </c>
      <c r="BC49" s="364">
        <f t="shared" si="31"/>
        <v>7063.7900000000009</v>
      </c>
      <c r="BD49" s="371">
        <f t="shared" si="11"/>
        <v>13537.915000000001</v>
      </c>
      <c r="BE49" s="372">
        <f t="shared" si="12"/>
        <v>0</v>
      </c>
      <c r="BF49" s="372">
        <f t="shared" si="32"/>
        <v>13537.915000000001</v>
      </c>
      <c r="BG49" s="371">
        <f t="shared" si="13"/>
        <v>28376.510000000002</v>
      </c>
      <c r="BH49" s="372">
        <f t="shared" si="13"/>
        <v>21068.68</v>
      </c>
      <c r="BI49" s="372">
        <f t="shared" si="33"/>
        <v>7307.8300000000017</v>
      </c>
      <c r="BJ49" s="436"/>
      <c r="BK49" s="160">
        <f>VLOOKUP($B49,Test!$A$5:$I$58,9,0)</f>
        <v>3065.42</v>
      </c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[2]DQ!$F53</f>
        <v>0</v>
      </c>
      <c r="F50" s="161"/>
      <c r="G50" s="448">
        <f t="shared" si="14"/>
        <v>0</v>
      </c>
      <c r="H50" s="476">
        <f>[2]DQ!$G53</f>
        <v>0</v>
      </c>
      <c r="I50" s="161"/>
      <c r="J50" s="448">
        <f t="shared" si="15"/>
        <v>0</v>
      </c>
      <c r="K50" s="476">
        <f>[2]DQ!$H53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1">
        <f>[2]DQ!$I53</f>
        <v>0</v>
      </c>
      <c r="R50" s="161"/>
      <c r="S50" s="462">
        <f t="shared" si="18"/>
        <v>0</v>
      </c>
      <c r="T50" s="161">
        <f>[2]DQ!$J53</f>
        <v>0</v>
      </c>
      <c r="U50" s="161"/>
      <c r="V50" s="462">
        <f t="shared" si="19"/>
        <v>0</v>
      </c>
      <c r="W50" s="161">
        <f>[2]DQ!$K53</f>
        <v>0</v>
      </c>
      <c r="X50" s="161"/>
      <c r="Y50" s="462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1">
        <f>[2]DQ!$L53</f>
        <v>0</v>
      </c>
      <c r="AG50" s="161"/>
      <c r="AH50" s="462">
        <f t="shared" si="24"/>
        <v>0</v>
      </c>
      <c r="AI50" s="161">
        <f>[2]DQ!$M53</f>
        <v>0</v>
      </c>
      <c r="AJ50" s="161"/>
      <c r="AK50" s="462">
        <f t="shared" si="25"/>
        <v>0</v>
      </c>
      <c r="AL50" s="161">
        <f>[2]DQ!$N53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1">
        <f>[2]DQ!$O53</f>
        <v>0</v>
      </c>
      <c r="AS50" s="161"/>
      <c r="AT50" s="462">
        <f t="shared" si="28"/>
        <v>0</v>
      </c>
      <c r="AU50" s="161">
        <f>[2]DQ!$P53</f>
        <v>0</v>
      </c>
      <c r="AV50" s="161"/>
      <c r="AW50" s="462">
        <f t="shared" si="29"/>
        <v>0</v>
      </c>
      <c r="AX50" s="161">
        <f>[2]DQ!$Q53</f>
        <v>0</v>
      </c>
      <c r="AY50" s="161"/>
      <c r="AZ50" s="444">
        <f t="shared" si="30"/>
        <v>0</v>
      </c>
      <c r="BA50" s="496">
        <f t="shared" si="10"/>
        <v>0</v>
      </c>
      <c r="BB50" s="492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>
        <f>VLOOKUP($B50,Test!$A$5:$I$58,9,0)</f>
        <v>0</v>
      </c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78</v>
      </c>
      <c r="E51" s="168">
        <f>[2]DQ!$F54</f>
        <v>0</v>
      </c>
      <c r="F51" s="161"/>
      <c r="G51" s="448">
        <f t="shared" si="14"/>
        <v>0</v>
      </c>
      <c r="H51" s="476">
        <f>[2]DQ!$G54</f>
        <v>0</v>
      </c>
      <c r="I51" s="161"/>
      <c r="J51" s="448">
        <f t="shared" si="15"/>
        <v>0</v>
      </c>
      <c r="K51" s="476">
        <f>[2]DQ!$H54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1">
        <f>[2]DQ!$I54</f>
        <v>0</v>
      </c>
      <c r="R51" s="161"/>
      <c r="S51" s="462">
        <f t="shared" si="18"/>
        <v>0</v>
      </c>
      <c r="T51" s="161">
        <f>[2]DQ!$J54</f>
        <v>0</v>
      </c>
      <c r="U51" s="161"/>
      <c r="V51" s="462">
        <f t="shared" si="19"/>
        <v>0</v>
      </c>
      <c r="W51" s="161">
        <f>[2]DQ!$K54</f>
        <v>0</v>
      </c>
      <c r="X51" s="161"/>
      <c r="Y51" s="462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1">
        <f>[2]DQ!$L54</f>
        <v>0</v>
      </c>
      <c r="AG51" s="161"/>
      <c r="AH51" s="462">
        <f t="shared" si="24"/>
        <v>0</v>
      </c>
      <c r="AI51" s="161">
        <f>[2]DQ!$M54</f>
        <v>0</v>
      </c>
      <c r="AJ51" s="161"/>
      <c r="AK51" s="462">
        <f t="shared" si="25"/>
        <v>0</v>
      </c>
      <c r="AL51" s="161">
        <f>[2]DQ!$N54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1">
        <f>[2]DQ!$O54</f>
        <v>0</v>
      </c>
      <c r="AS51" s="161"/>
      <c r="AT51" s="462">
        <f t="shared" si="28"/>
        <v>0</v>
      </c>
      <c r="AU51" s="161">
        <f>[2]DQ!$P54</f>
        <v>0</v>
      </c>
      <c r="AV51" s="161"/>
      <c r="AW51" s="462">
        <f t="shared" si="29"/>
        <v>0</v>
      </c>
      <c r="AX51" s="161">
        <f>[2]DQ!$Q54</f>
        <v>0</v>
      </c>
      <c r="AY51" s="161"/>
      <c r="AZ51" s="444">
        <f t="shared" si="30"/>
        <v>0</v>
      </c>
      <c r="BA51" s="496">
        <f t="shared" si="10"/>
        <v>0</v>
      </c>
      <c r="BB51" s="492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>
        <f>VLOOKUP($B51,Test!$A$5:$I$58,9,0)</f>
        <v>0</v>
      </c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[2]DQ!$F55</f>
        <v>0</v>
      </c>
      <c r="F52" s="161"/>
      <c r="G52" s="448">
        <f t="shared" ref="G52" si="41">E52-F52</f>
        <v>0</v>
      </c>
      <c r="H52" s="476">
        <f>[2]DQ!$G55</f>
        <v>0</v>
      </c>
      <c r="I52" s="161"/>
      <c r="J52" s="448">
        <f t="shared" ref="J52" si="42">H52-I52</f>
        <v>0</v>
      </c>
      <c r="K52" s="476">
        <f>[2]DQ!$H55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1">
        <f>[2]DQ!$I55</f>
        <v>0</v>
      </c>
      <c r="R52" s="161"/>
      <c r="S52" s="462">
        <f t="shared" ref="S52" si="47">Q52-R52</f>
        <v>0</v>
      </c>
      <c r="T52" s="161">
        <f>[2]DQ!$J55</f>
        <v>0</v>
      </c>
      <c r="U52" s="161"/>
      <c r="V52" s="462">
        <f t="shared" ref="V52" si="48">T52-U52</f>
        <v>0</v>
      </c>
      <c r="W52" s="161">
        <f>[2]DQ!$K55</f>
        <v>0</v>
      </c>
      <c r="X52" s="161"/>
      <c r="Y52" s="462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1">
        <f>[2]DQ!$L55</f>
        <v>0</v>
      </c>
      <c r="AG52" s="161"/>
      <c r="AH52" s="462">
        <f t="shared" ref="AH52" si="56">AF52-AG52</f>
        <v>0</v>
      </c>
      <c r="AI52" s="161">
        <f>[2]DQ!$M55</f>
        <v>0</v>
      </c>
      <c r="AJ52" s="161"/>
      <c r="AK52" s="462">
        <f t="shared" ref="AK52" si="57">AI52-AJ52</f>
        <v>0</v>
      </c>
      <c r="AL52" s="161">
        <f>[2]DQ!$N55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1">
        <f>[2]DQ!$O55</f>
        <v>0</v>
      </c>
      <c r="AS52" s="161"/>
      <c r="AT52" s="462">
        <f t="shared" ref="AT52" si="62">AR52-AS52</f>
        <v>0</v>
      </c>
      <c r="AU52" s="161">
        <f>[2]DQ!$P55</f>
        <v>0</v>
      </c>
      <c r="AV52" s="161"/>
      <c r="AW52" s="462">
        <f t="shared" ref="AW52" si="63">AU52-AV52</f>
        <v>0</v>
      </c>
      <c r="AX52" s="161">
        <f>[2]DQ!$Q55</f>
        <v>0</v>
      </c>
      <c r="AY52" s="161"/>
      <c r="AZ52" s="444">
        <f t="shared" ref="AZ52" si="64">AX52-AY52</f>
        <v>0</v>
      </c>
      <c r="BA52" s="496">
        <f t="shared" ref="BA52" si="65">+AR52+AU52+AX52</f>
        <v>0</v>
      </c>
      <c r="BB52" s="492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 t="s">
        <v>310</v>
      </c>
      <c r="E53" s="168">
        <f>[2]DQ!$F56</f>
        <v>0</v>
      </c>
      <c r="F53" s="161"/>
      <c r="G53" s="448">
        <f t="shared" si="14"/>
        <v>0</v>
      </c>
      <c r="H53" s="476">
        <f>[2]DQ!$G56</f>
        <v>0</v>
      </c>
      <c r="I53" s="161"/>
      <c r="J53" s="448">
        <f t="shared" si="15"/>
        <v>0</v>
      </c>
      <c r="K53" s="476">
        <f>[2]DQ!$H56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1">
        <f>[2]DQ!$I56</f>
        <v>0</v>
      </c>
      <c r="R53" s="161"/>
      <c r="S53" s="462">
        <f t="shared" si="18"/>
        <v>0</v>
      </c>
      <c r="T53" s="161">
        <f>[2]DQ!$J56</f>
        <v>0</v>
      </c>
      <c r="U53" s="161"/>
      <c r="V53" s="462">
        <f t="shared" si="19"/>
        <v>0</v>
      </c>
      <c r="W53" s="161">
        <f>[2]DQ!$K56</f>
        <v>0</v>
      </c>
      <c r="X53" s="161"/>
      <c r="Y53" s="462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1">
        <f>[2]DQ!$L56</f>
        <v>0</v>
      </c>
      <c r="AG53" s="161"/>
      <c r="AH53" s="462">
        <f t="shared" si="24"/>
        <v>0</v>
      </c>
      <c r="AI53" s="161">
        <f>[2]DQ!$M56</f>
        <v>0</v>
      </c>
      <c r="AJ53" s="161"/>
      <c r="AK53" s="462">
        <f t="shared" si="25"/>
        <v>0</v>
      </c>
      <c r="AL53" s="161">
        <f>[2]DQ!$N56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1">
        <f>[2]DQ!$O56</f>
        <v>0</v>
      </c>
      <c r="AS53" s="161"/>
      <c r="AT53" s="462">
        <f t="shared" si="28"/>
        <v>0</v>
      </c>
      <c r="AU53" s="161">
        <f>[2]DQ!$P56</f>
        <v>0</v>
      </c>
      <c r="AV53" s="161"/>
      <c r="AW53" s="462">
        <f t="shared" si="29"/>
        <v>0</v>
      </c>
      <c r="AX53" s="161">
        <f>[2]DQ!$Q56</f>
        <v>0</v>
      </c>
      <c r="AY53" s="161"/>
      <c r="AZ53" s="444">
        <f t="shared" si="30"/>
        <v>0</v>
      </c>
      <c r="BA53" s="496">
        <f t="shared" si="10"/>
        <v>0</v>
      </c>
      <c r="BB53" s="492">
        <f t="shared" si="10"/>
        <v>0</v>
      </c>
      <c r="BC53" s="364">
        <f t="shared" si="31"/>
        <v>0</v>
      </c>
      <c r="BD53" s="371">
        <f t="shared" si="11"/>
        <v>0</v>
      </c>
      <c r="BE53" s="372">
        <f t="shared" si="12"/>
        <v>0</v>
      </c>
      <c r="BF53" s="372">
        <f t="shared" si="32"/>
        <v>0</v>
      </c>
      <c r="BG53" s="371">
        <f t="shared" si="13"/>
        <v>0</v>
      </c>
      <c r="BH53" s="372">
        <f t="shared" si="13"/>
        <v>0</v>
      </c>
      <c r="BI53" s="372">
        <f t="shared" si="33"/>
        <v>0</v>
      </c>
      <c r="BJ53" s="436"/>
      <c r="BK53" s="160">
        <f>VLOOKUP($B53,Test!$A$5:$I$58,9,0)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[2]DQ!$F57</f>
        <v>0</v>
      </c>
      <c r="F54" s="388"/>
      <c r="G54" s="449">
        <f t="shared" si="14"/>
        <v>0</v>
      </c>
      <c r="H54" s="477">
        <f>[2]DQ!$G57</f>
        <v>0</v>
      </c>
      <c r="I54" s="388"/>
      <c r="J54" s="449">
        <f t="shared" si="15"/>
        <v>0</v>
      </c>
      <c r="K54" s="477">
        <f>[2]DQ!$H57</f>
        <v>0</v>
      </c>
      <c r="L54" s="388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2">
        <f>[2]DQ!$I57</f>
        <v>0</v>
      </c>
      <c r="R54" s="388"/>
      <c r="S54" s="463">
        <f t="shared" si="18"/>
        <v>0</v>
      </c>
      <c r="T54" s="162">
        <f>[2]DQ!$J57</f>
        <v>0</v>
      </c>
      <c r="U54" s="388"/>
      <c r="V54" s="463">
        <f t="shared" si="19"/>
        <v>0</v>
      </c>
      <c r="W54" s="162">
        <f>[2]DQ!$K57</f>
        <v>0</v>
      </c>
      <c r="X54" s="388"/>
      <c r="Y54" s="463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2">
        <f>[2]DQ!$L57</f>
        <v>0</v>
      </c>
      <c r="AG54" s="388"/>
      <c r="AH54" s="463">
        <f t="shared" si="24"/>
        <v>0</v>
      </c>
      <c r="AI54" s="162">
        <f>[2]DQ!$M57</f>
        <v>0</v>
      </c>
      <c r="AJ54" s="388"/>
      <c r="AK54" s="463">
        <f t="shared" si="25"/>
        <v>0</v>
      </c>
      <c r="AL54" s="162">
        <f>[2]DQ!$N57</f>
        <v>0</v>
      </c>
      <c r="AM54" s="388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2">
        <f>[2]DQ!$O57</f>
        <v>0</v>
      </c>
      <c r="AS54" s="388"/>
      <c r="AT54" s="463">
        <f t="shared" si="28"/>
        <v>0</v>
      </c>
      <c r="AU54" s="162">
        <f>[2]DQ!$P57</f>
        <v>0</v>
      </c>
      <c r="AV54" s="388"/>
      <c r="AW54" s="463">
        <f t="shared" si="29"/>
        <v>0</v>
      </c>
      <c r="AX54" s="162">
        <f>[2]DQ!$Q57</f>
        <v>0</v>
      </c>
      <c r="AY54" s="388"/>
      <c r="AZ54" s="445">
        <f t="shared" si="30"/>
        <v>0</v>
      </c>
      <c r="BA54" s="497">
        <f t="shared" si="10"/>
        <v>0</v>
      </c>
      <c r="BB54" s="493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4">SUM(E7:E54)</f>
        <v>317129.84480783681</v>
      </c>
      <c r="F55" s="354">
        <f t="shared" si="74"/>
        <v>265734.34999999998</v>
      </c>
      <c r="G55" s="451">
        <f t="shared" si="74"/>
        <v>51395.494807836782</v>
      </c>
      <c r="H55" s="156">
        <f t="shared" si="74"/>
        <v>340561.38107989205</v>
      </c>
      <c r="I55" s="156">
        <f t="shared" si="74"/>
        <v>354142.17</v>
      </c>
      <c r="J55" s="450">
        <f t="shared" si="74"/>
        <v>-13580.788920108052</v>
      </c>
      <c r="K55" s="478">
        <f t="shared" si="74"/>
        <v>331318.31049675134</v>
      </c>
      <c r="L55" s="156">
        <f t="shared" si="74"/>
        <v>456815.17</v>
      </c>
      <c r="M55" s="446">
        <f t="shared" si="74"/>
        <v>-125496.8595032486</v>
      </c>
      <c r="N55" s="410">
        <f t="shared" si="74"/>
        <v>989009.53638448007</v>
      </c>
      <c r="O55" s="411">
        <f t="shared" si="74"/>
        <v>1076691.69</v>
      </c>
      <c r="P55" s="412">
        <f t="shared" si="74"/>
        <v>-87682.153615519885</v>
      </c>
      <c r="Q55" s="157">
        <f t="shared" si="74"/>
        <v>672212.47295338614</v>
      </c>
      <c r="R55" s="156">
        <f t="shared" si="74"/>
        <v>303229.80000000005</v>
      </c>
      <c r="S55" s="451">
        <f t="shared" si="74"/>
        <v>368982.67295338621</v>
      </c>
      <c r="T55" s="156">
        <f t="shared" si="74"/>
        <v>330870.65000993258</v>
      </c>
      <c r="U55" s="156">
        <f t="shared" si="74"/>
        <v>0</v>
      </c>
      <c r="V55" s="451">
        <f t="shared" si="74"/>
        <v>330870.65000993258</v>
      </c>
      <c r="W55" s="156">
        <f t="shared" si="74"/>
        <v>297172.86375860195</v>
      </c>
      <c r="X55" s="156">
        <f t="shared" si="74"/>
        <v>0</v>
      </c>
      <c r="Y55" s="446">
        <f t="shared" si="74"/>
        <v>297172.86375860195</v>
      </c>
      <c r="Z55" s="413">
        <f t="shared" si="74"/>
        <v>1300255.9867219208</v>
      </c>
      <c r="AA55" s="411">
        <f t="shared" si="74"/>
        <v>303229.80000000005</v>
      </c>
      <c r="AB55" s="412">
        <f t="shared" si="74"/>
        <v>997026.18672192097</v>
      </c>
      <c r="AC55" s="414">
        <f t="shared" si="74"/>
        <v>2289265.5231064013</v>
      </c>
      <c r="AD55" s="156">
        <f t="shared" si="74"/>
        <v>1379921.4899999995</v>
      </c>
      <c r="AE55" s="409">
        <f t="shared" si="74"/>
        <v>909344.03310640086</v>
      </c>
      <c r="AF55" s="157">
        <f t="shared" si="74"/>
        <v>316241.37748748687</v>
      </c>
      <c r="AG55" s="156">
        <f t="shared" si="74"/>
        <v>0</v>
      </c>
      <c r="AH55" s="451">
        <f t="shared" si="74"/>
        <v>316241.37748748687</v>
      </c>
      <c r="AI55" s="156">
        <f t="shared" si="74"/>
        <v>494143.31972840038</v>
      </c>
      <c r="AJ55" s="156">
        <f t="shared" si="74"/>
        <v>0</v>
      </c>
      <c r="AK55" s="451">
        <f t="shared" ref="AK55:BI55" si="75">SUM(AK7:AK54)</f>
        <v>494143.31972840038</v>
      </c>
      <c r="AL55" s="156">
        <f t="shared" si="75"/>
        <v>453171.61450578441</v>
      </c>
      <c r="AM55" s="156">
        <f t="shared" si="75"/>
        <v>0</v>
      </c>
      <c r="AN55" s="446">
        <f t="shared" si="75"/>
        <v>453171.61450578441</v>
      </c>
      <c r="AO55" s="410">
        <f t="shared" si="75"/>
        <v>1263556.3117216716</v>
      </c>
      <c r="AP55" s="411">
        <f t="shared" si="75"/>
        <v>0</v>
      </c>
      <c r="AQ55" s="412">
        <f t="shared" si="75"/>
        <v>1263556.3117216716</v>
      </c>
      <c r="AR55" s="478">
        <f t="shared" si="75"/>
        <v>345845.85113303392</v>
      </c>
      <c r="AS55" s="156">
        <f t="shared" si="75"/>
        <v>0</v>
      </c>
      <c r="AT55" s="451">
        <f t="shared" si="75"/>
        <v>345845.85113303392</v>
      </c>
      <c r="AU55" s="156">
        <f t="shared" si="75"/>
        <v>485354.36060624244</v>
      </c>
      <c r="AV55" s="156">
        <f t="shared" si="75"/>
        <v>0</v>
      </c>
      <c r="AW55" s="451">
        <f t="shared" si="75"/>
        <v>485354.36060624244</v>
      </c>
      <c r="AX55" s="156">
        <f t="shared" si="75"/>
        <v>346537.70309193223</v>
      </c>
      <c r="AY55" s="354">
        <f t="shared" si="75"/>
        <v>0</v>
      </c>
      <c r="AZ55" s="446">
        <f t="shared" si="75"/>
        <v>346537.70309193223</v>
      </c>
      <c r="BA55" s="498">
        <f t="shared" si="75"/>
        <v>1177737.914831209</v>
      </c>
      <c r="BB55" s="494">
        <f t="shared" si="75"/>
        <v>0</v>
      </c>
      <c r="BC55" s="366">
        <f t="shared" si="75"/>
        <v>1177737.914831209</v>
      </c>
      <c r="BD55" s="375">
        <f t="shared" si="75"/>
        <v>2441294.2265528804</v>
      </c>
      <c r="BE55" s="376">
        <f t="shared" si="75"/>
        <v>0</v>
      </c>
      <c r="BF55" s="376">
        <f t="shared" si="75"/>
        <v>2441294.2265528804</v>
      </c>
      <c r="BG55" s="375">
        <f t="shared" si="75"/>
        <v>4730559.7496592803</v>
      </c>
      <c r="BH55" s="376">
        <f t="shared" si="75"/>
        <v>1379921.4899999995</v>
      </c>
      <c r="BI55" s="376">
        <f t="shared" si="75"/>
        <v>3350638.259659281</v>
      </c>
      <c r="BJ55" s="434"/>
      <c r="BK55" s="339">
        <f>SUM(BK7:BK54)</f>
        <v>219056.68000000005</v>
      </c>
    </row>
    <row r="56" spans="1:63" ht="29.25" customHeight="1">
      <c r="L56" s="175"/>
    </row>
    <row r="57" spans="1:63" ht="29.25" customHeight="1">
      <c r="F57" s="479">
        <f>ROUND(F55-Test!$I$62,2)</f>
        <v>46677.67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BK65"/>
  <sheetViews>
    <sheetView showGridLines="0" zoomScale="70" zoomScaleNormal="70" workbookViewId="0">
      <pane xSplit="4" ySplit="6" topLeftCell="E46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327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83" t="s">
        <v>112</v>
      </c>
      <c r="I6" s="27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84" t="s">
        <v>111</v>
      </c>
      <c r="T6" s="483" t="s">
        <v>112</v>
      </c>
      <c r="U6" s="275" t="s">
        <v>110</v>
      </c>
      <c r="V6" s="484" t="s">
        <v>111</v>
      </c>
      <c r="W6" s="47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'[2]ARC Spring'!$F10</f>
        <v>0</v>
      </c>
      <c r="F7" s="161"/>
      <c r="G7" s="448">
        <f>E7-F7</f>
        <v>0</v>
      </c>
      <c r="H7" s="476">
        <f>'[2]ARC Spring'!$G10</f>
        <v>0</v>
      </c>
      <c r="I7" s="161"/>
      <c r="J7" s="448">
        <f>H7-I7</f>
        <v>0</v>
      </c>
      <c r="K7" s="476">
        <f>'[2]ARC Spring'!$H10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476">
        <f>'[2]ARC Spring'!$I10</f>
        <v>0</v>
      </c>
      <c r="R7" s="161"/>
      <c r="S7" s="448">
        <f>Q7-R7</f>
        <v>0</v>
      </c>
      <c r="T7" s="476">
        <f>'[2]ARC Spring'!$J10</f>
        <v>0</v>
      </c>
      <c r="U7" s="161"/>
      <c r="V7" s="448">
        <f>T7-U7</f>
        <v>0</v>
      </c>
      <c r="W7" s="476">
        <f>'[2]ARC Spring'!$K10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168">
        <f>N7+Z7</f>
        <v>0</v>
      </c>
      <c r="AD7" s="161">
        <f>O7+AA7</f>
        <v>0</v>
      </c>
      <c r="AE7" s="403">
        <f>AC7-AD7</f>
        <v>0</v>
      </c>
      <c r="AF7" s="476">
        <f>'[2]ARC Spring'!$L10</f>
        <v>0</v>
      </c>
      <c r="AG7" s="161"/>
      <c r="AH7" s="448">
        <f>AF7-AG7</f>
        <v>0</v>
      </c>
      <c r="AI7" s="476">
        <f>'[2]ARC Spring'!$M10</f>
        <v>0</v>
      </c>
      <c r="AJ7" s="161"/>
      <c r="AK7" s="448">
        <f>AI7-AJ7</f>
        <v>0</v>
      </c>
      <c r="AL7" s="476">
        <f>'[2]ARC Spring'!$N10</f>
        <v>0</v>
      </c>
      <c r="AM7" s="161"/>
      <c r="AN7" s="444">
        <f>AL7-AM7</f>
        <v>0</v>
      </c>
      <c r="AO7" s="404">
        <f t="shared" ref="AO7:AP54" si="9">+AF7+AI7+AL7</f>
        <v>0</v>
      </c>
      <c r="AP7" s="161">
        <f t="shared" si="9"/>
        <v>0</v>
      </c>
      <c r="AQ7" s="403">
        <f>AO7-AP7</f>
        <v>0</v>
      </c>
      <c r="AR7" s="476">
        <f>'[2]ARC Spring'!$O10</f>
        <v>0</v>
      </c>
      <c r="AS7" s="161"/>
      <c r="AT7" s="448">
        <f>AR7-AS7</f>
        <v>0</v>
      </c>
      <c r="AU7" s="476">
        <f>'[2]ARC Spring'!$P10</f>
        <v>0</v>
      </c>
      <c r="AV7" s="161"/>
      <c r="AW7" s="448">
        <f>AU7-AV7</f>
        <v>0</v>
      </c>
      <c r="AX7" s="476">
        <f>'[2]ARC Spring'!$Q10</f>
        <v>0</v>
      </c>
      <c r="AY7" s="161"/>
      <c r="AZ7" s="444">
        <f>AX7-AY7</f>
        <v>0</v>
      </c>
      <c r="BA7" s="272">
        <f t="shared" ref="BA7:BB54" si="10">+AR7+AU7+AX7</f>
        <v>0</v>
      </c>
      <c r="BB7" s="364">
        <f t="shared" si="10"/>
        <v>0</v>
      </c>
      <c r="BC7" s="364">
        <f>BA7-BB7</f>
        <v>0</v>
      </c>
      <c r="BD7" s="371">
        <f t="shared" ref="BD7:BD54" si="11">AF7+AI7+AL7+AR7+AU7+AX7</f>
        <v>0</v>
      </c>
      <c r="BE7" s="372">
        <f t="shared" ref="BE7:BE54" si="12">+AG7+AJ7+AM7+AS7+AV7+AY7</f>
        <v>0</v>
      </c>
      <c r="BF7" s="372">
        <f>BD7-BE7</f>
        <v>0</v>
      </c>
      <c r="BG7" s="371">
        <f t="shared" ref="BG7:BH54" si="13">+AC7+BD7</f>
        <v>0</v>
      </c>
      <c r="BH7" s="372">
        <f t="shared" si="13"/>
        <v>0</v>
      </c>
      <c r="BI7" s="372">
        <f>BG7-BH7</f>
        <v>0</v>
      </c>
      <c r="BJ7" s="436"/>
      <c r="BK7" s="160" t="e">
        <f>VLOOKUP($B7,Test!$A$5:$I$58,12,0)</f>
        <v>#REF!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'[2]ARC Spring'!$F11</f>
        <v>0</v>
      </c>
      <c r="F8" s="161"/>
      <c r="G8" s="448">
        <f t="shared" ref="G8:G54" si="14">E8-F8</f>
        <v>0</v>
      </c>
      <c r="H8" s="476">
        <f>'[2]ARC Spring'!$G11</f>
        <v>0</v>
      </c>
      <c r="I8" s="161"/>
      <c r="J8" s="448">
        <f t="shared" ref="J8:J54" si="15">H8-I8</f>
        <v>0</v>
      </c>
      <c r="K8" s="476">
        <f>'[2]ARC Spring'!$H11</f>
        <v>0</v>
      </c>
      <c r="L8" s="161"/>
      <c r="M8" s="444">
        <f t="shared" ref="M8:M54" si="16">K8-L8</f>
        <v>0</v>
      </c>
      <c r="N8" s="404">
        <f t="shared" si="7"/>
        <v>0</v>
      </c>
      <c r="O8" s="161">
        <f t="shared" si="7"/>
        <v>0</v>
      </c>
      <c r="P8" s="403">
        <f t="shared" ref="P8:P54" si="17">N8-O8</f>
        <v>0</v>
      </c>
      <c r="Q8" s="168">
        <f>'[2]ARC Spring'!$I11</f>
        <v>0</v>
      </c>
      <c r="R8" s="161"/>
      <c r="S8" s="448">
        <f t="shared" ref="S8:S54" si="18">Q8-R8</f>
        <v>0</v>
      </c>
      <c r="T8" s="476">
        <f>'[2]ARC Spring'!$J11</f>
        <v>0</v>
      </c>
      <c r="U8" s="161"/>
      <c r="V8" s="448">
        <f t="shared" ref="V8:V54" si="19">T8-U8</f>
        <v>0</v>
      </c>
      <c r="W8" s="476">
        <f>'[2]ARC Spring'!$K11</f>
        <v>0</v>
      </c>
      <c r="X8" s="161"/>
      <c r="Y8" s="444">
        <f t="shared" ref="Y8:Y54" si="20">W8-X8</f>
        <v>0</v>
      </c>
      <c r="Z8" s="168">
        <f t="shared" si="8"/>
        <v>0</v>
      </c>
      <c r="AA8" s="161">
        <f t="shared" si="8"/>
        <v>0</v>
      </c>
      <c r="AB8" s="403">
        <f t="shared" ref="AB8:AB54" si="21">Z8-AA8</f>
        <v>0</v>
      </c>
      <c r="AC8" s="168">
        <f t="shared" ref="AC8:AD54" si="22">N8+Z8</f>
        <v>0</v>
      </c>
      <c r="AD8" s="161">
        <f t="shared" si="22"/>
        <v>0</v>
      </c>
      <c r="AE8" s="403">
        <f t="shared" ref="AE8:AE54" si="23">AC8-AD8</f>
        <v>0</v>
      </c>
      <c r="AF8" s="168">
        <f>'[2]ARC Spring'!$L11</f>
        <v>0</v>
      </c>
      <c r="AG8" s="161"/>
      <c r="AH8" s="448">
        <f t="shared" ref="AH8:AH54" si="24">AF8-AG8</f>
        <v>0</v>
      </c>
      <c r="AI8" s="476">
        <f>'[2]ARC Spring'!$M11</f>
        <v>0</v>
      </c>
      <c r="AJ8" s="161"/>
      <c r="AK8" s="448">
        <f t="shared" ref="AK8:AK54" si="25">AI8-AJ8</f>
        <v>0</v>
      </c>
      <c r="AL8" s="476">
        <f>'[2]ARC Spring'!$N11</f>
        <v>0</v>
      </c>
      <c r="AM8" s="161"/>
      <c r="AN8" s="444">
        <f t="shared" ref="AN8:AN54" si="26">AL8-AM8</f>
        <v>0</v>
      </c>
      <c r="AO8" s="404">
        <f t="shared" si="9"/>
        <v>0</v>
      </c>
      <c r="AP8" s="161">
        <f t="shared" si="9"/>
        <v>0</v>
      </c>
      <c r="AQ8" s="403">
        <f t="shared" ref="AQ8:AQ54" si="27">AO8-AP8</f>
        <v>0</v>
      </c>
      <c r="AR8" s="168">
        <f>'[2]ARC Spring'!$O11</f>
        <v>0</v>
      </c>
      <c r="AS8" s="161"/>
      <c r="AT8" s="448">
        <f t="shared" ref="AT8:AT54" si="28">AR8-AS8</f>
        <v>0</v>
      </c>
      <c r="AU8" s="476">
        <f>'[2]ARC Spring'!$P11</f>
        <v>0</v>
      </c>
      <c r="AV8" s="161"/>
      <c r="AW8" s="448">
        <f t="shared" ref="AW8:AW54" si="29">AU8-AV8</f>
        <v>0</v>
      </c>
      <c r="AX8" s="476">
        <f>'[2]ARC Spring'!$Q11</f>
        <v>0</v>
      </c>
      <c r="AY8" s="161"/>
      <c r="AZ8" s="444">
        <f t="shared" ref="AZ8:AZ54" si="30">AX8-AY8</f>
        <v>0</v>
      </c>
      <c r="BA8" s="272">
        <f t="shared" si="10"/>
        <v>0</v>
      </c>
      <c r="BB8" s="364">
        <f t="shared" si="10"/>
        <v>0</v>
      </c>
      <c r="BC8" s="364">
        <f t="shared" ref="BC8:BC54" si="31">BA8-BB8</f>
        <v>0</v>
      </c>
      <c r="BD8" s="371">
        <f t="shared" si="11"/>
        <v>0</v>
      </c>
      <c r="BE8" s="372">
        <f t="shared" si="12"/>
        <v>0</v>
      </c>
      <c r="BF8" s="372">
        <f t="shared" ref="BF8:BF54" si="32">BD8-BE8</f>
        <v>0</v>
      </c>
      <c r="BG8" s="371">
        <f t="shared" si="13"/>
        <v>0</v>
      </c>
      <c r="BH8" s="372">
        <f t="shared" si="13"/>
        <v>0</v>
      </c>
      <c r="BI8" s="372">
        <f t="shared" ref="BI8:BI54" si="33">BG8-BH8</f>
        <v>0</v>
      </c>
      <c r="BJ8" s="436"/>
      <c r="BK8" s="160"/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'[2]ARC Spring'!$F12</f>
        <v>0</v>
      </c>
      <c r="F9" s="161"/>
      <c r="G9" s="448">
        <f t="shared" si="14"/>
        <v>0</v>
      </c>
      <c r="H9" s="476">
        <f>'[2]ARC Spring'!$G12</f>
        <v>0</v>
      </c>
      <c r="I9" s="161"/>
      <c r="J9" s="448">
        <f t="shared" si="15"/>
        <v>0</v>
      </c>
      <c r="K9" s="476">
        <f>'[2]ARC Spring'!$H12</f>
        <v>0</v>
      </c>
      <c r="L9" s="161"/>
      <c r="M9" s="444">
        <f t="shared" si="16"/>
        <v>0</v>
      </c>
      <c r="N9" s="404">
        <f t="shared" si="7"/>
        <v>0</v>
      </c>
      <c r="O9" s="161">
        <f t="shared" si="7"/>
        <v>0</v>
      </c>
      <c r="P9" s="403">
        <f t="shared" si="17"/>
        <v>0</v>
      </c>
      <c r="Q9" s="168">
        <f>'[2]ARC Spring'!$I12</f>
        <v>0</v>
      </c>
      <c r="R9" s="161"/>
      <c r="S9" s="448">
        <f t="shared" si="18"/>
        <v>0</v>
      </c>
      <c r="T9" s="476">
        <f>'[2]ARC Spring'!$J12</f>
        <v>0</v>
      </c>
      <c r="U9" s="161"/>
      <c r="V9" s="448">
        <f t="shared" si="19"/>
        <v>0</v>
      </c>
      <c r="W9" s="476">
        <f>'[2]ARC Spring'!$K12</f>
        <v>0</v>
      </c>
      <c r="X9" s="161"/>
      <c r="Y9" s="444">
        <f t="shared" si="20"/>
        <v>0</v>
      </c>
      <c r="Z9" s="168">
        <f t="shared" si="8"/>
        <v>0</v>
      </c>
      <c r="AA9" s="161">
        <f t="shared" si="8"/>
        <v>0</v>
      </c>
      <c r="AB9" s="403">
        <f t="shared" si="21"/>
        <v>0</v>
      </c>
      <c r="AC9" s="168">
        <f t="shared" si="22"/>
        <v>0</v>
      </c>
      <c r="AD9" s="161">
        <f t="shared" si="22"/>
        <v>0</v>
      </c>
      <c r="AE9" s="403">
        <f t="shared" si="23"/>
        <v>0</v>
      </c>
      <c r="AF9" s="168">
        <f>'[2]ARC Spring'!$L12</f>
        <v>0</v>
      </c>
      <c r="AG9" s="161"/>
      <c r="AH9" s="448">
        <f t="shared" si="24"/>
        <v>0</v>
      </c>
      <c r="AI9" s="476">
        <f>'[2]ARC Spring'!$M12</f>
        <v>0</v>
      </c>
      <c r="AJ9" s="161"/>
      <c r="AK9" s="448">
        <f t="shared" si="25"/>
        <v>0</v>
      </c>
      <c r="AL9" s="476">
        <f>'[2]ARC Spring'!$N12</f>
        <v>0</v>
      </c>
      <c r="AM9" s="161"/>
      <c r="AN9" s="444">
        <f t="shared" si="26"/>
        <v>0</v>
      </c>
      <c r="AO9" s="404">
        <f t="shared" si="9"/>
        <v>0</v>
      </c>
      <c r="AP9" s="161">
        <f t="shared" si="9"/>
        <v>0</v>
      </c>
      <c r="AQ9" s="403">
        <f t="shared" si="27"/>
        <v>0</v>
      </c>
      <c r="AR9" s="168">
        <f>'[2]ARC Spring'!$O12</f>
        <v>0</v>
      </c>
      <c r="AS9" s="161"/>
      <c r="AT9" s="448">
        <f t="shared" si="28"/>
        <v>0</v>
      </c>
      <c r="AU9" s="476">
        <f>'[2]ARC Spring'!$P12</f>
        <v>0</v>
      </c>
      <c r="AV9" s="161"/>
      <c r="AW9" s="448">
        <f t="shared" si="29"/>
        <v>0</v>
      </c>
      <c r="AX9" s="476">
        <f>'[2]ARC Spring'!$Q12</f>
        <v>0</v>
      </c>
      <c r="AY9" s="161"/>
      <c r="AZ9" s="444">
        <f t="shared" si="30"/>
        <v>0</v>
      </c>
      <c r="BA9" s="272">
        <f t="shared" si="10"/>
        <v>0</v>
      </c>
      <c r="BB9" s="364">
        <f t="shared" si="10"/>
        <v>0</v>
      </c>
      <c r="BC9" s="364">
        <f t="shared" si="31"/>
        <v>0</v>
      </c>
      <c r="BD9" s="371">
        <f t="shared" si="11"/>
        <v>0</v>
      </c>
      <c r="BE9" s="372">
        <f t="shared" si="12"/>
        <v>0</v>
      </c>
      <c r="BF9" s="372">
        <f t="shared" si="32"/>
        <v>0</v>
      </c>
      <c r="BG9" s="371">
        <f t="shared" si="13"/>
        <v>0</v>
      </c>
      <c r="BH9" s="372">
        <f t="shared" si="13"/>
        <v>0</v>
      </c>
      <c r="BI9" s="372">
        <f t="shared" si="33"/>
        <v>0</v>
      </c>
      <c r="BJ9" s="436"/>
      <c r="BK9" s="160"/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'[2]ARC Spring'!$F13</f>
        <v>0</v>
      </c>
      <c r="F10" s="161"/>
      <c r="G10" s="448">
        <f t="shared" si="14"/>
        <v>0</v>
      </c>
      <c r="H10" s="476">
        <f>'[2]ARC Spring'!$G13</f>
        <v>0</v>
      </c>
      <c r="I10" s="161"/>
      <c r="J10" s="448">
        <f t="shared" si="15"/>
        <v>0</v>
      </c>
      <c r="K10" s="476">
        <f>'[2]ARC Spring'!$H13</f>
        <v>0</v>
      </c>
      <c r="L10" s="161"/>
      <c r="M10" s="444">
        <f t="shared" si="16"/>
        <v>0</v>
      </c>
      <c r="N10" s="404">
        <f t="shared" si="7"/>
        <v>0</v>
      </c>
      <c r="O10" s="161">
        <f t="shared" si="7"/>
        <v>0</v>
      </c>
      <c r="P10" s="403">
        <f t="shared" si="17"/>
        <v>0</v>
      </c>
      <c r="Q10" s="168">
        <f>'[2]ARC Spring'!$I13</f>
        <v>0</v>
      </c>
      <c r="R10" s="161"/>
      <c r="S10" s="448">
        <f t="shared" si="18"/>
        <v>0</v>
      </c>
      <c r="T10" s="476">
        <f>'[2]ARC Spring'!$J13</f>
        <v>0</v>
      </c>
      <c r="U10" s="161"/>
      <c r="V10" s="448">
        <f t="shared" si="19"/>
        <v>0</v>
      </c>
      <c r="W10" s="476">
        <f>'[2]ARC Spring'!$K13</f>
        <v>0</v>
      </c>
      <c r="X10" s="161"/>
      <c r="Y10" s="444">
        <f t="shared" si="20"/>
        <v>0</v>
      </c>
      <c r="Z10" s="168">
        <f t="shared" si="8"/>
        <v>0</v>
      </c>
      <c r="AA10" s="161">
        <f t="shared" si="8"/>
        <v>0</v>
      </c>
      <c r="AB10" s="403">
        <f t="shared" si="21"/>
        <v>0</v>
      </c>
      <c r="AC10" s="168">
        <f t="shared" si="22"/>
        <v>0</v>
      </c>
      <c r="AD10" s="161">
        <f t="shared" si="22"/>
        <v>0</v>
      </c>
      <c r="AE10" s="403">
        <f t="shared" si="23"/>
        <v>0</v>
      </c>
      <c r="AF10" s="168">
        <f>'[2]ARC Spring'!$L13</f>
        <v>0</v>
      </c>
      <c r="AG10" s="161"/>
      <c r="AH10" s="448">
        <f t="shared" si="24"/>
        <v>0</v>
      </c>
      <c r="AI10" s="476">
        <f>'[2]ARC Spring'!$M13</f>
        <v>0</v>
      </c>
      <c r="AJ10" s="161"/>
      <c r="AK10" s="448">
        <f t="shared" si="25"/>
        <v>0</v>
      </c>
      <c r="AL10" s="476">
        <f>'[2]ARC Spring'!$N13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8">
        <f>'[2]ARC Spring'!$O13</f>
        <v>0</v>
      </c>
      <c r="AS10" s="161"/>
      <c r="AT10" s="448">
        <f t="shared" si="28"/>
        <v>0</v>
      </c>
      <c r="AU10" s="476">
        <f>'[2]ARC Spring'!$P13</f>
        <v>0</v>
      </c>
      <c r="AV10" s="161"/>
      <c r="AW10" s="448">
        <f t="shared" si="29"/>
        <v>0</v>
      </c>
      <c r="AX10" s="476">
        <f>'[2]ARC Spring'!$Q13</f>
        <v>0</v>
      </c>
      <c r="AY10" s="161"/>
      <c r="AZ10" s="444">
        <f t="shared" si="30"/>
        <v>0</v>
      </c>
      <c r="BA10" s="272">
        <f t="shared" si="10"/>
        <v>0</v>
      </c>
      <c r="BB10" s="364">
        <f t="shared" si="10"/>
        <v>0</v>
      </c>
      <c r="BC10" s="364">
        <f t="shared" si="31"/>
        <v>0</v>
      </c>
      <c r="BD10" s="371">
        <f t="shared" si="11"/>
        <v>0</v>
      </c>
      <c r="BE10" s="372">
        <f t="shared" si="12"/>
        <v>0</v>
      </c>
      <c r="BF10" s="372">
        <f t="shared" si="32"/>
        <v>0</v>
      </c>
      <c r="BG10" s="371">
        <f t="shared" si="13"/>
        <v>0</v>
      </c>
      <c r="BH10" s="372">
        <f t="shared" si="13"/>
        <v>0</v>
      </c>
      <c r="BI10" s="372">
        <f t="shared" si="33"/>
        <v>0</v>
      </c>
      <c r="BJ10" s="436"/>
      <c r="BK10" s="160"/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'[2]ARC Spring'!$F14</f>
        <v>0</v>
      </c>
      <c r="F11" s="161"/>
      <c r="G11" s="448">
        <f t="shared" si="14"/>
        <v>0</v>
      </c>
      <c r="H11" s="476">
        <f>'[2]ARC Spring'!$G14</f>
        <v>0</v>
      </c>
      <c r="I11" s="161"/>
      <c r="J11" s="448">
        <f t="shared" si="15"/>
        <v>0</v>
      </c>
      <c r="K11" s="476">
        <f>'[2]ARC Spring'!$H14</f>
        <v>0</v>
      </c>
      <c r="L11" s="161"/>
      <c r="M11" s="444">
        <f t="shared" si="16"/>
        <v>0</v>
      </c>
      <c r="N11" s="404">
        <f t="shared" si="7"/>
        <v>0</v>
      </c>
      <c r="O11" s="161">
        <f t="shared" si="7"/>
        <v>0</v>
      </c>
      <c r="P11" s="403">
        <f t="shared" si="17"/>
        <v>0</v>
      </c>
      <c r="Q11" s="168">
        <f>'[2]ARC Spring'!$I14</f>
        <v>0</v>
      </c>
      <c r="R11" s="161"/>
      <c r="S11" s="448">
        <f t="shared" si="18"/>
        <v>0</v>
      </c>
      <c r="T11" s="476">
        <f>'[2]ARC Spring'!$J14</f>
        <v>0</v>
      </c>
      <c r="U11" s="161"/>
      <c r="V11" s="448">
        <f t="shared" si="19"/>
        <v>0</v>
      </c>
      <c r="W11" s="476">
        <f>'[2]ARC Spring'!$K14</f>
        <v>0</v>
      </c>
      <c r="X11" s="161"/>
      <c r="Y11" s="444">
        <f t="shared" si="20"/>
        <v>0</v>
      </c>
      <c r="Z11" s="168">
        <f t="shared" si="8"/>
        <v>0</v>
      </c>
      <c r="AA11" s="161">
        <f t="shared" si="8"/>
        <v>0</v>
      </c>
      <c r="AB11" s="403">
        <f t="shared" si="21"/>
        <v>0</v>
      </c>
      <c r="AC11" s="168">
        <f t="shared" si="22"/>
        <v>0</v>
      </c>
      <c r="AD11" s="161">
        <f t="shared" si="22"/>
        <v>0</v>
      </c>
      <c r="AE11" s="403">
        <f t="shared" si="23"/>
        <v>0</v>
      </c>
      <c r="AF11" s="168">
        <f>'[2]ARC Spring'!$L14</f>
        <v>0</v>
      </c>
      <c r="AG11" s="161"/>
      <c r="AH11" s="448">
        <f t="shared" si="24"/>
        <v>0</v>
      </c>
      <c r="AI11" s="476">
        <f>'[2]ARC Spring'!$M14</f>
        <v>0</v>
      </c>
      <c r="AJ11" s="161"/>
      <c r="AK11" s="448">
        <f t="shared" si="25"/>
        <v>0</v>
      </c>
      <c r="AL11" s="476">
        <f>'[2]ARC Spring'!$N14</f>
        <v>0</v>
      </c>
      <c r="AM11" s="161"/>
      <c r="AN11" s="444">
        <f t="shared" si="26"/>
        <v>0</v>
      </c>
      <c r="AO11" s="404">
        <f t="shared" si="9"/>
        <v>0</v>
      </c>
      <c r="AP11" s="161">
        <f t="shared" si="9"/>
        <v>0</v>
      </c>
      <c r="AQ11" s="403">
        <f t="shared" si="27"/>
        <v>0</v>
      </c>
      <c r="AR11" s="168">
        <f>'[2]ARC Spring'!$O14</f>
        <v>0</v>
      </c>
      <c r="AS11" s="161"/>
      <c r="AT11" s="448">
        <f t="shared" si="28"/>
        <v>0</v>
      </c>
      <c r="AU11" s="476">
        <f>'[2]ARC Spring'!$P14</f>
        <v>0</v>
      </c>
      <c r="AV11" s="161"/>
      <c r="AW11" s="448">
        <f t="shared" si="29"/>
        <v>0</v>
      </c>
      <c r="AX11" s="476">
        <f>'[2]ARC Spring'!$Q14</f>
        <v>0</v>
      </c>
      <c r="AY11" s="161"/>
      <c r="AZ11" s="444">
        <f t="shared" si="30"/>
        <v>0</v>
      </c>
      <c r="BA11" s="272">
        <f t="shared" si="10"/>
        <v>0</v>
      </c>
      <c r="BB11" s="364">
        <f t="shared" si="10"/>
        <v>0</v>
      </c>
      <c r="BC11" s="364">
        <f t="shared" si="31"/>
        <v>0</v>
      </c>
      <c r="BD11" s="371">
        <f t="shared" si="11"/>
        <v>0</v>
      </c>
      <c r="BE11" s="372">
        <f t="shared" si="12"/>
        <v>0</v>
      </c>
      <c r="BF11" s="372">
        <f t="shared" si="32"/>
        <v>0</v>
      </c>
      <c r="BG11" s="371">
        <f t="shared" si="13"/>
        <v>0</v>
      </c>
      <c r="BH11" s="372">
        <f t="shared" si="13"/>
        <v>0</v>
      </c>
      <c r="BI11" s="372">
        <f t="shared" si="33"/>
        <v>0</v>
      </c>
      <c r="BJ11" s="436"/>
      <c r="BK11" s="160"/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'[2]ARC Spring'!$F15</f>
        <v>0</v>
      </c>
      <c r="F12" s="161"/>
      <c r="G12" s="448">
        <f t="shared" si="14"/>
        <v>0</v>
      </c>
      <c r="H12" s="476">
        <f>'[2]ARC Spring'!$G15</f>
        <v>0</v>
      </c>
      <c r="I12" s="161"/>
      <c r="J12" s="448">
        <f t="shared" si="15"/>
        <v>0</v>
      </c>
      <c r="K12" s="476">
        <f>'[2]ARC Spring'!$H15</f>
        <v>0</v>
      </c>
      <c r="L12" s="161"/>
      <c r="M12" s="444">
        <f t="shared" si="16"/>
        <v>0</v>
      </c>
      <c r="N12" s="404">
        <f t="shared" si="7"/>
        <v>0</v>
      </c>
      <c r="O12" s="161">
        <f t="shared" si="7"/>
        <v>0</v>
      </c>
      <c r="P12" s="403">
        <f t="shared" si="17"/>
        <v>0</v>
      </c>
      <c r="Q12" s="168">
        <f>'[2]ARC Spring'!$I15</f>
        <v>0</v>
      </c>
      <c r="R12" s="161"/>
      <c r="S12" s="448">
        <f t="shared" si="18"/>
        <v>0</v>
      </c>
      <c r="T12" s="476">
        <f>'[2]ARC Spring'!$J15</f>
        <v>0</v>
      </c>
      <c r="U12" s="161"/>
      <c r="V12" s="448">
        <f t="shared" si="19"/>
        <v>0</v>
      </c>
      <c r="W12" s="476">
        <f>'[2]ARC Spring'!$K15</f>
        <v>0</v>
      </c>
      <c r="X12" s="161"/>
      <c r="Y12" s="444">
        <f t="shared" si="20"/>
        <v>0</v>
      </c>
      <c r="Z12" s="168">
        <f t="shared" si="8"/>
        <v>0</v>
      </c>
      <c r="AA12" s="161">
        <f t="shared" si="8"/>
        <v>0</v>
      </c>
      <c r="AB12" s="403">
        <f t="shared" si="21"/>
        <v>0</v>
      </c>
      <c r="AC12" s="168">
        <f t="shared" si="22"/>
        <v>0</v>
      </c>
      <c r="AD12" s="161">
        <f t="shared" si="22"/>
        <v>0</v>
      </c>
      <c r="AE12" s="403">
        <f t="shared" si="23"/>
        <v>0</v>
      </c>
      <c r="AF12" s="168">
        <f>'[2]ARC Spring'!$L15</f>
        <v>0</v>
      </c>
      <c r="AG12" s="161"/>
      <c r="AH12" s="448">
        <f t="shared" si="24"/>
        <v>0</v>
      </c>
      <c r="AI12" s="476">
        <f>'[2]ARC Spring'!$M15</f>
        <v>0</v>
      </c>
      <c r="AJ12" s="161"/>
      <c r="AK12" s="448">
        <f t="shared" si="25"/>
        <v>0</v>
      </c>
      <c r="AL12" s="476">
        <f>'[2]ARC Spring'!$N15</f>
        <v>0</v>
      </c>
      <c r="AM12" s="161"/>
      <c r="AN12" s="444">
        <f t="shared" si="26"/>
        <v>0</v>
      </c>
      <c r="AO12" s="404">
        <f t="shared" si="9"/>
        <v>0</v>
      </c>
      <c r="AP12" s="161">
        <f t="shared" si="9"/>
        <v>0</v>
      </c>
      <c r="AQ12" s="403">
        <f t="shared" si="27"/>
        <v>0</v>
      </c>
      <c r="AR12" s="168">
        <f>'[2]ARC Spring'!$O15</f>
        <v>0</v>
      </c>
      <c r="AS12" s="161"/>
      <c r="AT12" s="448">
        <f t="shared" si="28"/>
        <v>0</v>
      </c>
      <c r="AU12" s="476">
        <f>'[2]ARC Spring'!$P15</f>
        <v>0</v>
      </c>
      <c r="AV12" s="161"/>
      <c r="AW12" s="448">
        <f t="shared" si="29"/>
        <v>0</v>
      </c>
      <c r="AX12" s="476">
        <f>'[2]ARC Spring'!$Q15</f>
        <v>0</v>
      </c>
      <c r="AY12" s="161"/>
      <c r="AZ12" s="444">
        <f t="shared" si="30"/>
        <v>0</v>
      </c>
      <c r="BA12" s="272">
        <f t="shared" si="10"/>
        <v>0</v>
      </c>
      <c r="BB12" s="364">
        <f t="shared" si="10"/>
        <v>0</v>
      </c>
      <c r="BC12" s="364">
        <f t="shared" si="31"/>
        <v>0</v>
      </c>
      <c r="BD12" s="371">
        <f t="shared" si="11"/>
        <v>0</v>
      </c>
      <c r="BE12" s="372">
        <f t="shared" si="12"/>
        <v>0</v>
      </c>
      <c r="BF12" s="372">
        <f t="shared" si="32"/>
        <v>0</v>
      </c>
      <c r="BG12" s="371">
        <f t="shared" si="13"/>
        <v>0</v>
      </c>
      <c r="BH12" s="372">
        <f t="shared" si="13"/>
        <v>0</v>
      </c>
      <c r="BI12" s="372">
        <f t="shared" si="33"/>
        <v>0</v>
      </c>
      <c r="BJ12" s="436"/>
      <c r="BK12" s="160"/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'[2]ARC Spring'!$F16</f>
        <v>0</v>
      </c>
      <c r="F13" s="161"/>
      <c r="G13" s="448">
        <f t="shared" si="14"/>
        <v>0</v>
      </c>
      <c r="H13" s="476">
        <f>'[2]ARC Spring'!$G16</f>
        <v>0</v>
      </c>
      <c r="I13" s="161"/>
      <c r="J13" s="448">
        <f t="shared" si="15"/>
        <v>0</v>
      </c>
      <c r="K13" s="476">
        <f>'[2]ARC Spring'!$H16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8">
        <f>'[2]ARC Spring'!$I16</f>
        <v>0</v>
      </c>
      <c r="R13" s="161"/>
      <c r="S13" s="448">
        <f t="shared" si="18"/>
        <v>0</v>
      </c>
      <c r="T13" s="476">
        <f>'[2]ARC Spring'!$J16</f>
        <v>0</v>
      </c>
      <c r="U13" s="161"/>
      <c r="V13" s="448">
        <f t="shared" si="19"/>
        <v>0</v>
      </c>
      <c r="W13" s="476">
        <f>'[2]ARC Spring'!$K16</f>
        <v>0</v>
      </c>
      <c r="X13" s="161"/>
      <c r="Y13" s="444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8">
        <f>'[2]ARC Spring'!$L16</f>
        <v>0</v>
      </c>
      <c r="AG13" s="161"/>
      <c r="AH13" s="448">
        <f t="shared" si="24"/>
        <v>0</v>
      </c>
      <c r="AI13" s="476">
        <f>'[2]ARC Spring'!$M16</f>
        <v>0</v>
      </c>
      <c r="AJ13" s="161"/>
      <c r="AK13" s="448">
        <f t="shared" si="25"/>
        <v>0</v>
      </c>
      <c r="AL13" s="476">
        <f>'[2]ARC Spring'!$N16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8">
        <f>'[2]ARC Spring'!$O16</f>
        <v>0</v>
      </c>
      <c r="AS13" s="161"/>
      <c r="AT13" s="448">
        <f t="shared" si="28"/>
        <v>0</v>
      </c>
      <c r="AU13" s="476">
        <f>'[2]ARC Spring'!$P16</f>
        <v>0</v>
      </c>
      <c r="AV13" s="161"/>
      <c r="AW13" s="448">
        <f t="shared" si="29"/>
        <v>0</v>
      </c>
      <c r="AX13" s="476">
        <f>'[2]ARC Spring'!$Q16</f>
        <v>0</v>
      </c>
      <c r="AY13" s="161"/>
      <c r="AZ13" s="444">
        <f t="shared" si="30"/>
        <v>0</v>
      </c>
      <c r="BA13" s="272">
        <f t="shared" si="10"/>
        <v>0</v>
      </c>
      <c r="BB13" s="364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/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'[2]ARC Spring'!$F17</f>
        <v>0</v>
      </c>
      <c r="F14" s="161"/>
      <c r="G14" s="448">
        <f t="shared" si="14"/>
        <v>0</v>
      </c>
      <c r="H14" s="476">
        <f>'[2]ARC Spring'!$G17</f>
        <v>0</v>
      </c>
      <c r="I14" s="161"/>
      <c r="J14" s="448">
        <f t="shared" si="15"/>
        <v>0</v>
      </c>
      <c r="K14" s="476">
        <f>'[2]ARC Spring'!$H17</f>
        <v>0</v>
      </c>
      <c r="L14" s="161"/>
      <c r="M14" s="444">
        <f t="shared" si="16"/>
        <v>0</v>
      </c>
      <c r="N14" s="404">
        <f t="shared" si="7"/>
        <v>0</v>
      </c>
      <c r="O14" s="161">
        <f t="shared" si="7"/>
        <v>0</v>
      </c>
      <c r="P14" s="403">
        <f t="shared" si="17"/>
        <v>0</v>
      </c>
      <c r="Q14" s="168">
        <f>'[2]ARC Spring'!$I17</f>
        <v>0</v>
      </c>
      <c r="R14" s="161"/>
      <c r="S14" s="448">
        <f t="shared" si="18"/>
        <v>0</v>
      </c>
      <c r="T14" s="476">
        <f>'[2]ARC Spring'!$J17</f>
        <v>0</v>
      </c>
      <c r="U14" s="161"/>
      <c r="V14" s="448">
        <f t="shared" si="19"/>
        <v>0</v>
      </c>
      <c r="W14" s="476">
        <f>'[2]ARC Spring'!$K17</f>
        <v>0</v>
      </c>
      <c r="X14" s="161"/>
      <c r="Y14" s="444">
        <f t="shared" si="20"/>
        <v>0</v>
      </c>
      <c r="Z14" s="168">
        <f t="shared" si="8"/>
        <v>0</v>
      </c>
      <c r="AA14" s="161">
        <f t="shared" si="8"/>
        <v>0</v>
      </c>
      <c r="AB14" s="403">
        <f t="shared" si="21"/>
        <v>0</v>
      </c>
      <c r="AC14" s="168">
        <f t="shared" si="22"/>
        <v>0</v>
      </c>
      <c r="AD14" s="161">
        <f t="shared" si="22"/>
        <v>0</v>
      </c>
      <c r="AE14" s="403">
        <f t="shared" si="23"/>
        <v>0</v>
      </c>
      <c r="AF14" s="168">
        <f>'[2]ARC Spring'!$L17</f>
        <v>0</v>
      </c>
      <c r="AG14" s="161"/>
      <c r="AH14" s="448">
        <f t="shared" si="24"/>
        <v>0</v>
      </c>
      <c r="AI14" s="476">
        <f>'[2]ARC Spring'!$M17</f>
        <v>0</v>
      </c>
      <c r="AJ14" s="161"/>
      <c r="AK14" s="448">
        <f t="shared" si="25"/>
        <v>0</v>
      </c>
      <c r="AL14" s="476">
        <f>'[2]ARC Spring'!$N17</f>
        <v>0</v>
      </c>
      <c r="AM14" s="161"/>
      <c r="AN14" s="444">
        <f t="shared" si="26"/>
        <v>0</v>
      </c>
      <c r="AO14" s="404">
        <f t="shared" si="9"/>
        <v>0</v>
      </c>
      <c r="AP14" s="161">
        <f t="shared" si="9"/>
        <v>0</v>
      </c>
      <c r="AQ14" s="403">
        <f t="shared" si="27"/>
        <v>0</v>
      </c>
      <c r="AR14" s="168">
        <f>'[2]ARC Spring'!$O17</f>
        <v>0</v>
      </c>
      <c r="AS14" s="161"/>
      <c r="AT14" s="448">
        <f t="shared" si="28"/>
        <v>0</v>
      </c>
      <c r="AU14" s="476">
        <f>'[2]ARC Spring'!$P17</f>
        <v>0</v>
      </c>
      <c r="AV14" s="161"/>
      <c r="AW14" s="448">
        <f t="shared" si="29"/>
        <v>0</v>
      </c>
      <c r="AX14" s="476">
        <f>'[2]ARC Spring'!$Q17</f>
        <v>0</v>
      </c>
      <c r="AY14" s="161"/>
      <c r="AZ14" s="444">
        <f t="shared" si="30"/>
        <v>0</v>
      </c>
      <c r="BA14" s="272">
        <f t="shared" si="10"/>
        <v>0</v>
      </c>
      <c r="BB14" s="364">
        <f t="shared" si="10"/>
        <v>0</v>
      </c>
      <c r="BC14" s="364">
        <f t="shared" si="31"/>
        <v>0</v>
      </c>
      <c r="BD14" s="371">
        <f t="shared" si="11"/>
        <v>0</v>
      </c>
      <c r="BE14" s="372">
        <f t="shared" si="12"/>
        <v>0</v>
      </c>
      <c r="BF14" s="372">
        <f t="shared" si="32"/>
        <v>0</v>
      </c>
      <c r="BG14" s="371">
        <f t="shared" si="13"/>
        <v>0</v>
      </c>
      <c r="BH14" s="372">
        <f t="shared" si="13"/>
        <v>0</v>
      </c>
      <c r="BI14" s="372">
        <f t="shared" si="33"/>
        <v>0</v>
      </c>
      <c r="BJ14" s="436"/>
      <c r="BK14" s="160"/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'[2]ARC Spring'!$F18</f>
        <v>0</v>
      </c>
      <c r="F15" s="161"/>
      <c r="G15" s="448">
        <f t="shared" si="14"/>
        <v>0</v>
      </c>
      <c r="H15" s="476">
        <f>'[2]ARC Spring'!$G18</f>
        <v>0</v>
      </c>
      <c r="I15" s="161"/>
      <c r="J15" s="448">
        <f t="shared" si="15"/>
        <v>0</v>
      </c>
      <c r="K15" s="476">
        <f>'[2]ARC Spring'!$H18</f>
        <v>0</v>
      </c>
      <c r="L15" s="161"/>
      <c r="M15" s="444">
        <f t="shared" si="16"/>
        <v>0</v>
      </c>
      <c r="N15" s="404">
        <f t="shared" si="7"/>
        <v>0</v>
      </c>
      <c r="O15" s="161">
        <f t="shared" si="7"/>
        <v>0</v>
      </c>
      <c r="P15" s="403">
        <f t="shared" si="17"/>
        <v>0</v>
      </c>
      <c r="Q15" s="168">
        <f>'[2]ARC Spring'!$I18</f>
        <v>0</v>
      </c>
      <c r="R15" s="161"/>
      <c r="S15" s="448">
        <f t="shared" si="18"/>
        <v>0</v>
      </c>
      <c r="T15" s="476">
        <f>'[2]ARC Spring'!$J18</f>
        <v>0</v>
      </c>
      <c r="U15" s="161"/>
      <c r="V15" s="448">
        <f t="shared" si="19"/>
        <v>0</v>
      </c>
      <c r="W15" s="476">
        <f>'[2]ARC Spring'!$K18</f>
        <v>0</v>
      </c>
      <c r="X15" s="161"/>
      <c r="Y15" s="444">
        <f t="shared" si="20"/>
        <v>0</v>
      </c>
      <c r="Z15" s="168">
        <f t="shared" si="8"/>
        <v>0</v>
      </c>
      <c r="AA15" s="161">
        <f t="shared" si="8"/>
        <v>0</v>
      </c>
      <c r="AB15" s="403">
        <f t="shared" si="21"/>
        <v>0</v>
      </c>
      <c r="AC15" s="168">
        <f t="shared" si="22"/>
        <v>0</v>
      </c>
      <c r="AD15" s="161">
        <f t="shared" si="22"/>
        <v>0</v>
      </c>
      <c r="AE15" s="403">
        <f t="shared" si="23"/>
        <v>0</v>
      </c>
      <c r="AF15" s="168">
        <f>'[2]ARC Spring'!$L18</f>
        <v>0</v>
      </c>
      <c r="AG15" s="161"/>
      <c r="AH15" s="448">
        <f t="shared" si="24"/>
        <v>0</v>
      </c>
      <c r="AI15" s="476">
        <f>'[2]ARC Spring'!$M18</f>
        <v>0</v>
      </c>
      <c r="AJ15" s="161"/>
      <c r="AK15" s="448">
        <f t="shared" si="25"/>
        <v>0</v>
      </c>
      <c r="AL15" s="476">
        <f>'[2]ARC Spring'!$N18</f>
        <v>0</v>
      </c>
      <c r="AM15" s="161"/>
      <c r="AN15" s="444">
        <f t="shared" si="26"/>
        <v>0</v>
      </c>
      <c r="AO15" s="404">
        <f t="shared" si="9"/>
        <v>0</v>
      </c>
      <c r="AP15" s="161">
        <f t="shared" si="9"/>
        <v>0</v>
      </c>
      <c r="AQ15" s="403">
        <f t="shared" si="27"/>
        <v>0</v>
      </c>
      <c r="AR15" s="168">
        <f>'[2]ARC Spring'!$O18</f>
        <v>0</v>
      </c>
      <c r="AS15" s="161"/>
      <c r="AT15" s="448">
        <f t="shared" si="28"/>
        <v>0</v>
      </c>
      <c r="AU15" s="476">
        <f>'[2]ARC Spring'!$P18</f>
        <v>0</v>
      </c>
      <c r="AV15" s="161"/>
      <c r="AW15" s="448">
        <f t="shared" si="29"/>
        <v>0</v>
      </c>
      <c r="AX15" s="476">
        <f>'[2]ARC Spring'!$Q18</f>
        <v>0</v>
      </c>
      <c r="AY15" s="161"/>
      <c r="AZ15" s="444">
        <f t="shared" si="30"/>
        <v>0</v>
      </c>
      <c r="BA15" s="272">
        <f t="shared" si="10"/>
        <v>0</v>
      </c>
      <c r="BB15" s="364">
        <f t="shared" si="10"/>
        <v>0</v>
      </c>
      <c r="BC15" s="364">
        <f t="shared" si="31"/>
        <v>0</v>
      </c>
      <c r="BD15" s="371">
        <f t="shared" si="11"/>
        <v>0</v>
      </c>
      <c r="BE15" s="372">
        <f t="shared" si="12"/>
        <v>0</v>
      </c>
      <c r="BF15" s="372">
        <f t="shared" si="32"/>
        <v>0</v>
      </c>
      <c r="BG15" s="371">
        <f t="shared" si="13"/>
        <v>0</v>
      </c>
      <c r="BH15" s="372">
        <f t="shared" si="13"/>
        <v>0</v>
      </c>
      <c r="BI15" s="372">
        <f t="shared" si="33"/>
        <v>0</v>
      </c>
      <c r="BJ15" s="436"/>
      <c r="BK15" s="160"/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'[2]ARC Spring'!$F19</f>
        <v>0</v>
      </c>
      <c r="F16" s="161"/>
      <c r="G16" s="448">
        <f t="shared" si="14"/>
        <v>0</v>
      </c>
      <c r="H16" s="476">
        <f>'[2]ARC Spring'!$G19</f>
        <v>0</v>
      </c>
      <c r="I16" s="161"/>
      <c r="J16" s="448">
        <f t="shared" si="15"/>
        <v>0</v>
      </c>
      <c r="K16" s="476">
        <f>'[2]ARC Spring'!$H19</f>
        <v>0</v>
      </c>
      <c r="L16" s="161"/>
      <c r="M16" s="444">
        <f t="shared" si="16"/>
        <v>0</v>
      </c>
      <c r="N16" s="404">
        <f t="shared" si="7"/>
        <v>0</v>
      </c>
      <c r="O16" s="161">
        <f t="shared" si="7"/>
        <v>0</v>
      </c>
      <c r="P16" s="403">
        <f t="shared" si="17"/>
        <v>0</v>
      </c>
      <c r="Q16" s="168">
        <f>'[2]ARC Spring'!$I19</f>
        <v>0</v>
      </c>
      <c r="R16" s="161"/>
      <c r="S16" s="448">
        <f t="shared" si="18"/>
        <v>0</v>
      </c>
      <c r="T16" s="476">
        <f>'[2]ARC Spring'!$J19</f>
        <v>0</v>
      </c>
      <c r="U16" s="161"/>
      <c r="V16" s="448">
        <f t="shared" si="19"/>
        <v>0</v>
      </c>
      <c r="W16" s="476">
        <f>'[2]ARC Spring'!$K19</f>
        <v>0</v>
      </c>
      <c r="X16" s="161"/>
      <c r="Y16" s="444">
        <f t="shared" si="20"/>
        <v>0</v>
      </c>
      <c r="Z16" s="168">
        <f t="shared" si="8"/>
        <v>0</v>
      </c>
      <c r="AA16" s="161">
        <f t="shared" si="8"/>
        <v>0</v>
      </c>
      <c r="AB16" s="403">
        <f t="shared" si="21"/>
        <v>0</v>
      </c>
      <c r="AC16" s="168">
        <f t="shared" si="22"/>
        <v>0</v>
      </c>
      <c r="AD16" s="161">
        <f t="shared" si="22"/>
        <v>0</v>
      </c>
      <c r="AE16" s="403">
        <f t="shared" si="23"/>
        <v>0</v>
      </c>
      <c r="AF16" s="168">
        <f>'[2]ARC Spring'!$L19</f>
        <v>0</v>
      </c>
      <c r="AG16" s="161"/>
      <c r="AH16" s="448">
        <f t="shared" si="24"/>
        <v>0</v>
      </c>
      <c r="AI16" s="476">
        <f>'[2]ARC Spring'!$M19</f>
        <v>0</v>
      </c>
      <c r="AJ16" s="161"/>
      <c r="AK16" s="448">
        <f t="shared" si="25"/>
        <v>0</v>
      </c>
      <c r="AL16" s="476">
        <f>'[2]ARC Spring'!$N19</f>
        <v>0</v>
      </c>
      <c r="AM16" s="161"/>
      <c r="AN16" s="444">
        <f t="shared" si="26"/>
        <v>0</v>
      </c>
      <c r="AO16" s="404">
        <f t="shared" si="9"/>
        <v>0</v>
      </c>
      <c r="AP16" s="161">
        <f t="shared" si="9"/>
        <v>0</v>
      </c>
      <c r="AQ16" s="403">
        <f t="shared" si="27"/>
        <v>0</v>
      </c>
      <c r="AR16" s="168">
        <f>'[2]ARC Spring'!$O19</f>
        <v>0</v>
      </c>
      <c r="AS16" s="161"/>
      <c r="AT16" s="448">
        <f t="shared" si="28"/>
        <v>0</v>
      </c>
      <c r="AU16" s="476">
        <f>'[2]ARC Spring'!$P19</f>
        <v>0</v>
      </c>
      <c r="AV16" s="161"/>
      <c r="AW16" s="448">
        <f t="shared" si="29"/>
        <v>0</v>
      </c>
      <c r="AX16" s="476">
        <f>'[2]ARC Spring'!$Q19</f>
        <v>0</v>
      </c>
      <c r="AY16" s="161"/>
      <c r="AZ16" s="444">
        <f t="shared" si="30"/>
        <v>0</v>
      </c>
      <c r="BA16" s="272">
        <f t="shared" si="10"/>
        <v>0</v>
      </c>
      <c r="BB16" s="364">
        <f t="shared" si="10"/>
        <v>0</v>
      </c>
      <c r="BC16" s="364">
        <f t="shared" si="31"/>
        <v>0</v>
      </c>
      <c r="BD16" s="371">
        <f t="shared" si="11"/>
        <v>0</v>
      </c>
      <c r="BE16" s="372">
        <f t="shared" si="12"/>
        <v>0</v>
      </c>
      <c r="BF16" s="372">
        <f t="shared" si="32"/>
        <v>0</v>
      </c>
      <c r="BG16" s="371">
        <f t="shared" si="13"/>
        <v>0</v>
      </c>
      <c r="BH16" s="372">
        <f t="shared" si="13"/>
        <v>0</v>
      </c>
      <c r="BI16" s="372">
        <f t="shared" si="33"/>
        <v>0</v>
      </c>
      <c r="BJ16" s="436"/>
      <c r="BK16" s="160"/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'[2]ARC Spring'!$F20</f>
        <v>0</v>
      </c>
      <c r="F17" s="161"/>
      <c r="G17" s="448">
        <f t="shared" si="14"/>
        <v>0</v>
      </c>
      <c r="H17" s="476">
        <f>'[2]ARC Spring'!$G20</f>
        <v>0</v>
      </c>
      <c r="I17" s="161"/>
      <c r="J17" s="448">
        <f t="shared" si="15"/>
        <v>0</v>
      </c>
      <c r="K17" s="476">
        <f>'[2]ARC Spring'!$H20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8">
        <f>'[2]ARC Spring'!$I20</f>
        <v>0</v>
      </c>
      <c r="R17" s="161"/>
      <c r="S17" s="448">
        <f t="shared" si="18"/>
        <v>0</v>
      </c>
      <c r="T17" s="476">
        <f>'[2]ARC Spring'!$J20</f>
        <v>0</v>
      </c>
      <c r="U17" s="161"/>
      <c r="V17" s="448">
        <f t="shared" si="19"/>
        <v>0</v>
      </c>
      <c r="W17" s="476">
        <f>'[2]ARC Spring'!$K20</f>
        <v>0</v>
      </c>
      <c r="X17" s="161"/>
      <c r="Y17" s="444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8">
        <f>'[2]ARC Spring'!$L20</f>
        <v>0</v>
      </c>
      <c r="AG17" s="161"/>
      <c r="AH17" s="448">
        <f t="shared" si="24"/>
        <v>0</v>
      </c>
      <c r="AI17" s="476">
        <f>'[2]ARC Spring'!$M20</f>
        <v>0</v>
      </c>
      <c r="AJ17" s="161"/>
      <c r="AK17" s="448">
        <f t="shared" si="25"/>
        <v>0</v>
      </c>
      <c r="AL17" s="476">
        <f>'[2]ARC Spring'!$N20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8">
        <f>'[2]ARC Spring'!$O20</f>
        <v>0</v>
      </c>
      <c r="AS17" s="161"/>
      <c r="AT17" s="448">
        <f t="shared" si="28"/>
        <v>0</v>
      </c>
      <c r="AU17" s="476">
        <f>'[2]ARC Spring'!$P20</f>
        <v>0</v>
      </c>
      <c r="AV17" s="161"/>
      <c r="AW17" s="448">
        <f t="shared" si="29"/>
        <v>0</v>
      </c>
      <c r="AX17" s="476">
        <f>'[2]ARC Spring'!$Q20</f>
        <v>0</v>
      </c>
      <c r="AY17" s="161"/>
      <c r="AZ17" s="444">
        <f t="shared" si="30"/>
        <v>0</v>
      </c>
      <c r="BA17" s="272">
        <f t="shared" si="10"/>
        <v>0</v>
      </c>
      <c r="BB17" s="364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/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'[2]ARC Spring'!$F21</f>
        <v>0</v>
      </c>
      <c r="F18" s="161"/>
      <c r="G18" s="448">
        <f t="shared" si="14"/>
        <v>0</v>
      </c>
      <c r="H18" s="476">
        <f>'[2]ARC Spring'!$G21</f>
        <v>0</v>
      </c>
      <c r="I18" s="161"/>
      <c r="J18" s="448">
        <f t="shared" si="15"/>
        <v>0</v>
      </c>
      <c r="K18" s="476">
        <f>'[2]ARC Spring'!$H21</f>
        <v>0</v>
      </c>
      <c r="L18" s="161"/>
      <c r="M18" s="444">
        <f t="shared" si="16"/>
        <v>0</v>
      </c>
      <c r="N18" s="404">
        <f t="shared" si="7"/>
        <v>0</v>
      </c>
      <c r="O18" s="161">
        <f t="shared" si="7"/>
        <v>0</v>
      </c>
      <c r="P18" s="403">
        <f t="shared" si="17"/>
        <v>0</v>
      </c>
      <c r="Q18" s="168">
        <f>'[2]ARC Spring'!$I21</f>
        <v>0</v>
      </c>
      <c r="R18" s="161"/>
      <c r="S18" s="448">
        <f t="shared" si="18"/>
        <v>0</v>
      </c>
      <c r="T18" s="476">
        <f>'[2]ARC Spring'!$J21</f>
        <v>0</v>
      </c>
      <c r="U18" s="161"/>
      <c r="V18" s="448">
        <f t="shared" si="19"/>
        <v>0</v>
      </c>
      <c r="W18" s="476">
        <f>'[2]ARC Spring'!$K21</f>
        <v>0</v>
      </c>
      <c r="X18" s="161"/>
      <c r="Y18" s="444">
        <f t="shared" si="20"/>
        <v>0</v>
      </c>
      <c r="Z18" s="168">
        <f t="shared" si="8"/>
        <v>0</v>
      </c>
      <c r="AA18" s="161">
        <f t="shared" si="8"/>
        <v>0</v>
      </c>
      <c r="AB18" s="403">
        <f t="shared" si="21"/>
        <v>0</v>
      </c>
      <c r="AC18" s="168">
        <f t="shared" si="22"/>
        <v>0</v>
      </c>
      <c r="AD18" s="161">
        <f t="shared" si="22"/>
        <v>0</v>
      </c>
      <c r="AE18" s="403">
        <f t="shared" si="23"/>
        <v>0</v>
      </c>
      <c r="AF18" s="168">
        <f>'[2]ARC Spring'!$L21</f>
        <v>0</v>
      </c>
      <c r="AG18" s="161"/>
      <c r="AH18" s="448">
        <f t="shared" si="24"/>
        <v>0</v>
      </c>
      <c r="AI18" s="476">
        <f>'[2]ARC Spring'!$M21</f>
        <v>0</v>
      </c>
      <c r="AJ18" s="161"/>
      <c r="AK18" s="448">
        <f t="shared" si="25"/>
        <v>0</v>
      </c>
      <c r="AL18" s="476">
        <f>'[2]ARC Spring'!$N21</f>
        <v>0</v>
      </c>
      <c r="AM18" s="161"/>
      <c r="AN18" s="444">
        <f t="shared" si="26"/>
        <v>0</v>
      </c>
      <c r="AO18" s="404">
        <f t="shared" si="9"/>
        <v>0</v>
      </c>
      <c r="AP18" s="161">
        <f t="shared" si="9"/>
        <v>0</v>
      </c>
      <c r="AQ18" s="403">
        <f t="shared" si="27"/>
        <v>0</v>
      </c>
      <c r="AR18" s="168">
        <f>'[2]ARC Spring'!$O21</f>
        <v>0</v>
      </c>
      <c r="AS18" s="161"/>
      <c r="AT18" s="448">
        <f t="shared" si="28"/>
        <v>0</v>
      </c>
      <c r="AU18" s="476">
        <f>'[2]ARC Spring'!$P21</f>
        <v>0</v>
      </c>
      <c r="AV18" s="161"/>
      <c r="AW18" s="448">
        <f t="shared" si="29"/>
        <v>0</v>
      </c>
      <c r="AX18" s="476">
        <f>'[2]ARC Spring'!$Q21</f>
        <v>0</v>
      </c>
      <c r="AY18" s="161"/>
      <c r="AZ18" s="444">
        <f t="shared" si="30"/>
        <v>0</v>
      </c>
      <c r="BA18" s="272">
        <f t="shared" si="10"/>
        <v>0</v>
      </c>
      <c r="BB18" s="364">
        <f t="shared" si="10"/>
        <v>0</v>
      </c>
      <c r="BC18" s="364">
        <f t="shared" si="31"/>
        <v>0</v>
      </c>
      <c r="BD18" s="371">
        <f t="shared" si="11"/>
        <v>0</v>
      </c>
      <c r="BE18" s="372">
        <f t="shared" si="12"/>
        <v>0</v>
      </c>
      <c r="BF18" s="372">
        <f t="shared" si="32"/>
        <v>0</v>
      </c>
      <c r="BG18" s="371">
        <f t="shared" si="13"/>
        <v>0</v>
      </c>
      <c r="BH18" s="372">
        <f t="shared" si="13"/>
        <v>0</v>
      </c>
      <c r="BI18" s="372">
        <f t="shared" si="33"/>
        <v>0</v>
      </c>
      <c r="BJ18" s="436"/>
      <c r="BK18" s="160"/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'[2]ARC Spring'!$F22</f>
        <v>0</v>
      </c>
      <c r="F19" s="161"/>
      <c r="G19" s="448">
        <f t="shared" si="14"/>
        <v>0</v>
      </c>
      <c r="H19" s="476">
        <f>'[2]ARC Spring'!$G22</f>
        <v>0</v>
      </c>
      <c r="I19" s="161"/>
      <c r="J19" s="448">
        <f t="shared" si="15"/>
        <v>0</v>
      </c>
      <c r="K19" s="476">
        <f>'[2]ARC Spring'!$H22</f>
        <v>0</v>
      </c>
      <c r="L19" s="161"/>
      <c r="M19" s="444">
        <f t="shared" si="16"/>
        <v>0</v>
      </c>
      <c r="N19" s="404">
        <f t="shared" si="7"/>
        <v>0</v>
      </c>
      <c r="O19" s="161">
        <f t="shared" si="7"/>
        <v>0</v>
      </c>
      <c r="P19" s="403">
        <f t="shared" si="17"/>
        <v>0</v>
      </c>
      <c r="Q19" s="168">
        <f>'[2]ARC Spring'!$I22</f>
        <v>0</v>
      </c>
      <c r="R19" s="161"/>
      <c r="S19" s="448">
        <f t="shared" si="18"/>
        <v>0</v>
      </c>
      <c r="T19" s="476">
        <f>'[2]ARC Spring'!$J22</f>
        <v>0</v>
      </c>
      <c r="U19" s="161"/>
      <c r="V19" s="448">
        <f t="shared" si="19"/>
        <v>0</v>
      </c>
      <c r="W19" s="476">
        <f>'[2]ARC Spring'!$K22</f>
        <v>0</v>
      </c>
      <c r="X19" s="161"/>
      <c r="Y19" s="444">
        <f t="shared" si="20"/>
        <v>0</v>
      </c>
      <c r="Z19" s="168">
        <f t="shared" si="8"/>
        <v>0</v>
      </c>
      <c r="AA19" s="161">
        <f t="shared" si="8"/>
        <v>0</v>
      </c>
      <c r="AB19" s="403">
        <f t="shared" si="21"/>
        <v>0</v>
      </c>
      <c r="AC19" s="168">
        <f t="shared" si="22"/>
        <v>0</v>
      </c>
      <c r="AD19" s="161">
        <f t="shared" si="22"/>
        <v>0</v>
      </c>
      <c r="AE19" s="403">
        <f t="shared" si="23"/>
        <v>0</v>
      </c>
      <c r="AF19" s="168">
        <f>'[2]ARC Spring'!$L22</f>
        <v>0</v>
      </c>
      <c r="AG19" s="161"/>
      <c r="AH19" s="448">
        <f t="shared" si="24"/>
        <v>0</v>
      </c>
      <c r="AI19" s="476">
        <f>'[2]ARC Spring'!$M22</f>
        <v>0</v>
      </c>
      <c r="AJ19" s="161"/>
      <c r="AK19" s="448">
        <f t="shared" si="25"/>
        <v>0</v>
      </c>
      <c r="AL19" s="476">
        <f>'[2]ARC Spring'!$N22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8">
        <f>'[2]ARC Spring'!$O22</f>
        <v>0</v>
      </c>
      <c r="AS19" s="161"/>
      <c r="AT19" s="448">
        <f t="shared" si="28"/>
        <v>0</v>
      </c>
      <c r="AU19" s="476">
        <f>'[2]ARC Spring'!$P22</f>
        <v>0</v>
      </c>
      <c r="AV19" s="161"/>
      <c r="AW19" s="448">
        <f t="shared" si="29"/>
        <v>0</v>
      </c>
      <c r="AX19" s="476">
        <f>'[2]ARC Spring'!$Q22</f>
        <v>0</v>
      </c>
      <c r="AY19" s="161"/>
      <c r="AZ19" s="444">
        <f t="shared" si="30"/>
        <v>0</v>
      </c>
      <c r="BA19" s="272">
        <f t="shared" si="10"/>
        <v>0</v>
      </c>
      <c r="BB19" s="364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0</v>
      </c>
      <c r="BI19" s="372">
        <f t="shared" si="33"/>
        <v>0</v>
      </c>
      <c r="BJ19" s="436"/>
      <c r="BK19" s="160"/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'[2]ARC Spring'!$F23</f>
        <v>0</v>
      </c>
      <c r="F20" s="161"/>
      <c r="G20" s="448">
        <f t="shared" si="14"/>
        <v>0</v>
      </c>
      <c r="H20" s="476">
        <f>'[2]ARC Spring'!$G23</f>
        <v>0</v>
      </c>
      <c r="I20" s="161"/>
      <c r="J20" s="448">
        <f t="shared" si="15"/>
        <v>0</v>
      </c>
      <c r="K20" s="476">
        <f>'[2]ARC Spring'!$H23</f>
        <v>0</v>
      </c>
      <c r="L20" s="161"/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8">
        <f>'[2]ARC Spring'!$I23</f>
        <v>0</v>
      </c>
      <c r="R20" s="161"/>
      <c r="S20" s="448">
        <f t="shared" si="18"/>
        <v>0</v>
      </c>
      <c r="T20" s="476">
        <f>'[2]ARC Spring'!$J23</f>
        <v>0</v>
      </c>
      <c r="U20" s="161"/>
      <c r="V20" s="448">
        <f t="shared" si="19"/>
        <v>0</v>
      </c>
      <c r="W20" s="476">
        <f>'[2]ARC Spring'!$K23</f>
        <v>0</v>
      </c>
      <c r="X20" s="161"/>
      <c r="Y20" s="444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8">
        <f>'[2]ARC Spring'!$L23</f>
        <v>0</v>
      </c>
      <c r="AG20" s="161"/>
      <c r="AH20" s="448">
        <f t="shared" si="24"/>
        <v>0</v>
      </c>
      <c r="AI20" s="476">
        <f>'[2]ARC Spring'!$M23</f>
        <v>0</v>
      </c>
      <c r="AJ20" s="161"/>
      <c r="AK20" s="448">
        <f t="shared" si="25"/>
        <v>0</v>
      </c>
      <c r="AL20" s="476">
        <f>'[2]ARC Spring'!$N23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8">
        <f>'[2]ARC Spring'!$O23</f>
        <v>0</v>
      </c>
      <c r="AS20" s="161"/>
      <c r="AT20" s="448">
        <f t="shared" si="28"/>
        <v>0</v>
      </c>
      <c r="AU20" s="476">
        <f>'[2]ARC Spring'!$P23</f>
        <v>0</v>
      </c>
      <c r="AV20" s="161"/>
      <c r="AW20" s="448">
        <f t="shared" si="29"/>
        <v>0</v>
      </c>
      <c r="AX20" s="476">
        <f>'[2]ARC Spring'!$Q23</f>
        <v>0</v>
      </c>
      <c r="AY20" s="161"/>
      <c r="AZ20" s="444">
        <f t="shared" si="30"/>
        <v>0</v>
      </c>
      <c r="BA20" s="272">
        <f t="shared" si="10"/>
        <v>0</v>
      </c>
      <c r="BB20" s="364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/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'[2]ARC Spring'!$F24</f>
        <v>0</v>
      </c>
      <c r="F21" s="161"/>
      <c r="G21" s="448">
        <f t="shared" si="14"/>
        <v>0</v>
      </c>
      <c r="H21" s="476">
        <f>'[2]ARC Spring'!$G24</f>
        <v>0</v>
      </c>
      <c r="I21" s="161"/>
      <c r="J21" s="448">
        <f t="shared" si="15"/>
        <v>0</v>
      </c>
      <c r="K21" s="476">
        <f>'[2]ARC Spring'!$H24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8">
        <f>'[2]ARC Spring'!$I24</f>
        <v>0</v>
      </c>
      <c r="R21" s="161"/>
      <c r="S21" s="448">
        <f t="shared" si="18"/>
        <v>0</v>
      </c>
      <c r="T21" s="476">
        <f>'[2]ARC Spring'!$J24</f>
        <v>0</v>
      </c>
      <c r="U21" s="161"/>
      <c r="V21" s="448">
        <f t="shared" si="19"/>
        <v>0</v>
      </c>
      <c r="W21" s="476">
        <f>'[2]ARC Spring'!$K24</f>
        <v>0</v>
      </c>
      <c r="X21" s="161"/>
      <c r="Y21" s="444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8">
        <f>'[2]ARC Spring'!$L24</f>
        <v>0</v>
      </c>
      <c r="AG21" s="161"/>
      <c r="AH21" s="448">
        <f t="shared" si="24"/>
        <v>0</v>
      </c>
      <c r="AI21" s="476">
        <f>'[2]ARC Spring'!$M24</f>
        <v>0</v>
      </c>
      <c r="AJ21" s="161"/>
      <c r="AK21" s="448">
        <f t="shared" si="25"/>
        <v>0</v>
      </c>
      <c r="AL21" s="476">
        <f>'[2]ARC Spring'!$N24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8">
        <f>'[2]ARC Spring'!$O24</f>
        <v>0</v>
      </c>
      <c r="AS21" s="161"/>
      <c r="AT21" s="448">
        <f t="shared" si="28"/>
        <v>0</v>
      </c>
      <c r="AU21" s="476">
        <f>'[2]ARC Spring'!$P24</f>
        <v>0</v>
      </c>
      <c r="AV21" s="161"/>
      <c r="AW21" s="448">
        <f t="shared" si="29"/>
        <v>0</v>
      </c>
      <c r="AX21" s="476">
        <f>'[2]ARC Spring'!$Q24</f>
        <v>0</v>
      </c>
      <c r="AY21" s="161"/>
      <c r="AZ21" s="444">
        <f t="shared" si="30"/>
        <v>0</v>
      </c>
      <c r="BA21" s="272">
        <f t="shared" si="10"/>
        <v>0</v>
      </c>
      <c r="BB21" s="364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/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'[2]ARC Spring'!$F25</f>
        <v>0</v>
      </c>
      <c r="F22" s="161"/>
      <c r="G22" s="448">
        <f t="shared" si="14"/>
        <v>0</v>
      </c>
      <c r="H22" s="476">
        <f>'[2]ARC Spring'!$G25</f>
        <v>0</v>
      </c>
      <c r="I22" s="161"/>
      <c r="J22" s="448">
        <f t="shared" si="15"/>
        <v>0</v>
      </c>
      <c r="K22" s="476">
        <f>'[2]ARC Spring'!$H25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8">
        <f>'[2]ARC Spring'!$I25</f>
        <v>0</v>
      </c>
      <c r="R22" s="161"/>
      <c r="S22" s="448">
        <f t="shared" si="18"/>
        <v>0</v>
      </c>
      <c r="T22" s="476">
        <f>'[2]ARC Spring'!$J25</f>
        <v>0</v>
      </c>
      <c r="U22" s="161"/>
      <c r="V22" s="448">
        <f t="shared" si="19"/>
        <v>0</v>
      </c>
      <c r="W22" s="476">
        <f>'[2]ARC Spring'!$K25</f>
        <v>0</v>
      </c>
      <c r="X22" s="161"/>
      <c r="Y22" s="444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8">
        <f>'[2]ARC Spring'!$L25</f>
        <v>0</v>
      </c>
      <c r="AG22" s="161"/>
      <c r="AH22" s="448">
        <f t="shared" si="24"/>
        <v>0</v>
      </c>
      <c r="AI22" s="476">
        <f>'[2]ARC Spring'!$M25</f>
        <v>0</v>
      </c>
      <c r="AJ22" s="161"/>
      <c r="AK22" s="448">
        <f t="shared" si="25"/>
        <v>0</v>
      </c>
      <c r="AL22" s="476">
        <f>'[2]ARC Spring'!$N25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8">
        <f>'[2]ARC Spring'!$O25</f>
        <v>0</v>
      </c>
      <c r="AS22" s="161"/>
      <c r="AT22" s="448">
        <f t="shared" si="28"/>
        <v>0</v>
      </c>
      <c r="AU22" s="476">
        <f>'[2]ARC Spring'!$P25</f>
        <v>0</v>
      </c>
      <c r="AV22" s="161"/>
      <c r="AW22" s="448">
        <f t="shared" si="29"/>
        <v>0</v>
      </c>
      <c r="AX22" s="476">
        <f>'[2]ARC Spring'!$Q25</f>
        <v>0</v>
      </c>
      <c r="AY22" s="161"/>
      <c r="AZ22" s="444">
        <f t="shared" si="30"/>
        <v>0</v>
      </c>
      <c r="BA22" s="272">
        <f t="shared" si="10"/>
        <v>0</v>
      </c>
      <c r="BB22" s="364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/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/>
      <c r="E23" s="168">
        <f>'[2]ARC Spring'!$F26</f>
        <v>0</v>
      </c>
      <c r="F23" s="161"/>
      <c r="G23" s="448">
        <f t="shared" si="14"/>
        <v>0</v>
      </c>
      <c r="H23" s="476">
        <f>'[2]ARC Spring'!$G26</f>
        <v>0</v>
      </c>
      <c r="I23" s="161"/>
      <c r="J23" s="448">
        <f t="shared" si="15"/>
        <v>0</v>
      </c>
      <c r="K23" s="476">
        <f>'[2]ARC Spring'!$H26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8">
        <f>'[2]ARC Spring'!$I26</f>
        <v>0</v>
      </c>
      <c r="R23" s="161"/>
      <c r="S23" s="448">
        <f t="shared" si="18"/>
        <v>0</v>
      </c>
      <c r="T23" s="476">
        <f>'[2]ARC Spring'!$J26</f>
        <v>0</v>
      </c>
      <c r="U23" s="161"/>
      <c r="V23" s="448">
        <f t="shared" si="19"/>
        <v>0</v>
      </c>
      <c r="W23" s="476">
        <f>'[2]ARC Spring'!$K26</f>
        <v>0</v>
      </c>
      <c r="X23" s="161"/>
      <c r="Y23" s="444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8">
        <f>'[2]ARC Spring'!$L26</f>
        <v>0</v>
      </c>
      <c r="AG23" s="161"/>
      <c r="AH23" s="448">
        <f t="shared" si="24"/>
        <v>0</v>
      </c>
      <c r="AI23" s="476">
        <f>'[2]ARC Spring'!$M26</f>
        <v>0</v>
      </c>
      <c r="AJ23" s="161"/>
      <c r="AK23" s="448">
        <f t="shared" si="25"/>
        <v>0</v>
      </c>
      <c r="AL23" s="476">
        <f>'[2]ARC Spring'!$N26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8">
        <f>'[2]ARC Spring'!$O26</f>
        <v>0</v>
      </c>
      <c r="AS23" s="161"/>
      <c r="AT23" s="448">
        <f t="shared" si="28"/>
        <v>0</v>
      </c>
      <c r="AU23" s="476">
        <f>'[2]ARC Spring'!$P26</f>
        <v>0</v>
      </c>
      <c r="AV23" s="161"/>
      <c r="AW23" s="448">
        <f t="shared" si="29"/>
        <v>0</v>
      </c>
      <c r="AX23" s="476">
        <f>'[2]ARC Spring'!$Q26</f>
        <v>0</v>
      </c>
      <c r="AY23" s="161"/>
      <c r="AZ23" s="444">
        <f t="shared" si="30"/>
        <v>0</v>
      </c>
      <c r="BA23" s="272">
        <f t="shared" si="10"/>
        <v>0</v>
      </c>
      <c r="BB23" s="364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/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'[2]ARC Spring'!$F27</f>
        <v>0</v>
      </c>
      <c r="F24" s="161"/>
      <c r="G24" s="448">
        <f t="shared" si="14"/>
        <v>0</v>
      </c>
      <c r="H24" s="476">
        <f>'[2]ARC Spring'!$G27</f>
        <v>0</v>
      </c>
      <c r="I24" s="161"/>
      <c r="J24" s="448">
        <f t="shared" si="15"/>
        <v>0</v>
      </c>
      <c r="K24" s="476">
        <f>'[2]ARC Spring'!$H27</f>
        <v>0</v>
      </c>
      <c r="L24" s="161"/>
      <c r="M24" s="444">
        <f t="shared" si="16"/>
        <v>0</v>
      </c>
      <c r="N24" s="404">
        <f t="shared" si="35"/>
        <v>0</v>
      </c>
      <c r="O24" s="161">
        <f t="shared" si="35"/>
        <v>0</v>
      </c>
      <c r="P24" s="403">
        <f t="shared" si="17"/>
        <v>0</v>
      </c>
      <c r="Q24" s="168">
        <f>'[2]ARC Spring'!$I27</f>
        <v>0</v>
      </c>
      <c r="R24" s="161"/>
      <c r="S24" s="448">
        <f t="shared" si="18"/>
        <v>0</v>
      </c>
      <c r="T24" s="476">
        <f>'[2]ARC Spring'!$J27</f>
        <v>0</v>
      </c>
      <c r="U24" s="161"/>
      <c r="V24" s="448">
        <f t="shared" si="19"/>
        <v>0</v>
      </c>
      <c r="W24" s="476">
        <f>'[2]ARC Spring'!$K27</f>
        <v>0</v>
      </c>
      <c r="X24" s="161"/>
      <c r="Y24" s="444">
        <f t="shared" si="20"/>
        <v>0</v>
      </c>
      <c r="Z24" s="168">
        <f t="shared" si="36"/>
        <v>0</v>
      </c>
      <c r="AA24" s="161">
        <f t="shared" si="36"/>
        <v>0</v>
      </c>
      <c r="AB24" s="403">
        <f t="shared" si="21"/>
        <v>0</v>
      </c>
      <c r="AC24" s="168">
        <f t="shared" si="22"/>
        <v>0</v>
      </c>
      <c r="AD24" s="161">
        <f t="shared" si="22"/>
        <v>0</v>
      </c>
      <c r="AE24" s="403">
        <f t="shared" si="23"/>
        <v>0</v>
      </c>
      <c r="AF24" s="168">
        <f>'[2]ARC Spring'!$L27</f>
        <v>0</v>
      </c>
      <c r="AG24" s="161"/>
      <c r="AH24" s="448">
        <f t="shared" si="24"/>
        <v>0</v>
      </c>
      <c r="AI24" s="476">
        <f>'[2]ARC Spring'!$M27</f>
        <v>0</v>
      </c>
      <c r="AJ24" s="161"/>
      <c r="AK24" s="448">
        <f t="shared" si="25"/>
        <v>0</v>
      </c>
      <c r="AL24" s="476">
        <f>'[2]ARC Spring'!$N27</f>
        <v>0</v>
      </c>
      <c r="AM24" s="161"/>
      <c r="AN24" s="444">
        <f t="shared" si="26"/>
        <v>0</v>
      </c>
      <c r="AO24" s="404">
        <f t="shared" si="9"/>
        <v>0</v>
      </c>
      <c r="AP24" s="161">
        <f t="shared" si="9"/>
        <v>0</v>
      </c>
      <c r="AQ24" s="403">
        <f t="shared" si="27"/>
        <v>0</v>
      </c>
      <c r="AR24" s="168">
        <f>'[2]ARC Spring'!$O27</f>
        <v>0</v>
      </c>
      <c r="AS24" s="161"/>
      <c r="AT24" s="448">
        <f t="shared" si="28"/>
        <v>0</v>
      </c>
      <c r="AU24" s="476">
        <f>'[2]ARC Spring'!$P27</f>
        <v>0</v>
      </c>
      <c r="AV24" s="161"/>
      <c r="AW24" s="448">
        <f t="shared" si="29"/>
        <v>0</v>
      </c>
      <c r="AX24" s="476">
        <f>'[2]ARC Spring'!$Q27</f>
        <v>0</v>
      </c>
      <c r="AY24" s="161"/>
      <c r="AZ24" s="444">
        <f t="shared" si="30"/>
        <v>0</v>
      </c>
      <c r="BA24" s="272">
        <f t="shared" si="10"/>
        <v>0</v>
      </c>
      <c r="BB24" s="364">
        <f t="shared" si="10"/>
        <v>0</v>
      </c>
      <c r="BC24" s="364">
        <f t="shared" si="31"/>
        <v>0</v>
      </c>
      <c r="BD24" s="371">
        <f t="shared" si="11"/>
        <v>0</v>
      </c>
      <c r="BE24" s="372">
        <f t="shared" si="12"/>
        <v>0</v>
      </c>
      <c r="BF24" s="372">
        <f t="shared" si="32"/>
        <v>0</v>
      </c>
      <c r="BG24" s="371">
        <f t="shared" si="13"/>
        <v>0</v>
      </c>
      <c r="BH24" s="372">
        <f t="shared" si="13"/>
        <v>0</v>
      </c>
      <c r="BI24" s="372">
        <f t="shared" si="33"/>
        <v>0</v>
      </c>
      <c r="BJ24" s="436"/>
      <c r="BK24" s="160"/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'[2]ARC Spring'!$F28</f>
        <v>0</v>
      </c>
      <c r="F25" s="161"/>
      <c r="G25" s="448">
        <f t="shared" si="14"/>
        <v>0</v>
      </c>
      <c r="H25" s="476">
        <f>'[2]ARC Spring'!$G28</f>
        <v>0</v>
      </c>
      <c r="I25" s="161"/>
      <c r="J25" s="448">
        <f t="shared" si="15"/>
        <v>0</v>
      </c>
      <c r="K25" s="476">
        <f>'[2]ARC Spring'!$H28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8">
        <f>'[2]ARC Spring'!$I28</f>
        <v>0</v>
      </c>
      <c r="R25" s="161"/>
      <c r="S25" s="448">
        <f t="shared" si="18"/>
        <v>0</v>
      </c>
      <c r="T25" s="476">
        <f>'[2]ARC Spring'!$J28</f>
        <v>0</v>
      </c>
      <c r="U25" s="161"/>
      <c r="V25" s="448">
        <f t="shared" si="19"/>
        <v>0</v>
      </c>
      <c r="W25" s="476">
        <f>'[2]ARC Spring'!$K28</f>
        <v>0</v>
      </c>
      <c r="X25" s="161"/>
      <c r="Y25" s="444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8">
        <f>'[2]ARC Spring'!$L28</f>
        <v>0</v>
      </c>
      <c r="AG25" s="161"/>
      <c r="AH25" s="448">
        <f t="shared" si="24"/>
        <v>0</v>
      </c>
      <c r="AI25" s="476">
        <f>'[2]ARC Spring'!$M28</f>
        <v>0</v>
      </c>
      <c r="AJ25" s="161"/>
      <c r="AK25" s="448">
        <f t="shared" si="25"/>
        <v>0</v>
      </c>
      <c r="AL25" s="476">
        <f>'[2]ARC Spring'!$N28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8">
        <f>'[2]ARC Spring'!$O28</f>
        <v>0</v>
      </c>
      <c r="AS25" s="161"/>
      <c r="AT25" s="448">
        <f t="shared" si="28"/>
        <v>0</v>
      </c>
      <c r="AU25" s="476">
        <f>'[2]ARC Spring'!$P28</f>
        <v>0</v>
      </c>
      <c r="AV25" s="161"/>
      <c r="AW25" s="448">
        <f t="shared" si="29"/>
        <v>0</v>
      </c>
      <c r="AX25" s="476">
        <f>'[2]ARC Spring'!$Q28</f>
        <v>0</v>
      </c>
      <c r="AY25" s="161"/>
      <c r="AZ25" s="444">
        <f t="shared" si="30"/>
        <v>0</v>
      </c>
      <c r="BA25" s="272">
        <f t="shared" si="10"/>
        <v>0</v>
      </c>
      <c r="BB25" s="364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/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'[2]ARC Spring'!$F29</f>
        <v>0</v>
      </c>
      <c r="F26" s="161"/>
      <c r="G26" s="448">
        <f t="shared" si="14"/>
        <v>0</v>
      </c>
      <c r="H26" s="476">
        <f>'[2]ARC Spring'!$G29</f>
        <v>0</v>
      </c>
      <c r="I26" s="161"/>
      <c r="J26" s="448">
        <f t="shared" si="15"/>
        <v>0</v>
      </c>
      <c r="K26" s="476">
        <f>'[2]ARC Spring'!$H29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8">
        <f>'[2]ARC Spring'!$I29</f>
        <v>0</v>
      </c>
      <c r="R26" s="161"/>
      <c r="S26" s="448">
        <f t="shared" si="18"/>
        <v>0</v>
      </c>
      <c r="T26" s="476">
        <f>'[2]ARC Spring'!$J29</f>
        <v>0</v>
      </c>
      <c r="U26" s="161"/>
      <c r="V26" s="448">
        <f t="shared" si="19"/>
        <v>0</v>
      </c>
      <c r="W26" s="476">
        <f>'[2]ARC Spring'!$K29</f>
        <v>0</v>
      </c>
      <c r="X26" s="161"/>
      <c r="Y26" s="444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8">
        <f>'[2]ARC Spring'!$L29</f>
        <v>0</v>
      </c>
      <c r="AG26" s="161"/>
      <c r="AH26" s="448">
        <f t="shared" si="24"/>
        <v>0</v>
      </c>
      <c r="AI26" s="476">
        <f>'[2]ARC Spring'!$M29</f>
        <v>0</v>
      </c>
      <c r="AJ26" s="161"/>
      <c r="AK26" s="448">
        <f t="shared" si="25"/>
        <v>0</v>
      </c>
      <c r="AL26" s="476">
        <f>'[2]ARC Spring'!$N29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8">
        <f>'[2]ARC Spring'!$O29</f>
        <v>0</v>
      </c>
      <c r="AS26" s="161"/>
      <c r="AT26" s="448">
        <f t="shared" si="28"/>
        <v>0</v>
      </c>
      <c r="AU26" s="476">
        <f>'[2]ARC Spring'!$P29</f>
        <v>0</v>
      </c>
      <c r="AV26" s="161"/>
      <c r="AW26" s="448">
        <f t="shared" si="29"/>
        <v>0</v>
      </c>
      <c r="AX26" s="476">
        <f>'[2]ARC Spring'!$Q29</f>
        <v>0</v>
      </c>
      <c r="AY26" s="161"/>
      <c r="AZ26" s="444">
        <f t="shared" si="30"/>
        <v>0</v>
      </c>
      <c r="BA26" s="272">
        <f t="shared" si="10"/>
        <v>0</v>
      </c>
      <c r="BB26" s="364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/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'[2]ARC Spring'!$F30</f>
        <v>0</v>
      </c>
      <c r="F27" s="161"/>
      <c r="G27" s="448">
        <f t="shared" si="14"/>
        <v>0</v>
      </c>
      <c r="H27" s="476">
        <f>'[2]ARC Spring'!$G30</f>
        <v>0</v>
      </c>
      <c r="I27" s="161"/>
      <c r="J27" s="448">
        <f t="shared" si="15"/>
        <v>0</v>
      </c>
      <c r="K27" s="476">
        <f>'[2]ARC Spring'!$H30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8">
        <f>'[2]ARC Spring'!$I30</f>
        <v>0</v>
      </c>
      <c r="R27" s="161"/>
      <c r="S27" s="448">
        <f t="shared" si="18"/>
        <v>0</v>
      </c>
      <c r="T27" s="476">
        <f>'[2]ARC Spring'!$J30</f>
        <v>0</v>
      </c>
      <c r="U27" s="161"/>
      <c r="V27" s="448">
        <f t="shared" si="19"/>
        <v>0</v>
      </c>
      <c r="W27" s="476">
        <f>'[2]ARC Spring'!$K30</f>
        <v>0</v>
      </c>
      <c r="X27" s="161"/>
      <c r="Y27" s="444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8">
        <f>'[2]ARC Spring'!$L30</f>
        <v>0</v>
      </c>
      <c r="AG27" s="161"/>
      <c r="AH27" s="448">
        <f t="shared" si="24"/>
        <v>0</v>
      </c>
      <c r="AI27" s="476">
        <f>'[2]ARC Spring'!$M30</f>
        <v>0</v>
      </c>
      <c r="AJ27" s="161"/>
      <c r="AK27" s="448">
        <f t="shared" si="25"/>
        <v>0</v>
      </c>
      <c r="AL27" s="476">
        <f>'[2]ARC Spring'!$N30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8">
        <f>'[2]ARC Spring'!$O30</f>
        <v>0</v>
      </c>
      <c r="AS27" s="161"/>
      <c r="AT27" s="448">
        <f t="shared" si="28"/>
        <v>0</v>
      </c>
      <c r="AU27" s="476">
        <f>'[2]ARC Spring'!$P30</f>
        <v>0</v>
      </c>
      <c r="AV27" s="161"/>
      <c r="AW27" s="448">
        <f t="shared" si="29"/>
        <v>0</v>
      </c>
      <c r="AX27" s="476">
        <f>'[2]ARC Spring'!$Q30</f>
        <v>0</v>
      </c>
      <c r="AY27" s="161"/>
      <c r="AZ27" s="444">
        <f t="shared" si="30"/>
        <v>0</v>
      </c>
      <c r="BA27" s="272">
        <f t="shared" si="10"/>
        <v>0</v>
      </c>
      <c r="BB27" s="364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/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'[2]ARC Spring'!$F31</f>
        <v>0</v>
      </c>
      <c r="F28" s="161"/>
      <c r="G28" s="448">
        <f t="shared" si="14"/>
        <v>0</v>
      </c>
      <c r="H28" s="476">
        <f>'[2]ARC Spring'!$G31</f>
        <v>0</v>
      </c>
      <c r="I28" s="161"/>
      <c r="J28" s="448">
        <f t="shared" si="15"/>
        <v>0</v>
      </c>
      <c r="K28" s="476">
        <f>'[2]ARC Spring'!$H31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8">
        <f>'[2]ARC Spring'!$I31</f>
        <v>0</v>
      </c>
      <c r="R28" s="161"/>
      <c r="S28" s="448">
        <f t="shared" si="18"/>
        <v>0</v>
      </c>
      <c r="T28" s="476">
        <f>'[2]ARC Spring'!$J31</f>
        <v>0</v>
      </c>
      <c r="U28" s="161"/>
      <c r="V28" s="448">
        <f t="shared" si="19"/>
        <v>0</v>
      </c>
      <c r="W28" s="476">
        <f>'[2]ARC Spring'!$K31</f>
        <v>0</v>
      </c>
      <c r="X28" s="161"/>
      <c r="Y28" s="444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8">
        <f>'[2]ARC Spring'!$L31</f>
        <v>0</v>
      </c>
      <c r="AG28" s="161"/>
      <c r="AH28" s="448">
        <f t="shared" si="24"/>
        <v>0</v>
      </c>
      <c r="AI28" s="476">
        <f>'[2]ARC Spring'!$M31</f>
        <v>0</v>
      </c>
      <c r="AJ28" s="161"/>
      <c r="AK28" s="448">
        <f t="shared" si="25"/>
        <v>0</v>
      </c>
      <c r="AL28" s="476">
        <f>'[2]ARC Spring'!$N31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8">
        <f>'[2]ARC Spring'!$O31</f>
        <v>0</v>
      </c>
      <c r="AS28" s="161"/>
      <c r="AT28" s="448">
        <f t="shared" si="28"/>
        <v>0</v>
      </c>
      <c r="AU28" s="476">
        <f>'[2]ARC Spring'!$P31</f>
        <v>0</v>
      </c>
      <c r="AV28" s="161"/>
      <c r="AW28" s="448">
        <f t="shared" si="29"/>
        <v>0</v>
      </c>
      <c r="AX28" s="476">
        <f>'[2]ARC Spring'!$Q31</f>
        <v>0</v>
      </c>
      <c r="AY28" s="161"/>
      <c r="AZ28" s="444">
        <f t="shared" si="30"/>
        <v>0</v>
      </c>
      <c r="BA28" s="272">
        <f t="shared" si="10"/>
        <v>0</v>
      </c>
      <c r="BB28" s="364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/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'[2]ARC Spring'!$F32</f>
        <v>0</v>
      </c>
      <c r="F29" s="161"/>
      <c r="G29" s="448">
        <f t="shared" si="14"/>
        <v>0</v>
      </c>
      <c r="H29" s="476">
        <f>'[2]ARC Spring'!$G32</f>
        <v>0</v>
      </c>
      <c r="I29" s="161"/>
      <c r="J29" s="448">
        <f t="shared" si="15"/>
        <v>0</v>
      </c>
      <c r="K29" s="476">
        <f>'[2]ARC Spring'!$H32</f>
        <v>0</v>
      </c>
      <c r="L29" s="161"/>
      <c r="M29" s="444">
        <f t="shared" si="16"/>
        <v>0</v>
      </c>
      <c r="N29" s="404">
        <f>+E29+H29+K29</f>
        <v>0</v>
      </c>
      <c r="O29" s="161">
        <f>+F29+I29+L29</f>
        <v>0</v>
      </c>
      <c r="P29" s="403">
        <f t="shared" si="17"/>
        <v>0</v>
      </c>
      <c r="Q29" s="168">
        <f>'[2]ARC Spring'!$I32</f>
        <v>0</v>
      </c>
      <c r="R29" s="161"/>
      <c r="S29" s="448">
        <f t="shared" si="18"/>
        <v>0</v>
      </c>
      <c r="T29" s="476">
        <f>'[2]ARC Spring'!$J32</f>
        <v>0</v>
      </c>
      <c r="U29" s="161"/>
      <c r="V29" s="448">
        <f t="shared" si="19"/>
        <v>0</v>
      </c>
      <c r="W29" s="476">
        <f>'[2]ARC Spring'!$K32</f>
        <v>0</v>
      </c>
      <c r="X29" s="161"/>
      <c r="Y29" s="444">
        <f t="shared" si="20"/>
        <v>0</v>
      </c>
      <c r="Z29" s="168">
        <f>+Q29+T29+W29</f>
        <v>0</v>
      </c>
      <c r="AA29" s="161">
        <f>+R29+U29+X29</f>
        <v>0</v>
      </c>
      <c r="AB29" s="403">
        <f t="shared" si="21"/>
        <v>0</v>
      </c>
      <c r="AC29" s="168">
        <f t="shared" si="22"/>
        <v>0</v>
      </c>
      <c r="AD29" s="161">
        <f t="shared" si="22"/>
        <v>0</v>
      </c>
      <c r="AE29" s="403">
        <f t="shared" si="23"/>
        <v>0</v>
      </c>
      <c r="AF29" s="168">
        <f>'[2]ARC Spring'!$L32</f>
        <v>0</v>
      </c>
      <c r="AG29" s="161"/>
      <c r="AH29" s="448">
        <f t="shared" si="24"/>
        <v>0</v>
      </c>
      <c r="AI29" s="476">
        <f>'[2]ARC Spring'!$M32</f>
        <v>0</v>
      </c>
      <c r="AJ29" s="161"/>
      <c r="AK29" s="448">
        <f t="shared" si="25"/>
        <v>0</v>
      </c>
      <c r="AL29" s="476">
        <f>'[2]ARC Spring'!$N32</f>
        <v>0</v>
      </c>
      <c r="AM29" s="161"/>
      <c r="AN29" s="444">
        <f t="shared" si="26"/>
        <v>0</v>
      </c>
      <c r="AO29" s="404">
        <f t="shared" si="9"/>
        <v>0</v>
      </c>
      <c r="AP29" s="161">
        <f t="shared" si="9"/>
        <v>0</v>
      </c>
      <c r="AQ29" s="403">
        <f t="shared" si="27"/>
        <v>0</v>
      </c>
      <c r="AR29" s="168">
        <f>'[2]ARC Spring'!$O32</f>
        <v>0</v>
      </c>
      <c r="AS29" s="161"/>
      <c r="AT29" s="448">
        <f t="shared" si="28"/>
        <v>0</v>
      </c>
      <c r="AU29" s="476">
        <f>'[2]ARC Spring'!$P32</f>
        <v>0</v>
      </c>
      <c r="AV29" s="161"/>
      <c r="AW29" s="448">
        <f t="shared" si="29"/>
        <v>0</v>
      </c>
      <c r="AX29" s="476">
        <f>'[2]ARC Spring'!$Q32</f>
        <v>0</v>
      </c>
      <c r="AY29" s="161"/>
      <c r="AZ29" s="444">
        <f t="shared" si="30"/>
        <v>0</v>
      </c>
      <c r="BA29" s="272">
        <f t="shared" si="10"/>
        <v>0</v>
      </c>
      <c r="BB29" s="364">
        <f t="shared" si="10"/>
        <v>0</v>
      </c>
      <c r="BC29" s="364">
        <f t="shared" si="31"/>
        <v>0</v>
      </c>
      <c r="BD29" s="371">
        <f t="shared" si="11"/>
        <v>0</v>
      </c>
      <c r="BE29" s="372">
        <f t="shared" si="12"/>
        <v>0</v>
      </c>
      <c r="BF29" s="372">
        <f t="shared" si="32"/>
        <v>0</v>
      </c>
      <c r="BG29" s="371">
        <f t="shared" si="13"/>
        <v>0</v>
      </c>
      <c r="BH29" s="372">
        <f t="shared" si="13"/>
        <v>0</v>
      </c>
      <c r="BI29" s="372">
        <f t="shared" si="33"/>
        <v>0</v>
      </c>
      <c r="BJ29" s="436"/>
      <c r="BK29" s="160"/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'[2]ARC Spring'!$F33</f>
        <v>0</v>
      </c>
      <c r="F30" s="161"/>
      <c r="G30" s="448">
        <f t="shared" si="14"/>
        <v>0</v>
      </c>
      <c r="H30" s="476">
        <f>'[2]ARC Spring'!$G33</f>
        <v>0</v>
      </c>
      <c r="I30" s="161"/>
      <c r="J30" s="448">
        <f t="shared" si="15"/>
        <v>0</v>
      </c>
      <c r="K30" s="476">
        <f>'[2]ARC Spring'!$H33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8">
        <f>'[2]ARC Spring'!$I33</f>
        <v>0</v>
      </c>
      <c r="R30" s="161"/>
      <c r="S30" s="448">
        <f t="shared" si="18"/>
        <v>0</v>
      </c>
      <c r="T30" s="476">
        <f>'[2]ARC Spring'!$J33</f>
        <v>0</v>
      </c>
      <c r="U30" s="161"/>
      <c r="V30" s="448">
        <f t="shared" si="19"/>
        <v>0</v>
      </c>
      <c r="W30" s="476">
        <f>'[2]ARC Spring'!$K33</f>
        <v>0</v>
      </c>
      <c r="X30" s="161"/>
      <c r="Y30" s="444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8">
        <f>'[2]ARC Spring'!$L33</f>
        <v>0</v>
      </c>
      <c r="AG30" s="161"/>
      <c r="AH30" s="448">
        <f t="shared" si="24"/>
        <v>0</v>
      </c>
      <c r="AI30" s="476">
        <f>'[2]ARC Spring'!$M33</f>
        <v>0</v>
      </c>
      <c r="AJ30" s="161"/>
      <c r="AK30" s="448">
        <f t="shared" si="25"/>
        <v>0</v>
      </c>
      <c r="AL30" s="476">
        <f>'[2]ARC Spring'!$N33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8">
        <f>'[2]ARC Spring'!$O33</f>
        <v>0</v>
      </c>
      <c r="AS30" s="161"/>
      <c r="AT30" s="448">
        <f t="shared" si="28"/>
        <v>0</v>
      </c>
      <c r="AU30" s="476">
        <f>'[2]ARC Spring'!$P33</f>
        <v>0</v>
      </c>
      <c r="AV30" s="161"/>
      <c r="AW30" s="448">
        <f t="shared" si="29"/>
        <v>0</v>
      </c>
      <c r="AX30" s="476">
        <f>'[2]ARC Spring'!$Q33</f>
        <v>0</v>
      </c>
      <c r="AY30" s="161"/>
      <c r="AZ30" s="444">
        <f t="shared" si="30"/>
        <v>0</v>
      </c>
      <c r="BA30" s="272">
        <f t="shared" si="10"/>
        <v>0</v>
      </c>
      <c r="BB30" s="364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/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'[2]ARC Spring'!$F34</f>
        <v>0</v>
      </c>
      <c r="F31" s="161"/>
      <c r="G31" s="448">
        <f t="shared" si="14"/>
        <v>0</v>
      </c>
      <c r="H31" s="476">
        <f>'[2]ARC Spring'!$G34</f>
        <v>0</v>
      </c>
      <c r="I31" s="161"/>
      <c r="J31" s="448">
        <f t="shared" si="15"/>
        <v>0</v>
      </c>
      <c r="K31" s="476">
        <f>'[2]ARC Spring'!$H34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8">
        <f>'[2]ARC Spring'!$I34</f>
        <v>0</v>
      </c>
      <c r="R31" s="161"/>
      <c r="S31" s="448">
        <f t="shared" si="18"/>
        <v>0</v>
      </c>
      <c r="T31" s="476">
        <f>'[2]ARC Spring'!$J34</f>
        <v>0</v>
      </c>
      <c r="U31" s="161"/>
      <c r="V31" s="448">
        <f t="shared" si="19"/>
        <v>0</v>
      </c>
      <c r="W31" s="476">
        <f>'[2]ARC Spring'!$K34</f>
        <v>0</v>
      </c>
      <c r="X31" s="161"/>
      <c r="Y31" s="444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8">
        <f>'[2]ARC Spring'!$L34</f>
        <v>0</v>
      </c>
      <c r="AG31" s="161"/>
      <c r="AH31" s="448">
        <f t="shared" si="24"/>
        <v>0</v>
      </c>
      <c r="AI31" s="476">
        <f>'[2]ARC Spring'!$M34</f>
        <v>0</v>
      </c>
      <c r="AJ31" s="161"/>
      <c r="AK31" s="448">
        <f t="shared" si="25"/>
        <v>0</v>
      </c>
      <c r="AL31" s="476">
        <f>'[2]ARC Spring'!$N34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8">
        <f>'[2]ARC Spring'!$O34</f>
        <v>0</v>
      </c>
      <c r="AS31" s="161"/>
      <c r="AT31" s="448">
        <f t="shared" si="28"/>
        <v>0</v>
      </c>
      <c r="AU31" s="476">
        <f>'[2]ARC Spring'!$P34</f>
        <v>0</v>
      </c>
      <c r="AV31" s="161"/>
      <c r="AW31" s="448">
        <f t="shared" si="29"/>
        <v>0</v>
      </c>
      <c r="AX31" s="476">
        <f>'[2]ARC Spring'!$Q34</f>
        <v>0</v>
      </c>
      <c r="AY31" s="161"/>
      <c r="AZ31" s="444">
        <f t="shared" si="30"/>
        <v>0</v>
      </c>
      <c r="BA31" s="272">
        <f t="shared" si="10"/>
        <v>0</v>
      </c>
      <c r="BB31" s="364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/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'[2]ARC Spring'!$F35</f>
        <v>0</v>
      </c>
      <c r="F32" s="161"/>
      <c r="G32" s="448">
        <f t="shared" si="14"/>
        <v>0</v>
      </c>
      <c r="H32" s="476">
        <f>'[2]ARC Spring'!$G35</f>
        <v>0</v>
      </c>
      <c r="I32" s="161"/>
      <c r="J32" s="448">
        <f t="shared" si="15"/>
        <v>0</v>
      </c>
      <c r="K32" s="476">
        <f>'[2]ARC Spring'!$H35</f>
        <v>0</v>
      </c>
      <c r="L32" s="161"/>
      <c r="M32" s="444">
        <f t="shared" si="16"/>
        <v>0</v>
      </c>
      <c r="N32" s="404">
        <f t="shared" si="37"/>
        <v>0</v>
      </c>
      <c r="O32" s="161">
        <f t="shared" si="37"/>
        <v>0</v>
      </c>
      <c r="P32" s="403">
        <f t="shared" si="17"/>
        <v>0</v>
      </c>
      <c r="Q32" s="168">
        <f>'[2]ARC Spring'!$I35</f>
        <v>0</v>
      </c>
      <c r="R32" s="161"/>
      <c r="S32" s="448">
        <f t="shared" si="18"/>
        <v>0</v>
      </c>
      <c r="T32" s="476">
        <f>'[2]ARC Spring'!$J35</f>
        <v>0</v>
      </c>
      <c r="U32" s="161"/>
      <c r="V32" s="448">
        <f t="shared" si="19"/>
        <v>0</v>
      </c>
      <c r="W32" s="476">
        <f>'[2]ARC Spring'!$K35</f>
        <v>0</v>
      </c>
      <c r="X32" s="161"/>
      <c r="Y32" s="444">
        <f t="shared" si="20"/>
        <v>0</v>
      </c>
      <c r="Z32" s="168">
        <f t="shared" si="38"/>
        <v>0</v>
      </c>
      <c r="AA32" s="161">
        <f t="shared" si="38"/>
        <v>0</v>
      </c>
      <c r="AB32" s="403">
        <f t="shared" si="21"/>
        <v>0</v>
      </c>
      <c r="AC32" s="168">
        <f t="shared" si="22"/>
        <v>0</v>
      </c>
      <c r="AD32" s="161">
        <f t="shared" si="22"/>
        <v>0</v>
      </c>
      <c r="AE32" s="403">
        <f t="shared" si="23"/>
        <v>0</v>
      </c>
      <c r="AF32" s="168">
        <f>'[2]ARC Spring'!$L35</f>
        <v>0</v>
      </c>
      <c r="AG32" s="161"/>
      <c r="AH32" s="448">
        <f t="shared" si="24"/>
        <v>0</v>
      </c>
      <c r="AI32" s="476">
        <f>'[2]ARC Spring'!$M35</f>
        <v>0</v>
      </c>
      <c r="AJ32" s="161"/>
      <c r="AK32" s="448">
        <f t="shared" si="25"/>
        <v>0</v>
      </c>
      <c r="AL32" s="476">
        <f>'[2]ARC Spring'!$N35</f>
        <v>0</v>
      </c>
      <c r="AM32" s="161"/>
      <c r="AN32" s="444">
        <f t="shared" si="26"/>
        <v>0</v>
      </c>
      <c r="AO32" s="404">
        <f t="shared" si="9"/>
        <v>0</v>
      </c>
      <c r="AP32" s="161">
        <f t="shared" si="9"/>
        <v>0</v>
      </c>
      <c r="AQ32" s="403">
        <f t="shared" si="27"/>
        <v>0</v>
      </c>
      <c r="AR32" s="168">
        <f>'[2]ARC Spring'!$O35</f>
        <v>0</v>
      </c>
      <c r="AS32" s="161"/>
      <c r="AT32" s="448">
        <f t="shared" si="28"/>
        <v>0</v>
      </c>
      <c r="AU32" s="476">
        <f>'[2]ARC Spring'!$P35</f>
        <v>0</v>
      </c>
      <c r="AV32" s="161"/>
      <c r="AW32" s="448">
        <f t="shared" si="29"/>
        <v>0</v>
      </c>
      <c r="AX32" s="476">
        <f>'[2]ARC Spring'!$Q35</f>
        <v>0</v>
      </c>
      <c r="AY32" s="161"/>
      <c r="AZ32" s="444">
        <f t="shared" si="30"/>
        <v>0</v>
      </c>
      <c r="BA32" s="272">
        <f t="shared" si="10"/>
        <v>0</v>
      </c>
      <c r="BB32" s="364">
        <f t="shared" si="10"/>
        <v>0</v>
      </c>
      <c r="BC32" s="364">
        <f t="shared" si="31"/>
        <v>0</v>
      </c>
      <c r="BD32" s="371">
        <f t="shared" si="11"/>
        <v>0</v>
      </c>
      <c r="BE32" s="372">
        <f t="shared" si="12"/>
        <v>0</v>
      </c>
      <c r="BF32" s="372">
        <f t="shared" si="32"/>
        <v>0</v>
      </c>
      <c r="BG32" s="371">
        <f t="shared" si="13"/>
        <v>0</v>
      </c>
      <c r="BH32" s="372">
        <f t="shared" si="13"/>
        <v>0</v>
      </c>
      <c r="BI32" s="372">
        <f t="shared" si="33"/>
        <v>0</v>
      </c>
      <c r="BJ32" s="436"/>
      <c r="BK32" s="160"/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'[2]ARC Spring'!$F36</f>
        <v>0</v>
      </c>
      <c r="F33" s="161"/>
      <c r="G33" s="448">
        <f t="shared" si="14"/>
        <v>0</v>
      </c>
      <c r="H33" s="476">
        <f>'[2]ARC Spring'!$G36</f>
        <v>0</v>
      </c>
      <c r="I33" s="161"/>
      <c r="J33" s="448">
        <f t="shared" si="15"/>
        <v>0</v>
      </c>
      <c r="K33" s="476">
        <f>'[2]ARC Spring'!$H36</f>
        <v>0</v>
      </c>
      <c r="L33" s="161"/>
      <c r="M33" s="444">
        <f t="shared" si="16"/>
        <v>0</v>
      </c>
      <c r="N33" s="404">
        <f t="shared" si="37"/>
        <v>0</v>
      </c>
      <c r="O33" s="161">
        <f t="shared" si="37"/>
        <v>0</v>
      </c>
      <c r="P33" s="403">
        <f t="shared" si="17"/>
        <v>0</v>
      </c>
      <c r="Q33" s="168">
        <f>'[2]ARC Spring'!$I36</f>
        <v>0</v>
      </c>
      <c r="R33" s="161"/>
      <c r="S33" s="448">
        <f t="shared" si="18"/>
        <v>0</v>
      </c>
      <c r="T33" s="476">
        <f>'[2]ARC Spring'!$J36</f>
        <v>0</v>
      </c>
      <c r="U33" s="161"/>
      <c r="V33" s="448">
        <f t="shared" si="19"/>
        <v>0</v>
      </c>
      <c r="W33" s="476">
        <f>'[2]ARC Spring'!$K36</f>
        <v>0</v>
      </c>
      <c r="X33" s="161"/>
      <c r="Y33" s="444">
        <f t="shared" si="20"/>
        <v>0</v>
      </c>
      <c r="Z33" s="168">
        <f t="shared" si="38"/>
        <v>0</v>
      </c>
      <c r="AA33" s="161">
        <f t="shared" si="38"/>
        <v>0</v>
      </c>
      <c r="AB33" s="403">
        <f t="shared" si="21"/>
        <v>0</v>
      </c>
      <c r="AC33" s="168">
        <f t="shared" si="22"/>
        <v>0</v>
      </c>
      <c r="AD33" s="161">
        <f t="shared" si="22"/>
        <v>0</v>
      </c>
      <c r="AE33" s="403">
        <f t="shared" si="23"/>
        <v>0</v>
      </c>
      <c r="AF33" s="168">
        <f>'[2]ARC Spring'!$L36</f>
        <v>0</v>
      </c>
      <c r="AG33" s="161"/>
      <c r="AH33" s="448">
        <f t="shared" si="24"/>
        <v>0</v>
      </c>
      <c r="AI33" s="476">
        <f>'[2]ARC Spring'!$M36</f>
        <v>0</v>
      </c>
      <c r="AJ33" s="161"/>
      <c r="AK33" s="448">
        <f t="shared" si="25"/>
        <v>0</v>
      </c>
      <c r="AL33" s="476">
        <f>'[2]ARC Spring'!$N36</f>
        <v>0</v>
      </c>
      <c r="AM33" s="161"/>
      <c r="AN33" s="444">
        <f t="shared" si="26"/>
        <v>0</v>
      </c>
      <c r="AO33" s="404">
        <f t="shared" si="9"/>
        <v>0</v>
      </c>
      <c r="AP33" s="161">
        <f t="shared" si="9"/>
        <v>0</v>
      </c>
      <c r="AQ33" s="403">
        <f t="shared" si="27"/>
        <v>0</v>
      </c>
      <c r="AR33" s="168">
        <f>'[2]ARC Spring'!$O36</f>
        <v>0</v>
      </c>
      <c r="AS33" s="161"/>
      <c r="AT33" s="448">
        <f t="shared" si="28"/>
        <v>0</v>
      </c>
      <c r="AU33" s="476">
        <f>'[2]ARC Spring'!$P36</f>
        <v>0</v>
      </c>
      <c r="AV33" s="161"/>
      <c r="AW33" s="448">
        <f t="shared" si="29"/>
        <v>0</v>
      </c>
      <c r="AX33" s="476">
        <f>'[2]ARC Spring'!$Q36</f>
        <v>0</v>
      </c>
      <c r="AY33" s="161"/>
      <c r="AZ33" s="444">
        <f t="shared" si="30"/>
        <v>0</v>
      </c>
      <c r="BA33" s="272">
        <f t="shared" si="10"/>
        <v>0</v>
      </c>
      <c r="BB33" s="364">
        <f t="shared" si="10"/>
        <v>0</v>
      </c>
      <c r="BC33" s="364">
        <f t="shared" si="31"/>
        <v>0</v>
      </c>
      <c r="BD33" s="371">
        <f t="shared" si="11"/>
        <v>0</v>
      </c>
      <c r="BE33" s="372">
        <f t="shared" si="12"/>
        <v>0</v>
      </c>
      <c r="BF33" s="372">
        <f t="shared" si="32"/>
        <v>0</v>
      </c>
      <c r="BG33" s="371">
        <f t="shared" si="13"/>
        <v>0</v>
      </c>
      <c r="BH33" s="372">
        <f t="shared" si="13"/>
        <v>0</v>
      </c>
      <c r="BI33" s="372">
        <f t="shared" si="33"/>
        <v>0</v>
      </c>
      <c r="BJ33" s="436"/>
      <c r="BK33" s="160"/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'[2]ARC Spring'!$F37</f>
        <v>0</v>
      </c>
      <c r="F34" s="161"/>
      <c r="G34" s="448">
        <f t="shared" si="14"/>
        <v>0</v>
      </c>
      <c r="H34" s="476">
        <f>'[2]ARC Spring'!$G37</f>
        <v>0</v>
      </c>
      <c r="I34" s="161"/>
      <c r="J34" s="448">
        <f t="shared" si="15"/>
        <v>0</v>
      </c>
      <c r="K34" s="476">
        <f>'[2]ARC Spring'!$H37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8">
        <f>'[2]ARC Spring'!$I37</f>
        <v>0</v>
      </c>
      <c r="R34" s="161"/>
      <c r="S34" s="448">
        <f t="shared" si="18"/>
        <v>0</v>
      </c>
      <c r="T34" s="476">
        <f>'[2]ARC Spring'!$J37</f>
        <v>0</v>
      </c>
      <c r="U34" s="161"/>
      <c r="V34" s="448">
        <f t="shared" si="19"/>
        <v>0</v>
      </c>
      <c r="W34" s="476">
        <f>'[2]ARC Spring'!$K37</f>
        <v>0</v>
      </c>
      <c r="X34" s="161"/>
      <c r="Y34" s="444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8">
        <f>'[2]ARC Spring'!$L37</f>
        <v>0</v>
      </c>
      <c r="AG34" s="161"/>
      <c r="AH34" s="448">
        <f t="shared" si="24"/>
        <v>0</v>
      </c>
      <c r="AI34" s="476">
        <f>'[2]ARC Spring'!$M37</f>
        <v>0</v>
      </c>
      <c r="AJ34" s="161"/>
      <c r="AK34" s="448">
        <f t="shared" si="25"/>
        <v>0</v>
      </c>
      <c r="AL34" s="476">
        <f>'[2]ARC Spring'!$N37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8">
        <f>'[2]ARC Spring'!$O37</f>
        <v>0</v>
      </c>
      <c r="AS34" s="161"/>
      <c r="AT34" s="448">
        <f t="shared" si="28"/>
        <v>0</v>
      </c>
      <c r="AU34" s="476">
        <f>'[2]ARC Spring'!$P37</f>
        <v>0</v>
      </c>
      <c r="AV34" s="161"/>
      <c r="AW34" s="448">
        <f t="shared" si="29"/>
        <v>0</v>
      </c>
      <c r="AX34" s="476">
        <f>'[2]ARC Spring'!$Q37</f>
        <v>0</v>
      </c>
      <c r="AY34" s="161"/>
      <c r="AZ34" s="444">
        <f t="shared" si="30"/>
        <v>0</v>
      </c>
      <c r="BA34" s="272">
        <f t="shared" si="10"/>
        <v>0</v>
      </c>
      <c r="BB34" s="364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/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'[2]ARC Spring'!$F38</f>
        <v>0</v>
      </c>
      <c r="F35" s="161"/>
      <c r="G35" s="448">
        <f t="shared" si="14"/>
        <v>0</v>
      </c>
      <c r="H35" s="476">
        <f>'[2]ARC Spring'!$G38</f>
        <v>0</v>
      </c>
      <c r="I35" s="161"/>
      <c r="J35" s="448">
        <f t="shared" si="15"/>
        <v>0</v>
      </c>
      <c r="K35" s="476">
        <f>'[2]ARC Spring'!$H38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8">
        <f>'[2]ARC Spring'!$I38</f>
        <v>0</v>
      </c>
      <c r="R35" s="161"/>
      <c r="S35" s="448">
        <f t="shared" si="18"/>
        <v>0</v>
      </c>
      <c r="T35" s="476">
        <f>'[2]ARC Spring'!$J38</f>
        <v>0</v>
      </c>
      <c r="U35" s="161"/>
      <c r="V35" s="448">
        <f t="shared" si="19"/>
        <v>0</v>
      </c>
      <c r="W35" s="476">
        <f>'[2]ARC Spring'!$K38</f>
        <v>0</v>
      </c>
      <c r="X35" s="161"/>
      <c r="Y35" s="444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8">
        <f>'[2]ARC Spring'!$L38</f>
        <v>0</v>
      </c>
      <c r="AG35" s="161"/>
      <c r="AH35" s="448">
        <f t="shared" si="24"/>
        <v>0</v>
      </c>
      <c r="AI35" s="476">
        <f>'[2]ARC Spring'!$M38</f>
        <v>0</v>
      </c>
      <c r="AJ35" s="161"/>
      <c r="AK35" s="448">
        <f t="shared" si="25"/>
        <v>0</v>
      </c>
      <c r="AL35" s="476">
        <f>'[2]ARC Spring'!$N38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8">
        <f>'[2]ARC Spring'!$O38</f>
        <v>0</v>
      </c>
      <c r="AS35" s="161"/>
      <c r="AT35" s="448">
        <f t="shared" si="28"/>
        <v>0</v>
      </c>
      <c r="AU35" s="476">
        <f>'[2]ARC Spring'!$P38</f>
        <v>0</v>
      </c>
      <c r="AV35" s="161"/>
      <c r="AW35" s="448">
        <f t="shared" si="29"/>
        <v>0</v>
      </c>
      <c r="AX35" s="476">
        <f>'[2]ARC Spring'!$Q38</f>
        <v>0</v>
      </c>
      <c r="AY35" s="161"/>
      <c r="AZ35" s="444">
        <f t="shared" si="30"/>
        <v>0</v>
      </c>
      <c r="BA35" s="272">
        <f t="shared" si="10"/>
        <v>0</v>
      </c>
      <c r="BB35" s="364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/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'[2]ARC Spring'!$F39</f>
        <v>0</v>
      </c>
      <c r="F36" s="161"/>
      <c r="G36" s="448">
        <f t="shared" si="14"/>
        <v>0</v>
      </c>
      <c r="H36" s="476">
        <f>'[2]ARC Spring'!$G39</f>
        <v>0</v>
      </c>
      <c r="I36" s="161"/>
      <c r="J36" s="448">
        <f t="shared" si="15"/>
        <v>0</v>
      </c>
      <c r="K36" s="476">
        <f>'[2]ARC Spring'!$H39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8">
        <f>'[2]ARC Spring'!$I39</f>
        <v>0</v>
      </c>
      <c r="R36" s="161"/>
      <c r="S36" s="448">
        <f t="shared" si="18"/>
        <v>0</v>
      </c>
      <c r="T36" s="476">
        <f>'[2]ARC Spring'!$J39</f>
        <v>0</v>
      </c>
      <c r="U36" s="161"/>
      <c r="V36" s="448">
        <f t="shared" si="19"/>
        <v>0</v>
      </c>
      <c r="W36" s="476">
        <f>'[2]ARC Spring'!$K39</f>
        <v>0</v>
      </c>
      <c r="X36" s="161"/>
      <c r="Y36" s="444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8">
        <f>'[2]ARC Spring'!$L39</f>
        <v>0</v>
      </c>
      <c r="AG36" s="161"/>
      <c r="AH36" s="448">
        <f t="shared" si="24"/>
        <v>0</v>
      </c>
      <c r="AI36" s="476">
        <f>'[2]ARC Spring'!$M39</f>
        <v>0</v>
      </c>
      <c r="AJ36" s="161"/>
      <c r="AK36" s="448">
        <f t="shared" si="25"/>
        <v>0</v>
      </c>
      <c r="AL36" s="476">
        <f>'[2]ARC Spring'!$N39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8">
        <f>'[2]ARC Spring'!$O39</f>
        <v>0</v>
      </c>
      <c r="AS36" s="161"/>
      <c r="AT36" s="448">
        <f t="shared" si="28"/>
        <v>0</v>
      </c>
      <c r="AU36" s="476">
        <f>'[2]ARC Spring'!$P39</f>
        <v>0</v>
      </c>
      <c r="AV36" s="161"/>
      <c r="AW36" s="448">
        <f t="shared" si="29"/>
        <v>0</v>
      </c>
      <c r="AX36" s="476">
        <f>'[2]ARC Spring'!$Q39</f>
        <v>0</v>
      </c>
      <c r="AY36" s="161"/>
      <c r="AZ36" s="444">
        <f t="shared" si="30"/>
        <v>0</v>
      </c>
      <c r="BA36" s="272">
        <f t="shared" si="10"/>
        <v>0</v>
      </c>
      <c r="BB36" s="364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/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'[2]ARC Spring'!$F40</f>
        <v>0</v>
      </c>
      <c r="F37" s="161"/>
      <c r="G37" s="448">
        <f t="shared" si="14"/>
        <v>0</v>
      </c>
      <c r="H37" s="476">
        <f>'[2]ARC Spring'!$G40</f>
        <v>0</v>
      </c>
      <c r="I37" s="161"/>
      <c r="J37" s="448">
        <f t="shared" si="15"/>
        <v>0</v>
      </c>
      <c r="K37" s="476">
        <f>'[2]ARC Spring'!$H40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8">
        <f>'[2]ARC Spring'!$I40</f>
        <v>0</v>
      </c>
      <c r="R37" s="161"/>
      <c r="S37" s="448">
        <f t="shared" si="18"/>
        <v>0</v>
      </c>
      <c r="T37" s="476">
        <f>'[2]ARC Spring'!$J40</f>
        <v>0</v>
      </c>
      <c r="U37" s="161"/>
      <c r="V37" s="448">
        <f t="shared" si="19"/>
        <v>0</v>
      </c>
      <c r="W37" s="476">
        <f>'[2]ARC Spring'!$K40</f>
        <v>0</v>
      </c>
      <c r="X37" s="161"/>
      <c r="Y37" s="444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8">
        <f>'[2]ARC Spring'!$L40</f>
        <v>0</v>
      </c>
      <c r="AG37" s="161"/>
      <c r="AH37" s="448">
        <f t="shared" si="24"/>
        <v>0</v>
      </c>
      <c r="AI37" s="476">
        <f>'[2]ARC Spring'!$M40</f>
        <v>0</v>
      </c>
      <c r="AJ37" s="161"/>
      <c r="AK37" s="448">
        <f t="shared" si="25"/>
        <v>0</v>
      </c>
      <c r="AL37" s="476">
        <f>'[2]ARC Spring'!$N40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8">
        <f>'[2]ARC Spring'!$O40</f>
        <v>0</v>
      </c>
      <c r="AS37" s="161"/>
      <c r="AT37" s="448">
        <f t="shared" si="28"/>
        <v>0</v>
      </c>
      <c r="AU37" s="476">
        <f>'[2]ARC Spring'!$P40</f>
        <v>0</v>
      </c>
      <c r="AV37" s="161"/>
      <c r="AW37" s="448">
        <f t="shared" si="29"/>
        <v>0</v>
      </c>
      <c r="AX37" s="476">
        <f>'[2]ARC Spring'!$Q40</f>
        <v>0</v>
      </c>
      <c r="AY37" s="161"/>
      <c r="AZ37" s="444">
        <f t="shared" si="30"/>
        <v>0</v>
      </c>
      <c r="BA37" s="272">
        <f t="shared" si="10"/>
        <v>0</v>
      </c>
      <c r="BB37" s="364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/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'[2]ARC Spring'!$F41</f>
        <v>0</v>
      </c>
      <c r="F38" s="161"/>
      <c r="G38" s="448">
        <f t="shared" si="14"/>
        <v>0</v>
      </c>
      <c r="H38" s="476">
        <f>'[2]ARC Spring'!$G41</f>
        <v>0</v>
      </c>
      <c r="I38" s="161"/>
      <c r="J38" s="448">
        <f t="shared" si="15"/>
        <v>0</v>
      </c>
      <c r="K38" s="476">
        <f>'[2]ARC Spring'!$H41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8">
        <f>'[2]ARC Spring'!$I41</f>
        <v>0</v>
      </c>
      <c r="R38" s="161"/>
      <c r="S38" s="448">
        <f t="shared" si="18"/>
        <v>0</v>
      </c>
      <c r="T38" s="476">
        <f>'[2]ARC Spring'!$J41</f>
        <v>0</v>
      </c>
      <c r="U38" s="161"/>
      <c r="V38" s="448">
        <f t="shared" si="19"/>
        <v>0</v>
      </c>
      <c r="W38" s="476">
        <f>'[2]ARC Spring'!$K41</f>
        <v>0</v>
      </c>
      <c r="X38" s="161"/>
      <c r="Y38" s="444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8">
        <f>'[2]ARC Spring'!$L41</f>
        <v>0</v>
      </c>
      <c r="AG38" s="161"/>
      <c r="AH38" s="448">
        <f t="shared" si="24"/>
        <v>0</v>
      </c>
      <c r="AI38" s="476">
        <f>'[2]ARC Spring'!$M41</f>
        <v>0</v>
      </c>
      <c r="AJ38" s="161"/>
      <c r="AK38" s="448">
        <f t="shared" si="25"/>
        <v>0</v>
      </c>
      <c r="AL38" s="476">
        <f>'[2]ARC Spring'!$N41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8">
        <f>'[2]ARC Spring'!$O41</f>
        <v>0</v>
      </c>
      <c r="AS38" s="161"/>
      <c r="AT38" s="448">
        <f t="shared" si="28"/>
        <v>0</v>
      </c>
      <c r="AU38" s="476">
        <f>'[2]ARC Spring'!$P41</f>
        <v>0</v>
      </c>
      <c r="AV38" s="161"/>
      <c r="AW38" s="448">
        <f t="shared" si="29"/>
        <v>0</v>
      </c>
      <c r="AX38" s="476">
        <f>'[2]ARC Spring'!$Q41</f>
        <v>0</v>
      </c>
      <c r="AY38" s="161"/>
      <c r="AZ38" s="444">
        <f t="shared" si="30"/>
        <v>0</v>
      </c>
      <c r="BA38" s="272">
        <f t="shared" si="10"/>
        <v>0</v>
      </c>
      <c r="BB38" s="364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/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'[2]ARC Spring'!$F42</f>
        <v>0</v>
      </c>
      <c r="F39" s="161"/>
      <c r="G39" s="448">
        <f t="shared" si="14"/>
        <v>0</v>
      </c>
      <c r="H39" s="476">
        <f>'[2]ARC Spring'!$G42</f>
        <v>0</v>
      </c>
      <c r="I39" s="161"/>
      <c r="J39" s="448">
        <f t="shared" si="15"/>
        <v>0</v>
      </c>
      <c r="K39" s="476">
        <f>'[2]ARC Spring'!$H42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8">
        <f>'[2]ARC Spring'!$I42</f>
        <v>0</v>
      </c>
      <c r="R39" s="161"/>
      <c r="S39" s="448">
        <f t="shared" si="18"/>
        <v>0</v>
      </c>
      <c r="T39" s="476">
        <f>'[2]ARC Spring'!$J42</f>
        <v>0</v>
      </c>
      <c r="U39" s="161"/>
      <c r="V39" s="448">
        <f t="shared" si="19"/>
        <v>0</v>
      </c>
      <c r="W39" s="476">
        <f>'[2]ARC Spring'!$K42</f>
        <v>0</v>
      </c>
      <c r="X39" s="161"/>
      <c r="Y39" s="444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8">
        <f>'[2]ARC Spring'!$L42</f>
        <v>0</v>
      </c>
      <c r="AG39" s="161"/>
      <c r="AH39" s="448">
        <f t="shared" si="24"/>
        <v>0</v>
      </c>
      <c r="AI39" s="476">
        <f>'[2]ARC Spring'!$M42</f>
        <v>0</v>
      </c>
      <c r="AJ39" s="161"/>
      <c r="AK39" s="448">
        <f t="shared" si="25"/>
        <v>0</v>
      </c>
      <c r="AL39" s="476">
        <f>'[2]ARC Spring'!$N42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8">
        <f>'[2]ARC Spring'!$O42</f>
        <v>0</v>
      </c>
      <c r="AS39" s="161"/>
      <c r="AT39" s="448">
        <f t="shared" si="28"/>
        <v>0</v>
      </c>
      <c r="AU39" s="476">
        <f>'[2]ARC Spring'!$P42</f>
        <v>0</v>
      </c>
      <c r="AV39" s="161"/>
      <c r="AW39" s="448">
        <f t="shared" si="29"/>
        <v>0</v>
      </c>
      <c r="AX39" s="476">
        <f>'[2]ARC Spring'!$Q42</f>
        <v>0</v>
      </c>
      <c r="AY39" s="161"/>
      <c r="AZ39" s="444">
        <f t="shared" si="30"/>
        <v>0</v>
      </c>
      <c r="BA39" s="272">
        <f t="shared" si="10"/>
        <v>0</v>
      </c>
      <c r="BB39" s="364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/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'[2]ARC Spring'!$F43</f>
        <v>0</v>
      </c>
      <c r="F40" s="161"/>
      <c r="G40" s="448">
        <f t="shared" si="14"/>
        <v>0</v>
      </c>
      <c r="H40" s="476">
        <f>'[2]ARC Spring'!$G43</f>
        <v>0</v>
      </c>
      <c r="I40" s="161"/>
      <c r="J40" s="448">
        <f t="shared" si="15"/>
        <v>0</v>
      </c>
      <c r="K40" s="476">
        <f>'[2]ARC Spring'!$H43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8">
        <f>'[2]ARC Spring'!$I43</f>
        <v>0</v>
      </c>
      <c r="R40" s="161"/>
      <c r="S40" s="448">
        <f t="shared" si="18"/>
        <v>0</v>
      </c>
      <c r="T40" s="476">
        <f>'[2]ARC Spring'!$J43</f>
        <v>0</v>
      </c>
      <c r="U40" s="161"/>
      <c r="V40" s="448">
        <f t="shared" si="19"/>
        <v>0</v>
      </c>
      <c r="W40" s="476">
        <f>'[2]ARC Spring'!$K43</f>
        <v>0</v>
      </c>
      <c r="X40" s="161"/>
      <c r="Y40" s="444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8">
        <f>'[2]ARC Spring'!$L43</f>
        <v>0</v>
      </c>
      <c r="AG40" s="161"/>
      <c r="AH40" s="448">
        <f t="shared" si="24"/>
        <v>0</v>
      </c>
      <c r="AI40" s="476">
        <f>'[2]ARC Spring'!$M43</f>
        <v>0</v>
      </c>
      <c r="AJ40" s="161"/>
      <c r="AK40" s="448">
        <f t="shared" si="25"/>
        <v>0</v>
      </c>
      <c r="AL40" s="476">
        <f>'[2]ARC Spring'!$N43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8">
        <f>'[2]ARC Spring'!$O43</f>
        <v>0</v>
      </c>
      <c r="AS40" s="161"/>
      <c r="AT40" s="448">
        <f t="shared" si="28"/>
        <v>0</v>
      </c>
      <c r="AU40" s="476">
        <f>'[2]ARC Spring'!$P43</f>
        <v>0</v>
      </c>
      <c r="AV40" s="161"/>
      <c r="AW40" s="448">
        <f t="shared" si="29"/>
        <v>0</v>
      </c>
      <c r="AX40" s="476">
        <f>'[2]ARC Spring'!$Q43</f>
        <v>0</v>
      </c>
      <c r="AY40" s="161"/>
      <c r="AZ40" s="444">
        <f t="shared" si="30"/>
        <v>0</v>
      </c>
      <c r="BA40" s="272">
        <f t="shared" si="10"/>
        <v>0</v>
      </c>
      <c r="BB40" s="364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/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'[2]ARC Spring'!$F44</f>
        <v>0</v>
      </c>
      <c r="F41" s="161"/>
      <c r="G41" s="448">
        <f t="shared" si="14"/>
        <v>0</v>
      </c>
      <c r="H41" s="476">
        <f>'[2]ARC Spring'!$G44</f>
        <v>0</v>
      </c>
      <c r="I41" s="161"/>
      <c r="J41" s="448">
        <f t="shared" si="15"/>
        <v>0</v>
      </c>
      <c r="K41" s="476">
        <f>'[2]ARC Spring'!$H44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8">
        <f>'[2]ARC Spring'!$I44</f>
        <v>0</v>
      </c>
      <c r="R41" s="161"/>
      <c r="S41" s="448">
        <f t="shared" si="18"/>
        <v>0</v>
      </c>
      <c r="T41" s="476">
        <f>'[2]ARC Spring'!$J44</f>
        <v>0</v>
      </c>
      <c r="U41" s="161"/>
      <c r="V41" s="448">
        <f t="shared" si="19"/>
        <v>0</v>
      </c>
      <c r="W41" s="476">
        <f>'[2]ARC Spring'!$K44</f>
        <v>0</v>
      </c>
      <c r="X41" s="161"/>
      <c r="Y41" s="444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8">
        <f>'[2]ARC Spring'!$L44</f>
        <v>0</v>
      </c>
      <c r="AG41" s="161"/>
      <c r="AH41" s="448">
        <f t="shared" si="24"/>
        <v>0</v>
      </c>
      <c r="AI41" s="476">
        <f>'[2]ARC Spring'!$M44</f>
        <v>0</v>
      </c>
      <c r="AJ41" s="161"/>
      <c r="AK41" s="448">
        <f t="shared" si="25"/>
        <v>0</v>
      </c>
      <c r="AL41" s="476">
        <f>'[2]ARC Spring'!$N44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8">
        <f>'[2]ARC Spring'!$O44</f>
        <v>0</v>
      </c>
      <c r="AS41" s="161"/>
      <c r="AT41" s="448">
        <f t="shared" si="28"/>
        <v>0</v>
      </c>
      <c r="AU41" s="476">
        <f>'[2]ARC Spring'!$P44</f>
        <v>0</v>
      </c>
      <c r="AV41" s="161"/>
      <c r="AW41" s="448">
        <f t="shared" si="29"/>
        <v>0</v>
      </c>
      <c r="AX41" s="476">
        <f>'[2]ARC Spring'!$Q44</f>
        <v>0</v>
      </c>
      <c r="AY41" s="161"/>
      <c r="AZ41" s="444">
        <f t="shared" si="30"/>
        <v>0</v>
      </c>
      <c r="BA41" s="272">
        <f t="shared" si="10"/>
        <v>0</v>
      </c>
      <c r="BB41" s="364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/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'[2]ARC Spring'!$F45</f>
        <v>0</v>
      </c>
      <c r="F42" s="161"/>
      <c r="G42" s="448">
        <f t="shared" si="14"/>
        <v>0</v>
      </c>
      <c r="H42" s="476">
        <f>'[2]ARC Spring'!$G45</f>
        <v>0</v>
      </c>
      <c r="I42" s="161"/>
      <c r="J42" s="448">
        <f t="shared" si="15"/>
        <v>0</v>
      </c>
      <c r="K42" s="476">
        <f>'[2]ARC Spring'!$H45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8">
        <f>'[2]ARC Spring'!$I45</f>
        <v>0</v>
      </c>
      <c r="R42" s="161"/>
      <c r="S42" s="448">
        <f t="shared" si="18"/>
        <v>0</v>
      </c>
      <c r="T42" s="476">
        <f>'[2]ARC Spring'!$J45</f>
        <v>0</v>
      </c>
      <c r="U42" s="161"/>
      <c r="V42" s="448">
        <f t="shared" si="19"/>
        <v>0</v>
      </c>
      <c r="W42" s="476">
        <f>'[2]ARC Spring'!$K45</f>
        <v>0</v>
      </c>
      <c r="X42" s="161"/>
      <c r="Y42" s="444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8">
        <f>'[2]ARC Spring'!$L45</f>
        <v>0</v>
      </c>
      <c r="AG42" s="161"/>
      <c r="AH42" s="448">
        <f t="shared" si="24"/>
        <v>0</v>
      </c>
      <c r="AI42" s="476">
        <f>'[2]ARC Spring'!$M45</f>
        <v>0</v>
      </c>
      <c r="AJ42" s="161"/>
      <c r="AK42" s="448">
        <f t="shared" si="25"/>
        <v>0</v>
      </c>
      <c r="AL42" s="476">
        <f>'[2]ARC Spring'!$N45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8">
        <f>'[2]ARC Spring'!$O45</f>
        <v>0</v>
      </c>
      <c r="AS42" s="161"/>
      <c r="AT42" s="448">
        <f t="shared" si="28"/>
        <v>0</v>
      </c>
      <c r="AU42" s="476">
        <f>'[2]ARC Spring'!$P45</f>
        <v>0</v>
      </c>
      <c r="AV42" s="161"/>
      <c r="AW42" s="448">
        <f t="shared" si="29"/>
        <v>0</v>
      </c>
      <c r="AX42" s="476">
        <f>'[2]ARC Spring'!$Q45</f>
        <v>0</v>
      </c>
      <c r="AY42" s="161"/>
      <c r="AZ42" s="444">
        <f t="shared" si="30"/>
        <v>0</v>
      </c>
      <c r="BA42" s="272">
        <f t="shared" si="10"/>
        <v>0</v>
      </c>
      <c r="BB42" s="364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/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'[2]ARC Spring'!$F46</f>
        <v>0</v>
      </c>
      <c r="F43" s="161"/>
      <c r="G43" s="448">
        <f t="shared" si="14"/>
        <v>0</v>
      </c>
      <c r="H43" s="476">
        <f>'[2]ARC Spring'!$G46</f>
        <v>0</v>
      </c>
      <c r="I43" s="161"/>
      <c r="J43" s="448">
        <f t="shared" si="15"/>
        <v>0</v>
      </c>
      <c r="K43" s="476">
        <f>'[2]ARC Spring'!$H46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8">
        <f>'[2]ARC Spring'!$I46</f>
        <v>0</v>
      </c>
      <c r="R43" s="161"/>
      <c r="S43" s="448">
        <f t="shared" si="18"/>
        <v>0</v>
      </c>
      <c r="T43" s="476">
        <f>'[2]ARC Spring'!$J46</f>
        <v>0</v>
      </c>
      <c r="U43" s="161"/>
      <c r="V43" s="448">
        <f t="shared" si="19"/>
        <v>0</v>
      </c>
      <c r="W43" s="476">
        <f>'[2]ARC Spring'!$K46</f>
        <v>0</v>
      </c>
      <c r="X43" s="161"/>
      <c r="Y43" s="444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8">
        <f>'[2]ARC Spring'!$L46</f>
        <v>0</v>
      </c>
      <c r="AG43" s="161"/>
      <c r="AH43" s="448">
        <f t="shared" si="24"/>
        <v>0</v>
      </c>
      <c r="AI43" s="476">
        <f>'[2]ARC Spring'!$M46</f>
        <v>0</v>
      </c>
      <c r="AJ43" s="161"/>
      <c r="AK43" s="448">
        <f t="shared" si="25"/>
        <v>0</v>
      </c>
      <c r="AL43" s="476">
        <f>'[2]ARC Spring'!$N46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8">
        <f>'[2]ARC Spring'!$O46</f>
        <v>0</v>
      </c>
      <c r="AS43" s="161"/>
      <c r="AT43" s="448">
        <f t="shared" si="28"/>
        <v>0</v>
      </c>
      <c r="AU43" s="476">
        <f>'[2]ARC Spring'!$P46</f>
        <v>0</v>
      </c>
      <c r="AV43" s="161"/>
      <c r="AW43" s="448">
        <f t="shared" si="29"/>
        <v>0</v>
      </c>
      <c r="AX43" s="476">
        <f>'[2]ARC Spring'!$Q46</f>
        <v>0</v>
      </c>
      <c r="AY43" s="161"/>
      <c r="AZ43" s="444">
        <f t="shared" si="30"/>
        <v>0</v>
      </c>
      <c r="BA43" s="272">
        <f t="shared" si="10"/>
        <v>0</v>
      </c>
      <c r="BB43" s="364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/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'[2]ARC Spring'!$F47</f>
        <v>0</v>
      </c>
      <c r="F44" s="161"/>
      <c r="G44" s="448">
        <f t="shared" si="14"/>
        <v>0</v>
      </c>
      <c r="H44" s="476">
        <f>'[2]ARC Spring'!$G47</f>
        <v>0</v>
      </c>
      <c r="I44" s="161"/>
      <c r="J44" s="448">
        <f t="shared" si="15"/>
        <v>0</v>
      </c>
      <c r="K44" s="476">
        <f>'[2]ARC Spring'!$H47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8">
        <f>'[2]ARC Spring'!$I47</f>
        <v>0</v>
      </c>
      <c r="R44" s="161"/>
      <c r="S44" s="448">
        <f t="shared" si="18"/>
        <v>0</v>
      </c>
      <c r="T44" s="476">
        <f>'[2]ARC Spring'!$J47</f>
        <v>0</v>
      </c>
      <c r="U44" s="161"/>
      <c r="V44" s="448">
        <f t="shared" si="19"/>
        <v>0</v>
      </c>
      <c r="W44" s="476">
        <f>'[2]ARC Spring'!$K47</f>
        <v>0</v>
      </c>
      <c r="X44" s="161"/>
      <c r="Y44" s="444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8">
        <f>'[2]ARC Spring'!$L47</f>
        <v>0</v>
      </c>
      <c r="AG44" s="161"/>
      <c r="AH44" s="448">
        <f t="shared" si="24"/>
        <v>0</v>
      </c>
      <c r="AI44" s="476">
        <f>'[2]ARC Spring'!$M47</f>
        <v>0</v>
      </c>
      <c r="AJ44" s="161"/>
      <c r="AK44" s="448">
        <f t="shared" si="25"/>
        <v>0</v>
      </c>
      <c r="AL44" s="476">
        <f>'[2]ARC Spring'!$N47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8">
        <f>'[2]ARC Spring'!$O47</f>
        <v>0</v>
      </c>
      <c r="AS44" s="161"/>
      <c r="AT44" s="448">
        <f t="shared" si="28"/>
        <v>0</v>
      </c>
      <c r="AU44" s="476">
        <f>'[2]ARC Spring'!$P47</f>
        <v>0</v>
      </c>
      <c r="AV44" s="161"/>
      <c r="AW44" s="448">
        <f t="shared" si="29"/>
        <v>0</v>
      </c>
      <c r="AX44" s="476">
        <f>'[2]ARC Spring'!$Q47</f>
        <v>0</v>
      </c>
      <c r="AY44" s="161"/>
      <c r="AZ44" s="444">
        <f t="shared" si="30"/>
        <v>0</v>
      </c>
      <c r="BA44" s="272">
        <f t="shared" si="10"/>
        <v>0</v>
      </c>
      <c r="BB44" s="364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/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'[2]ARC Spring'!$F48</f>
        <v>0</v>
      </c>
      <c r="F45" s="161"/>
      <c r="G45" s="448">
        <f t="shared" si="14"/>
        <v>0</v>
      </c>
      <c r="H45" s="476">
        <f>'[2]ARC Spring'!$G48</f>
        <v>0</v>
      </c>
      <c r="I45" s="161"/>
      <c r="J45" s="448">
        <f t="shared" si="15"/>
        <v>0</v>
      </c>
      <c r="K45" s="476">
        <f>'[2]ARC Spring'!$H48</f>
        <v>0</v>
      </c>
      <c r="L45" s="161"/>
      <c r="M45" s="444">
        <f t="shared" si="16"/>
        <v>0</v>
      </c>
      <c r="N45" s="404">
        <f t="shared" si="39"/>
        <v>0</v>
      </c>
      <c r="O45" s="161">
        <f t="shared" si="39"/>
        <v>0</v>
      </c>
      <c r="P45" s="403">
        <f t="shared" si="17"/>
        <v>0</v>
      </c>
      <c r="Q45" s="168">
        <f>'[2]ARC Spring'!$I48</f>
        <v>0</v>
      </c>
      <c r="R45" s="161"/>
      <c r="S45" s="448">
        <f t="shared" si="18"/>
        <v>0</v>
      </c>
      <c r="T45" s="476">
        <f>'[2]ARC Spring'!$J48</f>
        <v>0</v>
      </c>
      <c r="U45" s="161"/>
      <c r="V45" s="448">
        <f t="shared" si="19"/>
        <v>0</v>
      </c>
      <c r="W45" s="476">
        <f>'[2]ARC Spring'!$K48</f>
        <v>0</v>
      </c>
      <c r="X45" s="161"/>
      <c r="Y45" s="444">
        <f t="shared" si="20"/>
        <v>0</v>
      </c>
      <c r="Z45" s="168">
        <f t="shared" si="40"/>
        <v>0</v>
      </c>
      <c r="AA45" s="161">
        <f t="shared" si="40"/>
        <v>0</v>
      </c>
      <c r="AB45" s="403">
        <f t="shared" si="21"/>
        <v>0</v>
      </c>
      <c r="AC45" s="168">
        <f t="shared" si="22"/>
        <v>0</v>
      </c>
      <c r="AD45" s="161">
        <f t="shared" si="22"/>
        <v>0</v>
      </c>
      <c r="AE45" s="403">
        <f t="shared" si="23"/>
        <v>0</v>
      </c>
      <c r="AF45" s="168">
        <f>'[2]ARC Spring'!$L48</f>
        <v>0</v>
      </c>
      <c r="AG45" s="161"/>
      <c r="AH45" s="448">
        <f t="shared" si="24"/>
        <v>0</v>
      </c>
      <c r="AI45" s="476">
        <f>'[2]ARC Spring'!$M48</f>
        <v>0</v>
      </c>
      <c r="AJ45" s="161"/>
      <c r="AK45" s="448">
        <f t="shared" si="25"/>
        <v>0</v>
      </c>
      <c r="AL45" s="476">
        <f>'[2]ARC Spring'!$N48</f>
        <v>0</v>
      </c>
      <c r="AM45" s="161"/>
      <c r="AN45" s="444">
        <f t="shared" si="26"/>
        <v>0</v>
      </c>
      <c r="AO45" s="404">
        <f t="shared" si="9"/>
        <v>0</v>
      </c>
      <c r="AP45" s="161">
        <f t="shared" si="9"/>
        <v>0</v>
      </c>
      <c r="AQ45" s="403">
        <f t="shared" si="27"/>
        <v>0</v>
      </c>
      <c r="AR45" s="168">
        <f>'[2]ARC Spring'!$O48</f>
        <v>0</v>
      </c>
      <c r="AS45" s="161"/>
      <c r="AT45" s="448">
        <f t="shared" si="28"/>
        <v>0</v>
      </c>
      <c r="AU45" s="476">
        <f>'[2]ARC Spring'!$P48</f>
        <v>0</v>
      </c>
      <c r="AV45" s="161"/>
      <c r="AW45" s="448">
        <f t="shared" si="29"/>
        <v>0</v>
      </c>
      <c r="AX45" s="476">
        <f>'[2]ARC Spring'!$Q48</f>
        <v>0</v>
      </c>
      <c r="AY45" s="161"/>
      <c r="AZ45" s="444">
        <f t="shared" si="30"/>
        <v>0</v>
      </c>
      <c r="BA45" s="272">
        <f t="shared" si="10"/>
        <v>0</v>
      </c>
      <c r="BB45" s="364">
        <f t="shared" si="10"/>
        <v>0</v>
      </c>
      <c r="BC45" s="364">
        <f t="shared" si="31"/>
        <v>0</v>
      </c>
      <c r="BD45" s="371">
        <f t="shared" si="11"/>
        <v>0</v>
      </c>
      <c r="BE45" s="372">
        <f t="shared" si="12"/>
        <v>0</v>
      </c>
      <c r="BF45" s="372">
        <f t="shared" si="32"/>
        <v>0</v>
      </c>
      <c r="BG45" s="371">
        <f t="shared" si="13"/>
        <v>0</v>
      </c>
      <c r="BH45" s="372">
        <f t="shared" si="13"/>
        <v>0</v>
      </c>
      <c r="BI45" s="372">
        <f t="shared" si="33"/>
        <v>0</v>
      </c>
      <c r="BJ45" s="436"/>
      <c r="BK45" s="160"/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'[2]ARC Spring'!$F49</f>
        <v>0</v>
      </c>
      <c r="F46" s="161"/>
      <c r="G46" s="448">
        <f t="shared" si="14"/>
        <v>0</v>
      </c>
      <c r="H46" s="476">
        <f>'[2]ARC Spring'!$G49</f>
        <v>0</v>
      </c>
      <c r="I46" s="161"/>
      <c r="J46" s="448">
        <f t="shared" si="15"/>
        <v>0</v>
      </c>
      <c r="K46" s="476">
        <f>'[2]ARC Spring'!$H49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8">
        <f>'[2]ARC Spring'!$I49</f>
        <v>0</v>
      </c>
      <c r="R46" s="161"/>
      <c r="S46" s="448">
        <f t="shared" si="18"/>
        <v>0</v>
      </c>
      <c r="T46" s="476">
        <f>'[2]ARC Spring'!$J49</f>
        <v>0</v>
      </c>
      <c r="U46" s="161"/>
      <c r="V46" s="448">
        <f t="shared" si="19"/>
        <v>0</v>
      </c>
      <c r="W46" s="476">
        <f>'[2]ARC Spring'!$K49</f>
        <v>0</v>
      </c>
      <c r="X46" s="161"/>
      <c r="Y46" s="444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8">
        <f>'[2]ARC Spring'!$L49</f>
        <v>0</v>
      </c>
      <c r="AG46" s="161"/>
      <c r="AH46" s="448">
        <f t="shared" si="24"/>
        <v>0</v>
      </c>
      <c r="AI46" s="476">
        <f>'[2]ARC Spring'!$M49</f>
        <v>0</v>
      </c>
      <c r="AJ46" s="161"/>
      <c r="AK46" s="448">
        <f t="shared" si="25"/>
        <v>0</v>
      </c>
      <c r="AL46" s="476">
        <f>'[2]ARC Spring'!$N49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8">
        <f>'[2]ARC Spring'!$O49</f>
        <v>0</v>
      </c>
      <c r="AS46" s="161"/>
      <c r="AT46" s="448">
        <f t="shared" si="28"/>
        <v>0</v>
      </c>
      <c r="AU46" s="476">
        <f>'[2]ARC Spring'!$P49</f>
        <v>0</v>
      </c>
      <c r="AV46" s="161"/>
      <c r="AW46" s="448">
        <f t="shared" si="29"/>
        <v>0</v>
      </c>
      <c r="AX46" s="476">
        <f>'[2]ARC Spring'!$Q49</f>
        <v>0</v>
      </c>
      <c r="AY46" s="161"/>
      <c r="AZ46" s="444">
        <f t="shared" si="30"/>
        <v>0</v>
      </c>
      <c r="BA46" s="272">
        <f t="shared" si="10"/>
        <v>0</v>
      </c>
      <c r="BB46" s="364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/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'[2]ARC Spring'!$F50</f>
        <v>0</v>
      </c>
      <c r="F47" s="161"/>
      <c r="G47" s="448">
        <f t="shared" si="14"/>
        <v>0</v>
      </c>
      <c r="H47" s="476">
        <f>'[2]ARC Spring'!$G50</f>
        <v>0</v>
      </c>
      <c r="I47" s="161"/>
      <c r="J47" s="448">
        <f t="shared" si="15"/>
        <v>0</v>
      </c>
      <c r="K47" s="476">
        <f>'[2]ARC Spring'!$H50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8">
        <f>'[2]ARC Spring'!$I50</f>
        <v>0</v>
      </c>
      <c r="R47" s="161"/>
      <c r="S47" s="448">
        <f t="shared" si="18"/>
        <v>0</v>
      </c>
      <c r="T47" s="476">
        <f>'[2]ARC Spring'!$J50</f>
        <v>0</v>
      </c>
      <c r="U47" s="161"/>
      <c r="V47" s="448">
        <f t="shared" si="19"/>
        <v>0</v>
      </c>
      <c r="W47" s="476">
        <f>'[2]ARC Spring'!$K50</f>
        <v>0</v>
      </c>
      <c r="X47" s="161"/>
      <c r="Y47" s="444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8">
        <f>'[2]ARC Spring'!$L50</f>
        <v>0</v>
      </c>
      <c r="AG47" s="161"/>
      <c r="AH47" s="448">
        <f t="shared" si="24"/>
        <v>0</v>
      </c>
      <c r="AI47" s="476">
        <f>'[2]ARC Spring'!$M50</f>
        <v>0</v>
      </c>
      <c r="AJ47" s="161"/>
      <c r="AK47" s="448">
        <f t="shared" si="25"/>
        <v>0</v>
      </c>
      <c r="AL47" s="476">
        <f>'[2]ARC Spring'!$N50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8">
        <f>'[2]ARC Spring'!$O50</f>
        <v>0</v>
      </c>
      <c r="AS47" s="161"/>
      <c r="AT47" s="448">
        <f t="shared" si="28"/>
        <v>0</v>
      </c>
      <c r="AU47" s="476">
        <f>'[2]ARC Spring'!$P50</f>
        <v>0</v>
      </c>
      <c r="AV47" s="161"/>
      <c r="AW47" s="448">
        <f t="shared" si="29"/>
        <v>0</v>
      </c>
      <c r="AX47" s="476">
        <f>'[2]ARC Spring'!$Q50</f>
        <v>0</v>
      </c>
      <c r="AY47" s="161"/>
      <c r="AZ47" s="444">
        <f t="shared" si="30"/>
        <v>0</v>
      </c>
      <c r="BA47" s="272">
        <f t="shared" si="10"/>
        <v>0</v>
      </c>
      <c r="BB47" s="364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/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'[2]ARC Spring'!$F51</f>
        <v>0</v>
      </c>
      <c r="F48" s="161"/>
      <c r="G48" s="448">
        <f t="shared" si="14"/>
        <v>0</v>
      </c>
      <c r="H48" s="476">
        <f>'[2]ARC Spring'!$G51</f>
        <v>0</v>
      </c>
      <c r="I48" s="161"/>
      <c r="J48" s="448">
        <f t="shared" si="15"/>
        <v>0</v>
      </c>
      <c r="K48" s="476">
        <f>'[2]ARC Spring'!$H51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8">
        <f>'[2]ARC Spring'!$I51</f>
        <v>0</v>
      </c>
      <c r="R48" s="161"/>
      <c r="S48" s="448">
        <f t="shared" si="18"/>
        <v>0</v>
      </c>
      <c r="T48" s="476">
        <f>'[2]ARC Spring'!$J51</f>
        <v>0</v>
      </c>
      <c r="U48" s="161"/>
      <c r="V48" s="448">
        <f t="shared" si="19"/>
        <v>0</v>
      </c>
      <c r="W48" s="476">
        <f>'[2]ARC Spring'!$K51</f>
        <v>0</v>
      </c>
      <c r="X48" s="161"/>
      <c r="Y48" s="444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8">
        <f>'[2]ARC Spring'!$L51</f>
        <v>0</v>
      </c>
      <c r="AG48" s="161"/>
      <c r="AH48" s="448">
        <f t="shared" si="24"/>
        <v>0</v>
      </c>
      <c r="AI48" s="476">
        <f>'[2]ARC Spring'!$M51</f>
        <v>0</v>
      </c>
      <c r="AJ48" s="161"/>
      <c r="AK48" s="448">
        <f t="shared" si="25"/>
        <v>0</v>
      </c>
      <c r="AL48" s="476">
        <f>'[2]ARC Spring'!$N51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8">
        <f>'[2]ARC Spring'!$O51</f>
        <v>0</v>
      </c>
      <c r="AS48" s="161"/>
      <c r="AT48" s="448">
        <f t="shared" si="28"/>
        <v>0</v>
      </c>
      <c r="AU48" s="476">
        <f>'[2]ARC Spring'!$P51</f>
        <v>0</v>
      </c>
      <c r="AV48" s="161"/>
      <c r="AW48" s="448">
        <f t="shared" si="29"/>
        <v>0</v>
      </c>
      <c r="AX48" s="476">
        <f>'[2]ARC Spring'!$Q51</f>
        <v>0</v>
      </c>
      <c r="AY48" s="161"/>
      <c r="AZ48" s="444">
        <f t="shared" si="30"/>
        <v>0</v>
      </c>
      <c r="BA48" s="272">
        <f t="shared" si="10"/>
        <v>0</v>
      </c>
      <c r="BB48" s="364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/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'[2]ARC Spring'!$F52</f>
        <v>0</v>
      </c>
      <c r="F49" s="161"/>
      <c r="G49" s="448">
        <f t="shared" si="14"/>
        <v>0</v>
      </c>
      <c r="H49" s="476">
        <f>'[2]ARC Spring'!$G52</f>
        <v>0</v>
      </c>
      <c r="I49" s="161"/>
      <c r="J49" s="448">
        <f t="shared" si="15"/>
        <v>0</v>
      </c>
      <c r="K49" s="476">
        <f>'[2]ARC Spring'!$H52</f>
        <v>0</v>
      </c>
      <c r="L49" s="161"/>
      <c r="M49" s="444">
        <f t="shared" si="16"/>
        <v>0</v>
      </c>
      <c r="N49" s="404">
        <f t="shared" si="39"/>
        <v>0</v>
      </c>
      <c r="O49" s="161">
        <f t="shared" si="39"/>
        <v>0</v>
      </c>
      <c r="P49" s="403">
        <f t="shared" si="17"/>
        <v>0</v>
      </c>
      <c r="Q49" s="168">
        <f>'[2]ARC Spring'!$I52</f>
        <v>0</v>
      </c>
      <c r="R49" s="161"/>
      <c r="S49" s="448">
        <f t="shared" si="18"/>
        <v>0</v>
      </c>
      <c r="T49" s="476">
        <f>'[2]ARC Spring'!$J52</f>
        <v>0</v>
      </c>
      <c r="U49" s="161"/>
      <c r="V49" s="448">
        <f t="shared" si="19"/>
        <v>0</v>
      </c>
      <c r="W49" s="476">
        <f>'[2]ARC Spring'!$K52</f>
        <v>0</v>
      </c>
      <c r="X49" s="161"/>
      <c r="Y49" s="444">
        <f t="shared" si="20"/>
        <v>0</v>
      </c>
      <c r="Z49" s="168">
        <f t="shared" si="40"/>
        <v>0</v>
      </c>
      <c r="AA49" s="161">
        <f t="shared" si="40"/>
        <v>0</v>
      </c>
      <c r="AB49" s="403">
        <f t="shared" si="21"/>
        <v>0</v>
      </c>
      <c r="AC49" s="168">
        <f t="shared" si="22"/>
        <v>0</v>
      </c>
      <c r="AD49" s="161">
        <f t="shared" si="22"/>
        <v>0</v>
      </c>
      <c r="AE49" s="403">
        <f t="shared" si="23"/>
        <v>0</v>
      </c>
      <c r="AF49" s="168">
        <f>'[2]ARC Spring'!$L52</f>
        <v>0</v>
      </c>
      <c r="AG49" s="161"/>
      <c r="AH49" s="448">
        <f t="shared" si="24"/>
        <v>0</v>
      </c>
      <c r="AI49" s="476">
        <f>'[2]ARC Spring'!$M52</f>
        <v>0</v>
      </c>
      <c r="AJ49" s="161"/>
      <c r="AK49" s="448">
        <f t="shared" si="25"/>
        <v>0</v>
      </c>
      <c r="AL49" s="476">
        <f>'[2]ARC Spring'!$N52</f>
        <v>0</v>
      </c>
      <c r="AM49" s="161"/>
      <c r="AN49" s="444">
        <f t="shared" si="26"/>
        <v>0</v>
      </c>
      <c r="AO49" s="404">
        <f t="shared" si="9"/>
        <v>0</v>
      </c>
      <c r="AP49" s="161">
        <f t="shared" si="9"/>
        <v>0</v>
      </c>
      <c r="AQ49" s="403">
        <f t="shared" si="27"/>
        <v>0</v>
      </c>
      <c r="AR49" s="168">
        <f>'[2]ARC Spring'!$O52</f>
        <v>0</v>
      </c>
      <c r="AS49" s="161"/>
      <c r="AT49" s="448">
        <f t="shared" si="28"/>
        <v>0</v>
      </c>
      <c r="AU49" s="476">
        <f>'[2]ARC Spring'!$P52</f>
        <v>0</v>
      </c>
      <c r="AV49" s="161"/>
      <c r="AW49" s="448">
        <f t="shared" si="29"/>
        <v>0</v>
      </c>
      <c r="AX49" s="476">
        <f>'[2]ARC Spring'!$Q52</f>
        <v>0</v>
      </c>
      <c r="AY49" s="161"/>
      <c r="AZ49" s="444">
        <f t="shared" si="30"/>
        <v>0</v>
      </c>
      <c r="BA49" s="272">
        <f t="shared" si="10"/>
        <v>0</v>
      </c>
      <c r="BB49" s="364">
        <f t="shared" si="10"/>
        <v>0</v>
      </c>
      <c r="BC49" s="364">
        <f t="shared" si="31"/>
        <v>0</v>
      </c>
      <c r="BD49" s="371">
        <f t="shared" si="11"/>
        <v>0</v>
      </c>
      <c r="BE49" s="372">
        <f t="shared" si="12"/>
        <v>0</v>
      </c>
      <c r="BF49" s="372">
        <f t="shared" si="32"/>
        <v>0</v>
      </c>
      <c r="BG49" s="371">
        <f t="shared" si="13"/>
        <v>0</v>
      </c>
      <c r="BH49" s="372">
        <f t="shared" si="13"/>
        <v>0</v>
      </c>
      <c r="BI49" s="372">
        <f t="shared" si="33"/>
        <v>0</v>
      </c>
      <c r="BJ49" s="436"/>
      <c r="BK49" s="160"/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'[2]ARC Spring'!$F53</f>
        <v>0</v>
      </c>
      <c r="F50" s="161"/>
      <c r="G50" s="448">
        <f t="shared" si="14"/>
        <v>0</v>
      </c>
      <c r="H50" s="476">
        <f>'[2]ARC Spring'!$G53</f>
        <v>0</v>
      </c>
      <c r="I50" s="161"/>
      <c r="J50" s="448">
        <f t="shared" si="15"/>
        <v>0</v>
      </c>
      <c r="K50" s="476">
        <f>'[2]ARC Spring'!$H53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8">
        <f>'[2]ARC Spring'!$I53</f>
        <v>0</v>
      </c>
      <c r="R50" s="161"/>
      <c r="S50" s="448">
        <f t="shared" si="18"/>
        <v>0</v>
      </c>
      <c r="T50" s="476">
        <f>'[2]ARC Spring'!$J53</f>
        <v>0</v>
      </c>
      <c r="U50" s="161"/>
      <c r="V50" s="448">
        <f t="shared" si="19"/>
        <v>0</v>
      </c>
      <c r="W50" s="476">
        <f>'[2]ARC Spring'!$K53</f>
        <v>0</v>
      </c>
      <c r="X50" s="161"/>
      <c r="Y50" s="444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8">
        <f>'[2]ARC Spring'!$L53</f>
        <v>0</v>
      </c>
      <c r="AG50" s="161"/>
      <c r="AH50" s="448">
        <f t="shared" si="24"/>
        <v>0</v>
      </c>
      <c r="AI50" s="476">
        <f>'[2]ARC Spring'!$M53</f>
        <v>0</v>
      </c>
      <c r="AJ50" s="161"/>
      <c r="AK50" s="448">
        <f t="shared" si="25"/>
        <v>0</v>
      </c>
      <c r="AL50" s="476">
        <f>'[2]ARC Spring'!$N53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8">
        <f>'[2]ARC Spring'!$O53</f>
        <v>0</v>
      </c>
      <c r="AS50" s="161"/>
      <c r="AT50" s="448">
        <f t="shared" si="28"/>
        <v>0</v>
      </c>
      <c r="AU50" s="476">
        <f>'[2]ARC Spring'!$P53</f>
        <v>0</v>
      </c>
      <c r="AV50" s="161"/>
      <c r="AW50" s="448">
        <f t="shared" si="29"/>
        <v>0</v>
      </c>
      <c r="AX50" s="476">
        <f>'[2]ARC Spring'!$Q53</f>
        <v>0</v>
      </c>
      <c r="AY50" s="161"/>
      <c r="AZ50" s="444">
        <f t="shared" si="30"/>
        <v>0</v>
      </c>
      <c r="BA50" s="272">
        <f t="shared" si="10"/>
        <v>0</v>
      </c>
      <c r="BB50" s="364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/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77</v>
      </c>
      <c r="E51" s="168">
        <f>'[2]ARC Spring'!$F54</f>
        <v>0</v>
      </c>
      <c r="F51" s="161"/>
      <c r="G51" s="448">
        <f t="shared" si="14"/>
        <v>0</v>
      </c>
      <c r="H51" s="476">
        <f>'[2]ARC Spring'!$G54</f>
        <v>0</v>
      </c>
      <c r="I51" s="161"/>
      <c r="J51" s="448">
        <f t="shared" si="15"/>
        <v>0</v>
      </c>
      <c r="K51" s="476">
        <f>'[2]ARC Spring'!$H54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8">
        <f>'[2]ARC Spring'!$I54</f>
        <v>0</v>
      </c>
      <c r="R51" s="161"/>
      <c r="S51" s="448">
        <f t="shared" si="18"/>
        <v>0</v>
      </c>
      <c r="T51" s="476">
        <f>'[2]ARC Spring'!$J54</f>
        <v>0</v>
      </c>
      <c r="U51" s="161"/>
      <c r="V51" s="448">
        <f t="shared" si="19"/>
        <v>0</v>
      </c>
      <c r="W51" s="476">
        <f>'[2]ARC Spring'!$K54</f>
        <v>0</v>
      </c>
      <c r="X51" s="161"/>
      <c r="Y51" s="444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8">
        <f>'[2]ARC Spring'!$L54</f>
        <v>0</v>
      </c>
      <c r="AG51" s="161"/>
      <c r="AH51" s="448">
        <f t="shared" si="24"/>
        <v>0</v>
      </c>
      <c r="AI51" s="476">
        <f>'[2]ARC Spring'!$M54</f>
        <v>0</v>
      </c>
      <c r="AJ51" s="161"/>
      <c r="AK51" s="448">
        <f t="shared" si="25"/>
        <v>0</v>
      </c>
      <c r="AL51" s="476">
        <f>'[2]ARC Spring'!$N54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8">
        <f>'[2]ARC Spring'!$O54</f>
        <v>0</v>
      </c>
      <c r="AS51" s="161"/>
      <c r="AT51" s="448">
        <f t="shared" si="28"/>
        <v>0</v>
      </c>
      <c r="AU51" s="476">
        <f>'[2]ARC Spring'!$P54</f>
        <v>0</v>
      </c>
      <c r="AV51" s="161"/>
      <c r="AW51" s="448">
        <f t="shared" si="29"/>
        <v>0</v>
      </c>
      <c r="AX51" s="476">
        <f>'[2]ARC Spring'!$Q54</f>
        <v>0</v>
      </c>
      <c r="AY51" s="161"/>
      <c r="AZ51" s="444">
        <f t="shared" si="30"/>
        <v>0</v>
      </c>
      <c r="BA51" s="272">
        <f t="shared" si="10"/>
        <v>0</v>
      </c>
      <c r="BB51" s="364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/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'[2]ARC Spring'!$F55</f>
        <v>0</v>
      </c>
      <c r="F52" s="161"/>
      <c r="G52" s="448">
        <f t="shared" ref="G52" si="41">E52-F52</f>
        <v>0</v>
      </c>
      <c r="H52" s="476">
        <f>'[2]ARC Spring'!$G55</f>
        <v>0</v>
      </c>
      <c r="I52" s="161"/>
      <c r="J52" s="448">
        <f t="shared" ref="J52" si="42">H52-I52</f>
        <v>0</v>
      </c>
      <c r="K52" s="476">
        <f>'[2]ARC Spring'!$H55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8">
        <f>'[2]ARC Spring'!$I55</f>
        <v>0</v>
      </c>
      <c r="R52" s="161"/>
      <c r="S52" s="448">
        <f t="shared" ref="S52" si="47">Q52-R52</f>
        <v>0</v>
      </c>
      <c r="T52" s="476">
        <f>'[2]ARC Spring'!$J55</f>
        <v>0</v>
      </c>
      <c r="U52" s="161"/>
      <c r="V52" s="448">
        <f t="shared" ref="V52" si="48">T52-U52</f>
        <v>0</v>
      </c>
      <c r="W52" s="476">
        <f>'[2]ARC Spring'!$K55</f>
        <v>0</v>
      </c>
      <c r="X52" s="161"/>
      <c r="Y52" s="444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8">
        <f>'[2]ARC Spring'!$L55</f>
        <v>0</v>
      </c>
      <c r="AG52" s="161"/>
      <c r="AH52" s="448">
        <f t="shared" ref="AH52" si="56">AF52-AG52</f>
        <v>0</v>
      </c>
      <c r="AI52" s="476">
        <f>'[2]ARC Spring'!$M55</f>
        <v>0</v>
      </c>
      <c r="AJ52" s="161"/>
      <c r="AK52" s="448">
        <f t="shared" ref="AK52" si="57">AI52-AJ52</f>
        <v>0</v>
      </c>
      <c r="AL52" s="476">
        <f>'[2]ARC Spring'!$N55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8">
        <f>'[2]ARC Spring'!$O55</f>
        <v>0</v>
      </c>
      <c r="AS52" s="161"/>
      <c r="AT52" s="448">
        <f t="shared" ref="AT52" si="62">AR52-AS52</f>
        <v>0</v>
      </c>
      <c r="AU52" s="476">
        <f>'[2]ARC Spring'!$P55</f>
        <v>0</v>
      </c>
      <c r="AV52" s="161"/>
      <c r="AW52" s="448">
        <f t="shared" ref="AW52" si="63">AU52-AV52</f>
        <v>0</v>
      </c>
      <c r="AX52" s="476">
        <f>'[2]ARC Spring'!$Q55</f>
        <v>0</v>
      </c>
      <c r="AY52" s="161"/>
      <c r="AZ52" s="444">
        <f t="shared" ref="AZ52" si="64">AX52-AY52</f>
        <v>0</v>
      </c>
      <c r="BA52" s="272">
        <f t="shared" ref="BA52" si="65">+AR52+AU52+AX52</f>
        <v>0</v>
      </c>
      <c r="BB52" s="364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/>
      <c r="E53" s="168">
        <f>'[2]ARC Spring'!$F56</f>
        <v>0</v>
      </c>
      <c r="F53" s="161"/>
      <c r="G53" s="448">
        <f t="shared" si="14"/>
        <v>0</v>
      </c>
      <c r="H53" s="476">
        <f>'[2]ARC Spring'!$G56</f>
        <v>0</v>
      </c>
      <c r="I53" s="161"/>
      <c r="J53" s="448">
        <f t="shared" si="15"/>
        <v>0</v>
      </c>
      <c r="K53" s="476">
        <f>'[2]ARC Spring'!$H56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8">
        <f>'[2]ARC Spring'!$I56</f>
        <v>0</v>
      </c>
      <c r="R53" s="161"/>
      <c r="S53" s="448">
        <f t="shared" si="18"/>
        <v>0</v>
      </c>
      <c r="T53" s="476">
        <f>'[2]ARC Spring'!$J56</f>
        <v>0</v>
      </c>
      <c r="U53" s="161"/>
      <c r="V53" s="448">
        <f t="shared" si="19"/>
        <v>0</v>
      </c>
      <c r="W53" s="476">
        <f>'[2]ARC Spring'!$K56</f>
        <v>0</v>
      </c>
      <c r="X53" s="161"/>
      <c r="Y53" s="444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8">
        <f>'[2]ARC Spring'!$L56</f>
        <v>0</v>
      </c>
      <c r="AG53" s="161"/>
      <c r="AH53" s="448">
        <f t="shared" si="24"/>
        <v>0</v>
      </c>
      <c r="AI53" s="476">
        <f>'[2]ARC Spring'!$M56</f>
        <v>0</v>
      </c>
      <c r="AJ53" s="161"/>
      <c r="AK53" s="448">
        <f t="shared" si="25"/>
        <v>0</v>
      </c>
      <c r="AL53" s="476">
        <f>'[2]ARC Spring'!$N56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8">
        <f>'[2]ARC Spring'!$O56</f>
        <v>0</v>
      </c>
      <c r="AS53" s="161"/>
      <c r="AT53" s="448">
        <f t="shared" si="28"/>
        <v>0</v>
      </c>
      <c r="AU53" s="476">
        <f>'[2]ARC Spring'!$P56</f>
        <v>0</v>
      </c>
      <c r="AV53" s="161"/>
      <c r="AW53" s="448">
        <f t="shared" si="29"/>
        <v>0</v>
      </c>
      <c r="AX53" s="476">
        <f>'[2]ARC Spring'!$Q56</f>
        <v>0</v>
      </c>
      <c r="AY53" s="161"/>
      <c r="AZ53" s="444">
        <f t="shared" si="30"/>
        <v>0</v>
      </c>
      <c r="BA53" s="272">
        <f t="shared" ref="BA53" si="74">+AR53+AU53+AX53</f>
        <v>0</v>
      </c>
      <c r="BB53" s="364">
        <f t="shared" ref="BB53" si="75">+AS53+AV53+AY53</f>
        <v>0</v>
      </c>
      <c r="BC53" s="364">
        <f t="shared" si="31"/>
        <v>0</v>
      </c>
      <c r="BD53" s="371">
        <f t="shared" ref="BD53" si="76">AF53+AI53+AL53+AR53+AU53+AX53</f>
        <v>0</v>
      </c>
      <c r="BE53" s="372">
        <f t="shared" ref="BE53" si="77">+AG53+AJ53+AM53+AS53+AV53+AY53</f>
        <v>0</v>
      </c>
      <c r="BF53" s="372">
        <f t="shared" si="32"/>
        <v>0</v>
      </c>
      <c r="BG53" s="371">
        <f t="shared" ref="BG53" si="78">+AC53+BD53</f>
        <v>0</v>
      </c>
      <c r="BH53" s="372">
        <f t="shared" ref="BH53" si="79">+AD53+BE53</f>
        <v>0</v>
      </c>
      <c r="BI53" s="372">
        <f t="shared" si="33"/>
        <v>0</v>
      </c>
      <c r="BJ53" s="436"/>
      <c r="BK53" s="160"/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78</v>
      </c>
      <c r="E54" s="169">
        <f>'[2]ARC Spring'!$F57</f>
        <v>0</v>
      </c>
      <c r="F54" s="388"/>
      <c r="G54" s="449">
        <f t="shared" si="14"/>
        <v>0</v>
      </c>
      <c r="H54" s="477">
        <f>'[2]ARC Spring'!$G57</f>
        <v>0</v>
      </c>
      <c r="I54" s="162"/>
      <c r="J54" s="449">
        <f t="shared" si="15"/>
        <v>0</v>
      </c>
      <c r="K54" s="477">
        <f>'[2]ARC Spring'!$H57</f>
        <v>0</v>
      </c>
      <c r="L54" s="162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9">
        <f>'[2]ARC Spring'!$I57</f>
        <v>0</v>
      </c>
      <c r="R54" s="162"/>
      <c r="S54" s="449">
        <f t="shared" si="18"/>
        <v>0</v>
      </c>
      <c r="T54" s="477">
        <f>'[2]ARC Spring'!$J57</f>
        <v>0</v>
      </c>
      <c r="U54" s="162"/>
      <c r="V54" s="449">
        <f t="shared" si="19"/>
        <v>0</v>
      </c>
      <c r="W54" s="477">
        <f>'[2]ARC Spring'!$K57</f>
        <v>0</v>
      </c>
      <c r="X54" s="162"/>
      <c r="Y54" s="469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9">
        <f>'[2]ARC Spring'!$L57</f>
        <v>0</v>
      </c>
      <c r="AG54" s="162"/>
      <c r="AH54" s="449">
        <f t="shared" si="24"/>
        <v>0</v>
      </c>
      <c r="AI54" s="477">
        <f>'[2]ARC Spring'!$M57</f>
        <v>0</v>
      </c>
      <c r="AJ54" s="162"/>
      <c r="AK54" s="449">
        <f t="shared" si="25"/>
        <v>0</v>
      </c>
      <c r="AL54" s="477">
        <f>'[2]ARC Spring'!$N57</f>
        <v>0</v>
      </c>
      <c r="AM54" s="162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9">
        <f>'[2]ARC Spring'!$O57</f>
        <v>0</v>
      </c>
      <c r="AS54" s="388"/>
      <c r="AT54" s="449">
        <f t="shared" si="28"/>
        <v>0</v>
      </c>
      <c r="AU54" s="477">
        <f>'[2]ARC Spring'!$P57</f>
        <v>0</v>
      </c>
      <c r="AV54" s="388"/>
      <c r="AW54" s="449">
        <f t="shared" si="29"/>
        <v>0</v>
      </c>
      <c r="AX54" s="477">
        <f>'[2]ARC Spring'!$Q57</f>
        <v>0</v>
      </c>
      <c r="AY54" s="388"/>
      <c r="AZ54" s="445">
        <f t="shared" si="30"/>
        <v>0</v>
      </c>
      <c r="BA54" s="273">
        <f t="shared" si="10"/>
        <v>0</v>
      </c>
      <c r="BB54" s="365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0">SUM(E7:E54)</f>
        <v>0</v>
      </c>
      <c r="F55" s="354">
        <f t="shared" si="80"/>
        <v>0</v>
      </c>
      <c r="G55" s="451">
        <f t="shared" si="80"/>
        <v>0</v>
      </c>
      <c r="H55" s="156">
        <f t="shared" si="80"/>
        <v>0</v>
      </c>
      <c r="I55" s="156">
        <f t="shared" si="80"/>
        <v>0</v>
      </c>
      <c r="J55" s="450">
        <f t="shared" si="80"/>
        <v>0</v>
      </c>
      <c r="K55" s="156">
        <f t="shared" si="80"/>
        <v>0</v>
      </c>
      <c r="L55" s="156">
        <f t="shared" si="80"/>
        <v>0</v>
      </c>
      <c r="M55" s="446">
        <f t="shared" si="80"/>
        <v>0</v>
      </c>
      <c r="N55" s="410">
        <f t="shared" si="80"/>
        <v>0</v>
      </c>
      <c r="O55" s="411">
        <f t="shared" si="80"/>
        <v>0</v>
      </c>
      <c r="P55" s="412">
        <f t="shared" si="80"/>
        <v>0</v>
      </c>
      <c r="Q55" s="157">
        <f t="shared" si="80"/>
        <v>0</v>
      </c>
      <c r="R55" s="156">
        <f t="shared" si="80"/>
        <v>0</v>
      </c>
      <c r="S55" s="451">
        <f t="shared" si="80"/>
        <v>0</v>
      </c>
      <c r="T55" s="156">
        <f t="shared" si="80"/>
        <v>0</v>
      </c>
      <c r="U55" s="156">
        <f t="shared" si="80"/>
        <v>0</v>
      </c>
      <c r="V55" s="451">
        <f t="shared" si="80"/>
        <v>0</v>
      </c>
      <c r="W55" s="156">
        <f t="shared" si="80"/>
        <v>0</v>
      </c>
      <c r="X55" s="156">
        <f t="shared" si="80"/>
        <v>0</v>
      </c>
      <c r="Y55" s="446">
        <f t="shared" si="80"/>
        <v>0</v>
      </c>
      <c r="Z55" s="413">
        <f t="shared" si="80"/>
        <v>0</v>
      </c>
      <c r="AA55" s="411">
        <f t="shared" si="80"/>
        <v>0</v>
      </c>
      <c r="AB55" s="412">
        <f t="shared" si="80"/>
        <v>0</v>
      </c>
      <c r="AC55" s="414">
        <f t="shared" si="80"/>
        <v>0</v>
      </c>
      <c r="AD55" s="156">
        <f t="shared" si="80"/>
        <v>0</v>
      </c>
      <c r="AE55" s="409">
        <f t="shared" si="80"/>
        <v>0</v>
      </c>
      <c r="AF55" s="157">
        <f t="shared" si="80"/>
        <v>0</v>
      </c>
      <c r="AG55" s="156">
        <f t="shared" si="80"/>
        <v>0</v>
      </c>
      <c r="AH55" s="451">
        <f t="shared" si="80"/>
        <v>0</v>
      </c>
      <c r="AI55" s="156">
        <f t="shared" si="80"/>
        <v>0</v>
      </c>
      <c r="AJ55" s="156">
        <f t="shared" si="80"/>
        <v>0</v>
      </c>
      <c r="AK55" s="451">
        <f t="shared" ref="AK55:BI55" si="81">SUM(AK7:AK54)</f>
        <v>0</v>
      </c>
      <c r="AL55" s="156">
        <f t="shared" si="81"/>
        <v>0</v>
      </c>
      <c r="AM55" s="156">
        <f t="shared" si="81"/>
        <v>0</v>
      </c>
      <c r="AN55" s="446">
        <f t="shared" si="81"/>
        <v>0</v>
      </c>
      <c r="AO55" s="410">
        <f t="shared" si="81"/>
        <v>0</v>
      </c>
      <c r="AP55" s="411">
        <f t="shared" si="81"/>
        <v>0</v>
      </c>
      <c r="AQ55" s="412">
        <f t="shared" si="81"/>
        <v>0</v>
      </c>
      <c r="AR55" s="478">
        <f t="shared" si="81"/>
        <v>0</v>
      </c>
      <c r="AS55" s="156">
        <f t="shared" si="81"/>
        <v>0</v>
      </c>
      <c r="AT55" s="451">
        <f t="shared" si="81"/>
        <v>0</v>
      </c>
      <c r="AU55" s="156">
        <f t="shared" si="81"/>
        <v>0</v>
      </c>
      <c r="AV55" s="156">
        <f t="shared" si="81"/>
        <v>0</v>
      </c>
      <c r="AW55" s="451">
        <f t="shared" si="81"/>
        <v>0</v>
      </c>
      <c r="AX55" s="156">
        <f t="shared" si="81"/>
        <v>0</v>
      </c>
      <c r="AY55" s="354">
        <f t="shared" si="81"/>
        <v>0</v>
      </c>
      <c r="AZ55" s="446">
        <f t="shared" si="81"/>
        <v>0</v>
      </c>
      <c r="BA55" s="274">
        <f t="shared" si="81"/>
        <v>0</v>
      </c>
      <c r="BB55" s="366">
        <f t="shared" si="81"/>
        <v>0</v>
      </c>
      <c r="BC55" s="366">
        <f t="shared" si="81"/>
        <v>0</v>
      </c>
      <c r="BD55" s="375">
        <f t="shared" si="81"/>
        <v>0</v>
      </c>
      <c r="BE55" s="376">
        <f t="shared" si="81"/>
        <v>0</v>
      </c>
      <c r="BF55" s="376">
        <f t="shared" si="81"/>
        <v>0</v>
      </c>
      <c r="BG55" s="375">
        <f t="shared" si="81"/>
        <v>0</v>
      </c>
      <c r="BH55" s="376">
        <f t="shared" si="81"/>
        <v>0</v>
      </c>
      <c r="BI55" s="376">
        <f t="shared" si="81"/>
        <v>0</v>
      </c>
      <c r="BJ55" s="434"/>
      <c r="BK55" s="339" t="e">
        <f>SUM(BK7:BK54)</f>
        <v>#REF!</v>
      </c>
    </row>
    <row r="56" spans="1:63" ht="29.25" customHeight="1">
      <c r="L56" s="175"/>
    </row>
    <row r="57" spans="1:63" ht="29.25" customHeight="1"/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7"/>
  </sheetPr>
  <dimension ref="A1:BK65"/>
  <sheetViews>
    <sheetView showGridLines="0" zoomScale="70" zoomScaleNormal="70" workbookViewId="0">
      <pane xSplit="4" ySplit="6" topLeftCell="K52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3" width="10.28515625" style="38" customWidth="1"/>
    <col min="64" max="16384" width="9.140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319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8" t="s">
        <v>112</v>
      </c>
      <c r="AJ6" s="275" t="s">
        <v>110</v>
      </c>
      <c r="AK6" s="461" t="s">
        <v>289</v>
      </c>
      <c r="AL6" s="188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83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8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'42 62'!E7+'42 68'!E7</f>
        <v>3500</v>
      </c>
      <c r="F7" s="161">
        <f>'42 62'!F7+'42 68'!F7</f>
        <v>3500</v>
      </c>
      <c r="G7" s="448">
        <f>E7-F7</f>
        <v>0</v>
      </c>
      <c r="H7" s="161">
        <f>'42 62'!H7+'42 68'!H7</f>
        <v>3500</v>
      </c>
      <c r="I7" s="161">
        <f>'42 62'!I7+'42 68'!I7</f>
        <v>3500</v>
      </c>
      <c r="J7" s="448">
        <f>H7-I7</f>
        <v>0</v>
      </c>
      <c r="K7" s="161">
        <f>'42 62'!K7+'42 68'!K7</f>
        <v>3500</v>
      </c>
      <c r="L7" s="161">
        <f>'42 62'!L7+'42 68'!L7</f>
        <v>3500</v>
      </c>
      <c r="M7" s="444">
        <f>K7-L7</f>
        <v>0</v>
      </c>
      <c r="N7" s="404">
        <f>E7+H7+K7</f>
        <v>10500</v>
      </c>
      <c r="O7" s="161">
        <f>F7+I7+L7</f>
        <v>10500</v>
      </c>
      <c r="P7" s="403">
        <f>N7-O7</f>
        <v>0</v>
      </c>
      <c r="Q7" s="168">
        <f>'42 62'!Q7+'42 68'!Q7</f>
        <v>3400</v>
      </c>
      <c r="R7" s="161">
        <f>'42 62'!R7+'42 68'!R7</f>
        <v>3400</v>
      </c>
      <c r="S7" s="448">
        <f>Q7-R7</f>
        <v>0</v>
      </c>
      <c r="T7" s="161">
        <f>'42 62'!T7+'42 68'!T7</f>
        <v>3500</v>
      </c>
      <c r="U7" s="161">
        <f>'42 62'!U7+'42 68'!U7</f>
        <v>0</v>
      </c>
      <c r="V7" s="448">
        <f>T7-U7</f>
        <v>3500</v>
      </c>
      <c r="W7" s="161">
        <f>'42 62'!W7+'42 68'!W7</f>
        <v>3500</v>
      </c>
      <c r="X7" s="161">
        <f>'42 62'!X7+'42 68'!X7</f>
        <v>0</v>
      </c>
      <c r="Y7" s="444">
        <f>W7-X7</f>
        <v>3500</v>
      </c>
      <c r="Z7" s="168">
        <f>Q7+T7+W7</f>
        <v>10400</v>
      </c>
      <c r="AA7" s="161">
        <f>R7+U7+X7</f>
        <v>3400</v>
      </c>
      <c r="AB7" s="403">
        <f>Z7-AA7</f>
        <v>7000</v>
      </c>
      <c r="AC7" s="404">
        <f>E7+H7+K7+Q7+T7+W7</f>
        <v>20900</v>
      </c>
      <c r="AD7" s="161">
        <f>F7+I7+L7+R7+U7+X7</f>
        <v>13900</v>
      </c>
      <c r="AE7" s="403">
        <f>AC7-AD7</f>
        <v>7000</v>
      </c>
      <c r="AF7" s="168">
        <f>'42 62'!AF7+'42 68'!AF7</f>
        <v>3400</v>
      </c>
      <c r="AG7" s="161">
        <f>'42 62'!AG7+'42 68'!AG7</f>
        <v>0</v>
      </c>
      <c r="AH7" s="462">
        <f>AF7-AG7</f>
        <v>3400</v>
      </c>
      <c r="AI7" s="161">
        <f>'42 62'!AI7+'42 68'!AI7</f>
        <v>3400</v>
      </c>
      <c r="AJ7" s="161">
        <f>'42 62'!AJ7+'42 68'!AJ7</f>
        <v>0</v>
      </c>
      <c r="AK7" s="462">
        <f>AI7-AJ7</f>
        <v>3400</v>
      </c>
      <c r="AL7" s="161">
        <f>'42 62'!AL7+'42 68'!AL7</f>
        <v>3400</v>
      </c>
      <c r="AM7" s="161">
        <f>'42 62'!AM7+'42 68'!AM7</f>
        <v>0</v>
      </c>
      <c r="AN7" s="444">
        <f>AL7-AM7</f>
        <v>3400</v>
      </c>
      <c r="AO7" s="404">
        <f>AF7+AI7+AL7</f>
        <v>10200</v>
      </c>
      <c r="AP7" s="161">
        <f>AG7+AJ7+AM7</f>
        <v>0</v>
      </c>
      <c r="AQ7" s="161">
        <f>AO7-AP7</f>
        <v>10200</v>
      </c>
      <c r="AR7" s="168">
        <f>'42 62'!AR7+'42 68'!AR7</f>
        <v>3400</v>
      </c>
      <c r="AS7" s="161">
        <f>'42 62'!AS7+'42 68'!AS7</f>
        <v>0</v>
      </c>
      <c r="AT7" s="462">
        <f>AR7-AS7</f>
        <v>3400</v>
      </c>
      <c r="AU7" s="161">
        <f>'42 62'!AU7+'42 68'!AU7</f>
        <v>3400</v>
      </c>
      <c r="AV7" s="161">
        <f>'42 62'!AV7+'42 68'!AV7</f>
        <v>0</v>
      </c>
      <c r="AW7" s="448">
        <f>AU7-AV7</f>
        <v>3400</v>
      </c>
      <c r="AX7" s="161">
        <f>'42 62'!AX7+'42 68'!AX7</f>
        <v>3400</v>
      </c>
      <c r="AY7" s="161">
        <f>'42 62'!AY7+'42 68'!AY7</f>
        <v>0</v>
      </c>
      <c r="AZ7" s="444">
        <f>AX7-AY7</f>
        <v>3400</v>
      </c>
      <c r="BA7" s="359">
        <f>AR7+AU7+AX7</f>
        <v>10200</v>
      </c>
      <c r="BB7" s="364">
        <f>AS7+AV7+AY7</f>
        <v>0</v>
      </c>
      <c r="BC7" s="364">
        <f>BA7-BB7</f>
        <v>10200</v>
      </c>
      <c r="BD7" s="371">
        <f t="shared" ref="BD7" si="7">AF7+AI7+AL7+AR7+AU7+AX7</f>
        <v>20400</v>
      </c>
      <c r="BE7" s="372">
        <f>AG7+AJ7+AM7+AS7+AV7+AY7</f>
        <v>0</v>
      </c>
      <c r="BF7" s="372">
        <f>BD7-BE7</f>
        <v>20400</v>
      </c>
      <c r="BG7" s="381">
        <f>AC7+BD7</f>
        <v>41300</v>
      </c>
      <c r="BH7" s="372">
        <f>AD7+BE7</f>
        <v>13900</v>
      </c>
      <c r="BI7" s="372">
        <f>BG7-BH7</f>
        <v>27400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'42 62'!E8+'42 68'!E8</f>
        <v>139550.88</v>
      </c>
      <c r="F8" s="161">
        <f>'42 62'!F8+'42 68'!F8</f>
        <v>133021.21</v>
      </c>
      <c r="G8" s="448">
        <f t="shared" ref="G8:G54" si="8">E8-F8</f>
        <v>6529.6700000000128</v>
      </c>
      <c r="H8" s="161">
        <f>'42 62'!H8+'42 68'!H8</f>
        <v>139873.95999999996</v>
      </c>
      <c r="I8" s="161">
        <f>'42 62'!I8+'42 68'!I8</f>
        <v>246256.02</v>
      </c>
      <c r="J8" s="448">
        <f t="shared" ref="J8:J54" si="9">H8-I8</f>
        <v>-106382.06000000003</v>
      </c>
      <c r="K8" s="161">
        <f>'42 62'!K8+'42 68'!K8</f>
        <v>132485.36000000002</v>
      </c>
      <c r="L8" s="161">
        <f>'42 62'!L8+'42 68'!L8</f>
        <v>213947.58000000002</v>
      </c>
      <c r="M8" s="444">
        <f t="shared" ref="M8:M54" si="10">K8-L8</f>
        <v>-81462.22</v>
      </c>
      <c r="N8" s="404">
        <f t="shared" ref="N8:N54" si="11">E8+H8+K8</f>
        <v>411910.19999999995</v>
      </c>
      <c r="O8" s="161">
        <f t="shared" ref="O8:O54" si="12">F8+I8+L8</f>
        <v>593224.81000000006</v>
      </c>
      <c r="P8" s="403">
        <f t="shared" ref="P8:P54" si="13">N8-O8</f>
        <v>-181314.6100000001</v>
      </c>
      <c r="Q8" s="168">
        <f>'42 62'!Q8+'42 68'!Q8</f>
        <v>152205.52000000002</v>
      </c>
      <c r="R8" s="161">
        <f>'42 62'!R8+'42 68'!R8</f>
        <v>110726.5</v>
      </c>
      <c r="S8" s="448">
        <f t="shared" ref="S8:S54" si="14">Q8-R8</f>
        <v>41479.020000000019</v>
      </c>
      <c r="T8" s="161">
        <f>'42 62'!T8+'42 68'!T8</f>
        <v>165204.56000000003</v>
      </c>
      <c r="U8" s="161">
        <f>'42 62'!U8+'42 68'!U8</f>
        <v>0</v>
      </c>
      <c r="V8" s="448">
        <f t="shared" ref="V8:V54" si="15">T8-U8</f>
        <v>165204.56000000003</v>
      </c>
      <c r="W8" s="161">
        <f>'42 62'!W8+'42 68'!W8</f>
        <v>163193.85999999999</v>
      </c>
      <c r="X8" s="161">
        <f>'42 62'!X8+'42 68'!X8</f>
        <v>0</v>
      </c>
      <c r="Y8" s="444">
        <f t="shared" ref="Y8:Y54" si="16">W8-X8</f>
        <v>163193.85999999999</v>
      </c>
      <c r="Z8" s="168">
        <f t="shared" ref="Z8:Z54" si="17">Q8+T8+W8</f>
        <v>480603.94000000006</v>
      </c>
      <c r="AA8" s="161">
        <f t="shared" ref="AA8:AA54" si="18">R8+U8+X8</f>
        <v>110726.5</v>
      </c>
      <c r="AB8" s="403">
        <f t="shared" ref="AB8:AB54" si="19">Z8-AA8</f>
        <v>369877.44000000006</v>
      </c>
      <c r="AC8" s="404">
        <f t="shared" ref="AC8:AC54" si="20">E8+H8+K8+Q8+T8+W8</f>
        <v>892514.14</v>
      </c>
      <c r="AD8" s="161">
        <f t="shared" ref="AD8:AD54" si="21">F8+I8+L8+R8+U8+X8</f>
        <v>703951.31</v>
      </c>
      <c r="AE8" s="403">
        <f t="shared" ref="AE8:AE54" si="22">AC8-AD8</f>
        <v>188562.82999999996</v>
      </c>
      <c r="AF8" s="168">
        <f>'42 62'!AF8+'42 68'!AF8</f>
        <v>171807.36000000002</v>
      </c>
      <c r="AG8" s="161">
        <f>'42 62'!AG8+'42 68'!AG8</f>
        <v>0</v>
      </c>
      <c r="AH8" s="462">
        <f t="shared" ref="AH8:AH54" si="23">AF8-AG8</f>
        <v>171807.36000000002</v>
      </c>
      <c r="AI8" s="161">
        <f>'42 62'!AI8+'42 68'!AI8</f>
        <v>148413.43999999997</v>
      </c>
      <c r="AJ8" s="161">
        <f>'42 62'!AJ8+'42 68'!AJ8</f>
        <v>0</v>
      </c>
      <c r="AK8" s="462">
        <f t="shared" ref="AK8:AK54" si="24">AI8-AJ8</f>
        <v>148413.43999999997</v>
      </c>
      <c r="AL8" s="161">
        <f>'42 62'!AL8+'42 68'!AL8</f>
        <v>147970.18</v>
      </c>
      <c r="AM8" s="161">
        <f>'42 62'!AM8+'42 68'!AM8</f>
        <v>0</v>
      </c>
      <c r="AN8" s="444">
        <f t="shared" ref="AN8:AN54" si="25">AL8-AM8</f>
        <v>147970.18</v>
      </c>
      <c r="AO8" s="404">
        <f t="shared" ref="AO8:AO54" si="26">AF8+AI8+AL8</f>
        <v>468190.98</v>
      </c>
      <c r="AP8" s="161">
        <f t="shared" ref="AP8:AP54" si="27">AG8+AJ8+AM8</f>
        <v>0</v>
      </c>
      <c r="AQ8" s="161">
        <f t="shared" ref="AQ8:AQ54" si="28">AO8-AP8</f>
        <v>468190.98</v>
      </c>
      <c r="AR8" s="168">
        <f>'42 62'!AR8+'42 68'!AR8</f>
        <v>149668.52000000002</v>
      </c>
      <c r="AS8" s="161">
        <f>'42 62'!AS8+'42 68'!AS8</f>
        <v>0</v>
      </c>
      <c r="AT8" s="462">
        <f t="shared" ref="AT8:AT54" si="29">AR8-AS8</f>
        <v>149668.52000000002</v>
      </c>
      <c r="AU8" s="161">
        <f>'42 62'!AU8+'42 68'!AU8</f>
        <v>152385.22000000003</v>
      </c>
      <c r="AV8" s="161">
        <f>'42 62'!AV8+'42 68'!AV8</f>
        <v>0</v>
      </c>
      <c r="AW8" s="448">
        <f t="shared" ref="AW8:AW54" si="30">AU8-AV8</f>
        <v>152385.22000000003</v>
      </c>
      <c r="AX8" s="161">
        <f>'42 62'!AX8+'42 68'!AX8</f>
        <v>142011.56</v>
      </c>
      <c r="AY8" s="161">
        <f>'42 62'!AY8+'42 68'!AY8</f>
        <v>0</v>
      </c>
      <c r="AZ8" s="444">
        <f t="shared" ref="AZ8:AZ54" si="31">AX8-AY8</f>
        <v>142011.56</v>
      </c>
      <c r="BA8" s="359">
        <f t="shared" ref="BA8:BA54" si="32">AR8+AU8+AX8</f>
        <v>444065.30000000005</v>
      </c>
      <c r="BB8" s="364">
        <f t="shared" ref="BB8:BB54" si="33">AS8+AV8+AY8</f>
        <v>0</v>
      </c>
      <c r="BC8" s="364">
        <f t="shared" ref="BC8:BC54" si="34">BA8-BB8</f>
        <v>444065.30000000005</v>
      </c>
      <c r="BD8" s="371">
        <f t="shared" ref="BD8:BD54" si="35">AF8+AI8+AL8+AR8+AU8+AX8</f>
        <v>912256.28</v>
      </c>
      <c r="BE8" s="372">
        <f t="shared" ref="BE8:BE54" si="36">AG8+AJ8+AM8+AS8+AV8+AY8</f>
        <v>0</v>
      </c>
      <c r="BF8" s="372">
        <f t="shared" ref="BF8:BF54" si="37">BD8-BE8</f>
        <v>912256.28</v>
      </c>
      <c r="BG8" s="381">
        <f t="shared" ref="BG8:BG54" si="38">AC8+BD8</f>
        <v>1804770.42</v>
      </c>
      <c r="BH8" s="372">
        <f t="shared" ref="BH8:BH54" si="39">AD8+BE8</f>
        <v>703951.31</v>
      </c>
      <c r="BI8" s="372">
        <f t="shared" ref="BI8:BI54" si="40">BG8-BH8</f>
        <v>1100819.1099999999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'42 62'!E9+'42 68'!E9</f>
        <v>72032.058000000005</v>
      </c>
      <c r="F9" s="161">
        <f>'42 62'!F9+'42 68'!F9</f>
        <v>97022.88</v>
      </c>
      <c r="G9" s="448">
        <f t="shared" si="8"/>
        <v>-24990.822</v>
      </c>
      <c r="H9" s="161">
        <f>'42 62'!H9+'42 68'!H9</f>
        <v>190.70799999999974</v>
      </c>
      <c r="I9" s="161">
        <f>'42 62'!I9+'42 68'!I9</f>
        <v>3313.9300000000003</v>
      </c>
      <c r="J9" s="448">
        <f t="shared" si="9"/>
        <v>-3123.2220000000007</v>
      </c>
      <c r="K9" s="161">
        <f>'42 62'!K9+'42 68'!K9</f>
        <v>0</v>
      </c>
      <c r="L9" s="161">
        <f>'42 62'!L9+'42 68'!L9</f>
        <v>1362.01</v>
      </c>
      <c r="M9" s="444">
        <f t="shared" si="10"/>
        <v>-1362.01</v>
      </c>
      <c r="N9" s="404">
        <f t="shared" si="11"/>
        <v>72222.766000000003</v>
      </c>
      <c r="O9" s="161">
        <f t="shared" si="12"/>
        <v>101698.81999999999</v>
      </c>
      <c r="P9" s="403">
        <f t="shared" si="13"/>
        <v>-29476.053999999989</v>
      </c>
      <c r="Q9" s="168">
        <f>'42 62'!Q9+'42 68'!Q9</f>
        <v>808.27950000000044</v>
      </c>
      <c r="R9" s="161">
        <f>'42 62'!R9+'42 68'!R9</f>
        <v>4415.88</v>
      </c>
      <c r="S9" s="448">
        <f t="shared" si="14"/>
        <v>-3607.6004999999996</v>
      </c>
      <c r="T9" s="161">
        <f>'42 62'!T9+'42 68'!T9</f>
        <v>372.4980000000005</v>
      </c>
      <c r="U9" s="161">
        <f>'42 62'!U9+'42 68'!U9</f>
        <v>0</v>
      </c>
      <c r="V9" s="448">
        <f t="shared" si="15"/>
        <v>372.4980000000005</v>
      </c>
      <c r="W9" s="161">
        <f>'42 62'!W9+'42 68'!W9</f>
        <v>174.07249999999988</v>
      </c>
      <c r="X9" s="161">
        <f>'42 62'!X9+'42 68'!X9</f>
        <v>0</v>
      </c>
      <c r="Y9" s="444">
        <f t="shared" si="16"/>
        <v>174.07249999999988</v>
      </c>
      <c r="Z9" s="168">
        <f t="shared" si="17"/>
        <v>1354.8500000000008</v>
      </c>
      <c r="AA9" s="161">
        <f t="shared" si="18"/>
        <v>4415.88</v>
      </c>
      <c r="AB9" s="403">
        <f t="shared" si="19"/>
        <v>-3061.0299999999993</v>
      </c>
      <c r="AC9" s="404">
        <f t="shared" si="20"/>
        <v>73577.616000000009</v>
      </c>
      <c r="AD9" s="161">
        <f t="shared" si="21"/>
        <v>106114.7</v>
      </c>
      <c r="AE9" s="403">
        <f t="shared" si="22"/>
        <v>-32537.083999999988</v>
      </c>
      <c r="AF9" s="168">
        <f>'42 62'!AF9+'42 68'!AF9</f>
        <v>0</v>
      </c>
      <c r="AG9" s="161">
        <f>'42 62'!AG9+'42 68'!AG9</f>
        <v>0</v>
      </c>
      <c r="AH9" s="462">
        <f t="shared" si="23"/>
        <v>0</v>
      </c>
      <c r="AI9" s="161">
        <f>'42 62'!AI9+'42 68'!AI9</f>
        <v>449.15849999999966</v>
      </c>
      <c r="AJ9" s="161">
        <f>'42 62'!AJ9+'42 68'!AJ9</f>
        <v>0</v>
      </c>
      <c r="AK9" s="462">
        <f t="shared" si="24"/>
        <v>449.15849999999966</v>
      </c>
      <c r="AL9" s="161">
        <f>'42 62'!AL9+'42 68'!AL9</f>
        <v>0</v>
      </c>
      <c r="AM9" s="161">
        <f>'42 62'!AM9+'42 68'!AM9</f>
        <v>0</v>
      </c>
      <c r="AN9" s="444">
        <f t="shared" si="25"/>
        <v>0</v>
      </c>
      <c r="AO9" s="404">
        <f t="shared" si="26"/>
        <v>449.15849999999966</v>
      </c>
      <c r="AP9" s="161">
        <f t="shared" si="27"/>
        <v>0</v>
      </c>
      <c r="AQ9" s="161">
        <f t="shared" si="28"/>
        <v>449.15849999999966</v>
      </c>
      <c r="AR9" s="168">
        <f>'42 62'!AR9+'42 68'!AR9</f>
        <v>0</v>
      </c>
      <c r="AS9" s="161">
        <f>'42 62'!AS9+'42 68'!AS9</f>
        <v>0</v>
      </c>
      <c r="AT9" s="462">
        <f t="shared" si="29"/>
        <v>0</v>
      </c>
      <c r="AU9" s="161">
        <f>'42 62'!AU9+'42 68'!AU9</f>
        <v>7036.8165000000008</v>
      </c>
      <c r="AV9" s="161">
        <f>'42 62'!AV9+'42 68'!AV9</f>
        <v>0</v>
      </c>
      <c r="AW9" s="448">
        <f t="shared" si="30"/>
        <v>7036.8165000000008</v>
      </c>
      <c r="AX9" s="161">
        <f>'42 62'!AX9+'42 68'!AX9</f>
        <v>0</v>
      </c>
      <c r="AY9" s="161">
        <f>'42 62'!AY9+'42 68'!AY9</f>
        <v>0</v>
      </c>
      <c r="AZ9" s="444">
        <f t="shared" si="31"/>
        <v>0</v>
      </c>
      <c r="BA9" s="359">
        <f t="shared" si="32"/>
        <v>7036.8165000000008</v>
      </c>
      <c r="BB9" s="364">
        <f t="shared" si="33"/>
        <v>0</v>
      </c>
      <c r="BC9" s="364">
        <f t="shared" si="34"/>
        <v>7036.8165000000008</v>
      </c>
      <c r="BD9" s="371">
        <f t="shared" si="35"/>
        <v>7485.9750000000004</v>
      </c>
      <c r="BE9" s="372">
        <f t="shared" si="36"/>
        <v>0</v>
      </c>
      <c r="BF9" s="372">
        <f t="shared" si="37"/>
        <v>7485.9750000000004</v>
      </c>
      <c r="BG9" s="381">
        <f t="shared" si="38"/>
        <v>81063.591000000015</v>
      </c>
      <c r="BH9" s="372">
        <f t="shared" si="39"/>
        <v>106114.7</v>
      </c>
      <c r="BI9" s="372">
        <f t="shared" si="40"/>
        <v>-25051.108999999982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'42 62'!E10+'42 68'!E10</f>
        <v>0</v>
      </c>
      <c r="F10" s="161">
        <f>'42 62'!F10+'42 68'!F10</f>
        <v>1042.06</v>
      </c>
      <c r="G10" s="448">
        <f t="shared" si="8"/>
        <v>-1042.06</v>
      </c>
      <c r="H10" s="161">
        <f>'42 62'!H10+'42 68'!H10</f>
        <v>0</v>
      </c>
      <c r="I10" s="161">
        <f>'42 62'!I10+'42 68'!I10</f>
        <v>485.2</v>
      </c>
      <c r="J10" s="448">
        <f t="shared" si="9"/>
        <v>-485.2</v>
      </c>
      <c r="K10" s="161">
        <f>'42 62'!K10+'42 68'!K10</f>
        <v>98787</v>
      </c>
      <c r="L10" s="161">
        <f>'42 62'!L10+'42 68'!L10</f>
        <v>85554.64</v>
      </c>
      <c r="M10" s="444">
        <f t="shared" si="10"/>
        <v>13232.36</v>
      </c>
      <c r="N10" s="404">
        <f t="shared" si="11"/>
        <v>98787</v>
      </c>
      <c r="O10" s="161">
        <f t="shared" si="12"/>
        <v>87081.9</v>
      </c>
      <c r="P10" s="403">
        <f t="shared" si="13"/>
        <v>11705.100000000006</v>
      </c>
      <c r="Q10" s="168">
        <f>'42 62'!Q10+'42 68'!Q10</f>
        <v>0</v>
      </c>
      <c r="R10" s="161">
        <f>'42 62'!R10+'42 68'!R10</f>
        <v>49.379999999999995</v>
      </c>
      <c r="S10" s="448">
        <f t="shared" si="14"/>
        <v>-49.379999999999995</v>
      </c>
      <c r="T10" s="161">
        <f>'42 62'!T10+'42 68'!T10</f>
        <v>0</v>
      </c>
      <c r="U10" s="161">
        <f>'42 62'!U10+'42 68'!U10</f>
        <v>0</v>
      </c>
      <c r="V10" s="448">
        <f t="shared" si="15"/>
        <v>0</v>
      </c>
      <c r="W10" s="161">
        <f>'42 62'!W10+'42 68'!W10</f>
        <v>0</v>
      </c>
      <c r="X10" s="161">
        <f>'42 62'!X10+'42 68'!X10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49.379999999999995</v>
      </c>
      <c r="AB10" s="403">
        <f t="shared" si="19"/>
        <v>-49.379999999999995</v>
      </c>
      <c r="AC10" s="404">
        <f t="shared" si="20"/>
        <v>98787</v>
      </c>
      <c r="AD10" s="161">
        <f t="shared" si="21"/>
        <v>87131.28</v>
      </c>
      <c r="AE10" s="403">
        <f t="shared" si="22"/>
        <v>11655.720000000001</v>
      </c>
      <c r="AF10" s="168">
        <f>'42 62'!AF10+'42 68'!AF10</f>
        <v>0</v>
      </c>
      <c r="AG10" s="161">
        <f>'42 62'!AG10+'42 68'!AG10</f>
        <v>0</v>
      </c>
      <c r="AH10" s="462">
        <f t="shared" si="23"/>
        <v>0</v>
      </c>
      <c r="AI10" s="161">
        <f>'42 62'!AI10+'42 68'!AI10</f>
        <v>0</v>
      </c>
      <c r="AJ10" s="161">
        <f>'42 62'!AJ10+'42 68'!AJ10</f>
        <v>0</v>
      </c>
      <c r="AK10" s="462">
        <f t="shared" si="24"/>
        <v>0</v>
      </c>
      <c r="AL10" s="161">
        <f>'42 62'!AL10+'42 68'!AL10</f>
        <v>0</v>
      </c>
      <c r="AM10" s="161">
        <f>'42 62'!AM10+'42 68'!AM10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'42 62'!AR10+'42 68'!AR10</f>
        <v>0</v>
      </c>
      <c r="AS10" s="161">
        <f>'42 62'!AS10+'42 68'!AS10</f>
        <v>0</v>
      </c>
      <c r="AT10" s="462">
        <f t="shared" si="29"/>
        <v>0</v>
      </c>
      <c r="AU10" s="161">
        <f>'42 62'!AU10+'42 68'!AU10</f>
        <v>0</v>
      </c>
      <c r="AV10" s="161">
        <f>'42 62'!AV10+'42 68'!AV10</f>
        <v>0</v>
      </c>
      <c r="AW10" s="448">
        <f t="shared" si="30"/>
        <v>0</v>
      </c>
      <c r="AX10" s="161">
        <f>'42 62'!AX10+'42 68'!AX10</f>
        <v>194317.85950000005</v>
      </c>
      <c r="AY10" s="161">
        <f>'42 62'!AY10+'42 68'!AY10</f>
        <v>0</v>
      </c>
      <c r="AZ10" s="444">
        <f t="shared" si="31"/>
        <v>194317.85950000005</v>
      </c>
      <c r="BA10" s="359">
        <f t="shared" si="32"/>
        <v>194317.85950000005</v>
      </c>
      <c r="BB10" s="364">
        <f t="shared" si="33"/>
        <v>0</v>
      </c>
      <c r="BC10" s="364">
        <f t="shared" si="34"/>
        <v>194317.85950000005</v>
      </c>
      <c r="BD10" s="371">
        <f t="shared" si="35"/>
        <v>194317.85950000005</v>
      </c>
      <c r="BE10" s="372">
        <f t="shared" si="36"/>
        <v>0</v>
      </c>
      <c r="BF10" s="372">
        <f t="shared" si="37"/>
        <v>194317.85950000005</v>
      </c>
      <c r="BG10" s="381">
        <f t="shared" si="38"/>
        <v>293104.85950000002</v>
      </c>
      <c r="BH10" s="372">
        <f t="shared" si="39"/>
        <v>87131.28</v>
      </c>
      <c r="BI10" s="372">
        <f t="shared" si="40"/>
        <v>205973.57950000002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'42 62'!E11+'42 68'!E11</f>
        <v>0</v>
      </c>
      <c r="F11" s="161">
        <f>'42 62'!F11+'42 68'!F11</f>
        <v>0</v>
      </c>
      <c r="G11" s="448">
        <f t="shared" si="8"/>
        <v>0</v>
      </c>
      <c r="H11" s="161">
        <f>'42 62'!H11+'42 68'!H11</f>
        <v>0</v>
      </c>
      <c r="I11" s="161">
        <f>'42 62'!I11+'42 68'!I11</f>
        <v>0</v>
      </c>
      <c r="J11" s="448">
        <f t="shared" si="9"/>
        <v>0</v>
      </c>
      <c r="K11" s="161">
        <f>'42 62'!K11+'42 68'!K11</f>
        <v>0</v>
      </c>
      <c r="L11" s="161">
        <f>'42 62'!L11+'42 68'!L11</f>
        <v>0</v>
      </c>
      <c r="M11" s="444">
        <f t="shared" si="10"/>
        <v>0</v>
      </c>
      <c r="N11" s="404">
        <f t="shared" si="11"/>
        <v>0</v>
      </c>
      <c r="O11" s="161">
        <f t="shared" si="12"/>
        <v>0</v>
      </c>
      <c r="P11" s="403">
        <f t="shared" si="13"/>
        <v>0</v>
      </c>
      <c r="Q11" s="168">
        <f>'42 62'!Q11+'42 68'!Q11</f>
        <v>0</v>
      </c>
      <c r="R11" s="161">
        <f>'42 62'!R11+'42 68'!R11</f>
        <v>0</v>
      </c>
      <c r="S11" s="448">
        <f t="shared" si="14"/>
        <v>0</v>
      </c>
      <c r="T11" s="161">
        <f>'42 62'!T11+'42 68'!T11</f>
        <v>0</v>
      </c>
      <c r="U11" s="161">
        <f>'42 62'!U11+'42 68'!U11</f>
        <v>0</v>
      </c>
      <c r="V11" s="448">
        <f t="shared" si="15"/>
        <v>0</v>
      </c>
      <c r="W11" s="161">
        <f>'42 62'!W11+'42 68'!W11</f>
        <v>0</v>
      </c>
      <c r="X11" s="161">
        <f>'42 62'!X11+'42 68'!X11</f>
        <v>0</v>
      </c>
      <c r="Y11" s="444">
        <f t="shared" si="16"/>
        <v>0</v>
      </c>
      <c r="Z11" s="168">
        <f t="shared" si="17"/>
        <v>0</v>
      </c>
      <c r="AA11" s="161">
        <f t="shared" si="18"/>
        <v>0</v>
      </c>
      <c r="AB11" s="403">
        <f t="shared" si="19"/>
        <v>0</v>
      </c>
      <c r="AC11" s="404">
        <f t="shared" si="20"/>
        <v>0</v>
      </c>
      <c r="AD11" s="161">
        <f t="shared" si="21"/>
        <v>0</v>
      </c>
      <c r="AE11" s="403">
        <f t="shared" si="22"/>
        <v>0</v>
      </c>
      <c r="AF11" s="168">
        <f>'42 62'!AF11+'42 68'!AF11</f>
        <v>0</v>
      </c>
      <c r="AG11" s="161">
        <f>'42 62'!AG11+'42 68'!AG11</f>
        <v>0</v>
      </c>
      <c r="AH11" s="462">
        <f t="shared" si="23"/>
        <v>0</v>
      </c>
      <c r="AI11" s="161">
        <f>'42 62'!AI11+'42 68'!AI11</f>
        <v>0</v>
      </c>
      <c r="AJ11" s="161">
        <f>'42 62'!AJ11+'42 68'!AJ11</f>
        <v>0</v>
      </c>
      <c r="AK11" s="462">
        <f t="shared" si="24"/>
        <v>0</v>
      </c>
      <c r="AL11" s="161">
        <f>'42 62'!AL11+'42 68'!AL11</f>
        <v>0</v>
      </c>
      <c r="AM11" s="161">
        <f>'42 62'!AM11+'42 68'!AM11</f>
        <v>0</v>
      </c>
      <c r="AN11" s="444">
        <f t="shared" si="25"/>
        <v>0</v>
      </c>
      <c r="AO11" s="404">
        <f t="shared" si="26"/>
        <v>0</v>
      </c>
      <c r="AP11" s="161">
        <f t="shared" si="27"/>
        <v>0</v>
      </c>
      <c r="AQ11" s="161">
        <f t="shared" si="28"/>
        <v>0</v>
      </c>
      <c r="AR11" s="168">
        <f>'42 62'!AR11+'42 68'!AR11</f>
        <v>0</v>
      </c>
      <c r="AS11" s="161">
        <f>'42 62'!AS11+'42 68'!AS11</f>
        <v>0</v>
      </c>
      <c r="AT11" s="462">
        <f t="shared" si="29"/>
        <v>0</v>
      </c>
      <c r="AU11" s="161">
        <f>'42 62'!AU11+'42 68'!AU11</f>
        <v>0</v>
      </c>
      <c r="AV11" s="161">
        <f>'42 62'!AV11+'42 68'!AV11</f>
        <v>0</v>
      </c>
      <c r="AW11" s="448">
        <f t="shared" si="30"/>
        <v>0</v>
      </c>
      <c r="AX11" s="161">
        <f>'42 62'!AX11+'42 68'!AX11</f>
        <v>0</v>
      </c>
      <c r="AY11" s="161">
        <f>'42 62'!AY11+'42 68'!AY11</f>
        <v>0</v>
      </c>
      <c r="AZ11" s="444">
        <f t="shared" si="31"/>
        <v>0</v>
      </c>
      <c r="BA11" s="359">
        <f t="shared" si="32"/>
        <v>0</v>
      </c>
      <c r="BB11" s="364">
        <f t="shared" si="33"/>
        <v>0</v>
      </c>
      <c r="BC11" s="364">
        <f t="shared" si="34"/>
        <v>0</v>
      </c>
      <c r="BD11" s="371">
        <f t="shared" si="35"/>
        <v>0</v>
      </c>
      <c r="BE11" s="372">
        <f t="shared" si="36"/>
        <v>0</v>
      </c>
      <c r="BF11" s="372">
        <f t="shared" si="37"/>
        <v>0</v>
      </c>
      <c r="BG11" s="381">
        <f t="shared" si="38"/>
        <v>0</v>
      </c>
      <c r="BH11" s="372">
        <f t="shared" si="39"/>
        <v>0</v>
      </c>
      <c r="BI11" s="372">
        <f t="shared" si="40"/>
        <v>0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'42 62'!E12+'42 68'!E12</f>
        <v>6582</v>
      </c>
      <c r="F12" s="161">
        <f>'42 62'!F12+'42 68'!F12</f>
        <v>6582</v>
      </c>
      <c r="G12" s="448">
        <f t="shared" si="8"/>
        <v>0</v>
      </c>
      <c r="H12" s="161">
        <f>'42 62'!H12+'42 68'!H12</f>
        <v>6156.34</v>
      </c>
      <c r="I12" s="161">
        <f>'42 62'!I12+'42 68'!I12</f>
        <v>6156.34</v>
      </c>
      <c r="J12" s="448">
        <f t="shared" si="9"/>
        <v>0</v>
      </c>
      <c r="K12" s="161">
        <f>'42 62'!K12+'42 68'!K12</f>
        <v>6582</v>
      </c>
      <c r="L12" s="161">
        <f>'42 62'!L12+'42 68'!L12</f>
        <v>9440.7999999999993</v>
      </c>
      <c r="M12" s="444">
        <f t="shared" si="10"/>
        <v>-2858.7999999999993</v>
      </c>
      <c r="N12" s="404">
        <f t="shared" si="11"/>
        <v>19320.34</v>
      </c>
      <c r="O12" s="161">
        <f t="shared" si="12"/>
        <v>22179.14</v>
      </c>
      <c r="P12" s="403">
        <f t="shared" si="13"/>
        <v>-2858.7999999999993</v>
      </c>
      <c r="Q12" s="168">
        <f>'42 62'!Q12+'42 68'!Q12</f>
        <v>6440</v>
      </c>
      <c r="R12" s="161">
        <f>'42 62'!R12+'42 68'!R12</f>
        <v>6440</v>
      </c>
      <c r="S12" s="448">
        <f t="shared" si="14"/>
        <v>0</v>
      </c>
      <c r="T12" s="161">
        <f>'42 62'!T12+'42 68'!T12</f>
        <v>6654.9900000000016</v>
      </c>
      <c r="U12" s="161">
        <f>'42 62'!U12+'42 68'!U12</f>
        <v>0</v>
      </c>
      <c r="V12" s="448">
        <f t="shared" si="15"/>
        <v>6654.9900000000016</v>
      </c>
      <c r="W12" s="161">
        <f>'42 62'!W12+'42 68'!W12</f>
        <v>6440</v>
      </c>
      <c r="X12" s="161">
        <f>'42 62'!X12+'42 68'!X12</f>
        <v>0</v>
      </c>
      <c r="Y12" s="444">
        <f t="shared" si="16"/>
        <v>6440</v>
      </c>
      <c r="Z12" s="168">
        <f t="shared" si="17"/>
        <v>19534.990000000002</v>
      </c>
      <c r="AA12" s="161">
        <f t="shared" si="18"/>
        <v>6440</v>
      </c>
      <c r="AB12" s="403">
        <f t="shared" si="19"/>
        <v>13094.990000000002</v>
      </c>
      <c r="AC12" s="404">
        <f t="shared" si="20"/>
        <v>38855.33</v>
      </c>
      <c r="AD12" s="161">
        <f t="shared" si="21"/>
        <v>28619.14</v>
      </c>
      <c r="AE12" s="403">
        <f t="shared" si="22"/>
        <v>10236.190000000002</v>
      </c>
      <c r="AF12" s="168">
        <f>'42 62'!AF12+'42 68'!AF12</f>
        <v>6655</v>
      </c>
      <c r="AG12" s="161">
        <f>'42 62'!AG12+'42 68'!AG12</f>
        <v>0</v>
      </c>
      <c r="AH12" s="462">
        <f t="shared" si="23"/>
        <v>6655</v>
      </c>
      <c r="AI12" s="161">
        <f>'42 62'!AI12+'42 68'!AI12</f>
        <v>6655</v>
      </c>
      <c r="AJ12" s="161">
        <f>'42 62'!AJ12+'42 68'!AJ12</f>
        <v>0</v>
      </c>
      <c r="AK12" s="462">
        <f t="shared" si="24"/>
        <v>6655</v>
      </c>
      <c r="AL12" s="161">
        <f>'42 62'!AL12+'42 68'!AL12</f>
        <v>6439.6899999999987</v>
      </c>
      <c r="AM12" s="161">
        <f>'42 62'!AM12+'42 68'!AM12</f>
        <v>0</v>
      </c>
      <c r="AN12" s="444">
        <f t="shared" si="25"/>
        <v>6439.6899999999987</v>
      </c>
      <c r="AO12" s="404">
        <f t="shared" si="26"/>
        <v>19749.689999999999</v>
      </c>
      <c r="AP12" s="161">
        <f t="shared" si="27"/>
        <v>0</v>
      </c>
      <c r="AQ12" s="161">
        <f t="shared" si="28"/>
        <v>19749.689999999999</v>
      </c>
      <c r="AR12" s="168">
        <f>'42 62'!AR12+'42 68'!AR12</f>
        <v>6655</v>
      </c>
      <c r="AS12" s="161">
        <f>'42 62'!AS12+'42 68'!AS12</f>
        <v>0</v>
      </c>
      <c r="AT12" s="462">
        <f t="shared" si="29"/>
        <v>6655</v>
      </c>
      <c r="AU12" s="161">
        <f>'42 62'!AU12+'42 68'!AU12</f>
        <v>6439.369999999999</v>
      </c>
      <c r="AV12" s="161">
        <f>'42 62'!AV12+'42 68'!AV12</f>
        <v>0</v>
      </c>
      <c r="AW12" s="448">
        <f t="shared" si="30"/>
        <v>6439.369999999999</v>
      </c>
      <c r="AX12" s="161">
        <f>'42 62'!AX12+'42 68'!AX12</f>
        <v>6655</v>
      </c>
      <c r="AY12" s="161">
        <f>'42 62'!AY12+'42 68'!AY12</f>
        <v>0</v>
      </c>
      <c r="AZ12" s="444">
        <f t="shared" si="31"/>
        <v>6655</v>
      </c>
      <c r="BA12" s="359">
        <f t="shared" si="32"/>
        <v>19749.37</v>
      </c>
      <c r="BB12" s="364">
        <f t="shared" si="33"/>
        <v>0</v>
      </c>
      <c r="BC12" s="364">
        <f t="shared" si="34"/>
        <v>19749.37</v>
      </c>
      <c r="BD12" s="371">
        <f t="shared" si="35"/>
        <v>39499.06</v>
      </c>
      <c r="BE12" s="372">
        <f t="shared" si="36"/>
        <v>0</v>
      </c>
      <c r="BF12" s="372">
        <f t="shared" si="37"/>
        <v>39499.06</v>
      </c>
      <c r="BG12" s="381">
        <f t="shared" si="38"/>
        <v>78354.39</v>
      </c>
      <c r="BH12" s="372">
        <f t="shared" si="39"/>
        <v>28619.14</v>
      </c>
      <c r="BI12" s="372">
        <f t="shared" si="40"/>
        <v>49735.25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'42 62'!E13+'42 68'!E13</f>
        <v>0</v>
      </c>
      <c r="F13" s="161">
        <f>'42 62'!F13+'42 68'!F13</f>
        <v>0</v>
      </c>
      <c r="G13" s="448">
        <f t="shared" si="8"/>
        <v>0</v>
      </c>
      <c r="H13" s="161">
        <f>'42 62'!H13+'42 68'!H13</f>
        <v>0</v>
      </c>
      <c r="I13" s="161">
        <f>'42 62'!I13+'42 68'!I13</f>
        <v>0</v>
      </c>
      <c r="J13" s="448">
        <f t="shared" si="9"/>
        <v>0</v>
      </c>
      <c r="K13" s="161">
        <f>'42 62'!K13+'42 68'!K13</f>
        <v>0</v>
      </c>
      <c r="L13" s="161">
        <f>'42 62'!L13+'42 68'!L13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'42 62'!Q13+'42 68'!Q13</f>
        <v>0</v>
      </c>
      <c r="R13" s="161">
        <f>'42 62'!R13+'42 68'!R13</f>
        <v>0</v>
      </c>
      <c r="S13" s="448">
        <f t="shared" si="14"/>
        <v>0</v>
      </c>
      <c r="T13" s="161">
        <f>'42 62'!T13+'42 68'!T13</f>
        <v>0</v>
      </c>
      <c r="U13" s="161">
        <f>'42 62'!U13+'42 68'!U13</f>
        <v>0</v>
      </c>
      <c r="V13" s="448">
        <f t="shared" si="15"/>
        <v>0</v>
      </c>
      <c r="W13" s="161">
        <f>'42 62'!W13+'42 68'!W13</f>
        <v>0</v>
      </c>
      <c r="X13" s="161">
        <f>'42 62'!X13+'42 68'!X13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'42 62'!AF13+'42 68'!AF13</f>
        <v>0</v>
      </c>
      <c r="AG13" s="161">
        <f>'42 62'!AG13+'42 68'!AG13</f>
        <v>0</v>
      </c>
      <c r="AH13" s="462">
        <f t="shared" si="23"/>
        <v>0</v>
      </c>
      <c r="AI13" s="161">
        <f>'42 62'!AI13+'42 68'!AI13</f>
        <v>0</v>
      </c>
      <c r="AJ13" s="161">
        <f>'42 62'!AJ13+'42 68'!AJ13</f>
        <v>0</v>
      </c>
      <c r="AK13" s="462">
        <f t="shared" si="24"/>
        <v>0</v>
      </c>
      <c r="AL13" s="161">
        <f>'42 62'!AL13+'42 68'!AL13</f>
        <v>0</v>
      </c>
      <c r="AM13" s="161">
        <f>'42 62'!AM13+'42 68'!AM13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'42 62'!AR13+'42 68'!AR13</f>
        <v>0</v>
      </c>
      <c r="AS13" s="161">
        <f>'42 62'!AS13+'42 68'!AS13</f>
        <v>0</v>
      </c>
      <c r="AT13" s="462">
        <f t="shared" si="29"/>
        <v>0</v>
      </c>
      <c r="AU13" s="161">
        <f>'42 62'!AU13+'42 68'!AU13</f>
        <v>0</v>
      </c>
      <c r="AV13" s="161">
        <f>'42 62'!AV13+'42 68'!AV13</f>
        <v>0</v>
      </c>
      <c r="AW13" s="448">
        <f t="shared" si="30"/>
        <v>0</v>
      </c>
      <c r="AX13" s="161">
        <f>'42 62'!AX13+'42 68'!AX13</f>
        <v>0</v>
      </c>
      <c r="AY13" s="161">
        <f>'42 62'!AY13+'42 68'!AY13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'42 62'!E14+'42 68'!E14</f>
        <v>264477.71100182907</v>
      </c>
      <c r="F14" s="161">
        <f>'42 62'!F14+'42 68'!F14</f>
        <v>136069.22</v>
      </c>
      <c r="G14" s="448">
        <f t="shared" si="8"/>
        <v>128408.49100182907</v>
      </c>
      <c r="H14" s="161">
        <f>'42 62'!H14+'42 68'!H14</f>
        <v>304396.49546483479</v>
      </c>
      <c r="I14" s="161">
        <f>'42 62'!I14+'42 68'!I14</f>
        <v>416487.86</v>
      </c>
      <c r="J14" s="448">
        <f t="shared" si="9"/>
        <v>-112091.36453516519</v>
      </c>
      <c r="K14" s="161">
        <f>'42 62'!K14+'42 68'!K14</f>
        <v>248870.89062406233</v>
      </c>
      <c r="L14" s="161">
        <f>'42 62'!L14+'42 68'!L14</f>
        <v>355784</v>
      </c>
      <c r="M14" s="444">
        <f t="shared" si="10"/>
        <v>-106913.10937593767</v>
      </c>
      <c r="N14" s="404">
        <f t="shared" si="11"/>
        <v>817745.09709072625</v>
      </c>
      <c r="O14" s="161">
        <f t="shared" si="12"/>
        <v>908341.08</v>
      </c>
      <c r="P14" s="403">
        <f t="shared" si="13"/>
        <v>-90595.982909273705</v>
      </c>
      <c r="Q14" s="168">
        <f>'42 62'!Q14+'42 68'!Q14</f>
        <v>401116.81765286642</v>
      </c>
      <c r="R14" s="161">
        <f>'42 62'!R14+'42 68'!R14</f>
        <v>370339.74</v>
      </c>
      <c r="S14" s="448">
        <f t="shared" si="14"/>
        <v>30777.077652866428</v>
      </c>
      <c r="T14" s="161">
        <f>'42 62'!T14+'42 68'!T14</f>
        <v>251905.52893236707</v>
      </c>
      <c r="U14" s="161">
        <f>'42 62'!U14+'42 68'!U14</f>
        <v>0</v>
      </c>
      <c r="V14" s="448">
        <f t="shared" si="15"/>
        <v>251905.52893236707</v>
      </c>
      <c r="W14" s="161">
        <f>'42 62'!W14+'42 68'!W14</f>
        <v>178703.32952137606</v>
      </c>
      <c r="X14" s="161">
        <f>'42 62'!X14+'42 68'!X14</f>
        <v>0</v>
      </c>
      <c r="Y14" s="444">
        <f t="shared" si="16"/>
        <v>178703.32952137606</v>
      </c>
      <c r="Z14" s="168">
        <f t="shared" si="17"/>
        <v>831725.67610660952</v>
      </c>
      <c r="AA14" s="161">
        <f t="shared" si="18"/>
        <v>370339.74</v>
      </c>
      <c r="AB14" s="403">
        <f t="shared" si="19"/>
        <v>461385.93610660953</v>
      </c>
      <c r="AC14" s="404">
        <f t="shared" si="20"/>
        <v>1649470.7731973357</v>
      </c>
      <c r="AD14" s="161">
        <f t="shared" si="21"/>
        <v>1278680.8199999998</v>
      </c>
      <c r="AE14" s="403">
        <f t="shared" si="22"/>
        <v>370789.95319733582</v>
      </c>
      <c r="AF14" s="168">
        <f>'42 62'!AF14+'42 68'!AF14</f>
        <v>297797.1395253854</v>
      </c>
      <c r="AG14" s="161">
        <f>'42 62'!AG14+'42 68'!AG14</f>
        <v>0</v>
      </c>
      <c r="AH14" s="462">
        <f t="shared" si="23"/>
        <v>297797.1395253854</v>
      </c>
      <c r="AI14" s="161">
        <f>'42 62'!AI14+'42 68'!AI14</f>
        <v>187301.84624452537</v>
      </c>
      <c r="AJ14" s="161">
        <f>'42 62'!AJ14+'42 68'!AJ14</f>
        <v>0</v>
      </c>
      <c r="AK14" s="462">
        <f t="shared" si="24"/>
        <v>187301.84624452537</v>
      </c>
      <c r="AL14" s="161">
        <f>'42 62'!AL14+'42 68'!AL14</f>
        <v>226748.0402621472</v>
      </c>
      <c r="AM14" s="161">
        <f>'42 62'!AM14+'42 68'!AM14</f>
        <v>0</v>
      </c>
      <c r="AN14" s="444">
        <f t="shared" si="25"/>
        <v>226748.0402621472</v>
      </c>
      <c r="AO14" s="404">
        <f t="shared" si="26"/>
        <v>711847.02603205794</v>
      </c>
      <c r="AP14" s="161">
        <f t="shared" si="27"/>
        <v>0</v>
      </c>
      <c r="AQ14" s="161">
        <f t="shared" si="28"/>
        <v>711847.02603205794</v>
      </c>
      <c r="AR14" s="168">
        <f>'42 62'!AR14+'42 68'!AR14</f>
        <v>247436.12267768706</v>
      </c>
      <c r="AS14" s="161">
        <f>'42 62'!AS14+'42 68'!AS14</f>
        <v>0</v>
      </c>
      <c r="AT14" s="462">
        <f t="shared" si="29"/>
        <v>247436.12267768706</v>
      </c>
      <c r="AU14" s="161">
        <f>'42 62'!AU14+'42 68'!AU14</f>
        <v>239996.41465501219</v>
      </c>
      <c r="AV14" s="161">
        <f>'42 62'!AV14+'42 68'!AV14</f>
        <v>0</v>
      </c>
      <c r="AW14" s="448">
        <f t="shared" si="30"/>
        <v>239996.41465501219</v>
      </c>
      <c r="AX14" s="161">
        <f>'42 62'!AX14+'42 68'!AX14</f>
        <v>118150.36092000002</v>
      </c>
      <c r="AY14" s="161">
        <f>'42 62'!AY14+'42 68'!AY14</f>
        <v>0</v>
      </c>
      <c r="AZ14" s="444">
        <f t="shared" si="31"/>
        <v>118150.36092000002</v>
      </c>
      <c r="BA14" s="359">
        <f t="shared" si="32"/>
        <v>605582.89825269929</v>
      </c>
      <c r="BB14" s="364">
        <f t="shared" si="33"/>
        <v>0</v>
      </c>
      <c r="BC14" s="364">
        <f t="shared" si="34"/>
        <v>605582.89825269929</v>
      </c>
      <c r="BD14" s="371">
        <f t="shared" si="35"/>
        <v>1317429.9242847573</v>
      </c>
      <c r="BE14" s="372">
        <f t="shared" si="36"/>
        <v>0</v>
      </c>
      <c r="BF14" s="372">
        <f t="shared" si="37"/>
        <v>1317429.9242847573</v>
      </c>
      <c r="BG14" s="381">
        <f t="shared" si="38"/>
        <v>2966900.6974820932</v>
      </c>
      <c r="BH14" s="372">
        <f t="shared" si="39"/>
        <v>1278680.8199999998</v>
      </c>
      <c r="BI14" s="372">
        <f t="shared" si="40"/>
        <v>1688219.8774820934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'42 62'!E15+'42 68'!E15</f>
        <v>27376.728800632787</v>
      </c>
      <c r="F15" s="161">
        <f>'42 62'!F15+'42 68'!F15</f>
        <v>24935.39</v>
      </c>
      <c r="G15" s="448">
        <f t="shared" si="8"/>
        <v>2441.3388006327878</v>
      </c>
      <c r="H15" s="161">
        <f>'42 62'!H15+'42 68'!H15</f>
        <v>26766.967378044919</v>
      </c>
      <c r="I15" s="161">
        <f>'42 62'!I15+'42 68'!I15</f>
        <v>25928.06</v>
      </c>
      <c r="J15" s="448">
        <f t="shared" si="9"/>
        <v>838.907378044918</v>
      </c>
      <c r="K15" s="161">
        <f>'42 62'!K15+'42 68'!K15</f>
        <v>25767.35142817457</v>
      </c>
      <c r="L15" s="161">
        <f>'42 62'!L15+'42 68'!L15</f>
        <v>26772.37</v>
      </c>
      <c r="M15" s="444">
        <f t="shared" si="10"/>
        <v>-1005.0185718254288</v>
      </c>
      <c r="N15" s="404">
        <f t="shared" si="11"/>
        <v>79911.047606852284</v>
      </c>
      <c r="O15" s="161">
        <f t="shared" si="12"/>
        <v>77635.819999999992</v>
      </c>
      <c r="P15" s="403">
        <f t="shared" si="13"/>
        <v>2275.2276068522915</v>
      </c>
      <c r="Q15" s="168">
        <f>'42 62'!Q15+'42 68'!Q15</f>
        <v>25788.024226793172</v>
      </c>
      <c r="R15" s="161">
        <f>'42 62'!R15+'42 68'!R15</f>
        <v>17745.330000000002</v>
      </c>
      <c r="S15" s="448">
        <f t="shared" si="14"/>
        <v>8042.6942267931699</v>
      </c>
      <c r="T15" s="161">
        <f>'42 62'!T15+'42 68'!T15</f>
        <v>26631.216000449429</v>
      </c>
      <c r="U15" s="161">
        <f>'42 62'!U15+'42 68'!U15</f>
        <v>0</v>
      </c>
      <c r="V15" s="448">
        <f t="shared" si="15"/>
        <v>26631.216000449429</v>
      </c>
      <c r="W15" s="161">
        <f>'42 62'!W15+'42 68'!W15</f>
        <v>25968.74970134543</v>
      </c>
      <c r="X15" s="161">
        <f>'42 62'!X15+'42 68'!X15</f>
        <v>0</v>
      </c>
      <c r="Y15" s="444">
        <f t="shared" si="16"/>
        <v>25968.74970134543</v>
      </c>
      <c r="Z15" s="168">
        <f t="shared" si="17"/>
        <v>78387.989928588024</v>
      </c>
      <c r="AA15" s="161">
        <f t="shared" si="18"/>
        <v>17745.330000000002</v>
      </c>
      <c r="AB15" s="403">
        <f t="shared" si="19"/>
        <v>60642.659928588022</v>
      </c>
      <c r="AC15" s="404">
        <f t="shared" si="20"/>
        <v>158299.03753544032</v>
      </c>
      <c r="AD15" s="161">
        <f t="shared" si="21"/>
        <v>95381.15</v>
      </c>
      <c r="AE15" s="403">
        <f t="shared" si="22"/>
        <v>62917.887535440328</v>
      </c>
      <c r="AF15" s="168">
        <f>'42 62'!AF15+'42 68'!AF15</f>
        <v>30975.787663431911</v>
      </c>
      <c r="AG15" s="161">
        <f>'42 62'!AG15+'42 68'!AG15</f>
        <v>0</v>
      </c>
      <c r="AH15" s="462">
        <f t="shared" si="23"/>
        <v>30975.787663431911</v>
      </c>
      <c r="AI15" s="161">
        <f>'42 62'!AI15+'42 68'!AI15</f>
        <v>24318.112868310916</v>
      </c>
      <c r="AJ15" s="161">
        <f>'42 62'!AJ15+'42 68'!AJ15</f>
        <v>0</v>
      </c>
      <c r="AK15" s="462">
        <f t="shared" si="24"/>
        <v>24318.112868310916</v>
      </c>
      <c r="AL15" s="161">
        <f>'42 62'!AL15+'42 68'!AL15</f>
        <v>24345.332053158745</v>
      </c>
      <c r="AM15" s="161">
        <f>'42 62'!AM15+'42 68'!AM15</f>
        <v>0</v>
      </c>
      <c r="AN15" s="444">
        <f t="shared" si="25"/>
        <v>24345.332053158745</v>
      </c>
      <c r="AO15" s="404">
        <f t="shared" si="26"/>
        <v>79639.232584901561</v>
      </c>
      <c r="AP15" s="161">
        <f t="shared" si="27"/>
        <v>0</v>
      </c>
      <c r="AQ15" s="161">
        <f t="shared" si="28"/>
        <v>79639.232584901561</v>
      </c>
      <c r="AR15" s="168">
        <f>'42 62'!AR15+'42 68'!AR15</f>
        <v>26179.698383916089</v>
      </c>
      <c r="AS15" s="161">
        <f>'42 62'!AS15+'42 68'!AS15</f>
        <v>0</v>
      </c>
      <c r="AT15" s="462">
        <f t="shared" si="29"/>
        <v>26179.698383916089</v>
      </c>
      <c r="AU15" s="161">
        <f>'42 62'!AU15+'42 68'!AU15</f>
        <v>28027.3297604537</v>
      </c>
      <c r="AV15" s="161">
        <f>'42 62'!AV15+'42 68'!AV15</f>
        <v>0</v>
      </c>
      <c r="AW15" s="448">
        <f t="shared" si="30"/>
        <v>28027.3297604537</v>
      </c>
      <c r="AX15" s="161">
        <f>'42 62'!AX15+'42 68'!AX15</f>
        <v>25547.283019508668</v>
      </c>
      <c r="AY15" s="161">
        <f>'42 62'!AY15+'42 68'!AY15</f>
        <v>0</v>
      </c>
      <c r="AZ15" s="444">
        <f t="shared" si="31"/>
        <v>25547.283019508668</v>
      </c>
      <c r="BA15" s="359">
        <f t="shared" si="32"/>
        <v>79754.311163878461</v>
      </c>
      <c r="BB15" s="364">
        <f t="shared" si="33"/>
        <v>0</v>
      </c>
      <c r="BC15" s="364">
        <f t="shared" si="34"/>
        <v>79754.311163878461</v>
      </c>
      <c r="BD15" s="371">
        <f t="shared" si="35"/>
        <v>159393.54374878001</v>
      </c>
      <c r="BE15" s="372">
        <f t="shared" si="36"/>
        <v>0</v>
      </c>
      <c r="BF15" s="372">
        <f t="shared" si="37"/>
        <v>159393.54374878001</v>
      </c>
      <c r="BG15" s="381">
        <f t="shared" si="38"/>
        <v>317692.58128422033</v>
      </c>
      <c r="BH15" s="372">
        <f t="shared" si="39"/>
        <v>95381.15</v>
      </c>
      <c r="BI15" s="372">
        <f t="shared" si="40"/>
        <v>222311.43128422034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'42 62'!E16+'42 68'!E16</f>
        <v>17842</v>
      </c>
      <c r="F16" s="161">
        <f>'42 62'!F16+'42 68'!F16</f>
        <v>13447.77</v>
      </c>
      <c r="G16" s="448">
        <f t="shared" si="8"/>
        <v>4394.2299999999996</v>
      </c>
      <c r="H16" s="161">
        <f>'42 62'!H16+'42 68'!H16</f>
        <v>17409</v>
      </c>
      <c r="I16" s="161">
        <f>'42 62'!I16+'42 68'!I16</f>
        <v>13682.289999999999</v>
      </c>
      <c r="J16" s="448">
        <f t="shared" si="9"/>
        <v>3726.7100000000009</v>
      </c>
      <c r="K16" s="161">
        <f>'42 62'!K16+'42 68'!K16</f>
        <v>16817</v>
      </c>
      <c r="L16" s="161">
        <f>'42 62'!L16+'42 68'!L16</f>
        <v>14332.6</v>
      </c>
      <c r="M16" s="444">
        <f t="shared" si="10"/>
        <v>2484.3999999999996</v>
      </c>
      <c r="N16" s="404">
        <f t="shared" si="11"/>
        <v>52068</v>
      </c>
      <c r="O16" s="161">
        <f t="shared" si="12"/>
        <v>41462.659999999996</v>
      </c>
      <c r="P16" s="403">
        <f t="shared" si="13"/>
        <v>10605.340000000004</v>
      </c>
      <c r="Q16" s="168">
        <f>'42 62'!Q16+'42 68'!Q16</f>
        <v>16814</v>
      </c>
      <c r="R16" s="161">
        <f>'42 62'!R16+'42 68'!R16</f>
        <v>12966.98</v>
      </c>
      <c r="S16" s="448">
        <f t="shared" si="14"/>
        <v>3847.0200000000004</v>
      </c>
      <c r="T16" s="161">
        <f>'42 62'!T16+'42 68'!T16</f>
        <v>17004</v>
      </c>
      <c r="U16" s="161">
        <f>'42 62'!U16+'42 68'!U16</f>
        <v>0</v>
      </c>
      <c r="V16" s="448">
        <f t="shared" si="15"/>
        <v>17004</v>
      </c>
      <c r="W16" s="161">
        <f>'42 62'!W16+'42 68'!W16</f>
        <v>16250</v>
      </c>
      <c r="X16" s="161">
        <f>'42 62'!X16+'42 68'!X16</f>
        <v>0</v>
      </c>
      <c r="Y16" s="444">
        <f t="shared" si="16"/>
        <v>16250</v>
      </c>
      <c r="Z16" s="168">
        <f t="shared" si="17"/>
        <v>50068</v>
      </c>
      <c r="AA16" s="161">
        <f t="shared" si="18"/>
        <v>12966.98</v>
      </c>
      <c r="AB16" s="403">
        <f t="shared" si="19"/>
        <v>37101.020000000004</v>
      </c>
      <c r="AC16" s="404">
        <f t="shared" si="20"/>
        <v>102136</v>
      </c>
      <c r="AD16" s="161">
        <f t="shared" si="21"/>
        <v>54429.64</v>
      </c>
      <c r="AE16" s="403">
        <f t="shared" si="22"/>
        <v>47706.36</v>
      </c>
      <c r="AF16" s="168">
        <f>'42 62'!AF16+'42 68'!AF16</f>
        <v>19422</v>
      </c>
      <c r="AG16" s="161">
        <f>'42 62'!AG16+'42 68'!AG16</f>
        <v>0</v>
      </c>
      <c r="AH16" s="462">
        <f t="shared" si="23"/>
        <v>19422</v>
      </c>
      <c r="AI16" s="161">
        <f>'42 62'!AI16+'42 68'!AI16</f>
        <v>15092</v>
      </c>
      <c r="AJ16" s="161">
        <f>'42 62'!AJ16+'42 68'!AJ16</f>
        <v>0</v>
      </c>
      <c r="AK16" s="462">
        <f t="shared" si="24"/>
        <v>15092</v>
      </c>
      <c r="AL16" s="161">
        <f>'42 62'!AL16+'42 68'!AL16</f>
        <v>15257</v>
      </c>
      <c r="AM16" s="161">
        <f>'42 62'!AM16+'42 68'!AM16</f>
        <v>0</v>
      </c>
      <c r="AN16" s="444">
        <f t="shared" si="25"/>
        <v>15257</v>
      </c>
      <c r="AO16" s="404">
        <f t="shared" si="26"/>
        <v>49771</v>
      </c>
      <c r="AP16" s="161">
        <f t="shared" si="27"/>
        <v>0</v>
      </c>
      <c r="AQ16" s="161">
        <f t="shared" si="28"/>
        <v>49771</v>
      </c>
      <c r="AR16" s="168">
        <f>'42 62'!AR16+'42 68'!AR16</f>
        <v>16383</v>
      </c>
      <c r="AS16" s="161">
        <f>'42 62'!AS16+'42 68'!AS16</f>
        <v>0</v>
      </c>
      <c r="AT16" s="462">
        <f t="shared" si="29"/>
        <v>16383</v>
      </c>
      <c r="AU16" s="161">
        <f>'42 62'!AU16+'42 68'!AU16</f>
        <v>17548</v>
      </c>
      <c r="AV16" s="161">
        <f>'42 62'!AV16+'42 68'!AV16</f>
        <v>0</v>
      </c>
      <c r="AW16" s="448">
        <f t="shared" si="30"/>
        <v>17548</v>
      </c>
      <c r="AX16" s="161">
        <f>'42 62'!AX16+'42 68'!AX16</f>
        <v>15865</v>
      </c>
      <c r="AY16" s="161">
        <f>'42 62'!AY16+'42 68'!AY16</f>
        <v>0</v>
      </c>
      <c r="AZ16" s="444">
        <f t="shared" si="31"/>
        <v>15865</v>
      </c>
      <c r="BA16" s="359">
        <f t="shared" si="32"/>
        <v>49796</v>
      </c>
      <c r="BB16" s="364">
        <f t="shared" si="33"/>
        <v>0</v>
      </c>
      <c r="BC16" s="364">
        <f t="shared" si="34"/>
        <v>49796</v>
      </c>
      <c r="BD16" s="371">
        <f t="shared" si="35"/>
        <v>99567</v>
      </c>
      <c r="BE16" s="372">
        <f t="shared" si="36"/>
        <v>0</v>
      </c>
      <c r="BF16" s="372">
        <f t="shared" si="37"/>
        <v>99567</v>
      </c>
      <c r="BG16" s="381">
        <f t="shared" si="38"/>
        <v>201703</v>
      </c>
      <c r="BH16" s="372">
        <f t="shared" si="39"/>
        <v>54429.64</v>
      </c>
      <c r="BI16" s="372">
        <f t="shared" si="40"/>
        <v>147273.35999999999</v>
      </c>
      <c r="BJ16" s="436"/>
    </row>
    <row r="17" spans="1:63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'42 62'!E17+'42 68'!E17</f>
        <v>0</v>
      </c>
      <c r="F17" s="161">
        <f>'42 62'!F17+'42 68'!F17</f>
        <v>0</v>
      </c>
      <c r="G17" s="448">
        <f t="shared" si="8"/>
        <v>0</v>
      </c>
      <c r="H17" s="161">
        <f>'42 62'!H17+'42 68'!H17</f>
        <v>0</v>
      </c>
      <c r="I17" s="161">
        <f>'42 62'!I17+'42 68'!I17</f>
        <v>0</v>
      </c>
      <c r="J17" s="448">
        <f t="shared" si="9"/>
        <v>0</v>
      </c>
      <c r="K17" s="161">
        <f>'42 62'!K17+'42 68'!K17</f>
        <v>0</v>
      </c>
      <c r="L17" s="161">
        <f>'42 62'!L17+'42 68'!L17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'42 62'!Q17+'42 68'!Q17</f>
        <v>0</v>
      </c>
      <c r="R17" s="161">
        <f>'42 62'!R17+'42 68'!R17</f>
        <v>0</v>
      </c>
      <c r="S17" s="448">
        <f t="shared" si="14"/>
        <v>0</v>
      </c>
      <c r="T17" s="161">
        <f>'42 62'!T17+'42 68'!T17</f>
        <v>0</v>
      </c>
      <c r="U17" s="161">
        <f>'42 62'!U17+'42 68'!U17</f>
        <v>0</v>
      </c>
      <c r="V17" s="448">
        <f t="shared" si="15"/>
        <v>0</v>
      </c>
      <c r="W17" s="161">
        <f>'42 62'!W17+'42 68'!W17</f>
        <v>0</v>
      </c>
      <c r="X17" s="161">
        <f>'42 62'!X17+'42 68'!X17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'42 62'!AF17+'42 68'!AF17</f>
        <v>0</v>
      </c>
      <c r="AG17" s="161">
        <f>'42 62'!AG17+'42 68'!AG17</f>
        <v>0</v>
      </c>
      <c r="AH17" s="462">
        <f t="shared" si="23"/>
        <v>0</v>
      </c>
      <c r="AI17" s="161">
        <f>'42 62'!AI17+'42 68'!AI17</f>
        <v>0</v>
      </c>
      <c r="AJ17" s="161">
        <f>'42 62'!AJ17+'42 68'!AJ17</f>
        <v>0</v>
      </c>
      <c r="AK17" s="462">
        <f t="shared" si="24"/>
        <v>0</v>
      </c>
      <c r="AL17" s="161">
        <f>'42 62'!AL17+'42 68'!AL17</f>
        <v>0</v>
      </c>
      <c r="AM17" s="161">
        <f>'42 62'!AM17+'42 68'!AM17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'42 62'!AR17+'42 68'!AR17</f>
        <v>0</v>
      </c>
      <c r="AS17" s="161">
        <f>'42 62'!AS17+'42 68'!AS17</f>
        <v>0</v>
      </c>
      <c r="AT17" s="462">
        <f t="shared" si="29"/>
        <v>0</v>
      </c>
      <c r="AU17" s="161">
        <f>'42 62'!AU17+'42 68'!AU17</f>
        <v>0</v>
      </c>
      <c r="AV17" s="161">
        <f>'42 62'!AV17+'42 68'!AV17</f>
        <v>0</v>
      </c>
      <c r="AW17" s="448">
        <f t="shared" si="30"/>
        <v>0</v>
      </c>
      <c r="AX17" s="161">
        <f>'42 62'!AX17+'42 68'!AX17</f>
        <v>0</v>
      </c>
      <c r="AY17" s="161">
        <f>'42 62'!AY17+'42 68'!AY17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3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'42 62'!E18+'42 68'!E18</f>
        <v>27784.61805772642</v>
      </c>
      <c r="F18" s="161">
        <f>'42 62'!F18+'42 68'!F18</f>
        <v>75913.88</v>
      </c>
      <c r="G18" s="448">
        <f t="shared" si="8"/>
        <v>-48129.261942273588</v>
      </c>
      <c r="H18" s="161">
        <f>'42 62'!H18+'42 68'!H18</f>
        <v>27452.176869934388</v>
      </c>
      <c r="I18" s="161">
        <f>'42 62'!I18+'42 68'!I18</f>
        <v>50662.979999999996</v>
      </c>
      <c r="J18" s="448">
        <f t="shared" si="9"/>
        <v>-23210.803130065608</v>
      </c>
      <c r="K18" s="161">
        <f>'42 62'!K18+'42 68'!K18</f>
        <v>26542.736718034146</v>
      </c>
      <c r="L18" s="161">
        <f>'42 62'!L18+'42 68'!L18</f>
        <v>40617.040000000001</v>
      </c>
      <c r="M18" s="444">
        <f t="shared" si="10"/>
        <v>-14074.303281965855</v>
      </c>
      <c r="N18" s="404">
        <f t="shared" si="11"/>
        <v>81779.531645694951</v>
      </c>
      <c r="O18" s="161">
        <f t="shared" si="12"/>
        <v>167193.9</v>
      </c>
      <c r="P18" s="403">
        <f t="shared" si="13"/>
        <v>-85414.368354305043</v>
      </c>
      <c r="Q18" s="168">
        <f>'42 62'!Q18+'42 68'!Q18</f>
        <v>26681.780990756066</v>
      </c>
      <c r="R18" s="161">
        <f>'42 62'!R18+'42 68'!R18</f>
        <v>44573.270000000004</v>
      </c>
      <c r="S18" s="448">
        <f t="shared" si="14"/>
        <v>-17891.489009243938</v>
      </c>
      <c r="T18" s="161">
        <f>'42 62'!T18+'42 68'!T18</f>
        <v>26923.209193457096</v>
      </c>
      <c r="U18" s="161">
        <f>'42 62'!U18+'42 68'!U18</f>
        <v>0</v>
      </c>
      <c r="V18" s="448">
        <f t="shared" si="15"/>
        <v>26923.209193457096</v>
      </c>
      <c r="W18" s="161">
        <f>'42 62'!W18+'42 68'!W18</f>
        <v>25360.270284941536</v>
      </c>
      <c r="X18" s="161">
        <f>'42 62'!X18+'42 68'!X18</f>
        <v>0</v>
      </c>
      <c r="Y18" s="444">
        <f t="shared" si="16"/>
        <v>25360.270284941536</v>
      </c>
      <c r="Z18" s="168">
        <f t="shared" si="17"/>
        <v>78965.260469154702</v>
      </c>
      <c r="AA18" s="161">
        <f t="shared" si="18"/>
        <v>44573.270000000004</v>
      </c>
      <c r="AB18" s="403">
        <f t="shared" si="19"/>
        <v>34391.990469154698</v>
      </c>
      <c r="AC18" s="404">
        <f t="shared" si="20"/>
        <v>160744.79211484964</v>
      </c>
      <c r="AD18" s="161">
        <f t="shared" si="21"/>
        <v>211767.16999999998</v>
      </c>
      <c r="AE18" s="403">
        <f t="shared" si="22"/>
        <v>-51022.377885150345</v>
      </c>
      <c r="AF18" s="168">
        <f>'42 62'!AF18+'42 68'!AF18</f>
        <v>29789.22684177916</v>
      </c>
      <c r="AG18" s="161">
        <f>'42 62'!AG18+'42 68'!AG18</f>
        <v>0</v>
      </c>
      <c r="AH18" s="462">
        <f t="shared" si="23"/>
        <v>29789.22684177916</v>
      </c>
      <c r="AI18" s="161">
        <f>'42 62'!AI18+'42 68'!AI18</f>
        <v>22323.406541264223</v>
      </c>
      <c r="AJ18" s="161">
        <f>'42 62'!AJ18+'42 68'!AJ18</f>
        <v>0</v>
      </c>
      <c r="AK18" s="462">
        <f t="shared" si="24"/>
        <v>22323.406541264223</v>
      </c>
      <c r="AL18" s="161">
        <f>'42 62'!AL18+'42 68'!AL18</f>
        <v>22514.360738875082</v>
      </c>
      <c r="AM18" s="161">
        <f>'42 62'!AM18+'42 68'!AM18</f>
        <v>0</v>
      </c>
      <c r="AN18" s="444">
        <f t="shared" si="25"/>
        <v>22514.360738875082</v>
      </c>
      <c r="AO18" s="404">
        <f t="shared" si="26"/>
        <v>74626.994121918469</v>
      </c>
      <c r="AP18" s="161">
        <f t="shared" si="27"/>
        <v>0</v>
      </c>
      <c r="AQ18" s="161">
        <f t="shared" si="28"/>
        <v>74626.994121918469</v>
      </c>
      <c r="AR18" s="168">
        <f>'42 62'!AR18+'42 68'!AR18</f>
        <v>24348.556168044728</v>
      </c>
      <c r="AS18" s="161">
        <f>'42 62'!AS18+'42 68'!AS18</f>
        <v>0</v>
      </c>
      <c r="AT18" s="462">
        <f t="shared" si="29"/>
        <v>24348.556168044728</v>
      </c>
      <c r="AU18" s="161">
        <f>'42 62'!AU18+'42 68'!AU18</f>
        <v>27083.514447900008</v>
      </c>
      <c r="AV18" s="161">
        <f>'42 62'!AV18+'42 68'!AV18</f>
        <v>0</v>
      </c>
      <c r="AW18" s="448">
        <f t="shared" si="30"/>
        <v>27083.514447900008</v>
      </c>
      <c r="AX18" s="161">
        <f>'42 62'!AX18+'42 68'!AX18</f>
        <v>24697.308241686995</v>
      </c>
      <c r="AY18" s="161">
        <f>'42 62'!AY18+'42 68'!AY18</f>
        <v>0</v>
      </c>
      <c r="AZ18" s="444">
        <f t="shared" si="31"/>
        <v>24697.308241686995</v>
      </c>
      <c r="BA18" s="359">
        <f t="shared" si="32"/>
        <v>76129.378857631731</v>
      </c>
      <c r="BB18" s="364">
        <f t="shared" si="33"/>
        <v>0</v>
      </c>
      <c r="BC18" s="364">
        <f t="shared" si="34"/>
        <v>76129.378857631731</v>
      </c>
      <c r="BD18" s="371">
        <f t="shared" si="35"/>
        <v>150756.37297955019</v>
      </c>
      <c r="BE18" s="372">
        <f t="shared" si="36"/>
        <v>0</v>
      </c>
      <c r="BF18" s="372">
        <f t="shared" si="37"/>
        <v>150756.37297955019</v>
      </c>
      <c r="BG18" s="381">
        <f t="shared" si="38"/>
        <v>311501.16509439982</v>
      </c>
      <c r="BH18" s="372">
        <f t="shared" si="39"/>
        <v>211767.16999999998</v>
      </c>
      <c r="BI18" s="372">
        <f t="shared" si="40"/>
        <v>99733.995094399841</v>
      </c>
      <c r="BJ18" s="436"/>
    </row>
    <row r="19" spans="1:63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'42 62'!E19+'42 68'!E19</f>
        <v>0</v>
      </c>
      <c r="F19" s="161">
        <f>'42 62'!F19+'42 68'!F19</f>
        <v>58320</v>
      </c>
      <c r="G19" s="448">
        <f t="shared" si="8"/>
        <v>-58320</v>
      </c>
      <c r="H19" s="161">
        <f>'42 62'!H19+'42 68'!H19</f>
        <v>0</v>
      </c>
      <c r="I19" s="161">
        <f>'42 62'!I19+'42 68'!I19</f>
        <v>0</v>
      </c>
      <c r="J19" s="448">
        <f t="shared" si="9"/>
        <v>0</v>
      </c>
      <c r="K19" s="161">
        <f>'42 62'!K19+'42 68'!K19</f>
        <v>0</v>
      </c>
      <c r="L19" s="161">
        <f>'42 62'!L19+'42 68'!L19</f>
        <v>13617.900000000001</v>
      </c>
      <c r="M19" s="444">
        <f t="shared" si="10"/>
        <v>-13617.900000000001</v>
      </c>
      <c r="N19" s="404">
        <f t="shared" si="11"/>
        <v>0</v>
      </c>
      <c r="O19" s="161">
        <f t="shared" si="12"/>
        <v>71937.899999999994</v>
      </c>
      <c r="P19" s="403">
        <f t="shared" si="13"/>
        <v>-71937.899999999994</v>
      </c>
      <c r="Q19" s="168">
        <f>'42 62'!Q19+'42 68'!Q19</f>
        <v>0</v>
      </c>
      <c r="R19" s="161">
        <f>'42 62'!R19+'42 68'!R19</f>
        <v>5091.51</v>
      </c>
      <c r="S19" s="448">
        <f t="shared" si="14"/>
        <v>-5091.51</v>
      </c>
      <c r="T19" s="161">
        <f>'42 62'!T19+'42 68'!T19</f>
        <v>0</v>
      </c>
      <c r="U19" s="161">
        <f>'42 62'!U19+'42 68'!U19</f>
        <v>0</v>
      </c>
      <c r="V19" s="448">
        <f t="shared" si="15"/>
        <v>0</v>
      </c>
      <c r="W19" s="161">
        <f>'42 62'!W19+'42 68'!W19</f>
        <v>0</v>
      </c>
      <c r="X19" s="161">
        <f>'42 62'!X19+'42 68'!X19</f>
        <v>0</v>
      </c>
      <c r="Y19" s="444">
        <f t="shared" si="16"/>
        <v>0</v>
      </c>
      <c r="Z19" s="168">
        <f t="shared" si="17"/>
        <v>0</v>
      </c>
      <c r="AA19" s="161">
        <f t="shared" si="18"/>
        <v>5091.51</v>
      </c>
      <c r="AB19" s="403">
        <f t="shared" si="19"/>
        <v>-5091.51</v>
      </c>
      <c r="AC19" s="404">
        <f t="shared" si="20"/>
        <v>0</v>
      </c>
      <c r="AD19" s="161">
        <f t="shared" si="21"/>
        <v>77029.409999999989</v>
      </c>
      <c r="AE19" s="403">
        <f t="shared" si="22"/>
        <v>-77029.409999999989</v>
      </c>
      <c r="AF19" s="168">
        <f>'42 62'!AF19+'42 68'!AF19</f>
        <v>0</v>
      </c>
      <c r="AG19" s="161">
        <f>'42 62'!AG19+'42 68'!AG19</f>
        <v>0</v>
      </c>
      <c r="AH19" s="462">
        <f t="shared" si="23"/>
        <v>0</v>
      </c>
      <c r="AI19" s="161">
        <f>'42 62'!AI19+'42 68'!AI19</f>
        <v>0</v>
      </c>
      <c r="AJ19" s="161">
        <f>'42 62'!AJ19+'42 68'!AJ19</f>
        <v>0</v>
      </c>
      <c r="AK19" s="462">
        <f t="shared" si="24"/>
        <v>0</v>
      </c>
      <c r="AL19" s="161">
        <f>'42 62'!AL19+'42 68'!AL19</f>
        <v>0</v>
      </c>
      <c r="AM19" s="161">
        <f>'42 62'!AM19+'42 68'!AM19</f>
        <v>0</v>
      </c>
      <c r="AN19" s="444">
        <f t="shared" si="25"/>
        <v>0</v>
      </c>
      <c r="AO19" s="404">
        <f t="shared" si="26"/>
        <v>0</v>
      </c>
      <c r="AP19" s="161">
        <f t="shared" si="27"/>
        <v>0</v>
      </c>
      <c r="AQ19" s="161">
        <f t="shared" si="28"/>
        <v>0</v>
      </c>
      <c r="AR19" s="168">
        <f>'42 62'!AR19+'42 68'!AR19</f>
        <v>0</v>
      </c>
      <c r="AS19" s="161">
        <f>'42 62'!AS19+'42 68'!AS19</f>
        <v>0</v>
      </c>
      <c r="AT19" s="462">
        <f t="shared" si="29"/>
        <v>0</v>
      </c>
      <c r="AU19" s="161">
        <f>'42 62'!AU19+'42 68'!AU19</f>
        <v>0</v>
      </c>
      <c r="AV19" s="161">
        <f>'42 62'!AV19+'42 68'!AV19</f>
        <v>0</v>
      </c>
      <c r="AW19" s="448">
        <f t="shared" si="30"/>
        <v>0</v>
      </c>
      <c r="AX19" s="161">
        <f>'42 62'!AX19+'42 68'!AX19</f>
        <v>0</v>
      </c>
      <c r="AY19" s="161">
        <f>'42 62'!AY19+'42 68'!AY19</f>
        <v>0</v>
      </c>
      <c r="AZ19" s="444">
        <f t="shared" si="31"/>
        <v>0</v>
      </c>
      <c r="BA19" s="359">
        <f t="shared" si="32"/>
        <v>0</v>
      </c>
      <c r="BB19" s="364">
        <f t="shared" si="33"/>
        <v>0</v>
      </c>
      <c r="BC19" s="364">
        <f t="shared" si="34"/>
        <v>0</v>
      </c>
      <c r="BD19" s="371">
        <f t="shared" si="35"/>
        <v>0</v>
      </c>
      <c r="BE19" s="372">
        <f t="shared" si="36"/>
        <v>0</v>
      </c>
      <c r="BF19" s="372">
        <f t="shared" si="37"/>
        <v>0</v>
      </c>
      <c r="BG19" s="381">
        <f t="shared" si="38"/>
        <v>0</v>
      </c>
      <c r="BH19" s="372">
        <f t="shared" si="39"/>
        <v>77029.409999999989</v>
      </c>
      <c r="BI19" s="372">
        <f t="shared" si="40"/>
        <v>-77029.409999999989</v>
      </c>
      <c r="BJ19" s="436"/>
    </row>
    <row r="20" spans="1:63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'42 62'!E20+'42 68'!E20</f>
        <v>0</v>
      </c>
      <c r="F20" s="161">
        <f>'42 62'!F20+'42 68'!F20</f>
        <v>0</v>
      </c>
      <c r="G20" s="448">
        <f t="shared" si="8"/>
        <v>0</v>
      </c>
      <c r="H20" s="161">
        <f>'42 62'!H20+'42 68'!H20</f>
        <v>0</v>
      </c>
      <c r="I20" s="161">
        <f>'42 62'!I20+'42 68'!I20</f>
        <v>0</v>
      </c>
      <c r="J20" s="448">
        <f t="shared" si="9"/>
        <v>0</v>
      </c>
      <c r="K20" s="161">
        <f>'42 62'!K20+'42 68'!K20</f>
        <v>0</v>
      </c>
      <c r="L20" s="161">
        <f>'42 62'!L20+'42 68'!L20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'42 62'!Q20+'42 68'!Q20</f>
        <v>0</v>
      </c>
      <c r="R20" s="161">
        <f>'42 62'!R20+'42 68'!R20</f>
        <v>0</v>
      </c>
      <c r="S20" s="448">
        <f t="shared" si="14"/>
        <v>0</v>
      </c>
      <c r="T20" s="161">
        <f>'42 62'!T20+'42 68'!T20</f>
        <v>0</v>
      </c>
      <c r="U20" s="161">
        <f>'42 62'!U20+'42 68'!U20</f>
        <v>0</v>
      </c>
      <c r="V20" s="448">
        <f t="shared" si="15"/>
        <v>0</v>
      </c>
      <c r="W20" s="161">
        <f>'42 62'!W20+'42 68'!W20</f>
        <v>0</v>
      </c>
      <c r="X20" s="161">
        <f>'42 62'!X20+'42 68'!X20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'42 62'!AF20+'42 68'!AF20</f>
        <v>0</v>
      </c>
      <c r="AG20" s="161">
        <f>'42 62'!AG20+'42 68'!AG20</f>
        <v>0</v>
      </c>
      <c r="AH20" s="462">
        <f t="shared" si="23"/>
        <v>0</v>
      </c>
      <c r="AI20" s="161">
        <f>'42 62'!AI20+'42 68'!AI20</f>
        <v>0</v>
      </c>
      <c r="AJ20" s="161">
        <f>'42 62'!AJ20+'42 68'!AJ20</f>
        <v>0</v>
      </c>
      <c r="AK20" s="462">
        <f t="shared" si="24"/>
        <v>0</v>
      </c>
      <c r="AL20" s="161">
        <f>'42 62'!AL20+'42 68'!AL20</f>
        <v>0</v>
      </c>
      <c r="AM20" s="161">
        <f>'42 62'!AM20+'42 68'!AM20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'42 62'!AR20+'42 68'!AR20</f>
        <v>0</v>
      </c>
      <c r="AS20" s="161">
        <f>'42 62'!AS20+'42 68'!AS20</f>
        <v>0</v>
      </c>
      <c r="AT20" s="462">
        <f t="shared" si="29"/>
        <v>0</v>
      </c>
      <c r="AU20" s="161">
        <f>'42 62'!AU20+'42 68'!AU20</f>
        <v>0</v>
      </c>
      <c r="AV20" s="161">
        <f>'42 62'!AV20+'42 68'!AV20</f>
        <v>0</v>
      </c>
      <c r="AW20" s="448">
        <f t="shared" si="30"/>
        <v>0</v>
      </c>
      <c r="AX20" s="161">
        <f>'42 62'!AX20+'42 68'!AX20</f>
        <v>0</v>
      </c>
      <c r="AY20" s="161">
        <f>'42 62'!AY20+'42 68'!AY20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3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'42 62'!E21+'42 68'!E21</f>
        <v>0</v>
      </c>
      <c r="F21" s="161">
        <f>'42 62'!F21+'42 68'!F21</f>
        <v>0</v>
      </c>
      <c r="G21" s="448">
        <f t="shared" si="8"/>
        <v>0</v>
      </c>
      <c r="H21" s="161">
        <f>'42 62'!H21+'42 68'!H21</f>
        <v>0</v>
      </c>
      <c r="I21" s="161">
        <f>'42 62'!I21+'42 68'!I21</f>
        <v>0</v>
      </c>
      <c r="J21" s="448">
        <f t="shared" si="9"/>
        <v>0</v>
      </c>
      <c r="K21" s="161">
        <f>'42 62'!K21+'42 68'!K21</f>
        <v>0</v>
      </c>
      <c r="L21" s="161">
        <f>'42 62'!L21+'42 68'!L21</f>
        <v>-20000</v>
      </c>
      <c r="M21" s="444">
        <f t="shared" si="10"/>
        <v>20000</v>
      </c>
      <c r="N21" s="404">
        <f t="shared" si="11"/>
        <v>0</v>
      </c>
      <c r="O21" s="161">
        <f t="shared" si="12"/>
        <v>-20000</v>
      </c>
      <c r="P21" s="403">
        <f t="shared" si="13"/>
        <v>20000</v>
      </c>
      <c r="Q21" s="168">
        <f>'42 62'!Q21+'42 68'!Q21</f>
        <v>0</v>
      </c>
      <c r="R21" s="161">
        <f>'42 62'!R21+'42 68'!R21</f>
        <v>-107.28</v>
      </c>
      <c r="S21" s="448">
        <f t="shared" si="14"/>
        <v>107.28</v>
      </c>
      <c r="T21" s="161">
        <f>'42 62'!T21+'42 68'!T21</f>
        <v>0</v>
      </c>
      <c r="U21" s="161">
        <f>'42 62'!U21+'42 68'!U21</f>
        <v>0</v>
      </c>
      <c r="V21" s="448">
        <f t="shared" si="15"/>
        <v>0</v>
      </c>
      <c r="W21" s="161">
        <f>'42 62'!W21+'42 68'!W21</f>
        <v>0</v>
      </c>
      <c r="X21" s="161">
        <f>'42 62'!X21+'42 68'!X21</f>
        <v>0</v>
      </c>
      <c r="Y21" s="444">
        <f t="shared" si="16"/>
        <v>0</v>
      </c>
      <c r="Z21" s="168">
        <f t="shared" si="17"/>
        <v>0</v>
      </c>
      <c r="AA21" s="161">
        <f t="shared" si="18"/>
        <v>-107.28</v>
      </c>
      <c r="AB21" s="403">
        <f t="shared" si="19"/>
        <v>107.28</v>
      </c>
      <c r="AC21" s="404">
        <f t="shared" si="20"/>
        <v>0</v>
      </c>
      <c r="AD21" s="161">
        <f t="shared" si="21"/>
        <v>-20107.28</v>
      </c>
      <c r="AE21" s="403">
        <f t="shared" si="22"/>
        <v>20107.28</v>
      </c>
      <c r="AF21" s="168">
        <f>'42 62'!AF21+'42 68'!AF21</f>
        <v>0</v>
      </c>
      <c r="AG21" s="161">
        <f>'42 62'!AG21+'42 68'!AG21</f>
        <v>0</v>
      </c>
      <c r="AH21" s="462">
        <f t="shared" si="23"/>
        <v>0</v>
      </c>
      <c r="AI21" s="161">
        <f>'42 62'!AI21+'42 68'!AI21</f>
        <v>0</v>
      </c>
      <c r="AJ21" s="161">
        <f>'42 62'!AJ21+'42 68'!AJ21</f>
        <v>0</v>
      </c>
      <c r="AK21" s="462">
        <f t="shared" si="24"/>
        <v>0</v>
      </c>
      <c r="AL21" s="161">
        <f>'42 62'!AL21+'42 68'!AL21</f>
        <v>0</v>
      </c>
      <c r="AM21" s="161">
        <f>'42 62'!AM21+'42 68'!AM21</f>
        <v>0</v>
      </c>
      <c r="AN21" s="444">
        <f t="shared" si="25"/>
        <v>0</v>
      </c>
      <c r="AO21" s="404">
        <f t="shared" si="26"/>
        <v>0</v>
      </c>
      <c r="AP21" s="161">
        <f t="shared" si="27"/>
        <v>0</v>
      </c>
      <c r="AQ21" s="161">
        <f t="shared" si="28"/>
        <v>0</v>
      </c>
      <c r="AR21" s="168">
        <f>'42 62'!AR21+'42 68'!AR21</f>
        <v>0</v>
      </c>
      <c r="AS21" s="161">
        <f>'42 62'!AS21+'42 68'!AS21</f>
        <v>0</v>
      </c>
      <c r="AT21" s="462">
        <f t="shared" si="29"/>
        <v>0</v>
      </c>
      <c r="AU21" s="161">
        <f>'42 62'!AU21+'42 68'!AU21</f>
        <v>0</v>
      </c>
      <c r="AV21" s="161">
        <f>'42 62'!AV21+'42 68'!AV21</f>
        <v>0</v>
      </c>
      <c r="AW21" s="448">
        <f t="shared" si="30"/>
        <v>0</v>
      </c>
      <c r="AX21" s="161">
        <f>'42 62'!AX21+'42 68'!AX21</f>
        <v>0</v>
      </c>
      <c r="AY21" s="161">
        <f>'42 62'!AY21+'42 68'!AY21</f>
        <v>0</v>
      </c>
      <c r="AZ21" s="444">
        <f t="shared" si="31"/>
        <v>0</v>
      </c>
      <c r="BA21" s="359">
        <f t="shared" si="32"/>
        <v>0</v>
      </c>
      <c r="BB21" s="364">
        <f t="shared" si="33"/>
        <v>0</v>
      </c>
      <c r="BC21" s="364">
        <f t="shared" si="34"/>
        <v>0</v>
      </c>
      <c r="BD21" s="371">
        <f t="shared" si="35"/>
        <v>0</v>
      </c>
      <c r="BE21" s="372">
        <f t="shared" si="36"/>
        <v>0</v>
      </c>
      <c r="BF21" s="372">
        <f t="shared" si="37"/>
        <v>0</v>
      </c>
      <c r="BG21" s="381">
        <f t="shared" si="38"/>
        <v>0</v>
      </c>
      <c r="BH21" s="372">
        <f t="shared" si="39"/>
        <v>-20107.28</v>
      </c>
      <c r="BI21" s="372">
        <f t="shared" si="40"/>
        <v>20107.28</v>
      </c>
      <c r="BJ21" s="436"/>
    </row>
    <row r="22" spans="1:63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'42 62'!E22+'42 68'!E22</f>
        <v>0</v>
      </c>
      <c r="F22" s="161">
        <f>'42 62'!F22+'42 68'!F22</f>
        <v>0</v>
      </c>
      <c r="G22" s="448">
        <f t="shared" si="8"/>
        <v>0</v>
      </c>
      <c r="H22" s="161">
        <f>'42 62'!H22+'42 68'!H22</f>
        <v>0</v>
      </c>
      <c r="I22" s="161">
        <f>'42 62'!I22+'42 68'!I22</f>
        <v>0</v>
      </c>
      <c r="J22" s="448">
        <f t="shared" si="9"/>
        <v>0</v>
      </c>
      <c r="K22" s="161">
        <f>'42 62'!K22+'42 68'!K22</f>
        <v>0</v>
      </c>
      <c r="L22" s="161">
        <f>'42 62'!L22+'42 68'!L22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'42 62'!Q22+'42 68'!Q22</f>
        <v>0</v>
      </c>
      <c r="R22" s="161">
        <f>'42 62'!R22+'42 68'!R22</f>
        <v>0</v>
      </c>
      <c r="S22" s="448">
        <f t="shared" si="14"/>
        <v>0</v>
      </c>
      <c r="T22" s="161">
        <f>'42 62'!T22+'42 68'!T22</f>
        <v>0</v>
      </c>
      <c r="U22" s="161">
        <f>'42 62'!U22+'42 68'!U22</f>
        <v>0</v>
      </c>
      <c r="V22" s="448">
        <f t="shared" si="15"/>
        <v>0</v>
      </c>
      <c r="W22" s="161">
        <f>'42 62'!W22+'42 68'!W22</f>
        <v>0</v>
      </c>
      <c r="X22" s="161">
        <f>'42 62'!X22+'42 68'!X22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'42 62'!AF22+'42 68'!AF22</f>
        <v>0</v>
      </c>
      <c r="AG22" s="161">
        <f>'42 62'!AG22+'42 68'!AG22</f>
        <v>0</v>
      </c>
      <c r="AH22" s="462">
        <f t="shared" si="23"/>
        <v>0</v>
      </c>
      <c r="AI22" s="161">
        <f>'42 62'!AI22+'42 68'!AI22</f>
        <v>0</v>
      </c>
      <c r="AJ22" s="161">
        <f>'42 62'!AJ22+'42 68'!AJ22</f>
        <v>0</v>
      </c>
      <c r="AK22" s="462">
        <f t="shared" si="24"/>
        <v>0</v>
      </c>
      <c r="AL22" s="161">
        <f>'42 62'!AL22+'42 68'!AL22</f>
        <v>0</v>
      </c>
      <c r="AM22" s="161">
        <f>'42 62'!AM22+'42 68'!AM22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'42 62'!AR22+'42 68'!AR22</f>
        <v>0</v>
      </c>
      <c r="AS22" s="161">
        <f>'42 62'!AS22+'42 68'!AS22</f>
        <v>0</v>
      </c>
      <c r="AT22" s="462">
        <f t="shared" si="29"/>
        <v>0</v>
      </c>
      <c r="AU22" s="161">
        <f>'42 62'!AU22+'42 68'!AU22</f>
        <v>0</v>
      </c>
      <c r="AV22" s="161">
        <f>'42 62'!AV22+'42 68'!AV22</f>
        <v>0</v>
      </c>
      <c r="AW22" s="448">
        <f t="shared" si="30"/>
        <v>0</v>
      </c>
      <c r="AX22" s="161">
        <f>'42 62'!AX22+'42 68'!AX22</f>
        <v>0</v>
      </c>
      <c r="AY22" s="161">
        <f>'42 62'!AY22+'42 68'!AY22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  <c r="BK22" s="149" t="s">
        <v>132</v>
      </c>
    </row>
    <row r="23" spans="1:63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'42 62'!E23+'42 68'!E23</f>
        <v>0</v>
      </c>
      <c r="F23" s="161">
        <f>'42 62'!F23+'42 68'!F23</f>
        <v>0</v>
      </c>
      <c r="G23" s="448">
        <f t="shared" si="8"/>
        <v>0</v>
      </c>
      <c r="H23" s="161">
        <f>'42 62'!H23+'42 68'!H23</f>
        <v>0</v>
      </c>
      <c r="I23" s="161">
        <f>'42 62'!I23+'42 68'!I23</f>
        <v>0</v>
      </c>
      <c r="J23" s="448">
        <f t="shared" si="9"/>
        <v>0</v>
      </c>
      <c r="K23" s="161">
        <f>'42 62'!K23+'42 68'!K23</f>
        <v>0</v>
      </c>
      <c r="L23" s="161">
        <f>'42 62'!L23+'42 68'!L23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'42 62'!Q23+'42 68'!Q23</f>
        <v>0</v>
      </c>
      <c r="R23" s="161">
        <f>'42 62'!R23+'42 68'!R23</f>
        <v>0</v>
      </c>
      <c r="S23" s="448">
        <f t="shared" si="14"/>
        <v>0</v>
      </c>
      <c r="T23" s="161">
        <f>'42 62'!T23+'42 68'!T23</f>
        <v>0</v>
      </c>
      <c r="U23" s="161">
        <f>'42 62'!U23+'42 68'!U23</f>
        <v>0</v>
      </c>
      <c r="V23" s="448">
        <f t="shared" si="15"/>
        <v>0</v>
      </c>
      <c r="W23" s="161">
        <f>'42 62'!W23+'42 68'!W23</f>
        <v>0</v>
      </c>
      <c r="X23" s="161">
        <f>'42 62'!X23+'42 68'!X23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'42 62'!AF23+'42 68'!AF23</f>
        <v>0</v>
      </c>
      <c r="AG23" s="161">
        <f>'42 62'!AG23+'42 68'!AG23</f>
        <v>0</v>
      </c>
      <c r="AH23" s="462">
        <f t="shared" si="23"/>
        <v>0</v>
      </c>
      <c r="AI23" s="161">
        <f>'42 62'!AI23+'42 68'!AI23</f>
        <v>0</v>
      </c>
      <c r="AJ23" s="161">
        <f>'42 62'!AJ23+'42 68'!AJ23</f>
        <v>0</v>
      </c>
      <c r="AK23" s="462">
        <f t="shared" si="24"/>
        <v>0</v>
      </c>
      <c r="AL23" s="161">
        <f>'42 62'!AL23+'42 68'!AL23</f>
        <v>0</v>
      </c>
      <c r="AM23" s="161">
        <f>'42 62'!AM23+'42 68'!AM23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'42 62'!AR23+'42 68'!AR23</f>
        <v>0</v>
      </c>
      <c r="AS23" s="161">
        <f>'42 62'!AS23+'42 68'!AS23</f>
        <v>0</v>
      </c>
      <c r="AT23" s="462">
        <f t="shared" si="29"/>
        <v>0</v>
      </c>
      <c r="AU23" s="161">
        <f>'42 62'!AU23+'42 68'!AU23</f>
        <v>0</v>
      </c>
      <c r="AV23" s="161">
        <f>'42 62'!AV23+'42 68'!AV23</f>
        <v>0</v>
      </c>
      <c r="AW23" s="448">
        <f t="shared" si="30"/>
        <v>0</v>
      </c>
      <c r="AX23" s="161">
        <f>'42 62'!AX23+'42 68'!AX23</f>
        <v>0</v>
      </c>
      <c r="AY23" s="161">
        <f>'42 62'!AY23+'42 68'!AY23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  <c r="BK23" s="149" t="s">
        <v>132</v>
      </c>
    </row>
    <row r="24" spans="1:63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'42 62'!E24+'42 68'!E24</f>
        <v>46260.220239999995</v>
      </c>
      <c r="F24" s="161">
        <f>'42 62'!F24+'42 68'!F24</f>
        <v>790452.57</v>
      </c>
      <c r="G24" s="448">
        <f t="shared" si="8"/>
        <v>-744192.3497599999</v>
      </c>
      <c r="H24" s="161">
        <f>'42 62'!H24+'42 68'!H24</f>
        <v>22493.171775999988</v>
      </c>
      <c r="I24" s="161">
        <f>'42 62'!I24+'42 68'!I24</f>
        <v>68669.279999999999</v>
      </c>
      <c r="J24" s="448">
        <f t="shared" si="9"/>
        <v>-46176.108224000011</v>
      </c>
      <c r="K24" s="161">
        <f>'42 62'!K24+'42 68'!K24</f>
        <v>22363.714848000003</v>
      </c>
      <c r="L24" s="161">
        <f>'42 62'!L24+'42 68'!L24</f>
        <v>43142.3</v>
      </c>
      <c r="M24" s="444">
        <f t="shared" si="10"/>
        <v>-20778.585152</v>
      </c>
      <c r="N24" s="404">
        <f t="shared" si="11"/>
        <v>91117.106863999987</v>
      </c>
      <c r="O24" s="161">
        <f t="shared" si="12"/>
        <v>902264.15</v>
      </c>
      <c r="P24" s="403">
        <f t="shared" si="13"/>
        <v>-811147.04313600005</v>
      </c>
      <c r="Q24" s="168">
        <f>'42 62'!Q24+'42 68'!Q24</f>
        <v>18512.858784000015</v>
      </c>
      <c r="R24" s="161">
        <f>'42 62'!R24+'42 68'!R24</f>
        <v>32463.309999999998</v>
      </c>
      <c r="S24" s="448">
        <f t="shared" si="14"/>
        <v>-13950.451215999983</v>
      </c>
      <c r="T24" s="161">
        <f>'42 62'!T24+'42 68'!T24</f>
        <v>17340.097328000014</v>
      </c>
      <c r="U24" s="161">
        <f>'42 62'!U24+'42 68'!U24</f>
        <v>0</v>
      </c>
      <c r="V24" s="448">
        <f t="shared" si="15"/>
        <v>17340.097328000014</v>
      </c>
      <c r="W24" s="161">
        <f>'42 62'!W24+'42 68'!W24</f>
        <v>16801.02171999999</v>
      </c>
      <c r="X24" s="161">
        <f>'42 62'!X24+'42 68'!X24</f>
        <v>0</v>
      </c>
      <c r="Y24" s="444">
        <f t="shared" si="16"/>
        <v>16801.02171999999</v>
      </c>
      <c r="Z24" s="168">
        <f t="shared" si="17"/>
        <v>52653.977832000019</v>
      </c>
      <c r="AA24" s="161">
        <f t="shared" si="18"/>
        <v>32463.309999999998</v>
      </c>
      <c r="AB24" s="403">
        <f t="shared" si="19"/>
        <v>20190.667832000021</v>
      </c>
      <c r="AC24" s="404">
        <f t="shared" si="20"/>
        <v>143771.08469600001</v>
      </c>
      <c r="AD24" s="161">
        <f t="shared" si="21"/>
        <v>934727.46</v>
      </c>
      <c r="AE24" s="403">
        <f t="shared" si="22"/>
        <v>-790956.37530399999</v>
      </c>
      <c r="AF24" s="168">
        <f>'42 62'!AF24+'42 68'!AF24</f>
        <v>36552.345200000003</v>
      </c>
      <c r="AG24" s="161">
        <f>'42 62'!AG24+'42 68'!AG24</f>
        <v>0</v>
      </c>
      <c r="AH24" s="462">
        <f t="shared" si="23"/>
        <v>36552.345200000003</v>
      </c>
      <c r="AI24" s="161">
        <f>'42 62'!AI24+'42 68'!AI24</f>
        <v>16496.550503999992</v>
      </c>
      <c r="AJ24" s="161">
        <f>'42 62'!AJ24+'42 68'!AJ24</f>
        <v>0</v>
      </c>
      <c r="AK24" s="462">
        <f t="shared" si="24"/>
        <v>16496.550503999992</v>
      </c>
      <c r="AL24" s="161">
        <f>'42 62'!AL24+'42 68'!AL24</f>
        <v>16071.48452</v>
      </c>
      <c r="AM24" s="161">
        <f>'42 62'!AM24+'42 68'!AM24</f>
        <v>0</v>
      </c>
      <c r="AN24" s="444">
        <f t="shared" si="25"/>
        <v>16071.48452</v>
      </c>
      <c r="AO24" s="404">
        <f t="shared" si="26"/>
        <v>69120.380223999993</v>
      </c>
      <c r="AP24" s="161">
        <f t="shared" si="27"/>
        <v>0</v>
      </c>
      <c r="AQ24" s="161">
        <f t="shared" si="28"/>
        <v>69120.380223999993</v>
      </c>
      <c r="AR24" s="168">
        <f>'42 62'!AR24+'42 68'!AR24</f>
        <v>15129.751367999997</v>
      </c>
      <c r="AS24" s="161">
        <f>'42 62'!AS24+'42 68'!AS24</f>
        <v>0</v>
      </c>
      <c r="AT24" s="462">
        <f t="shared" si="29"/>
        <v>15129.751367999997</v>
      </c>
      <c r="AU24" s="161">
        <f>'42 62'!AU24+'42 68'!AU24</f>
        <v>16595.793688000009</v>
      </c>
      <c r="AV24" s="161">
        <f>'42 62'!AV24+'42 68'!AV24</f>
        <v>0</v>
      </c>
      <c r="AW24" s="448">
        <f t="shared" si="30"/>
        <v>16595.793688000009</v>
      </c>
      <c r="AX24" s="161">
        <f>'42 62'!AX24+'42 68'!AX24</f>
        <v>22197.238080000006</v>
      </c>
      <c r="AY24" s="161">
        <f>'42 62'!AY24+'42 68'!AY24</f>
        <v>0</v>
      </c>
      <c r="AZ24" s="444">
        <f t="shared" si="31"/>
        <v>22197.238080000006</v>
      </c>
      <c r="BA24" s="359">
        <f t="shared" si="32"/>
        <v>53922.783136000013</v>
      </c>
      <c r="BB24" s="364">
        <f t="shared" si="33"/>
        <v>0</v>
      </c>
      <c r="BC24" s="364">
        <f t="shared" si="34"/>
        <v>53922.783136000013</v>
      </c>
      <c r="BD24" s="371">
        <f t="shared" si="35"/>
        <v>123043.16336000001</v>
      </c>
      <c r="BE24" s="372">
        <f t="shared" si="36"/>
        <v>0</v>
      </c>
      <c r="BF24" s="372">
        <f t="shared" si="37"/>
        <v>123043.16336000001</v>
      </c>
      <c r="BG24" s="381">
        <f t="shared" si="38"/>
        <v>266814.24805599998</v>
      </c>
      <c r="BH24" s="372">
        <f t="shared" si="39"/>
        <v>934727.46</v>
      </c>
      <c r="BI24" s="372">
        <f t="shared" si="40"/>
        <v>-667913.21194399998</v>
      </c>
      <c r="BJ24" s="436"/>
    </row>
    <row r="25" spans="1:63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'42 62'!E25+'42 68'!E25</f>
        <v>0</v>
      </c>
      <c r="F25" s="161">
        <f>'42 62'!F25+'42 68'!F25</f>
        <v>0</v>
      </c>
      <c r="G25" s="448">
        <f t="shared" si="8"/>
        <v>0</v>
      </c>
      <c r="H25" s="161">
        <f>'42 62'!H25+'42 68'!H25</f>
        <v>0</v>
      </c>
      <c r="I25" s="161">
        <f>'42 62'!I25+'42 68'!I25</f>
        <v>0</v>
      </c>
      <c r="J25" s="448">
        <f t="shared" si="9"/>
        <v>0</v>
      </c>
      <c r="K25" s="161">
        <f>'42 62'!K25+'42 68'!K25</f>
        <v>0</v>
      </c>
      <c r="L25" s="161">
        <f>'42 62'!L25+'42 68'!L25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'42 62'!Q25+'42 68'!Q25</f>
        <v>0</v>
      </c>
      <c r="R25" s="161">
        <f>'42 62'!R25+'42 68'!R25</f>
        <v>0</v>
      </c>
      <c r="S25" s="448">
        <f t="shared" si="14"/>
        <v>0</v>
      </c>
      <c r="T25" s="161">
        <f>'42 62'!T25+'42 68'!T25</f>
        <v>0</v>
      </c>
      <c r="U25" s="161">
        <f>'42 62'!U25+'42 68'!U25</f>
        <v>0</v>
      </c>
      <c r="V25" s="448">
        <f t="shared" si="15"/>
        <v>0</v>
      </c>
      <c r="W25" s="161">
        <f>'42 62'!W25+'42 68'!W25</f>
        <v>0</v>
      </c>
      <c r="X25" s="161">
        <f>'42 62'!X25+'42 68'!X25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'42 62'!AF25+'42 68'!AF25</f>
        <v>0</v>
      </c>
      <c r="AG25" s="161">
        <f>'42 62'!AG25+'42 68'!AG25</f>
        <v>0</v>
      </c>
      <c r="AH25" s="462">
        <f t="shared" si="23"/>
        <v>0</v>
      </c>
      <c r="AI25" s="161">
        <f>'42 62'!AI25+'42 68'!AI25</f>
        <v>0</v>
      </c>
      <c r="AJ25" s="161">
        <f>'42 62'!AJ25+'42 68'!AJ25</f>
        <v>0</v>
      </c>
      <c r="AK25" s="462">
        <f t="shared" si="24"/>
        <v>0</v>
      </c>
      <c r="AL25" s="161">
        <f>'42 62'!AL25+'42 68'!AL25</f>
        <v>0</v>
      </c>
      <c r="AM25" s="161">
        <f>'42 62'!AM25+'42 68'!AM25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'42 62'!AR25+'42 68'!AR25</f>
        <v>0</v>
      </c>
      <c r="AS25" s="161">
        <f>'42 62'!AS25+'42 68'!AS25</f>
        <v>0</v>
      </c>
      <c r="AT25" s="462">
        <f t="shared" si="29"/>
        <v>0</v>
      </c>
      <c r="AU25" s="161">
        <f>'42 62'!AU25+'42 68'!AU25</f>
        <v>0</v>
      </c>
      <c r="AV25" s="161">
        <f>'42 62'!AV25+'42 68'!AV25</f>
        <v>0</v>
      </c>
      <c r="AW25" s="448">
        <f t="shared" si="30"/>
        <v>0</v>
      </c>
      <c r="AX25" s="161">
        <f>'42 62'!AX25+'42 68'!AX25</f>
        <v>0</v>
      </c>
      <c r="AY25" s="161">
        <f>'42 62'!AY25+'42 68'!AY25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3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'42 62'!E26+'42 68'!E26</f>
        <v>0</v>
      </c>
      <c r="F26" s="161">
        <f>'42 62'!F26+'42 68'!F26</f>
        <v>0</v>
      </c>
      <c r="G26" s="448">
        <f t="shared" si="8"/>
        <v>0</v>
      </c>
      <c r="H26" s="161">
        <f>'42 62'!H26+'42 68'!H26</f>
        <v>0</v>
      </c>
      <c r="I26" s="161">
        <f>'42 62'!I26+'42 68'!I26</f>
        <v>0</v>
      </c>
      <c r="J26" s="448">
        <f t="shared" si="9"/>
        <v>0</v>
      </c>
      <c r="K26" s="161">
        <f>'42 62'!K26+'42 68'!K26</f>
        <v>0</v>
      </c>
      <c r="L26" s="161">
        <f>'42 62'!L26+'42 68'!L26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'42 62'!Q26+'42 68'!Q26</f>
        <v>0</v>
      </c>
      <c r="R26" s="161">
        <f>'42 62'!R26+'42 68'!R26</f>
        <v>0</v>
      </c>
      <c r="S26" s="448">
        <f t="shared" si="14"/>
        <v>0</v>
      </c>
      <c r="T26" s="161">
        <f>'42 62'!T26+'42 68'!T26</f>
        <v>0</v>
      </c>
      <c r="U26" s="161">
        <f>'42 62'!U26+'42 68'!U26</f>
        <v>0</v>
      </c>
      <c r="V26" s="448">
        <f t="shared" si="15"/>
        <v>0</v>
      </c>
      <c r="W26" s="161">
        <f>'42 62'!W26+'42 68'!W26</f>
        <v>0</v>
      </c>
      <c r="X26" s="161">
        <f>'42 62'!X26+'42 68'!X26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'42 62'!AF26+'42 68'!AF26</f>
        <v>0</v>
      </c>
      <c r="AG26" s="161">
        <f>'42 62'!AG26+'42 68'!AG26</f>
        <v>0</v>
      </c>
      <c r="AH26" s="462">
        <f t="shared" si="23"/>
        <v>0</v>
      </c>
      <c r="AI26" s="161">
        <f>'42 62'!AI26+'42 68'!AI26</f>
        <v>0</v>
      </c>
      <c r="AJ26" s="161">
        <f>'42 62'!AJ26+'42 68'!AJ26</f>
        <v>0</v>
      </c>
      <c r="AK26" s="462">
        <f t="shared" si="24"/>
        <v>0</v>
      </c>
      <c r="AL26" s="161">
        <f>'42 62'!AL26+'42 68'!AL26</f>
        <v>0</v>
      </c>
      <c r="AM26" s="161">
        <f>'42 62'!AM26+'42 68'!AM26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'42 62'!AR26+'42 68'!AR26</f>
        <v>0</v>
      </c>
      <c r="AS26" s="161">
        <f>'42 62'!AS26+'42 68'!AS26</f>
        <v>0</v>
      </c>
      <c r="AT26" s="462">
        <f t="shared" si="29"/>
        <v>0</v>
      </c>
      <c r="AU26" s="161">
        <f>'42 62'!AU26+'42 68'!AU26</f>
        <v>0</v>
      </c>
      <c r="AV26" s="161">
        <f>'42 62'!AV26+'42 68'!AV26</f>
        <v>0</v>
      </c>
      <c r="AW26" s="448">
        <f t="shared" si="30"/>
        <v>0</v>
      </c>
      <c r="AX26" s="161">
        <f>'42 62'!AX26+'42 68'!AX26</f>
        <v>0</v>
      </c>
      <c r="AY26" s="161">
        <f>'42 62'!AY26+'42 68'!AY26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3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'42 62'!E27+'42 68'!E27</f>
        <v>0</v>
      </c>
      <c r="F27" s="161">
        <f>'42 62'!F27+'42 68'!F27</f>
        <v>0</v>
      </c>
      <c r="G27" s="448">
        <f t="shared" si="8"/>
        <v>0</v>
      </c>
      <c r="H27" s="161">
        <f>'42 62'!H27+'42 68'!H27</f>
        <v>0</v>
      </c>
      <c r="I27" s="161">
        <f>'42 62'!I27+'42 68'!I27</f>
        <v>0</v>
      </c>
      <c r="J27" s="448">
        <f t="shared" si="9"/>
        <v>0</v>
      </c>
      <c r="K27" s="161">
        <f>'42 62'!K27+'42 68'!K27</f>
        <v>0</v>
      </c>
      <c r="L27" s="161">
        <f>'42 62'!L27+'42 68'!L27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'42 62'!Q27+'42 68'!Q27</f>
        <v>0</v>
      </c>
      <c r="R27" s="161">
        <f>'42 62'!R27+'42 68'!R27</f>
        <v>0</v>
      </c>
      <c r="S27" s="448">
        <f t="shared" si="14"/>
        <v>0</v>
      </c>
      <c r="T27" s="161">
        <f>'42 62'!T27+'42 68'!T27</f>
        <v>0</v>
      </c>
      <c r="U27" s="161">
        <f>'42 62'!U27+'42 68'!U27</f>
        <v>0</v>
      </c>
      <c r="V27" s="448">
        <f t="shared" si="15"/>
        <v>0</v>
      </c>
      <c r="W27" s="161">
        <f>'42 62'!W27+'42 68'!W27</f>
        <v>0</v>
      </c>
      <c r="X27" s="161">
        <f>'42 62'!X27+'42 68'!X27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'42 62'!AF27+'42 68'!AF27</f>
        <v>0</v>
      </c>
      <c r="AG27" s="161">
        <f>'42 62'!AG27+'42 68'!AG27</f>
        <v>0</v>
      </c>
      <c r="AH27" s="462">
        <f t="shared" si="23"/>
        <v>0</v>
      </c>
      <c r="AI27" s="161">
        <f>'42 62'!AI27+'42 68'!AI27</f>
        <v>0</v>
      </c>
      <c r="AJ27" s="161">
        <f>'42 62'!AJ27+'42 68'!AJ27</f>
        <v>0</v>
      </c>
      <c r="AK27" s="462">
        <f t="shared" si="24"/>
        <v>0</v>
      </c>
      <c r="AL27" s="161">
        <f>'42 62'!AL27+'42 68'!AL27</f>
        <v>0</v>
      </c>
      <c r="AM27" s="161">
        <f>'42 62'!AM27+'42 68'!AM27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'42 62'!AR27+'42 68'!AR27</f>
        <v>0</v>
      </c>
      <c r="AS27" s="161">
        <f>'42 62'!AS27+'42 68'!AS27</f>
        <v>0</v>
      </c>
      <c r="AT27" s="462">
        <f t="shared" si="29"/>
        <v>0</v>
      </c>
      <c r="AU27" s="161">
        <f>'42 62'!AU27+'42 68'!AU27</f>
        <v>0</v>
      </c>
      <c r="AV27" s="161">
        <f>'42 62'!AV27+'42 68'!AV27</f>
        <v>0</v>
      </c>
      <c r="AW27" s="448">
        <f t="shared" si="30"/>
        <v>0</v>
      </c>
      <c r="AX27" s="161">
        <f>'42 62'!AX27+'42 68'!AX27</f>
        <v>0</v>
      </c>
      <c r="AY27" s="161">
        <f>'42 62'!AY27+'42 68'!AY27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3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'42 62'!E28+'42 68'!E28</f>
        <v>0</v>
      </c>
      <c r="F28" s="161">
        <f>'42 62'!F28+'42 68'!F28</f>
        <v>0</v>
      </c>
      <c r="G28" s="448">
        <f t="shared" si="8"/>
        <v>0</v>
      </c>
      <c r="H28" s="161">
        <f>'42 62'!H28+'42 68'!H28</f>
        <v>0</v>
      </c>
      <c r="I28" s="161">
        <f>'42 62'!I28+'42 68'!I28</f>
        <v>0</v>
      </c>
      <c r="J28" s="448">
        <f t="shared" si="9"/>
        <v>0</v>
      </c>
      <c r="K28" s="161">
        <f>'42 62'!K28+'42 68'!K28</f>
        <v>0</v>
      </c>
      <c r="L28" s="161">
        <f>'42 62'!L28+'42 68'!L28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'42 62'!Q28+'42 68'!Q28</f>
        <v>0</v>
      </c>
      <c r="R28" s="161">
        <f>'42 62'!R28+'42 68'!R28</f>
        <v>0</v>
      </c>
      <c r="S28" s="448">
        <f t="shared" si="14"/>
        <v>0</v>
      </c>
      <c r="T28" s="161">
        <f>'42 62'!T28+'42 68'!T28</f>
        <v>0</v>
      </c>
      <c r="U28" s="161">
        <f>'42 62'!U28+'42 68'!U28</f>
        <v>0</v>
      </c>
      <c r="V28" s="448">
        <f t="shared" si="15"/>
        <v>0</v>
      </c>
      <c r="W28" s="161">
        <f>'42 62'!W28+'42 68'!W28</f>
        <v>0</v>
      </c>
      <c r="X28" s="161">
        <f>'42 62'!X28+'42 68'!X28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'42 62'!AF28+'42 68'!AF28</f>
        <v>0</v>
      </c>
      <c r="AG28" s="161">
        <f>'42 62'!AG28+'42 68'!AG28</f>
        <v>0</v>
      </c>
      <c r="AH28" s="462">
        <f t="shared" si="23"/>
        <v>0</v>
      </c>
      <c r="AI28" s="161">
        <f>'42 62'!AI28+'42 68'!AI28</f>
        <v>0</v>
      </c>
      <c r="AJ28" s="161">
        <f>'42 62'!AJ28+'42 68'!AJ28</f>
        <v>0</v>
      </c>
      <c r="AK28" s="462">
        <f t="shared" si="24"/>
        <v>0</v>
      </c>
      <c r="AL28" s="161">
        <f>'42 62'!AL28+'42 68'!AL28</f>
        <v>0</v>
      </c>
      <c r="AM28" s="161">
        <f>'42 62'!AM28+'42 68'!AM28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'42 62'!AR28+'42 68'!AR28</f>
        <v>0</v>
      </c>
      <c r="AS28" s="161">
        <f>'42 62'!AS28+'42 68'!AS28</f>
        <v>0</v>
      </c>
      <c r="AT28" s="462">
        <f t="shared" si="29"/>
        <v>0</v>
      </c>
      <c r="AU28" s="161">
        <f>'42 62'!AU28+'42 68'!AU28</f>
        <v>0</v>
      </c>
      <c r="AV28" s="161">
        <f>'42 62'!AV28+'42 68'!AV28</f>
        <v>0</v>
      </c>
      <c r="AW28" s="448">
        <f t="shared" si="30"/>
        <v>0</v>
      </c>
      <c r="AX28" s="161">
        <f>'42 62'!AX28+'42 68'!AX28</f>
        <v>0</v>
      </c>
      <c r="AY28" s="161">
        <f>'42 62'!AY28+'42 68'!AY28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3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'42 62'!E29+'42 68'!E29</f>
        <v>22119.75</v>
      </c>
      <c r="F29" s="161">
        <f>'42 62'!F29+'42 68'!F29</f>
        <v>16815.55</v>
      </c>
      <c r="G29" s="448">
        <f t="shared" si="8"/>
        <v>5304.2000000000007</v>
      </c>
      <c r="H29" s="161">
        <f>'42 62'!H29+'42 68'!H29</f>
        <v>22030.049999999988</v>
      </c>
      <c r="I29" s="161">
        <f>'42 62'!I29+'42 68'!I29</f>
        <v>25978.55</v>
      </c>
      <c r="J29" s="448">
        <f t="shared" si="9"/>
        <v>-3948.5000000000109</v>
      </c>
      <c r="K29" s="161">
        <f>'42 62'!K29+'42 68'!K29</f>
        <v>21191.900000000009</v>
      </c>
      <c r="L29" s="161">
        <f>'42 62'!L29+'42 68'!L29</f>
        <v>23437.95</v>
      </c>
      <c r="M29" s="444">
        <f t="shared" si="10"/>
        <v>-2246.049999999992</v>
      </c>
      <c r="N29" s="404">
        <f t="shared" si="11"/>
        <v>65341.7</v>
      </c>
      <c r="O29" s="161">
        <f t="shared" si="12"/>
        <v>66232.05</v>
      </c>
      <c r="P29" s="403">
        <f t="shared" si="13"/>
        <v>-890.35000000000582</v>
      </c>
      <c r="Q29" s="168">
        <f>'42 62'!Q29+'42 68'!Q29</f>
        <v>22412.450000000012</v>
      </c>
      <c r="R29" s="161">
        <f>'42 62'!R29+'42 68'!R29</f>
        <v>24319.4</v>
      </c>
      <c r="S29" s="448">
        <f t="shared" si="14"/>
        <v>-1906.9499999999898</v>
      </c>
      <c r="T29" s="161">
        <f>'42 62'!T29+'42 68'!T29</f>
        <v>21451.400000000016</v>
      </c>
      <c r="U29" s="161">
        <f>'42 62'!U29+'42 68'!U29</f>
        <v>0</v>
      </c>
      <c r="V29" s="448">
        <f t="shared" si="15"/>
        <v>21451.400000000016</v>
      </c>
      <c r="W29" s="161">
        <f>'42 62'!W29+'42 68'!W29</f>
        <v>20291.499999999989</v>
      </c>
      <c r="X29" s="161">
        <f>'42 62'!X29+'42 68'!X29</f>
        <v>0</v>
      </c>
      <c r="Y29" s="444">
        <f t="shared" si="16"/>
        <v>20291.499999999989</v>
      </c>
      <c r="Z29" s="168">
        <f t="shared" si="17"/>
        <v>64155.35000000002</v>
      </c>
      <c r="AA29" s="161">
        <f t="shared" si="18"/>
        <v>24319.4</v>
      </c>
      <c r="AB29" s="403">
        <f t="shared" si="19"/>
        <v>39835.950000000019</v>
      </c>
      <c r="AC29" s="404">
        <f t="shared" si="20"/>
        <v>129497.05</v>
      </c>
      <c r="AD29" s="161">
        <f t="shared" si="21"/>
        <v>90551.450000000012</v>
      </c>
      <c r="AE29" s="403">
        <f t="shared" si="22"/>
        <v>38945.599999999991</v>
      </c>
      <c r="AF29" s="168">
        <f>'42 62'!AF29+'42 68'!AF29</f>
        <v>23068.000000000007</v>
      </c>
      <c r="AG29" s="161">
        <f>'42 62'!AG29+'42 68'!AG29</f>
        <v>0</v>
      </c>
      <c r="AH29" s="462">
        <f t="shared" si="23"/>
        <v>23068.000000000007</v>
      </c>
      <c r="AI29" s="161">
        <f>'42 62'!AI29+'42 68'!AI29</f>
        <v>17865.449999999993</v>
      </c>
      <c r="AJ29" s="161">
        <f>'42 62'!AJ29+'42 68'!AJ29</f>
        <v>0</v>
      </c>
      <c r="AK29" s="462">
        <f t="shared" si="24"/>
        <v>17865.449999999993</v>
      </c>
      <c r="AL29" s="161">
        <f>'42 62'!AL29+'42 68'!AL29</f>
        <v>17805.75</v>
      </c>
      <c r="AM29" s="161">
        <f>'42 62'!AM29+'42 68'!AM29</f>
        <v>0</v>
      </c>
      <c r="AN29" s="444">
        <f t="shared" si="25"/>
        <v>17805.75</v>
      </c>
      <c r="AO29" s="404">
        <f t="shared" si="26"/>
        <v>58739.199999999997</v>
      </c>
      <c r="AP29" s="161">
        <f t="shared" si="27"/>
        <v>0</v>
      </c>
      <c r="AQ29" s="161">
        <f t="shared" si="28"/>
        <v>58739.199999999997</v>
      </c>
      <c r="AR29" s="168">
        <f>'42 62'!AR29+'42 68'!AR29</f>
        <v>19108.149999999998</v>
      </c>
      <c r="AS29" s="161">
        <f>'42 62'!AS29+'42 68'!AS29</f>
        <v>0</v>
      </c>
      <c r="AT29" s="462">
        <f t="shared" si="29"/>
        <v>19108.149999999998</v>
      </c>
      <c r="AU29" s="161">
        <f>'42 62'!AU29+'42 68'!AU29</f>
        <v>20733.900000000009</v>
      </c>
      <c r="AV29" s="161">
        <f>'42 62'!AV29+'42 68'!AV29</f>
        <v>0</v>
      </c>
      <c r="AW29" s="448">
        <f t="shared" si="30"/>
        <v>20733.900000000009</v>
      </c>
      <c r="AX29" s="161">
        <f>'42 62'!AX29+'42 68'!AX29</f>
        <v>19697.250000000007</v>
      </c>
      <c r="AY29" s="161">
        <f>'42 62'!AY29+'42 68'!AY29</f>
        <v>0</v>
      </c>
      <c r="AZ29" s="444">
        <f t="shared" si="31"/>
        <v>19697.250000000007</v>
      </c>
      <c r="BA29" s="359">
        <f t="shared" si="32"/>
        <v>59539.30000000001</v>
      </c>
      <c r="BB29" s="364">
        <f t="shared" si="33"/>
        <v>0</v>
      </c>
      <c r="BC29" s="364">
        <f t="shared" si="34"/>
        <v>59539.30000000001</v>
      </c>
      <c r="BD29" s="371">
        <f t="shared" si="35"/>
        <v>118278.5</v>
      </c>
      <c r="BE29" s="372">
        <f t="shared" si="36"/>
        <v>0</v>
      </c>
      <c r="BF29" s="372">
        <f t="shared" si="37"/>
        <v>118278.5</v>
      </c>
      <c r="BG29" s="381">
        <f t="shared" si="38"/>
        <v>247775.55</v>
      </c>
      <c r="BH29" s="372">
        <f t="shared" si="39"/>
        <v>90551.450000000012</v>
      </c>
      <c r="BI29" s="372">
        <f t="shared" si="40"/>
        <v>157224.09999999998</v>
      </c>
      <c r="BJ29" s="436"/>
    </row>
    <row r="30" spans="1:63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'42 62'!E30+'42 68'!E30</f>
        <v>0</v>
      </c>
      <c r="F30" s="161">
        <f>'42 62'!F30+'42 68'!F30</f>
        <v>0</v>
      </c>
      <c r="G30" s="448">
        <f t="shared" si="8"/>
        <v>0</v>
      </c>
      <c r="H30" s="161">
        <f>'42 62'!H30+'42 68'!H30</f>
        <v>0</v>
      </c>
      <c r="I30" s="161">
        <f>'42 62'!I30+'42 68'!I30</f>
        <v>0</v>
      </c>
      <c r="J30" s="448">
        <f t="shared" si="9"/>
        <v>0</v>
      </c>
      <c r="K30" s="161">
        <f>'42 62'!K30+'42 68'!K30</f>
        <v>0</v>
      </c>
      <c r="L30" s="161">
        <f>'42 62'!L30+'42 68'!L30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'42 62'!Q30+'42 68'!Q30</f>
        <v>0</v>
      </c>
      <c r="R30" s="161">
        <f>'42 62'!R30+'42 68'!R30</f>
        <v>0</v>
      </c>
      <c r="S30" s="448">
        <f t="shared" si="14"/>
        <v>0</v>
      </c>
      <c r="T30" s="161">
        <f>'42 62'!T30+'42 68'!T30</f>
        <v>0</v>
      </c>
      <c r="U30" s="161">
        <f>'42 62'!U30+'42 68'!U30</f>
        <v>0</v>
      </c>
      <c r="V30" s="448">
        <f t="shared" si="15"/>
        <v>0</v>
      </c>
      <c r="W30" s="161">
        <f>'42 62'!W30+'42 68'!W30</f>
        <v>0</v>
      </c>
      <c r="X30" s="161">
        <f>'42 62'!X30+'42 68'!X30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'42 62'!AF30+'42 68'!AF30</f>
        <v>0</v>
      </c>
      <c r="AG30" s="161">
        <f>'42 62'!AG30+'42 68'!AG30</f>
        <v>0</v>
      </c>
      <c r="AH30" s="462">
        <f t="shared" si="23"/>
        <v>0</v>
      </c>
      <c r="AI30" s="161">
        <f>'42 62'!AI30+'42 68'!AI30</f>
        <v>0</v>
      </c>
      <c r="AJ30" s="161">
        <f>'42 62'!AJ30+'42 68'!AJ30</f>
        <v>0</v>
      </c>
      <c r="AK30" s="462">
        <f t="shared" si="24"/>
        <v>0</v>
      </c>
      <c r="AL30" s="161">
        <f>'42 62'!AL30+'42 68'!AL30</f>
        <v>0</v>
      </c>
      <c r="AM30" s="161">
        <f>'42 62'!AM30+'42 68'!AM30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'42 62'!AR30+'42 68'!AR30</f>
        <v>0</v>
      </c>
      <c r="AS30" s="161">
        <f>'42 62'!AS30+'42 68'!AS30</f>
        <v>0</v>
      </c>
      <c r="AT30" s="462">
        <f t="shared" si="29"/>
        <v>0</v>
      </c>
      <c r="AU30" s="161">
        <f>'42 62'!AU30+'42 68'!AU30</f>
        <v>0</v>
      </c>
      <c r="AV30" s="161">
        <f>'42 62'!AV30+'42 68'!AV30</f>
        <v>0</v>
      </c>
      <c r="AW30" s="448">
        <f t="shared" si="30"/>
        <v>0</v>
      </c>
      <c r="AX30" s="161">
        <f>'42 62'!AX30+'42 68'!AX30</f>
        <v>0</v>
      </c>
      <c r="AY30" s="161">
        <f>'42 62'!AY30+'42 68'!AY30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3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'42 62'!E31+'42 68'!E31</f>
        <v>0</v>
      </c>
      <c r="F31" s="161">
        <f>'42 62'!F31+'42 68'!F31</f>
        <v>0</v>
      </c>
      <c r="G31" s="448">
        <f t="shared" si="8"/>
        <v>0</v>
      </c>
      <c r="H31" s="161">
        <f>'42 62'!H31+'42 68'!H31</f>
        <v>0</v>
      </c>
      <c r="I31" s="161">
        <f>'42 62'!I31+'42 68'!I31</f>
        <v>0</v>
      </c>
      <c r="J31" s="448">
        <f t="shared" si="9"/>
        <v>0</v>
      </c>
      <c r="K31" s="161">
        <f>'42 62'!K31+'42 68'!K31</f>
        <v>0</v>
      </c>
      <c r="L31" s="161">
        <f>'42 62'!L31+'42 68'!L31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'42 62'!Q31+'42 68'!Q31</f>
        <v>0</v>
      </c>
      <c r="R31" s="161">
        <f>'42 62'!R31+'42 68'!R31</f>
        <v>0</v>
      </c>
      <c r="S31" s="448">
        <f t="shared" si="14"/>
        <v>0</v>
      </c>
      <c r="T31" s="161">
        <f>'42 62'!T31+'42 68'!T31</f>
        <v>0</v>
      </c>
      <c r="U31" s="161">
        <f>'42 62'!U31+'42 68'!U31</f>
        <v>0</v>
      </c>
      <c r="V31" s="448">
        <f t="shared" si="15"/>
        <v>0</v>
      </c>
      <c r="W31" s="161">
        <f>'42 62'!W31+'42 68'!W31</f>
        <v>0</v>
      </c>
      <c r="X31" s="161">
        <f>'42 62'!X31+'42 68'!X31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'42 62'!AF31+'42 68'!AF31</f>
        <v>0</v>
      </c>
      <c r="AG31" s="161">
        <f>'42 62'!AG31+'42 68'!AG31</f>
        <v>0</v>
      </c>
      <c r="AH31" s="462">
        <f t="shared" si="23"/>
        <v>0</v>
      </c>
      <c r="AI31" s="161">
        <f>'42 62'!AI31+'42 68'!AI31</f>
        <v>0</v>
      </c>
      <c r="AJ31" s="161">
        <f>'42 62'!AJ31+'42 68'!AJ31</f>
        <v>0</v>
      </c>
      <c r="AK31" s="462">
        <f t="shared" si="24"/>
        <v>0</v>
      </c>
      <c r="AL31" s="161">
        <f>'42 62'!AL31+'42 68'!AL31</f>
        <v>0</v>
      </c>
      <c r="AM31" s="161">
        <f>'42 62'!AM31+'42 68'!AM31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'42 62'!AR31+'42 68'!AR31</f>
        <v>0</v>
      </c>
      <c r="AS31" s="161">
        <f>'42 62'!AS31+'42 68'!AS31</f>
        <v>0</v>
      </c>
      <c r="AT31" s="462">
        <f t="shared" si="29"/>
        <v>0</v>
      </c>
      <c r="AU31" s="161">
        <f>'42 62'!AU31+'42 68'!AU31</f>
        <v>0</v>
      </c>
      <c r="AV31" s="161">
        <f>'42 62'!AV31+'42 68'!AV31</f>
        <v>0</v>
      </c>
      <c r="AW31" s="448">
        <f t="shared" si="30"/>
        <v>0</v>
      </c>
      <c r="AX31" s="161">
        <f>'42 62'!AX31+'42 68'!AX31</f>
        <v>0</v>
      </c>
      <c r="AY31" s="161">
        <f>'42 62'!AY31+'42 68'!AY31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3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'42 62'!E32+'42 68'!E32</f>
        <v>143191.26418500001</v>
      </c>
      <c r="F32" s="161">
        <f>'42 62'!F32+'42 68'!F32</f>
        <v>123319.91</v>
      </c>
      <c r="G32" s="448">
        <f t="shared" si="8"/>
        <v>19871.354185000004</v>
      </c>
      <c r="H32" s="161">
        <f>'42 62'!H32+'42 68'!H32</f>
        <v>137304.97991999998</v>
      </c>
      <c r="I32" s="161">
        <f>'42 62'!I32+'42 68'!I32</f>
        <v>185477.85</v>
      </c>
      <c r="J32" s="448">
        <f t="shared" si="9"/>
        <v>-48172.870080000022</v>
      </c>
      <c r="K32" s="161">
        <f>'42 62'!K32+'42 68'!K32</f>
        <v>133433.87224499998</v>
      </c>
      <c r="L32" s="161">
        <f>'42 62'!L32+'42 68'!L32</f>
        <v>161189.98000000001</v>
      </c>
      <c r="M32" s="444">
        <f t="shared" si="10"/>
        <v>-27756.107755000034</v>
      </c>
      <c r="N32" s="404">
        <f t="shared" si="11"/>
        <v>413930.11634999997</v>
      </c>
      <c r="O32" s="161">
        <f t="shared" si="12"/>
        <v>469987.74</v>
      </c>
      <c r="P32" s="403">
        <f t="shared" si="13"/>
        <v>-56057.623650000023</v>
      </c>
      <c r="Q32" s="168">
        <f>'42 62'!Q32+'42 68'!Q32</f>
        <v>131389.20652500002</v>
      </c>
      <c r="R32" s="161">
        <f>'42 62'!R32+'42 68'!R32</f>
        <v>117823.26</v>
      </c>
      <c r="S32" s="448">
        <f t="shared" si="14"/>
        <v>13565.946525000021</v>
      </c>
      <c r="T32" s="161">
        <f>'42 62'!T32+'42 68'!T32</f>
        <v>137263.717665</v>
      </c>
      <c r="U32" s="161">
        <f>'42 62'!U32+'42 68'!U32</f>
        <v>0</v>
      </c>
      <c r="V32" s="448">
        <f t="shared" si="15"/>
        <v>137263.717665</v>
      </c>
      <c r="W32" s="161">
        <f>'42 62'!W32+'42 68'!W32</f>
        <v>126872.64481499999</v>
      </c>
      <c r="X32" s="161">
        <f>'42 62'!X32+'42 68'!X32</f>
        <v>0</v>
      </c>
      <c r="Y32" s="444">
        <f t="shared" si="16"/>
        <v>126872.64481499999</v>
      </c>
      <c r="Z32" s="168">
        <f t="shared" si="17"/>
        <v>395525.56900500006</v>
      </c>
      <c r="AA32" s="161">
        <f t="shared" si="18"/>
        <v>117823.26</v>
      </c>
      <c r="AB32" s="403">
        <f t="shared" si="19"/>
        <v>277702.30900500005</v>
      </c>
      <c r="AC32" s="404">
        <f t="shared" si="20"/>
        <v>809455.68535499997</v>
      </c>
      <c r="AD32" s="161">
        <f t="shared" si="21"/>
        <v>587811</v>
      </c>
      <c r="AE32" s="403">
        <f t="shared" si="22"/>
        <v>221644.68535499997</v>
      </c>
      <c r="AF32" s="168">
        <f>'42 62'!AF32+'42 68'!AF32</f>
        <v>155155.04496</v>
      </c>
      <c r="AG32" s="161">
        <f>'42 62'!AG32+'42 68'!AG32</f>
        <v>0</v>
      </c>
      <c r="AH32" s="462">
        <f t="shared" si="23"/>
        <v>155155.04496</v>
      </c>
      <c r="AI32" s="161">
        <f>'42 62'!AI32+'42 68'!AI32</f>
        <v>114933.18779999997</v>
      </c>
      <c r="AJ32" s="161">
        <f>'42 62'!AJ32+'42 68'!AJ32</f>
        <v>0</v>
      </c>
      <c r="AK32" s="462">
        <f t="shared" si="24"/>
        <v>114933.18779999997</v>
      </c>
      <c r="AL32" s="161">
        <f>'42 62'!AL32+'42 68'!AL32</f>
        <v>113897.83139999997</v>
      </c>
      <c r="AM32" s="161">
        <f>'42 62'!AM32+'42 68'!AM32</f>
        <v>0</v>
      </c>
      <c r="AN32" s="444">
        <f t="shared" si="25"/>
        <v>113897.83139999997</v>
      </c>
      <c r="AO32" s="404">
        <f t="shared" si="26"/>
        <v>383986.06415999995</v>
      </c>
      <c r="AP32" s="161">
        <f t="shared" si="27"/>
        <v>0</v>
      </c>
      <c r="AQ32" s="161">
        <f t="shared" si="28"/>
        <v>383986.06415999995</v>
      </c>
      <c r="AR32" s="168">
        <f>'42 62'!AR32+'42 68'!AR32</f>
        <v>127320.88018499999</v>
      </c>
      <c r="AS32" s="161">
        <f>'42 62'!AS32+'42 68'!AS32</f>
        <v>0</v>
      </c>
      <c r="AT32" s="462">
        <f t="shared" si="29"/>
        <v>127320.88018499999</v>
      </c>
      <c r="AU32" s="161">
        <f>'42 62'!AU32+'42 68'!AU32</f>
        <v>142729.00010999999</v>
      </c>
      <c r="AV32" s="161">
        <f>'42 62'!AV32+'42 68'!AV32</f>
        <v>0</v>
      </c>
      <c r="AW32" s="448">
        <f t="shared" si="30"/>
        <v>142729.00010999999</v>
      </c>
      <c r="AX32" s="161">
        <f>'42 62'!AX32+'42 68'!AX32</f>
        <v>128396.04331499997</v>
      </c>
      <c r="AY32" s="161">
        <f>'42 62'!AY32+'42 68'!AY32</f>
        <v>0</v>
      </c>
      <c r="AZ32" s="444">
        <f t="shared" si="31"/>
        <v>128396.04331499997</v>
      </c>
      <c r="BA32" s="359">
        <f t="shared" si="32"/>
        <v>398445.92360999994</v>
      </c>
      <c r="BB32" s="364">
        <f t="shared" si="33"/>
        <v>0</v>
      </c>
      <c r="BC32" s="364">
        <f t="shared" si="34"/>
        <v>398445.92360999994</v>
      </c>
      <c r="BD32" s="371">
        <f t="shared" si="35"/>
        <v>782431.98777000001</v>
      </c>
      <c r="BE32" s="372">
        <f t="shared" si="36"/>
        <v>0</v>
      </c>
      <c r="BF32" s="372">
        <f t="shared" si="37"/>
        <v>782431.98777000001</v>
      </c>
      <c r="BG32" s="381">
        <f t="shared" si="38"/>
        <v>1591887.673125</v>
      </c>
      <c r="BH32" s="372">
        <f t="shared" si="39"/>
        <v>587811</v>
      </c>
      <c r="BI32" s="372">
        <f t="shared" si="40"/>
        <v>1004076.673125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'42 62'!E33+'42 68'!E33</f>
        <v>141372.35999999999</v>
      </c>
      <c r="F33" s="161">
        <f>'42 62'!F33+'42 68'!F33</f>
        <v>140083.31</v>
      </c>
      <c r="G33" s="448">
        <f t="shared" si="8"/>
        <v>1289.0499999999884</v>
      </c>
      <c r="H33" s="161">
        <f>'42 62'!H33+'42 68'!H33</f>
        <v>141281.63999999998</v>
      </c>
      <c r="I33" s="161">
        <f>'42 62'!I33+'42 68'!I33</f>
        <v>142479.75999999998</v>
      </c>
      <c r="J33" s="448">
        <f t="shared" si="9"/>
        <v>-1198.1199999999953</v>
      </c>
      <c r="K33" s="161">
        <f>'42 62'!K33+'42 68'!K33</f>
        <v>127035.60000000002</v>
      </c>
      <c r="L33" s="161">
        <f>'42 62'!L33+'42 68'!L33</f>
        <v>156331.07</v>
      </c>
      <c r="M33" s="444">
        <f t="shared" si="10"/>
        <v>-29295.469999999987</v>
      </c>
      <c r="N33" s="404">
        <f t="shared" si="11"/>
        <v>409689.60000000003</v>
      </c>
      <c r="O33" s="161">
        <f t="shared" si="12"/>
        <v>438894.13999999996</v>
      </c>
      <c r="P33" s="403">
        <f t="shared" si="13"/>
        <v>-29204.539999999921</v>
      </c>
      <c r="Q33" s="168">
        <f>'42 62'!Q33+'42 68'!Q33</f>
        <v>138522.44000000003</v>
      </c>
      <c r="R33" s="161">
        <f>'42 62'!R33+'42 68'!R33</f>
        <v>124165.86</v>
      </c>
      <c r="S33" s="448">
        <f t="shared" si="14"/>
        <v>14356.580000000031</v>
      </c>
      <c r="T33" s="161">
        <f>'42 62'!T33+'42 68'!T33</f>
        <v>129743.12000000004</v>
      </c>
      <c r="U33" s="161">
        <f>'42 62'!U33+'42 68'!U33</f>
        <v>0</v>
      </c>
      <c r="V33" s="448">
        <f t="shared" si="15"/>
        <v>129743.12000000004</v>
      </c>
      <c r="W33" s="161">
        <f>'42 62'!W33+'42 68'!W33</f>
        <v>128858.91999999997</v>
      </c>
      <c r="X33" s="161">
        <f>'42 62'!X33+'42 68'!X33</f>
        <v>0</v>
      </c>
      <c r="Y33" s="444">
        <f t="shared" si="16"/>
        <v>128858.91999999997</v>
      </c>
      <c r="Z33" s="168">
        <f t="shared" si="17"/>
        <v>397124.48000000004</v>
      </c>
      <c r="AA33" s="161">
        <f t="shared" si="18"/>
        <v>124165.86</v>
      </c>
      <c r="AB33" s="403">
        <f t="shared" si="19"/>
        <v>272958.62000000005</v>
      </c>
      <c r="AC33" s="404">
        <f t="shared" si="20"/>
        <v>806814.08</v>
      </c>
      <c r="AD33" s="161">
        <f t="shared" si="21"/>
        <v>563060</v>
      </c>
      <c r="AE33" s="403">
        <f t="shared" si="22"/>
        <v>243754.07999999996</v>
      </c>
      <c r="AF33" s="168">
        <f>'42 62'!AF33+'42 68'!AF33</f>
        <v>138132.72000000003</v>
      </c>
      <c r="AG33" s="161">
        <f>'42 62'!AG33+'42 68'!AG33</f>
        <v>0</v>
      </c>
      <c r="AH33" s="462">
        <f t="shared" si="23"/>
        <v>138132.72000000003</v>
      </c>
      <c r="AI33" s="161">
        <f>'42 62'!AI33+'42 68'!AI33</f>
        <v>116757.51999999997</v>
      </c>
      <c r="AJ33" s="161">
        <f>'42 62'!AJ33+'42 68'!AJ33</f>
        <v>0</v>
      </c>
      <c r="AK33" s="462">
        <f t="shared" si="24"/>
        <v>116757.51999999997</v>
      </c>
      <c r="AL33" s="161">
        <f>'42 62'!AL33+'42 68'!AL33</f>
        <v>116655.03999999999</v>
      </c>
      <c r="AM33" s="161">
        <f>'42 62'!AM33+'42 68'!AM33</f>
        <v>0</v>
      </c>
      <c r="AN33" s="444">
        <f t="shared" si="25"/>
        <v>116655.03999999999</v>
      </c>
      <c r="AO33" s="404">
        <f t="shared" si="26"/>
        <v>371545.27999999997</v>
      </c>
      <c r="AP33" s="161">
        <f t="shared" si="27"/>
        <v>0</v>
      </c>
      <c r="AQ33" s="161">
        <f t="shared" si="28"/>
        <v>371545.27999999997</v>
      </c>
      <c r="AR33" s="168">
        <f>'42 62'!AR33+'42 68'!AR33</f>
        <v>119932.95999999999</v>
      </c>
      <c r="AS33" s="161">
        <f>'42 62'!AS33+'42 68'!AS33</f>
        <v>0</v>
      </c>
      <c r="AT33" s="462">
        <f t="shared" si="29"/>
        <v>119932.95999999999</v>
      </c>
      <c r="AU33" s="161">
        <f>'42 62'!AU33+'42 68'!AU33</f>
        <v>124076.20000000003</v>
      </c>
      <c r="AV33" s="161">
        <f>'42 62'!AV33+'42 68'!AV33</f>
        <v>0</v>
      </c>
      <c r="AW33" s="448">
        <f t="shared" si="30"/>
        <v>124076.20000000003</v>
      </c>
      <c r="AX33" s="161">
        <f>'42 62'!AX33+'42 68'!AX33</f>
        <v>123578.28000000001</v>
      </c>
      <c r="AY33" s="161">
        <f>'42 62'!AY33+'42 68'!AY33</f>
        <v>0</v>
      </c>
      <c r="AZ33" s="444">
        <f t="shared" si="31"/>
        <v>123578.28000000001</v>
      </c>
      <c r="BA33" s="359">
        <f t="shared" si="32"/>
        <v>367587.44000000006</v>
      </c>
      <c r="BB33" s="364">
        <f t="shared" si="33"/>
        <v>0</v>
      </c>
      <c r="BC33" s="364">
        <f t="shared" si="34"/>
        <v>367587.44000000006</v>
      </c>
      <c r="BD33" s="371">
        <f t="shared" si="35"/>
        <v>739132.72000000009</v>
      </c>
      <c r="BE33" s="372">
        <f t="shared" si="36"/>
        <v>0</v>
      </c>
      <c r="BF33" s="372">
        <f t="shared" si="37"/>
        <v>739132.72000000009</v>
      </c>
      <c r="BG33" s="381">
        <f t="shared" si="38"/>
        <v>1545946.8</v>
      </c>
      <c r="BH33" s="372">
        <f t="shared" si="39"/>
        <v>563060</v>
      </c>
      <c r="BI33" s="372">
        <f t="shared" si="40"/>
        <v>982886.8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'42 62'!E34+'42 68'!E34</f>
        <v>0</v>
      </c>
      <c r="F34" s="161">
        <f>'42 62'!F34+'42 68'!F34</f>
        <v>0</v>
      </c>
      <c r="G34" s="448">
        <f t="shared" si="8"/>
        <v>0</v>
      </c>
      <c r="H34" s="161">
        <f>'42 62'!H34+'42 68'!H34</f>
        <v>0</v>
      </c>
      <c r="I34" s="161">
        <f>'42 62'!I34+'42 68'!I34</f>
        <v>0</v>
      </c>
      <c r="J34" s="448">
        <f t="shared" si="9"/>
        <v>0</v>
      </c>
      <c r="K34" s="161">
        <f>'42 62'!K34+'42 68'!K34</f>
        <v>0</v>
      </c>
      <c r="L34" s="161">
        <f>'42 62'!L34+'42 68'!L34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'42 62'!Q34+'42 68'!Q34</f>
        <v>0</v>
      </c>
      <c r="R34" s="161">
        <f>'42 62'!R34+'42 68'!R34</f>
        <v>0</v>
      </c>
      <c r="S34" s="448">
        <f t="shared" si="14"/>
        <v>0</v>
      </c>
      <c r="T34" s="161">
        <f>'42 62'!T34+'42 68'!T34</f>
        <v>0</v>
      </c>
      <c r="U34" s="161">
        <f>'42 62'!U34+'42 68'!U34</f>
        <v>0</v>
      </c>
      <c r="V34" s="448">
        <f t="shared" si="15"/>
        <v>0</v>
      </c>
      <c r="W34" s="161">
        <f>'42 62'!W34+'42 68'!W34</f>
        <v>0</v>
      </c>
      <c r="X34" s="161">
        <f>'42 62'!X34+'42 68'!X34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'42 62'!AF34+'42 68'!AF34</f>
        <v>0</v>
      </c>
      <c r="AG34" s="161">
        <f>'42 62'!AG34+'42 68'!AG34</f>
        <v>0</v>
      </c>
      <c r="AH34" s="462">
        <f t="shared" si="23"/>
        <v>0</v>
      </c>
      <c r="AI34" s="161">
        <f>'42 62'!AI34+'42 68'!AI34</f>
        <v>0</v>
      </c>
      <c r="AJ34" s="161">
        <f>'42 62'!AJ34+'42 68'!AJ34</f>
        <v>0</v>
      </c>
      <c r="AK34" s="462">
        <f t="shared" si="24"/>
        <v>0</v>
      </c>
      <c r="AL34" s="161">
        <f>'42 62'!AL34+'42 68'!AL34</f>
        <v>0</v>
      </c>
      <c r="AM34" s="161">
        <f>'42 62'!AM34+'42 68'!AM34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'42 62'!AR34+'42 68'!AR34</f>
        <v>0</v>
      </c>
      <c r="AS34" s="161">
        <f>'42 62'!AS34+'42 68'!AS34</f>
        <v>0</v>
      </c>
      <c r="AT34" s="462">
        <f t="shared" si="29"/>
        <v>0</v>
      </c>
      <c r="AU34" s="161">
        <f>'42 62'!AU34+'42 68'!AU34</f>
        <v>0</v>
      </c>
      <c r="AV34" s="161">
        <f>'42 62'!AV34+'42 68'!AV34</f>
        <v>0</v>
      </c>
      <c r="AW34" s="448">
        <f t="shared" si="30"/>
        <v>0</v>
      </c>
      <c r="AX34" s="161">
        <f>'42 62'!AX34+'42 68'!AX34</f>
        <v>0</v>
      </c>
      <c r="AY34" s="161">
        <f>'42 62'!AY34+'42 68'!AY34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'42 62'!E35+'42 68'!E35</f>
        <v>0</v>
      </c>
      <c r="F35" s="161">
        <f>'42 62'!F35+'42 68'!F35</f>
        <v>0</v>
      </c>
      <c r="G35" s="448">
        <f t="shared" si="8"/>
        <v>0</v>
      </c>
      <c r="H35" s="161">
        <f>'42 62'!H35+'42 68'!H35</f>
        <v>0</v>
      </c>
      <c r="I35" s="161">
        <f>'42 62'!I35+'42 68'!I35</f>
        <v>0</v>
      </c>
      <c r="J35" s="448">
        <f t="shared" si="9"/>
        <v>0</v>
      </c>
      <c r="K35" s="161">
        <f>'42 62'!K35+'42 68'!K35</f>
        <v>0</v>
      </c>
      <c r="L35" s="161">
        <f>'42 62'!L35+'42 68'!L35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'42 62'!Q35+'42 68'!Q35</f>
        <v>0</v>
      </c>
      <c r="R35" s="161">
        <f>'42 62'!R35+'42 68'!R35</f>
        <v>0</v>
      </c>
      <c r="S35" s="448">
        <f t="shared" si="14"/>
        <v>0</v>
      </c>
      <c r="T35" s="161">
        <f>'42 62'!T35+'42 68'!T35</f>
        <v>0</v>
      </c>
      <c r="U35" s="161">
        <f>'42 62'!U35+'42 68'!U35</f>
        <v>0</v>
      </c>
      <c r="V35" s="448">
        <f t="shared" si="15"/>
        <v>0</v>
      </c>
      <c r="W35" s="161">
        <f>'42 62'!W35+'42 68'!W35</f>
        <v>0</v>
      </c>
      <c r="X35" s="161">
        <f>'42 62'!X35+'42 68'!X35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'42 62'!AF35+'42 68'!AF35</f>
        <v>0</v>
      </c>
      <c r="AG35" s="161">
        <f>'42 62'!AG35+'42 68'!AG35</f>
        <v>0</v>
      </c>
      <c r="AH35" s="462">
        <f t="shared" si="23"/>
        <v>0</v>
      </c>
      <c r="AI35" s="161">
        <f>'42 62'!AI35+'42 68'!AI35</f>
        <v>0</v>
      </c>
      <c r="AJ35" s="161">
        <f>'42 62'!AJ35+'42 68'!AJ35</f>
        <v>0</v>
      </c>
      <c r="AK35" s="462">
        <f t="shared" si="24"/>
        <v>0</v>
      </c>
      <c r="AL35" s="161">
        <f>'42 62'!AL35+'42 68'!AL35</f>
        <v>0</v>
      </c>
      <c r="AM35" s="161">
        <f>'42 62'!AM35+'42 68'!AM35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'42 62'!AR35+'42 68'!AR35</f>
        <v>0</v>
      </c>
      <c r="AS35" s="161">
        <f>'42 62'!AS35+'42 68'!AS35</f>
        <v>0</v>
      </c>
      <c r="AT35" s="462">
        <f t="shared" si="29"/>
        <v>0</v>
      </c>
      <c r="AU35" s="161">
        <f>'42 62'!AU35+'42 68'!AU35</f>
        <v>0</v>
      </c>
      <c r="AV35" s="161">
        <f>'42 62'!AV35+'42 68'!AV35</f>
        <v>0</v>
      </c>
      <c r="AW35" s="448">
        <f t="shared" si="30"/>
        <v>0</v>
      </c>
      <c r="AX35" s="161">
        <f>'42 62'!AX35+'42 68'!AX35</f>
        <v>0</v>
      </c>
      <c r="AY35" s="161">
        <f>'42 62'!AY35+'42 68'!AY35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'42 62'!E36+'42 68'!E36</f>
        <v>0</v>
      </c>
      <c r="F36" s="161">
        <f>'42 62'!F36+'42 68'!F36</f>
        <v>0</v>
      </c>
      <c r="G36" s="448">
        <f t="shared" si="8"/>
        <v>0</v>
      </c>
      <c r="H36" s="161">
        <f>'42 62'!H36+'42 68'!H36</f>
        <v>0</v>
      </c>
      <c r="I36" s="161">
        <f>'42 62'!I36+'42 68'!I36</f>
        <v>0</v>
      </c>
      <c r="J36" s="448">
        <f t="shared" si="9"/>
        <v>0</v>
      </c>
      <c r="K36" s="161">
        <f>'42 62'!K36+'42 68'!K36</f>
        <v>0</v>
      </c>
      <c r="L36" s="161">
        <f>'42 62'!L36+'42 68'!L36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'42 62'!Q36+'42 68'!Q36</f>
        <v>0</v>
      </c>
      <c r="R36" s="161">
        <f>'42 62'!R36+'42 68'!R36</f>
        <v>0</v>
      </c>
      <c r="S36" s="448">
        <f t="shared" si="14"/>
        <v>0</v>
      </c>
      <c r="T36" s="161">
        <f>'42 62'!T36+'42 68'!T36</f>
        <v>0</v>
      </c>
      <c r="U36" s="161">
        <f>'42 62'!U36+'42 68'!U36</f>
        <v>0</v>
      </c>
      <c r="V36" s="448">
        <f t="shared" si="15"/>
        <v>0</v>
      </c>
      <c r="W36" s="161">
        <f>'42 62'!W36+'42 68'!W36</f>
        <v>0</v>
      </c>
      <c r="X36" s="161">
        <f>'42 62'!X36+'42 68'!X36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'42 62'!AF36+'42 68'!AF36</f>
        <v>0</v>
      </c>
      <c r="AG36" s="161">
        <f>'42 62'!AG36+'42 68'!AG36</f>
        <v>0</v>
      </c>
      <c r="AH36" s="462">
        <f t="shared" si="23"/>
        <v>0</v>
      </c>
      <c r="AI36" s="161">
        <f>'42 62'!AI36+'42 68'!AI36</f>
        <v>0</v>
      </c>
      <c r="AJ36" s="161">
        <f>'42 62'!AJ36+'42 68'!AJ36</f>
        <v>0</v>
      </c>
      <c r="AK36" s="462">
        <f t="shared" si="24"/>
        <v>0</v>
      </c>
      <c r="AL36" s="161">
        <f>'42 62'!AL36+'42 68'!AL36</f>
        <v>0</v>
      </c>
      <c r="AM36" s="161">
        <f>'42 62'!AM36+'42 68'!AM36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'42 62'!AR36+'42 68'!AR36</f>
        <v>0</v>
      </c>
      <c r="AS36" s="161">
        <f>'42 62'!AS36+'42 68'!AS36</f>
        <v>0</v>
      </c>
      <c r="AT36" s="462">
        <f t="shared" si="29"/>
        <v>0</v>
      </c>
      <c r="AU36" s="161">
        <f>'42 62'!AU36+'42 68'!AU36</f>
        <v>0</v>
      </c>
      <c r="AV36" s="161">
        <f>'42 62'!AV36+'42 68'!AV36</f>
        <v>0</v>
      </c>
      <c r="AW36" s="448">
        <f t="shared" si="30"/>
        <v>0</v>
      </c>
      <c r="AX36" s="161">
        <f>'42 62'!AX36+'42 68'!AX36</f>
        <v>0</v>
      </c>
      <c r="AY36" s="161">
        <f>'42 62'!AY36+'42 68'!AY36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'42 62'!E37+'42 68'!E37</f>
        <v>0</v>
      </c>
      <c r="F37" s="161">
        <f>'42 62'!F37+'42 68'!F37</f>
        <v>0</v>
      </c>
      <c r="G37" s="448">
        <f t="shared" si="8"/>
        <v>0</v>
      </c>
      <c r="H37" s="161">
        <f>'42 62'!H37+'42 68'!H37</f>
        <v>0</v>
      </c>
      <c r="I37" s="161">
        <f>'42 62'!I37+'42 68'!I37</f>
        <v>0</v>
      </c>
      <c r="J37" s="448">
        <f t="shared" si="9"/>
        <v>0</v>
      </c>
      <c r="K37" s="161">
        <f>'42 62'!K37+'42 68'!K37</f>
        <v>0</v>
      </c>
      <c r="L37" s="161">
        <f>'42 62'!L37+'42 68'!L37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'42 62'!Q37+'42 68'!Q37</f>
        <v>0</v>
      </c>
      <c r="R37" s="161">
        <f>'42 62'!R37+'42 68'!R37</f>
        <v>0</v>
      </c>
      <c r="S37" s="448">
        <f t="shared" si="14"/>
        <v>0</v>
      </c>
      <c r="T37" s="161">
        <f>'42 62'!T37+'42 68'!T37</f>
        <v>0</v>
      </c>
      <c r="U37" s="161">
        <f>'42 62'!U37+'42 68'!U37</f>
        <v>0</v>
      </c>
      <c r="V37" s="448">
        <f t="shared" si="15"/>
        <v>0</v>
      </c>
      <c r="W37" s="161">
        <f>'42 62'!W37+'42 68'!W37</f>
        <v>0</v>
      </c>
      <c r="X37" s="161">
        <f>'42 62'!X37+'42 68'!X37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'42 62'!AF37+'42 68'!AF37</f>
        <v>0</v>
      </c>
      <c r="AG37" s="161">
        <f>'42 62'!AG37+'42 68'!AG37</f>
        <v>0</v>
      </c>
      <c r="AH37" s="462">
        <f t="shared" si="23"/>
        <v>0</v>
      </c>
      <c r="AI37" s="161">
        <f>'42 62'!AI37+'42 68'!AI37</f>
        <v>0</v>
      </c>
      <c r="AJ37" s="161">
        <f>'42 62'!AJ37+'42 68'!AJ37</f>
        <v>0</v>
      </c>
      <c r="AK37" s="462">
        <f t="shared" si="24"/>
        <v>0</v>
      </c>
      <c r="AL37" s="161">
        <f>'42 62'!AL37+'42 68'!AL37</f>
        <v>0</v>
      </c>
      <c r="AM37" s="161">
        <f>'42 62'!AM37+'42 68'!AM37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'42 62'!AR37+'42 68'!AR37</f>
        <v>0</v>
      </c>
      <c r="AS37" s="161">
        <f>'42 62'!AS37+'42 68'!AS37</f>
        <v>0</v>
      </c>
      <c r="AT37" s="462">
        <f t="shared" si="29"/>
        <v>0</v>
      </c>
      <c r="AU37" s="161">
        <f>'42 62'!AU37+'42 68'!AU37</f>
        <v>0</v>
      </c>
      <c r="AV37" s="161">
        <f>'42 62'!AV37+'42 68'!AV37</f>
        <v>0</v>
      </c>
      <c r="AW37" s="448">
        <f t="shared" si="30"/>
        <v>0</v>
      </c>
      <c r="AX37" s="161">
        <f>'42 62'!AX37+'42 68'!AX37</f>
        <v>0</v>
      </c>
      <c r="AY37" s="161">
        <f>'42 62'!AY37+'42 68'!AY37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'42 62'!E38+'42 68'!E38</f>
        <v>0</v>
      </c>
      <c r="F38" s="161">
        <f>'42 62'!F38+'42 68'!F38</f>
        <v>0</v>
      </c>
      <c r="G38" s="448">
        <f t="shared" si="8"/>
        <v>0</v>
      </c>
      <c r="H38" s="161">
        <f>'42 62'!H38+'42 68'!H38</f>
        <v>0</v>
      </c>
      <c r="I38" s="161">
        <f>'42 62'!I38+'42 68'!I38</f>
        <v>0</v>
      </c>
      <c r="J38" s="448">
        <f t="shared" si="9"/>
        <v>0</v>
      </c>
      <c r="K38" s="161">
        <f>'42 62'!K38+'42 68'!K38</f>
        <v>0</v>
      </c>
      <c r="L38" s="161">
        <f>'42 62'!L38+'42 68'!L38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'42 62'!Q38+'42 68'!Q38</f>
        <v>0</v>
      </c>
      <c r="R38" s="161">
        <f>'42 62'!R38+'42 68'!R38</f>
        <v>0</v>
      </c>
      <c r="S38" s="448">
        <f t="shared" si="14"/>
        <v>0</v>
      </c>
      <c r="T38" s="161">
        <f>'42 62'!T38+'42 68'!T38</f>
        <v>0</v>
      </c>
      <c r="U38" s="161">
        <f>'42 62'!U38+'42 68'!U38</f>
        <v>0</v>
      </c>
      <c r="V38" s="448">
        <f t="shared" si="15"/>
        <v>0</v>
      </c>
      <c r="W38" s="161">
        <f>'42 62'!W38+'42 68'!W38</f>
        <v>0</v>
      </c>
      <c r="X38" s="161">
        <f>'42 62'!X38+'42 68'!X38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'42 62'!AF38+'42 68'!AF38</f>
        <v>0</v>
      </c>
      <c r="AG38" s="161">
        <f>'42 62'!AG38+'42 68'!AG38</f>
        <v>0</v>
      </c>
      <c r="AH38" s="462">
        <f t="shared" si="23"/>
        <v>0</v>
      </c>
      <c r="AI38" s="161">
        <f>'42 62'!AI38+'42 68'!AI38</f>
        <v>0</v>
      </c>
      <c r="AJ38" s="161">
        <f>'42 62'!AJ38+'42 68'!AJ38</f>
        <v>0</v>
      </c>
      <c r="AK38" s="462">
        <f t="shared" si="24"/>
        <v>0</v>
      </c>
      <c r="AL38" s="161">
        <f>'42 62'!AL38+'42 68'!AL38</f>
        <v>0</v>
      </c>
      <c r="AM38" s="161">
        <f>'42 62'!AM38+'42 68'!AM38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'42 62'!AR38+'42 68'!AR38</f>
        <v>0</v>
      </c>
      <c r="AS38" s="161">
        <f>'42 62'!AS38+'42 68'!AS38</f>
        <v>0</v>
      </c>
      <c r="AT38" s="462">
        <f t="shared" si="29"/>
        <v>0</v>
      </c>
      <c r="AU38" s="161">
        <f>'42 62'!AU38+'42 68'!AU38</f>
        <v>0</v>
      </c>
      <c r="AV38" s="161">
        <f>'42 62'!AV38+'42 68'!AV38</f>
        <v>0</v>
      </c>
      <c r="AW38" s="448">
        <f t="shared" si="30"/>
        <v>0</v>
      </c>
      <c r="AX38" s="161">
        <f>'42 62'!AX38+'42 68'!AX38</f>
        <v>0</v>
      </c>
      <c r="AY38" s="161">
        <f>'42 62'!AY38+'42 68'!AY38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'42 62'!E39+'42 68'!E39</f>
        <v>0</v>
      </c>
      <c r="F39" s="161">
        <f>'42 62'!F39+'42 68'!F39</f>
        <v>0</v>
      </c>
      <c r="G39" s="448">
        <f t="shared" si="8"/>
        <v>0</v>
      </c>
      <c r="H39" s="161">
        <f>'42 62'!H39+'42 68'!H39</f>
        <v>0</v>
      </c>
      <c r="I39" s="161">
        <f>'42 62'!I39+'42 68'!I39</f>
        <v>0</v>
      </c>
      <c r="J39" s="448">
        <f t="shared" si="9"/>
        <v>0</v>
      </c>
      <c r="K39" s="161">
        <f>'42 62'!K39+'42 68'!K39</f>
        <v>0</v>
      </c>
      <c r="L39" s="161">
        <f>'42 62'!L39+'42 68'!L39</f>
        <v>0</v>
      </c>
      <c r="M39" s="444">
        <f t="shared" si="10"/>
        <v>0</v>
      </c>
      <c r="N39" s="404">
        <f t="shared" si="11"/>
        <v>0</v>
      </c>
      <c r="O39" s="161">
        <f t="shared" si="12"/>
        <v>0</v>
      </c>
      <c r="P39" s="403">
        <f t="shared" si="13"/>
        <v>0</v>
      </c>
      <c r="Q39" s="168">
        <f>'42 62'!Q39+'42 68'!Q39</f>
        <v>0</v>
      </c>
      <c r="R39" s="161">
        <f>'42 62'!R39+'42 68'!R39</f>
        <v>0</v>
      </c>
      <c r="S39" s="448">
        <f t="shared" si="14"/>
        <v>0</v>
      </c>
      <c r="T39" s="161">
        <f>'42 62'!T39+'42 68'!T39</f>
        <v>0</v>
      </c>
      <c r="U39" s="161">
        <f>'42 62'!U39+'42 68'!U39</f>
        <v>0</v>
      </c>
      <c r="V39" s="448">
        <f t="shared" si="15"/>
        <v>0</v>
      </c>
      <c r="W39" s="161">
        <f>'42 62'!W39+'42 68'!W39</f>
        <v>0</v>
      </c>
      <c r="X39" s="161">
        <f>'42 62'!X39+'42 68'!X39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0</v>
      </c>
      <c r="AE39" s="403">
        <f t="shared" si="22"/>
        <v>0</v>
      </c>
      <c r="AF39" s="168">
        <f>'42 62'!AF39+'42 68'!AF39</f>
        <v>0</v>
      </c>
      <c r="AG39" s="161">
        <f>'42 62'!AG39+'42 68'!AG39</f>
        <v>0</v>
      </c>
      <c r="AH39" s="462">
        <f t="shared" si="23"/>
        <v>0</v>
      </c>
      <c r="AI39" s="161">
        <f>'42 62'!AI39+'42 68'!AI39</f>
        <v>0</v>
      </c>
      <c r="AJ39" s="161">
        <f>'42 62'!AJ39+'42 68'!AJ39</f>
        <v>0</v>
      </c>
      <c r="AK39" s="462">
        <f t="shared" si="24"/>
        <v>0</v>
      </c>
      <c r="AL39" s="161">
        <f>'42 62'!AL39+'42 68'!AL39</f>
        <v>0</v>
      </c>
      <c r="AM39" s="161">
        <f>'42 62'!AM39+'42 68'!AM39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'42 62'!AR39+'42 68'!AR39</f>
        <v>0</v>
      </c>
      <c r="AS39" s="161">
        <f>'42 62'!AS39+'42 68'!AS39</f>
        <v>0</v>
      </c>
      <c r="AT39" s="462">
        <f t="shared" si="29"/>
        <v>0</v>
      </c>
      <c r="AU39" s="161">
        <f>'42 62'!AU39+'42 68'!AU39</f>
        <v>0</v>
      </c>
      <c r="AV39" s="161">
        <f>'42 62'!AV39+'42 68'!AV39</f>
        <v>0</v>
      </c>
      <c r="AW39" s="448">
        <f t="shared" si="30"/>
        <v>0</v>
      </c>
      <c r="AX39" s="161">
        <f>'42 62'!AX39+'42 68'!AX39</f>
        <v>0</v>
      </c>
      <c r="AY39" s="161">
        <f>'42 62'!AY39+'42 68'!AY39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0</v>
      </c>
      <c r="BI39" s="372">
        <f t="shared" si="40"/>
        <v>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'42 62'!E40+'42 68'!E40</f>
        <v>0</v>
      </c>
      <c r="F40" s="161">
        <f>'42 62'!F40+'42 68'!F40</f>
        <v>0</v>
      </c>
      <c r="G40" s="448">
        <f t="shared" si="8"/>
        <v>0</v>
      </c>
      <c r="H40" s="161">
        <f>'42 62'!H40+'42 68'!H40</f>
        <v>0</v>
      </c>
      <c r="I40" s="161">
        <f>'42 62'!I40+'42 68'!I40</f>
        <v>0</v>
      </c>
      <c r="J40" s="448">
        <f t="shared" si="9"/>
        <v>0</v>
      </c>
      <c r="K40" s="161">
        <f>'42 62'!K40+'42 68'!K40</f>
        <v>0</v>
      </c>
      <c r="L40" s="161">
        <f>'42 62'!L40+'42 68'!L40</f>
        <v>0</v>
      </c>
      <c r="M40" s="444">
        <f t="shared" si="10"/>
        <v>0</v>
      </c>
      <c r="N40" s="404">
        <f t="shared" si="11"/>
        <v>0</v>
      </c>
      <c r="O40" s="161">
        <f t="shared" si="12"/>
        <v>0</v>
      </c>
      <c r="P40" s="403">
        <f t="shared" si="13"/>
        <v>0</v>
      </c>
      <c r="Q40" s="168">
        <f>'42 62'!Q40+'42 68'!Q40</f>
        <v>0</v>
      </c>
      <c r="R40" s="161">
        <f>'42 62'!R40+'42 68'!R40</f>
        <v>0</v>
      </c>
      <c r="S40" s="448">
        <f t="shared" si="14"/>
        <v>0</v>
      </c>
      <c r="T40" s="161">
        <f>'42 62'!T40+'42 68'!T40</f>
        <v>0</v>
      </c>
      <c r="U40" s="161">
        <f>'42 62'!U40+'42 68'!U40</f>
        <v>0</v>
      </c>
      <c r="V40" s="448">
        <f t="shared" si="15"/>
        <v>0</v>
      </c>
      <c r="W40" s="161">
        <f>'42 62'!W40+'42 68'!W40</f>
        <v>0</v>
      </c>
      <c r="X40" s="161">
        <f>'42 62'!X40+'42 68'!X40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0</v>
      </c>
      <c r="AB40" s="403">
        <f t="shared" si="19"/>
        <v>0</v>
      </c>
      <c r="AC40" s="404">
        <f t="shared" si="20"/>
        <v>0</v>
      </c>
      <c r="AD40" s="161">
        <f t="shared" si="21"/>
        <v>0</v>
      </c>
      <c r="AE40" s="403">
        <f t="shared" si="22"/>
        <v>0</v>
      </c>
      <c r="AF40" s="168">
        <f>'42 62'!AF40+'42 68'!AF40</f>
        <v>0</v>
      </c>
      <c r="AG40" s="161">
        <f>'42 62'!AG40+'42 68'!AG40</f>
        <v>0</v>
      </c>
      <c r="AH40" s="462">
        <f t="shared" si="23"/>
        <v>0</v>
      </c>
      <c r="AI40" s="161">
        <f>'42 62'!AI40+'42 68'!AI40</f>
        <v>0</v>
      </c>
      <c r="AJ40" s="161">
        <f>'42 62'!AJ40+'42 68'!AJ40</f>
        <v>0</v>
      </c>
      <c r="AK40" s="462">
        <f t="shared" si="24"/>
        <v>0</v>
      </c>
      <c r="AL40" s="161">
        <f>'42 62'!AL40+'42 68'!AL40</f>
        <v>0</v>
      </c>
      <c r="AM40" s="161">
        <f>'42 62'!AM40+'42 68'!AM40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'42 62'!AR40+'42 68'!AR40</f>
        <v>0</v>
      </c>
      <c r="AS40" s="161">
        <f>'42 62'!AS40+'42 68'!AS40</f>
        <v>0</v>
      </c>
      <c r="AT40" s="462">
        <f t="shared" si="29"/>
        <v>0</v>
      </c>
      <c r="AU40" s="161">
        <f>'42 62'!AU40+'42 68'!AU40</f>
        <v>0</v>
      </c>
      <c r="AV40" s="161">
        <f>'42 62'!AV40+'42 68'!AV40</f>
        <v>0</v>
      </c>
      <c r="AW40" s="448">
        <f t="shared" si="30"/>
        <v>0</v>
      </c>
      <c r="AX40" s="161">
        <f>'42 62'!AX40+'42 68'!AX40</f>
        <v>0</v>
      </c>
      <c r="AY40" s="161">
        <f>'42 62'!AY40+'42 68'!AY40</f>
        <v>0</v>
      </c>
      <c r="AZ40" s="444">
        <f t="shared" si="31"/>
        <v>0</v>
      </c>
      <c r="BA40" s="359">
        <f t="shared" si="32"/>
        <v>0</v>
      </c>
      <c r="BB40" s="364">
        <f t="shared" si="33"/>
        <v>0</v>
      </c>
      <c r="BC40" s="364">
        <f t="shared" si="34"/>
        <v>0</v>
      </c>
      <c r="BD40" s="371">
        <f t="shared" si="35"/>
        <v>0</v>
      </c>
      <c r="BE40" s="372">
        <f t="shared" si="36"/>
        <v>0</v>
      </c>
      <c r="BF40" s="372">
        <f t="shared" si="37"/>
        <v>0</v>
      </c>
      <c r="BG40" s="381">
        <f t="shared" si="38"/>
        <v>0</v>
      </c>
      <c r="BH40" s="372">
        <f t="shared" si="39"/>
        <v>0</v>
      </c>
      <c r="BI40" s="372">
        <f t="shared" si="40"/>
        <v>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'42 62'!E41+'42 68'!E41</f>
        <v>0</v>
      </c>
      <c r="F41" s="161">
        <f>'42 62'!F41+'42 68'!F41</f>
        <v>0</v>
      </c>
      <c r="G41" s="448">
        <f t="shared" si="8"/>
        <v>0</v>
      </c>
      <c r="H41" s="161">
        <f>'42 62'!H41+'42 68'!H41</f>
        <v>0</v>
      </c>
      <c r="I41" s="161">
        <f>'42 62'!I41+'42 68'!I41</f>
        <v>0</v>
      </c>
      <c r="J41" s="448">
        <f t="shared" si="9"/>
        <v>0</v>
      </c>
      <c r="K41" s="161">
        <f>'42 62'!K41+'42 68'!K41</f>
        <v>0</v>
      </c>
      <c r="L41" s="161">
        <f>'42 62'!L41+'42 68'!L41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'42 62'!Q41+'42 68'!Q41</f>
        <v>0</v>
      </c>
      <c r="R41" s="161">
        <f>'42 62'!R41+'42 68'!R41</f>
        <v>0</v>
      </c>
      <c r="S41" s="448">
        <f t="shared" si="14"/>
        <v>0</v>
      </c>
      <c r="T41" s="161">
        <f>'42 62'!T41+'42 68'!T41</f>
        <v>0</v>
      </c>
      <c r="U41" s="161">
        <f>'42 62'!U41+'42 68'!U41</f>
        <v>0</v>
      </c>
      <c r="V41" s="448">
        <f t="shared" si="15"/>
        <v>0</v>
      </c>
      <c r="W41" s="161">
        <f>'42 62'!W41+'42 68'!W41</f>
        <v>0</v>
      </c>
      <c r="X41" s="161">
        <f>'42 62'!X41+'42 68'!X41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'42 62'!AF41+'42 68'!AF41</f>
        <v>0</v>
      </c>
      <c r="AG41" s="161">
        <f>'42 62'!AG41+'42 68'!AG41</f>
        <v>0</v>
      </c>
      <c r="AH41" s="462">
        <f t="shared" si="23"/>
        <v>0</v>
      </c>
      <c r="AI41" s="161">
        <f>'42 62'!AI41+'42 68'!AI41</f>
        <v>0</v>
      </c>
      <c r="AJ41" s="161">
        <f>'42 62'!AJ41+'42 68'!AJ41</f>
        <v>0</v>
      </c>
      <c r="AK41" s="462">
        <f t="shared" si="24"/>
        <v>0</v>
      </c>
      <c r="AL41" s="161">
        <f>'42 62'!AL41+'42 68'!AL41</f>
        <v>0</v>
      </c>
      <c r="AM41" s="161">
        <f>'42 62'!AM41+'42 68'!AM41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'42 62'!AR41+'42 68'!AR41</f>
        <v>0</v>
      </c>
      <c r="AS41" s="161">
        <f>'42 62'!AS41+'42 68'!AS41</f>
        <v>0</v>
      </c>
      <c r="AT41" s="462">
        <f t="shared" si="29"/>
        <v>0</v>
      </c>
      <c r="AU41" s="161">
        <f>'42 62'!AU41+'42 68'!AU41</f>
        <v>0</v>
      </c>
      <c r="AV41" s="161">
        <f>'42 62'!AV41+'42 68'!AV41</f>
        <v>0</v>
      </c>
      <c r="AW41" s="448">
        <f t="shared" si="30"/>
        <v>0</v>
      </c>
      <c r="AX41" s="161">
        <f>'42 62'!AX41+'42 68'!AX41</f>
        <v>0</v>
      </c>
      <c r="AY41" s="161">
        <f>'42 62'!AY41+'42 68'!AY41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'42 62'!E42+'42 68'!E42</f>
        <v>0</v>
      </c>
      <c r="F42" s="161">
        <f>'42 62'!F42+'42 68'!F42</f>
        <v>0</v>
      </c>
      <c r="G42" s="448">
        <f t="shared" si="8"/>
        <v>0</v>
      </c>
      <c r="H42" s="161">
        <f>'42 62'!H42+'42 68'!H42</f>
        <v>0</v>
      </c>
      <c r="I42" s="161">
        <f>'42 62'!I42+'42 68'!I42</f>
        <v>0</v>
      </c>
      <c r="J42" s="448">
        <f t="shared" si="9"/>
        <v>0</v>
      </c>
      <c r="K42" s="161">
        <f>'42 62'!K42+'42 68'!K42</f>
        <v>0</v>
      </c>
      <c r="L42" s="161">
        <f>'42 62'!L42+'42 68'!L42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'42 62'!Q42+'42 68'!Q42</f>
        <v>0</v>
      </c>
      <c r="R42" s="161">
        <f>'42 62'!R42+'42 68'!R42</f>
        <v>0</v>
      </c>
      <c r="S42" s="448">
        <f t="shared" si="14"/>
        <v>0</v>
      </c>
      <c r="T42" s="161">
        <f>'42 62'!T42+'42 68'!T42</f>
        <v>0</v>
      </c>
      <c r="U42" s="161">
        <f>'42 62'!U42+'42 68'!U42</f>
        <v>0</v>
      </c>
      <c r="V42" s="448">
        <f t="shared" si="15"/>
        <v>0</v>
      </c>
      <c r="W42" s="161">
        <f>'42 62'!W42+'42 68'!W42</f>
        <v>0</v>
      </c>
      <c r="X42" s="161">
        <f>'42 62'!X42+'42 68'!X42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'42 62'!AF42+'42 68'!AF42</f>
        <v>0</v>
      </c>
      <c r="AG42" s="161">
        <f>'42 62'!AG42+'42 68'!AG42</f>
        <v>0</v>
      </c>
      <c r="AH42" s="462">
        <f t="shared" si="23"/>
        <v>0</v>
      </c>
      <c r="AI42" s="161">
        <f>'42 62'!AI42+'42 68'!AI42</f>
        <v>0</v>
      </c>
      <c r="AJ42" s="161">
        <f>'42 62'!AJ42+'42 68'!AJ42</f>
        <v>0</v>
      </c>
      <c r="AK42" s="462">
        <f t="shared" si="24"/>
        <v>0</v>
      </c>
      <c r="AL42" s="161">
        <f>'42 62'!AL42+'42 68'!AL42</f>
        <v>0</v>
      </c>
      <c r="AM42" s="161">
        <f>'42 62'!AM42+'42 68'!AM42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'42 62'!AR42+'42 68'!AR42</f>
        <v>0</v>
      </c>
      <c r="AS42" s="161">
        <f>'42 62'!AS42+'42 68'!AS42</f>
        <v>0</v>
      </c>
      <c r="AT42" s="462">
        <f t="shared" si="29"/>
        <v>0</v>
      </c>
      <c r="AU42" s="161">
        <f>'42 62'!AU42+'42 68'!AU42</f>
        <v>0</v>
      </c>
      <c r="AV42" s="161">
        <f>'42 62'!AV42+'42 68'!AV42</f>
        <v>0</v>
      </c>
      <c r="AW42" s="448">
        <f t="shared" si="30"/>
        <v>0</v>
      </c>
      <c r="AX42" s="161">
        <f>'42 62'!AX42+'42 68'!AX42</f>
        <v>0</v>
      </c>
      <c r="AY42" s="161">
        <f>'42 62'!AY42+'42 68'!AY42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'42 62'!E43+'42 68'!E43</f>
        <v>0</v>
      </c>
      <c r="F43" s="161">
        <f>'42 62'!F43+'42 68'!F43</f>
        <v>0</v>
      </c>
      <c r="G43" s="448">
        <f t="shared" si="8"/>
        <v>0</v>
      </c>
      <c r="H43" s="161">
        <f>'42 62'!H43+'42 68'!H43</f>
        <v>0</v>
      </c>
      <c r="I43" s="161">
        <f>'42 62'!I43+'42 68'!I43</f>
        <v>0</v>
      </c>
      <c r="J43" s="448">
        <f t="shared" si="9"/>
        <v>0</v>
      </c>
      <c r="K43" s="161">
        <f>'42 62'!K43+'42 68'!K43</f>
        <v>0</v>
      </c>
      <c r="L43" s="161">
        <f>'42 62'!L43+'42 68'!L43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'42 62'!Q43+'42 68'!Q43</f>
        <v>0</v>
      </c>
      <c r="R43" s="161">
        <f>'42 62'!R43+'42 68'!R43</f>
        <v>0</v>
      </c>
      <c r="S43" s="448">
        <f t="shared" si="14"/>
        <v>0</v>
      </c>
      <c r="T43" s="161">
        <f>'42 62'!T43+'42 68'!T43</f>
        <v>0</v>
      </c>
      <c r="U43" s="161">
        <f>'42 62'!U43+'42 68'!U43</f>
        <v>0</v>
      </c>
      <c r="V43" s="448">
        <f t="shared" si="15"/>
        <v>0</v>
      </c>
      <c r="W43" s="161">
        <f>'42 62'!W43+'42 68'!W43</f>
        <v>0</v>
      </c>
      <c r="X43" s="161">
        <f>'42 62'!X43+'42 68'!X43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'42 62'!AF43+'42 68'!AF43</f>
        <v>0</v>
      </c>
      <c r="AG43" s="161">
        <f>'42 62'!AG43+'42 68'!AG43</f>
        <v>0</v>
      </c>
      <c r="AH43" s="462">
        <f t="shared" si="23"/>
        <v>0</v>
      </c>
      <c r="AI43" s="161">
        <f>'42 62'!AI43+'42 68'!AI43</f>
        <v>0</v>
      </c>
      <c r="AJ43" s="161">
        <f>'42 62'!AJ43+'42 68'!AJ43</f>
        <v>0</v>
      </c>
      <c r="AK43" s="462">
        <f t="shared" si="24"/>
        <v>0</v>
      </c>
      <c r="AL43" s="161">
        <f>'42 62'!AL43+'42 68'!AL43</f>
        <v>0</v>
      </c>
      <c r="AM43" s="161">
        <f>'42 62'!AM43+'42 68'!AM43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'42 62'!AR43+'42 68'!AR43</f>
        <v>0</v>
      </c>
      <c r="AS43" s="161">
        <f>'42 62'!AS43+'42 68'!AS43</f>
        <v>0</v>
      </c>
      <c r="AT43" s="462">
        <f t="shared" si="29"/>
        <v>0</v>
      </c>
      <c r="AU43" s="161">
        <f>'42 62'!AU43+'42 68'!AU43</f>
        <v>0</v>
      </c>
      <c r="AV43" s="161">
        <f>'42 62'!AV43+'42 68'!AV43</f>
        <v>0</v>
      </c>
      <c r="AW43" s="448">
        <f t="shared" si="30"/>
        <v>0</v>
      </c>
      <c r="AX43" s="161">
        <f>'42 62'!AX43+'42 68'!AX43</f>
        <v>0</v>
      </c>
      <c r="AY43" s="161">
        <f>'42 62'!AY43+'42 68'!AY43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'42 62'!E44+'42 68'!E44</f>
        <v>0</v>
      </c>
      <c r="F44" s="161">
        <f>'42 62'!F44+'42 68'!F44</f>
        <v>0</v>
      </c>
      <c r="G44" s="448">
        <f t="shared" si="8"/>
        <v>0</v>
      </c>
      <c r="H44" s="161">
        <f>'42 62'!H44+'42 68'!H44</f>
        <v>0</v>
      </c>
      <c r="I44" s="161">
        <f>'42 62'!I44+'42 68'!I44</f>
        <v>0</v>
      </c>
      <c r="J44" s="448">
        <f t="shared" si="9"/>
        <v>0</v>
      </c>
      <c r="K44" s="161">
        <f>'42 62'!K44+'42 68'!K44</f>
        <v>0</v>
      </c>
      <c r="L44" s="161">
        <f>'42 62'!L44+'42 68'!L44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'42 62'!Q44+'42 68'!Q44</f>
        <v>0</v>
      </c>
      <c r="R44" s="161">
        <f>'42 62'!R44+'42 68'!R44</f>
        <v>0</v>
      </c>
      <c r="S44" s="448">
        <f t="shared" si="14"/>
        <v>0</v>
      </c>
      <c r="T44" s="161">
        <f>'42 62'!T44+'42 68'!T44</f>
        <v>0</v>
      </c>
      <c r="U44" s="161">
        <f>'42 62'!U44+'42 68'!U44</f>
        <v>0</v>
      </c>
      <c r="V44" s="448">
        <f t="shared" si="15"/>
        <v>0</v>
      </c>
      <c r="W44" s="161">
        <f>'42 62'!W44+'42 68'!W44</f>
        <v>0</v>
      </c>
      <c r="X44" s="161">
        <f>'42 62'!X44+'42 68'!X44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'42 62'!AF44+'42 68'!AF44</f>
        <v>0</v>
      </c>
      <c r="AG44" s="161">
        <f>'42 62'!AG44+'42 68'!AG44</f>
        <v>0</v>
      </c>
      <c r="AH44" s="462">
        <f t="shared" si="23"/>
        <v>0</v>
      </c>
      <c r="AI44" s="161">
        <f>'42 62'!AI44+'42 68'!AI44</f>
        <v>0</v>
      </c>
      <c r="AJ44" s="161">
        <f>'42 62'!AJ44+'42 68'!AJ44</f>
        <v>0</v>
      </c>
      <c r="AK44" s="462">
        <f t="shared" si="24"/>
        <v>0</v>
      </c>
      <c r="AL44" s="161">
        <f>'42 62'!AL44+'42 68'!AL44</f>
        <v>0</v>
      </c>
      <c r="AM44" s="161">
        <f>'42 62'!AM44+'42 68'!AM44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'42 62'!AR44+'42 68'!AR44</f>
        <v>0</v>
      </c>
      <c r="AS44" s="161">
        <f>'42 62'!AS44+'42 68'!AS44</f>
        <v>0</v>
      </c>
      <c r="AT44" s="462">
        <f t="shared" si="29"/>
        <v>0</v>
      </c>
      <c r="AU44" s="161">
        <f>'42 62'!AU44+'42 68'!AU44</f>
        <v>0</v>
      </c>
      <c r="AV44" s="161">
        <f>'42 62'!AV44+'42 68'!AV44</f>
        <v>0</v>
      </c>
      <c r="AW44" s="448">
        <f t="shared" si="30"/>
        <v>0</v>
      </c>
      <c r="AX44" s="161">
        <f>'42 62'!AX44+'42 68'!AX44</f>
        <v>0</v>
      </c>
      <c r="AY44" s="161">
        <f>'42 62'!AY44+'42 68'!AY44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'42 62'!E45+'42 68'!E45</f>
        <v>29264.064100000003</v>
      </c>
      <c r="F45" s="161">
        <f>'42 62'!F45+'42 68'!F45</f>
        <v>8776.9699999999993</v>
      </c>
      <c r="G45" s="448">
        <f t="shared" si="8"/>
        <v>20487.094100000002</v>
      </c>
      <c r="H45" s="161">
        <f>'42 62'!H45+'42 68'!H45</f>
        <v>28312.700899999996</v>
      </c>
      <c r="I45" s="161">
        <f>'42 62'!I45+'42 68'!I45</f>
        <v>16170.619999999999</v>
      </c>
      <c r="J45" s="448">
        <f t="shared" si="9"/>
        <v>12142.080899999997</v>
      </c>
      <c r="K45" s="161">
        <f>'42 62'!K45+'42 68'!K45</f>
        <v>28367.481000000007</v>
      </c>
      <c r="L45" s="161">
        <f>'42 62'!L45+'42 68'!L45</f>
        <v>18224.47</v>
      </c>
      <c r="M45" s="444">
        <f t="shared" si="10"/>
        <v>10143.011000000006</v>
      </c>
      <c r="N45" s="404">
        <f t="shared" si="11"/>
        <v>85944.246000000014</v>
      </c>
      <c r="O45" s="161">
        <f t="shared" si="12"/>
        <v>43172.06</v>
      </c>
      <c r="P45" s="403">
        <f t="shared" si="13"/>
        <v>42772.186000000016</v>
      </c>
      <c r="Q45" s="168">
        <f>'42 62'!Q45+'42 68'!Q45</f>
        <v>29064.238900000008</v>
      </c>
      <c r="R45" s="161">
        <f>'42 62'!R45+'42 68'!R45</f>
        <v>16538.560000000001</v>
      </c>
      <c r="S45" s="448">
        <f t="shared" si="14"/>
        <v>12525.678900000006</v>
      </c>
      <c r="T45" s="161">
        <f>'42 62'!T45+'42 68'!T45</f>
        <v>28959.042200000014</v>
      </c>
      <c r="U45" s="161">
        <f>'42 62'!U45+'42 68'!U45</f>
        <v>0</v>
      </c>
      <c r="V45" s="448">
        <f t="shared" si="15"/>
        <v>28959.042200000014</v>
      </c>
      <c r="W45" s="161">
        <f>'42 62'!W45+'42 68'!W45</f>
        <v>26440.972699999991</v>
      </c>
      <c r="X45" s="161">
        <f>'42 62'!X45+'42 68'!X45</f>
        <v>0</v>
      </c>
      <c r="Y45" s="444">
        <f t="shared" si="16"/>
        <v>26440.972699999991</v>
      </c>
      <c r="Z45" s="168">
        <f t="shared" si="17"/>
        <v>84464.253800000006</v>
      </c>
      <c r="AA45" s="161">
        <f t="shared" si="18"/>
        <v>16538.560000000001</v>
      </c>
      <c r="AB45" s="403">
        <f t="shared" si="19"/>
        <v>67925.693800000008</v>
      </c>
      <c r="AC45" s="404">
        <f t="shared" si="20"/>
        <v>170408.49980000002</v>
      </c>
      <c r="AD45" s="161">
        <f t="shared" si="21"/>
        <v>59710.619999999995</v>
      </c>
      <c r="AE45" s="403">
        <f t="shared" si="22"/>
        <v>110697.87980000002</v>
      </c>
      <c r="AF45" s="168">
        <f>'42 62'!AF45+'42 68'!AF45</f>
        <v>31462.108199999999</v>
      </c>
      <c r="AG45" s="161">
        <f>'42 62'!AG45+'42 68'!AG45</f>
        <v>0</v>
      </c>
      <c r="AH45" s="462">
        <f t="shared" si="23"/>
        <v>31462.108199999999</v>
      </c>
      <c r="AI45" s="161">
        <f>'42 62'!AI45+'42 68'!AI45</f>
        <v>23570.711199999998</v>
      </c>
      <c r="AJ45" s="161">
        <f>'42 62'!AJ45+'42 68'!AJ45</f>
        <v>0</v>
      </c>
      <c r="AK45" s="462">
        <f t="shared" si="24"/>
        <v>23570.711199999998</v>
      </c>
      <c r="AL45" s="161">
        <f>'42 62'!AL45+'42 68'!AL45</f>
        <v>24827.467399999998</v>
      </c>
      <c r="AM45" s="161">
        <f>'42 62'!AM45+'42 68'!AM45</f>
        <v>0</v>
      </c>
      <c r="AN45" s="444">
        <f t="shared" si="25"/>
        <v>24827.467399999998</v>
      </c>
      <c r="AO45" s="404">
        <f t="shared" si="26"/>
        <v>79860.286799999987</v>
      </c>
      <c r="AP45" s="161">
        <f t="shared" si="27"/>
        <v>0</v>
      </c>
      <c r="AQ45" s="161">
        <f t="shared" si="28"/>
        <v>79860.286799999987</v>
      </c>
      <c r="AR45" s="168">
        <f>'42 62'!AR45+'42 68'!AR45</f>
        <v>25363.912599999996</v>
      </c>
      <c r="AS45" s="161">
        <f>'42 62'!AS45+'42 68'!AS45</f>
        <v>0</v>
      </c>
      <c r="AT45" s="462">
        <f t="shared" si="29"/>
        <v>25363.912599999996</v>
      </c>
      <c r="AU45" s="161">
        <f>'42 62'!AU45+'42 68'!AU45</f>
        <v>28534.569500000009</v>
      </c>
      <c r="AV45" s="161">
        <f>'42 62'!AV45+'42 68'!AV45</f>
        <v>0</v>
      </c>
      <c r="AW45" s="448">
        <f t="shared" si="30"/>
        <v>28534.569500000009</v>
      </c>
      <c r="AX45" s="161">
        <f>'42 62'!AX45+'42 68'!AX45</f>
        <v>25535.959300000002</v>
      </c>
      <c r="AY45" s="161">
        <f>'42 62'!AY45+'42 68'!AY45</f>
        <v>0</v>
      </c>
      <c r="AZ45" s="444">
        <f t="shared" si="31"/>
        <v>25535.959300000002</v>
      </c>
      <c r="BA45" s="359">
        <f t="shared" si="32"/>
        <v>79434.441400000011</v>
      </c>
      <c r="BB45" s="364">
        <f t="shared" si="33"/>
        <v>0</v>
      </c>
      <c r="BC45" s="364">
        <f t="shared" si="34"/>
        <v>79434.441400000011</v>
      </c>
      <c r="BD45" s="371">
        <f t="shared" si="35"/>
        <v>159294.72820000001</v>
      </c>
      <c r="BE45" s="372">
        <f t="shared" si="36"/>
        <v>0</v>
      </c>
      <c r="BF45" s="372">
        <f t="shared" si="37"/>
        <v>159294.72820000001</v>
      </c>
      <c r="BG45" s="381">
        <f t="shared" si="38"/>
        <v>329703.228</v>
      </c>
      <c r="BH45" s="372">
        <f t="shared" si="39"/>
        <v>59710.619999999995</v>
      </c>
      <c r="BI45" s="372">
        <f t="shared" si="40"/>
        <v>269992.60800000001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'42 62'!E46+'42 68'!E46</f>
        <v>0</v>
      </c>
      <c r="F46" s="161">
        <f>'42 62'!F46+'42 68'!F46</f>
        <v>0</v>
      </c>
      <c r="G46" s="448">
        <f t="shared" si="8"/>
        <v>0</v>
      </c>
      <c r="H46" s="161">
        <f>'42 62'!H46+'42 68'!H46</f>
        <v>0</v>
      </c>
      <c r="I46" s="161">
        <f>'42 62'!I46+'42 68'!I46</f>
        <v>0</v>
      </c>
      <c r="J46" s="448">
        <f t="shared" si="9"/>
        <v>0</v>
      </c>
      <c r="K46" s="161">
        <f>'42 62'!K46+'42 68'!K46</f>
        <v>0</v>
      </c>
      <c r="L46" s="161">
        <f>'42 62'!L46+'42 68'!L46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'42 62'!Q46+'42 68'!Q46</f>
        <v>0</v>
      </c>
      <c r="R46" s="161">
        <f>'42 62'!R46+'42 68'!R46</f>
        <v>0</v>
      </c>
      <c r="S46" s="448">
        <f t="shared" si="14"/>
        <v>0</v>
      </c>
      <c r="T46" s="161">
        <f>'42 62'!T46+'42 68'!T46</f>
        <v>0</v>
      </c>
      <c r="U46" s="161">
        <f>'42 62'!U46+'42 68'!U46</f>
        <v>0</v>
      </c>
      <c r="V46" s="448">
        <f t="shared" si="15"/>
        <v>0</v>
      </c>
      <c r="W46" s="161">
        <f>'42 62'!W46+'42 68'!W46</f>
        <v>0</v>
      </c>
      <c r="X46" s="161">
        <f>'42 62'!X46+'42 68'!X46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'42 62'!AF46+'42 68'!AF46</f>
        <v>0</v>
      </c>
      <c r="AG46" s="161">
        <f>'42 62'!AG46+'42 68'!AG46</f>
        <v>0</v>
      </c>
      <c r="AH46" s="462">
        <f t="shared" si="23"/>
        <v>0</v>
      </c>
      <c r="AI46" s="161">
        <f>'42 62'!AI46+'42 68'!AI46</f>
        <v>0</v>
      </c>
      <c r="AJ46" s="161">
        <f>'42 62'!AJ46+'42 68'!AJ46</f>
        <v>0</v>
      </c>
      <c r="AK46" s="462">
        <f t="shared" si="24"/>
        <v>0</v>
      </c>
      <c r="AL46" s="161">
        <f>'42 62'!AL46+'42 68'!AL46</f>
        <v>0</v>
      </c>
      <c r="AM46" s="161">
        <f>'42 62'!AM46+'42 68'!AM46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'42 62'!AR46+'42 68'!AR46</f>
        <v>0</v>
      </c>
      <c r="AS46" s="161">
        <f>'42 62'!AS46+'42 68'!AS46</f>
        <v>0</v>
      </c>
      <c r="AT46" s="462">
        <f t="shared" si="29"/>
        <v>0</v>
      </c>
      <c r="AU46" s="161">
        <f>'42 62'!AU46+'42 68'!AU46</f>
        <v>0</v>
      </c>
      <c r="AV46" s="161">
        <f>'42 62'!AV46+'42 68'!AV46</f>
        <v>0</v>
      </c>
      <c r="AW46" s="448">
        <f t="shared" si="30"/>
        <v>0</v>
      </c>
      <c r="AX46" s="161">
        <f>'42 62'!AX46+'42 68'!AX46</f>
        <v>0</v>
      </c>
      <c r="AY46" s="161">
        <f>'42 62'!AY46+'42 68'!AY46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'42 62'!E47+'42 68'!E47</f>
        <v>0</v>
      </c>
      <c r="F47" s="161">
        <f>'42 62'!F47+'42 68'!F47</f>
        <v>0</v>
      </c>
      <c r="G47" s="448">
        <f t="shared" si="8"/>
        <v>0</v>
      </c>
      <c r="H47" s="161">
        <f>'42 62'!H47+'42 68'!H47</f>
        <v>0</v>
      </c>
      <c r="I47" s="161">
        <f>'42 62'!I47+'42 68'!I47</f>
        <v>0</v>
      </c>
      <c r="J47" s="448">
        <f t="shared" si="9"/>
        <v>0</v>
      </c>
      <c r="K47" s="161">
        <f>'42 62'!K47+'42 68'!K47</f>
        <v>0</v>
      </c>
      <c r="L47" s="161">
        <f>'42 62'!L47+'42 68'!L47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'42 62'!Q47+'42 68'!Q47</f>
        <v>0</v>
      </c>
      <c r="R47" s="161">
        <f>'42 62'!R47+'42 68'!R47</f>
        <v>0</v>
      </c>
      <c r="S47" s="448">
        <f t="shared" si="14"/>
        <v>0</v>
      </c>
      <c r="T47" s="161">
        <f>'42 62'!T47+'42 68'!T47</f>
        <v>0</v>
      </c>
      <c r="U47" s="161">
        <f>'42 62'!U47+'42 68'!U47</f>
        <v>0</v>
      </c>
      <c r="V47" s="448">
        <f t="shared" si="15"/>
        <v>0</v>
      </c>
      <c r="W47" s="161">
        <f>'42 62'!W47+'42 68'!W47</f>
        <v>0</v>
      </c>
      <c r="X47" s="161">
        <f>'42 62'!X47+'42 68'!X47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'42 62'!AF47+'42 68'!AF47</f>
        <v>0</v>
      </c>
      <c r="AG47" s="161">
        <f>'42 62'!AG47+'42 68'!AG47</f>
        <v>0</v>
      </c>
      <c r="AH47" s="462">
        <f t="shared" si="23"/>
        <v>0</v>
      </c>
      <c r="AI47" s="161">
        <f>'42 62'!AI47+'42 68'!AI47</f>
        <v>0</v>
      </c>
      <c r="AJ47" s="161">
        <f>'42 62'!AJ47+'42 68'!AJ47</f>
        <v>0</v>
      </c>
      <c r="AK47" s="462">
        <f t="shared" si="24"/>
        <v>0</v>
      </c>
      <c r="AL47" s="161">
        <f>'42 62'!AL47+'42 68'!AL47</f>
        <v>0</v>
      </c>
      <c r="AM47" s="161">
        <f>'42 62'!AM47+'42 68'!AM47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'42 62'!AR47+'42 68'!AR47</f>
        <v>0</v>
      </c>
      <c r="AS47" s="161">
        <f>'42 62'!AS47+'42 68'!AS47</f>
        <v>0</v>
      </c>
      <c r="AT47" s="462">
        <f t="shared" si="29"/>
        <v>0</v>
      </c>
      <c r="AU47" s="161">
        <f>'42 62'!AU47+'42 68'!AU47</f>
        <v>0</v>
      </c>
      <c r="AV47" s="161">
        <f>'42 62'!AV47+'42 68'!AV47</f>
        <v>0</v>
      </c>
      <c r="AW47" s="448">
        <f t="shared" si="30"/>
        <v>0</v>
      </c>
      <c r="AX47" s="161">
        <f>'42 62'!AX47+'42 68'!AX47</f>
        <v>0</v>
      </c>
      <c r="AY47" s="161">
        <f>'42 62'!AY47+'42 68'!AY47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'42 62'!E48+'42 68'!E48</f>
        <v>0</v>
      </c>
      <c r="F48" s="161">
        <f>'42 62'!F48+'42 68'!F48</f>
        <v>0</v>
      </c>
      <c r="G48" s="448">
        <f t="shared" si="8"/>
        <v>0</v>
      </c>
      <c r="H48" s="161">
        <f>'42 62'!H48+'42 68'!H48</f>
        <v>0</v>
      </c>
      <c r="I48" s="161">
        <f>'42 62'!I48+'42 68'!I48</f>
        <v>0</v>
      </c>
      <c r="J48" s="448">
        <f t="shared" si="9"/>
        <v>0</v>
      </c>
      <c r="K48" s="161">
        <f>'42 62'!K48+'42 68'!K48</f>
        <v>0</v>
      </c>
      <c r="L48" s="161">
        <f>'42 62'!L48+'42 68'!L48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'42 62'!Q48+'42 68'!Q48</f>
        <v>0</v>
      </c>
      <c r="R48" s="161">
        <f>'42 62'!R48+'42 68'!R48</f>
        <v>0</v>
      </c>
      <c r="S48" s="448">
        <f t="shared" si="14"/>
        <v>0</v>
      </c>
      <c r="T48" s="161">
        <f>'42 62'!T48+'42 68'!T48</f>
        <v>0</v>
      </c>
      <c r="U48" s="161">
        <f>'42 62'!U48+'42 68'!U48</f>
        <v>0</v>
      </c>
      <c r="V48" s="448">
        <f t="shared" si="15"/>
        <v>0</v>
      </c>
      <c r="W48" s="161">
        <f>'42 62'!W48+'42 68'!W48</f>
        <v>0</v>
      </c>
      <c r="X48" s="161">
        <f>'42 62'!X48+'42 68'!X48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'42 62'!AF48+'42 68'!AF48</f>
        <v>0</v>
      </c>
      <c r="AG48" s="161">
        <f>'42 62'!AG48+'42 68'!AG48</f>
        <v>0</v>
      </c>
      <c r="AH48" s="462">
        <f t="shared" si="23"/>
        <v>0</v>
      </c>
      <c r="AI48" s="161">
        <f>'42 62'!AI48+'42 68'!AI48</f>
        <v>0</v>
      </c>
      <c r="AJ48" s="161">
        <f>'42 62'!AJ48+'42 68'!AJ48</f>
        <v>0</v>
      </c>
      <c r="AK48" s="462">
        <f t="shared" si="24"/>
        <v>0</v>
      </c>
      <c r="AL48" s="161">
        <f>'42 62'!AL48+'42 68'!AL48</f>
        <v>0</v>
      </c>
      <c r="AM48" s="161">
        <f>'42 62'!AM48+'42 68'!AM48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'42 62'!AR48+'42 68'!AR48</f>
        <v>0</v>
      </c>
      <c r="AS48" s="161">
        <f>'42 62'!AS48+'42 68'!AS48</f>
        <v>0</v>
      </c>
      <c r="AT48" s="462">
        <f t="shared" si="29"/>
        <v>0</v>
      </c>
      <c r="AU48" s="161">
        <f>'42 62'!AU48+'42 68'!AU48</f>
        <v>0</v>
      </c>
      <c r="AV48" s="161">
        <f>'42 62'!AV48+'42 68'!AV48</f>
        <v>0</v>
      </c>
      <c r="AW48" s="448">
        <f t="shared" si="30"/>
        <v>0</v>
      </c>
      <c r="AX48" s="161">
        <f>'42 62'!AX48+'42 68'!AX48</f>
        <v>0</v>
      </c>
      <c r="AY48" s="161">
        <f>'42 62'!AY48+'42 68'!AY48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'42 62'!E49+'42 68'!E49</f>
        <v>11050.269999999999</v>
      </c>
      <c r="F49" s="161">
        <f>'42 62'!F49+'42 68'!F49</f>
        <v>3906.83</v>
      </c>
      <c r="G49" s="448">
        <f t="shared" si="8"/>
        <v>7143.4399999999987</v>
      </c>
      <c r="H49" s="161">
        <f>'42 62'!H49+'42 68'!H49</f>
        <v>13344.985000000004</v>
      </c>
      <c r="I49" s="161">
        <f>'42 62'!I49+'42 68'!I49</f>
        <v>86122.14</v>
      </c>
      <c r="J49" s="448">
        <f t="shared" si="9"/>
        <v>-72777.154999999999</v>
      </c>
      <c r="K49" s="161">
        <f>'42 62'!K49+'42 68'!K49</f>
        <v>17826.400000000009</v>
      </c>
      <c r="L49" s="161">
        <f>'42 62'!L49+'42 68'!L49</f>
        <v>18116.060000000001</v>
      </c>
      <c r="M49" s="444">
        <f t="shared" si="10"/>
        <v>-289.65999999999258</v>
      </c>
      <c r="N49" s="404">
        <f t="shared" si="11"/>
        <v>42221.655000000013</v>
      </c>
      <c r="O49" s="161">
        <f t="shared" si="12"/>
        <v>108145.03</v>
      </c>
      <c r="P49" s="403">
        <f t="shared" si="13"/>
        <v>-65923.374999999985</v>
      </c>
      <c r="Q49" s="168">
        <f>'42 62'!Q49+'42 68'!Q49</f>
        <v>9601.73</v>
      </c>
      <c r="R49" s="161">
        <f>'42 62'!R49+'42 68'!R49</f>
        <v>18853.28</v>
      </c>
      <c r="S49" s="448">
        <f t="shared" si="14"/>
        <v>-9251.5499999999993</v>
      </c>
      <c r="T49" s="161">
        <f>'42 62'!T49+'42 68'!T49</f>
        <v>14452.400000000007</v>
      </c>
      <c r="U49" s="161">
        <f>'42 62'!U49+'42 68'!U49</f>
        <v>0</v>
      </c>
      <c r="V49" s="448">
        <f t="shared" si="15"/>
        <v>14452.400000000007</v>
      </c>
      <c r="W49" s="161">
        <f>'42 62'!W49+'42 68'!W49</f>
        <v>29425.179999999989</v>
      </c>
      <c r="X49" s="161">
        <f>'42 62'!X49+'42 68'!X49</f>
        <v>0</v>
      </c>
      <c r="Y49" s="444">
        <f t="shared" si="16"/>
        <v>29425.179999999989</v>
      </c>
      <c r="Z49" s="168">
        <f t="shared" si="17"/>
        <v>53479.31</v>
      </c>
      <c r="AA49" s="161">
        <f t="shared" si="18"/>
        <v>18853.28</v>
      </c>
      <c r="AB49" s="403">
        <f t="shared" si="19"/>
        <v>34626.03</v>
      </c>
      <c r="AC49" s="404">
        <f t="shared" si="20"/>
        <v>95700.965000000011</v>
      </c>
      <c r="AD49" s="161">
        <f t="shared" si="21"/>
        <v>126998.31</v>
      </c>
      <c r="AE49" s="403">
        <f t="shared" si="22"/>
        <v>-31297.344999999987</v>
      </c>
      <c r="AF49" s="168">
        <f>'42 62'!AF49+'42 68'!AF49</f>
        <v>21597.94999999999</v>
      </c>
      <c r="AG49" s="161">
        <f>'42 62'!AG49+'42 68'!AG49</f>
        <v>0</v>
      </c>
      <c r="AH49" s="462">
        <f t="shared" si="23"/>
        <v>21597.94999999999</v>
      </c>
      <c r="AI49" s="161">
        <f>'42 62'!AI49+'42 68'!AI49</f>
        <v>6978.51</v>
      </c>
      <c r="AJ49" s="161">
        <f>'42 62'!AJ49+'42 68'!AJ49</f>
        <v>0</v>
      </c>
      <c r="AK49" s="462">
        <f t="shared" si="24"/>
        <v>6978.51</v>
      </c>
      <c r="AL49" s="161">
        <f>'42 62'!AL49+'42 68'!AL49</f>
        <v>8431.1899999999987</v>
      </c>
      <c r="AM49" s="161">
        <f>'42 62'!AM49+'42 68'!AM49</f>
        <v>0</v>
      </c>
      <c r="AN49" s="444">
        <f t="shared" si="25"/>
        <v>8431.1899999999987</v>
      </c>
      <c r="AO49" s="404">
        <f t="shared" si="26"/>
        <v>37007.649999999994</v>
      </c>
      <c r="AP49" s="161">
        <f t="shared" si="27"/>
        <v>0</v>
      </c>
      <c r="AQ49" s="161">
        <f t="shared" si="28"/>
        <v>37007.649999999994</v>
      </c>
      <c r="AR49" s="168">
        <f>'42 62'!AR49+'42 68'!AR49</f>
        <v>16278.83</v>
      </c>
      <c r="AS49" s="161">
        <f>'42 62'!AS49+'42 68'!AS49</f>
        <v>0</v>
      </c>
      <c r="AT49" s="462">
        <f t="shared" si="29"/>
        <v>16278.83</v>
      </c>
      <c r="AU49" s="161">
        <f>'42 62'!AU49+'42 68'!AU49</f>
        <v>16402.900000000005</v>
      </c>
      <c r="AV49" s="161">
        <f>'42 62'!AV49+'42 68'!AV49</f>
        <v>0</v>
      </c>
      <c r="AW49" s="448">
        <f t="shared" si="30"/>
        <v>16402.900000000005</v>
      </c>
      <c r="AX49" s="161">
        <f>'42 62'!AX49+'42 68'!AX49</f>
        <v>6131.4</v>
      </c>
      <c r="AY49" s="161">
        <f>'42 62'!AY49+'42 68'!AY49</f>
        <v>0</v>
      </c>
      <c r="AZ49" s="444">
        <f t="shared" si="31"/>
        <v>6131.4</v>
      </c>
      <c r="BA49" s="359">
        <f t="shared" si="32"/>
        <v>38813.130000000005</v>
      </c>
      <c r="BB49" s="364">
        <f t="shared" si="33"/>
        <v>0</v>
      </c>
      <c r="BC49" s="364">
        <f t="shared" si="34"/>
        <v>38813.130000000005</v>
      </c>
      <c r="BD49" s="371">
        <f t="shared" si="35"/>
        <v>75820.78</v>
      </c>
      <c r="BE49" s="372">
        <f t="shared" si="36"/>
        <v>0</v>
      </c>
      <c r="BF49" s="372">
        <f t="shared" si="37"/>
        <v>75820.78</v>
      </c>
      <c r="BG49" s="381">
        <f t="shared" si="38"/>
        <v>171521.745</v>
      </c>
      <c r="BH49" s="372">
        <f t="shared" si="39"/>
        <v>126998.31</v>
      </c>
      <c r="BI49" s="372">
        <f t="shared" si="40"/>
        <v>44523.434999999998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'42 62'!E50+'42 68'!E50</f>
        <v>0</v>
      </c>
      <c r="F50" s="161">
        <f>'42 62'!F50+'42 68'!F50</f>
        <v>0</v>
      </c>
      <c r="G50" s="448">
        <f t="shared" si="8"/>
        <v>0</v>
      </c>
      <c r="H50" s="161">
        <f>'42 62'!H50+'42 68'!H50</f>
        <v>0</v>
      </c>
      <c r="I50" s="161">
        <f>'42 62'!I50+'42 68'!I50</f>
        <v>0</v>
      </c>
      <c r="J50" s="448">
        <f t="shared" si="9"/>
        <v>0</v>
      </c>
      <c r="K50" s="161">
        <f>'42 62'!K50+'42 68'!K50</f>
        <v>0</v>
      </c>
      <c r="L50" s="161">
        <f>'42 62'!L50+'42 68'!L50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'42 62'!Q50+'42 68'!Q50</f>
        <v>0</v>
      </c>
      <c r="R50" s="161">
        <f>'42 62'!R50+'42 68'!R50</f>
        <v>0</v>
      </c>
      <c r="S50" s="448">
        <f t="shared" si="14"/>
        <v>0</v>
      </c>
      <c r="T50" s="161">
        <f>'42 62'!T50+'42 68'!T50</f>
        <v>0</v>
      </c>
      <c r="U50" s="161">
        <f>'42 62'!U50+'42 68'!U50</f>
        <v>0</v>
      </c>
      <c r="V50" s="448">
        <f t="shared" si="15"/>
        <v>0</v>
      </c>
      <c r="W50" s="161">
        <f>'42 62'!W50+'42 68'!W50</f>
        <v>0</v>
      </c>
      <c r="X50" s="161">
        <f>'42 62'!X50+'42 68'!X50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'42 62'!AF50+'42 68'!AF50</f>
        <v>0</v>
      </c>
      <c r="AG50" s="161">
        <f>'42 62'!AG50+'42 68'!AG50</f>
        <v>0</v>
      </c>
      <c r="AH50" s="462">
        <f t="shared" si="23"/>
        <v>0</v>
      </c>
      <c r="AI50" s="161">
        <f>'42 62'!AI50+'42 68'!AI50</f>
        <v>0</v>
      </c>
      <c r="AJ50" s="161">
        <f>'42 62'!AJ50+'42 68'!AJ50</f>
        <v>0</v>
      </c>
      <c r="AK50" s="462">
        <f t="shared" si="24"/>
        <v>0</v>
      </c>
      <c r="AL50" s="161">
        <f>'42 62'!AL50+'42 68'!AL50</f>
        <v>0</v>
      </c>
      <c r="AM50" s="161">
        <f>'42 62'!AM50+'42 68'!AM50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'42 62'!AR50+'42 68'!AR50</f>
        <v>0</v>
      </c>
      <c r="AS50" s="161">
        <f>'42 62'!AS50+'42 68'!AS50</f>
        <v>0</v>
      </c>
      <c r="AT50" s="462">
        <f t="shared" si="29"/>
        <v>0</v>
      </c>
      <c r="AU50" s="161">
        <f>'42 62'!AU50+'42 68'!AU50</f>
        <v>0</v>
      </c>
      <c r="AV50" s="161">
        <f>'42 62'!AV50+'42 68'!AV50</f>
        <v>0</v>
      </c>
      <c r="AW50" s="448">
        <f t="shared" si="30"/>
        <v>0</v>
      </c>
      <c r="AX50" s="161">
        <f>'42 62'!AX50+'42 68'!AX50</f>
        <v>0</v>
      </c>
      <c r="AY50" s="161">
        <f>'42 62'!AY50+'42 68'!AY50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'42 62'!E51+'42 68'!E51</f>
        <v>0</v>
      </c>
      <c r="F51" s="161">
        <f>'42 62'!F51+'42 68'!F51</f>
        <v>0</v>
      </c>
      <c r="G51" s="448">
        <f t="shared" si="8"/>
        <v>0</v>
      </c>
      <c r="H51" s="161">
        <f>'42 62'!H51+'42 68'!H51</f>
        <v>0</v>
      </c>
      <c r="I51" s="161">
        <f>'42 62'!I51+'42 68'!I51</f>
        <v>0</v>
      </c>
      <c r="J51" s="448">
        <f t="shared" si="9"/>
        <v>0</v>
      </c>
      <c r="K51" s="161">
        <f>'42 62'!K51+'42 68'!K51</f>
        <v>0</v>
      </c>
      <c r="L51" s="161">
        <f>'42 62'!L51+'42 68'!L51</f>
        <v>0</v>
      </c>
      <c r="M51" s="444">
        <f t="shared" si="10"/>
        <v>0</v>
      </c>
      <c r="N51" s="404">
        <f t="shared" si="11"/>
        <v>0</v>
      </c>
      <c r="O51" s="161">
        <f t="shared" si="12"/>
        <v>0</v>
      </c>
      <c r="P51" s="403">
        <f t="shared" si="13"/>
        <v>0</v>
      </c>
      <c r="Q51" s="168">
        <f>'42 62'!Q51+'42 68'!Q51</f>
        <v>0</v>
      </c>
      <c r="R51" s="161">
        <f>'42 62'!R51+'42 68'!R51</f>
        <v>0</v>
      </c>
      <c r="S51" s="448">
        <f t="shared" si="14"/>
        <v>0</v>
      </c>
      <c r="T51" s="161">
        <f>'42 62'!T51+'42 68'!T51</f>
        <v>0</v>
      </c>
      <c r="U51" s="161">
        <f>'42 62'!U51+'42 68'!U51</f>
        <v>0</v>
      </c>
      <c r="V51" s="448">
        <f t="shared" si="15"/>
        <v>0</v>
      </c>
      <c r="W51" s="161">
        <f>'42 62'!W51+'42 68'!W51</f>
        <v>0</v>
      </c>
      <c r="X51" s="161">
        <f>'42 62'!X51+'42 68'!X51</f>
        <v>0</v>
      </c>
      <c r="Y51" s="444">
        <f t="shared" si="16"/>
        <v>0</v>
      </c>
      <c r="Z51" s="168">
        <f t="shared" si="17"/>
        <v>0</v>
      </c>
      <c r="AA51" s="161">
        <f t="shared" si="18"/>
        <v>0</v>
      </c>
      <c r="AB51" s="403">
        <f t="shared" si="19"/>
        <v>0</v>
      </c>
      <c r="AC51" s="404">
        <f t="shared" si="20"/>
        <v>0</v>
      </c>
      <c r="AD51" s="161">
        <f t="shared" si="21"/>
        <v>0</v>
      </c>
      <c r="AE51" s="403">
        <f t="shared" si="22"/>
        <v>0</v>
      </c>
      <c r="AF51" s="168">
        <f>'42 62'!AF51+'42 68'!AF51</f>
        <v>0</v>
      </c>
      <c r="AG51" s="161">
        <f>'42 62'!AG51+'42 68'!AG51</f>
        <v>0</v>
      </c>
      <c r="AH51" s="462">
        <f t="shared" si="23"/>
        <v>0</v>
      </c>
      <c r="AI51" s="161">
        <f>'42 62'!AI51+'42 68'!AI51</f>
        <v>0</v>
      </c>
      <c r="AJ51" s="161">
        <f>'42 62'!AJ51+'42 68'!AJ51</f>
        <v>0</v>
      </c>
      <c r="AK51" s="462">
        <f t="shared" si="24"/>
        <v>0</v>
      </c>
      <c r="AL51" s="161">
        <f>'42 62'!AL51+'42 68'!AL51</f>
        <v>0</v>
      </c>
      <c r="AM51" s="161">
        <f>'42 62'!AM51+'42 68'!AM51</f>
        <v>0</v>
      </c>
      <c r="AN51" s="444">
        <f t="shared" si="25"/>
        <v>0</v>
      </c>
      <c r="AO51" s="404">
        <f t="shared" si="26"/>
        <v>0</v>
      </c>
      <c r="AP51" s="161">
        <f t="shared" si="27"/>
        <v>0</v>
      </c>
      <c r="AQ51" s="161">
        <f t="shared" si="28"/>
        <v>0</v>
      </c>
      <c r="AR51" s="168">
        <f>'42 62'!AR51+'42 68'!AR51</f>
        <v>0</v>
      </c>
      <c r="AS51" s="161">
        <f>'42 62'!AS51+'42 68'!AS51</f>
        <v>0</v>
      </c>
      <c r="AT51" s="462">
        <f t="shared" si="29"/>
        <v>0</v>
      </c>
      <c r="AU51" s="161">
        <f>'42 62'!AU51+'42 68'!AU51</f>
        <v>0</v>
      </c>
      <c r="AV51" s="161">
        <f>'42 62'!AV51+'42 68'!AV51</f>
        <v>0</v>
      </c>
      <c r="AW51" s="448">
        <f t="shared" si="30"/>
        <v>0</v>
      </c>
      <c r="AX51" s="161">
        <f>'42 62'!AX51+'42 68'!AX51</f>
        <v>0</v>
      </c>
      <c r="AY51" s="161">
        <f>'42 62'!AY51+'42 68'!AY51</f>
        <v>0</v>
      </c>
      <c r="AZ51" s="444">
        <f t="shared" si="31"/>
        <v>0</v>
      </c>
      <c r="BA51" s="359">
        <f t="shared" si="32"/>
        <v>0</v>
      </c>
      <c r="BB51" s="364">
        <f t="shared" si="33"/>
        <v>0</v>
      </c>
      <c r="BC51" s="364">
        <f t="shared" si="34"/>
        <v>0</v>
      </c>
      <c r="BD51" s="371">
        <f t="shared" si="35"/>
        <v>0</v>
      </c>
      <c r="BE51" s="372">
        <f t="shared" si="36"/>
        <v>0</v>
      </c>
      <c r="BF51" s="372">
        <f t="shared" si="37"/>
        <v>0</v>
      </c>
      <c r="BG51" s="381">
        <f t="shared" si="38"/>
        <v>0</v>
      </c>
      <c r="BH51" s="372">
        <f t="shared" si="39"/>
        <v>0</v>
      </c>
      <c r="BI51" s="372">
        <f t="shared" si="40"/>
        <v>0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'42 62'!E52+'42 68'!E52</f>
        <v>0</v>
      </c>
      <c r="F52" s="161">
        <f>'42 62'!F52+'42 68'!F52</f>
        <v>0</v>
      </c>
      <c r="G52" s="448">
        <f t="shared" ref="G52" si="42">E52-F52</f>
        <v>0</v>
      </c>
      <c r="H52" s="161">
        <f>'42 62'!H52+'42 68'!H52</f>
        <v>0</v>
      </c>
      <c r="I52" s="161">
        <f>'42 62'!I52+'42 68'!I52</f>
        <v>0</v>
      </c>
      <c r="J52" s="448">
        <f t="shared" ref="J52" si="43">H52-I52</f>
        <v>0</v>
      </c>
      <c r="K52" s="161">
        <f>'42 62'!K52+'42 68'!K52</f>
        <v>0</v>
      </c>
      <c r="L52" s="161">
        <f>'42 62'!L52+'42 68'!L52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'42 62'!Q52+'42 68'!Q52</f>
        <v>0</v>
      </c>
      <c r="R52" s="161">
        <f>'42 62'!R52+'42 68'!R52</f>
        <v>0</v>
      </c>
      <c r="S52" s="448">
        <f t="shared" ref="S52" si="48">Q52-R52</f>
        <v>0</v>
      </c>
      <c r="T52" s="161">
        <f>'42 62'!T52+'42 68'!T52</f>
        <v>0</v>
      </c>
      <c r="U52" s="161">
        <f>'42 62'!U52+'42 68'!U52</f>
        <v>0</v>
      </c>
      <c r="V52" s="448">
        <f t="shared" ref="V52" si="49">T52-U52</f>
        <v>0</v>
      </c>
      <c r="W52" s="161">
        <f>'42 62'!W52+'42 68'!W52</f>
        <v>0</v>
      </c>
      <c r="X52" s="161">
        <f>'42 62'!X52+'42 68'!X52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'42 62'!AF52+'42 68'!AF52</f>
        <v>0</v>
      </c>
      <c r="AG52" s="161">
        <f>'42 62'!AG52+'42 68'!AG52</f>
        <v>0</v>
      </c>
      <c r="AH52" s="462">
        <f t="shared" ref="AH52" si="57">AF52-AG52</f>
        <v>0</v>
      </c>
      <c r="AI52" s="161">
        <f>'42 62'!AI52+'42 68'!AI52</f>
        <v>0</v>
      </c>
      <c r="AJ52" s="161">
        <f>'42 62'!AJ52+'42 68'!AJ52</f>
        <v>0</v>
      </c>
      <c r="AK52" s="462">
        <f t="shared" ref="AK52" si="58">AI52-AJ52</f>
        <v>0</v>
      </c>
      <c r="AL52" s="161">
        <f>'42 62'!AL52+'42 68'!AL52</f>
        <v>0</v>
      </c>
      <c r="AM52" s="161">
        <f>'42 62'!AM52+'42 68'!AM52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'42 62'!AR52+'42 68'!AR52</f>
        <v>0</v>
      </c>
      <c r="AS52" s="161">
        <f>'42 62'!AS52+'42 68'!AS52</f>
        <v>0</v>
      </c>
      <c r="AT52" s="462">
        <f t="shared" ref="AT52" si="63">AR52-AS52</f>
        <v>0</v>
      </c>
      <c r="AU52" s="161">
        <f>'42 62'!AU52+'42 68'!AU52</f>
        <v>0</v>
      </c>
      <c r="AV52" s="161">
        <f>'42 62'!AV52+'42 68'!AV52</f>
        <v>0</v>
      </c>
      <c r="AW52" s="448">
        <f t="shared" ref="AW52" si="64">AU52-AV52</f>
        <v>0</v>
      </c>
      <c r="AX52" s="161">
        <f>'42 62'!AX52+'42 68'!AX52</f>
        <v>0</v>
      </c>
      <c r="AY52" s="161">
        <f>'42 62'!AY52+'42 68'!AY52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'42 62'!E53+'42 68'!E53</f>
        <v>0</v>
      </c>
      <c r="F53" s="161">
        <f>'42 62'!F53+'42 68'!F53</f>
        <v>0</v>
      </c>
      <c r="G53" s="448">
        <f t="shared" si="8"/>
        <v>0</v>
      </c>
      <c r="H53" s="161">
        <f>'42 62'!H53+'42 68'!H53</f>
        <v>0</v>
      </c>
      <c r="I53" s="161">
        <f>'42 62'!I53+'42 68'!I53</f>
        <v>0</v>
      </c>
      <c r="J53" s="448">
        <f t="shared" si="9"/>
        <v>0</v>
      </c>
      <c r="K53" s="161">
        <f>'42 62'!K53+'42 68'!K53</f>
        <v>0</v>
      </c>
      <c r="L53" s="161">
        <f>'42 62'!L53+'42 68'!L53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'42 62'!Q53+'42 68'!Q53</f>
        <v>0</v>
      </c>
      <c r="R53" s="161">
        <f>'42 62'!R53+'42 68'!R53</f>
        <v>0</v>
      </c>
      <c r="S53" s="448">
        <f t="shared" si="14"/>
        <v>0</v>
      </c>
      <c r="T53" s="161">
        <f>'42 62'!T53+'42 68'!T53</f>
        <v>0</v>
      </c>
      <c r="U53" s="161">
        <f>'42 62'!U53+'42 68'!U53</f>
        <v>0</v>
      </c>
      <c r="V53" s="448">
        <f t="shared" si="15"/>
        <v>0</v>
      </c>
      <c r="W53" s="161">
        <f>'42 62'!W53+'42 68'!W53</f>
        <v>0</v>
      </c>
      <c r="X53" s="161">
        <f>'42 62'!X53+'42 68'!X53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'42 62'!AF53+'42 68'!AF53</f>
        <v>0</v>
      </c>
      <c r="AG53" s="161">
        <f>'42 62'!AG53+'42 68'!AG53</f>
        <v>0</v>
      </c>
      <c r="AH53" s="462">
        <f t="shared" si="23"/>
        <v>0</v>
      </c>
      <c r="AI53" s="161">
        <f>'42 62'!AI53+'42 68'!AI53</f>
        <v>0</v>
      </c>
      <c r="AJ53" s="161">
        <f>'42 62'!AJ53+'42 68'!AJ53</f>
        <v>0</v>
      </c>
      <c r="AK53" s="462">
        <f t="shared" si="24"/>
        <v>0</v>
      </c>
      <c r="AL53" s="161">
        <f>'42 62'!AL53+'42 68'!AL53</f>
        <v>0</v>
      </c>
      <c r="AM53" s="161">
        <f>'42 62'!AM53+'42 68'!AM53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'42 62'!AR53+'42 68'!AR53</f>
        <v>0</v>
      </c>
      <c r="AS53" s="161">
        <f>'42 62'!AS53+'42 68'!AS53</f>
        <v>0</v>
      </c>
      <c r="AT53" s="462">
        <f t="shared" si="29"/>
        <v>0</v>
      </c>
      <c r="AU53" s="161">
        <f>'42 62'!AU53+'42 68'!AU53</f>
        <v>0</v>
      </c>
      <c r="AV53" s="161">
        <f>'42 62'!AV53+'42 68'!AV53</f>
        <v>0</v>
      </c>
      <c r="AW53" s="448">
        <f t="shared" si="30"/>
        <v>0</v>
      </c>
      <c r="AX53" s="161">
        <f>'42 62'!AX53+'42 68'!AX53</f>
        <v>0</v>
      </c>
      <c r="AY53" s="161">
        <f>'42 62'!AY53+'42 68'!AY53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'42 62'!E54+'42 68'!E54</f>
        <v>0</v>
      </c>
      <c r="F54" s="163">
        <f>'42 62'!F54+'42 68'!F54</f>
        <v>0</v>
      </c>
      <c r="G54" s="449">
        <f t="shared" si="8"/>
        <v>0</v>
      </c>
      <c r="H54" s="162">
        <f>'42 62'!H54+'42 68'!H54</f>
        <v>0</v>
      </c>
      <c r="I54" s="162">
        <f>'42 62'!I54+'42 68'!I54</f>
        <v>0</v>
      </c>
      <c r="J54" s="449">
        <f t="shared" si="9"/>
        <v>0</v>
      </c>
      <c r="K54" s="162">
        <f>'42 62'!K54+'42 68'!K54</f>
        <v>0</v>
      </c>
      <c r="L54" s="162">
        <f>'42 62'!L54+'42 68'!L54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'42 62'!Q54+'42 68'!Q54</f>
        <v>0</v>
      </c>
      <c r="R54" s="162">
        <f>'42 62'!R54+'42 68'!R54</f>
        <v>0</v>
      </c>
      <c r="S54" s="449">
        <f t="shared" si="14"/>
        <v>0</v>
      </c>
      <c r="T54" s="162">
        <f>'42 62'!T54+'42 68'!T54</f>
        <v>0</v>
      </c>
      <c r="U54" s="162">
        <f>'42 62'!U54+'42 68'!U54</f>
        <v>0</v>
      </c>
      <c r="V54" s="449">
        <f t="shared" si="15"/>
        <v>0</v>
      </c>
      <c r="W54" s="163">
        <f>'42 62'!W54+'42 68'!W54</f>
        <v>0</v>
      </c>
      <c r="X54" s="163">
        <f>'42 62'!X54+'42 68'!X54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'42 62'!AF54+'42 68'!AF54</f>
        <v>0</v>
      </c>
      <c r="AG54" s="163">
        <f>'42 62'!AG54+'42 68'!AG54</f>
        <v>0</v>
      </c>
      <c r="AH54" s="463">
        <f t="shared" si="23"/>
        <v>0</v>
      </c>
      <c r="AI54" s="162">
        <f>'42 62'!AI54+'42 68'!AI54</f>
        <v>0</v>
      </c>
      <c r="AJ54" s="163">
        <f>'42 62'!AJ54+'42 68'!AJ54</f>
        <v>0</v>
      </c>
      <c r="AK54" s="463">
        <f t="shared" si="24"/>
        <v>0</v>
      </c>
      <c r="AL54" s="162">
        <f>'42 62'!AL54+'42 68'!AL54</f>
        <v>0</v>
      </c>
      <c r="AM54" s="163">
        <f>'42 62'!AM54+'42 68'!AM54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'42 62'!AR54+'42 68'!AR54</f>
        <v>0</v>
      </c>
      <c r="AS54" s="163">
        <f>'42 62'!AS54+'42 68'!AS54</f>
        <v>0</v>
      </c>
      <c r="AT54" s="463">
        <f t="shared" si="29"/>
        <v>0</v>
      </c>
      <c r="AU54" s="162">
        <f>'42 62'!AU54+'42 68'!AU54</f>
        <v>0</v>
      </c>
      <c r="AV54" s="163">
        <f>'42 62'!AV54+'42 68'!AV54</f>
        <v>0</v>
      </c>
      <c r="AW54" s="449">
        <f t="shared" si="30"/>
        <v>0</v>
      </c>
      <c r="AX54" s="162">
        <f>'42 62'!AX54+'42 68'!AX54</f>
        <v>0</v>
      </c>
      <c r="AY54" s="353">
        <f>'42 62'!AY54+'42 68'!AY54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952403.92438518815</v>
      </c>
      <c r="F55" s="156">
        <f t="shared" si="75"/>
        <v>1633209.55</v>
      </c>
      <c r="G55" s="451">
        <f t="shared" si="75"/>
        <v>-680805.62561481178</v>
      </c>
      <c r="H55" s="156">
        <f t="shared" si="75"/>
        <v>890513.17530881392</v>
      </c>
      <c r="I55" s="156">
        <f t="shared" si="75"/>
        <v>1291370.8800000001</v>
      </c>
      <c r="J55" s="450">
        <f t="shared" si="75"/>
        <v>-400857.70469118597</v>
      </c>
      <c r="K55" s="156">
        <f t="shared" si="75"/>
        <v>909571.30686327105</v>
      </c>
      <c r="L55" s="156">
        <f t="shared" si="75"/>
        <v>1165370.77</v>
      </c>
      <c r="M55" s="446">
        <f t="shared" si="75"/>
        <v>-255799.46313672894</v>
      </c>
      <c r="N55" s="410">
        <f t="shared" si="75"/>
        <v>2752488.4065572731</v>
      </c>
      <c r="O55" s="411">
        <f t="shared" si="75"/>
        <v>4089951.1999999997</v>
      </c>
      <c r="P55" s="412">
        <f t="shared" si="75"/>
        <v>-1337462.7934427264</v>
      </c>
      <c r="Q55" s="157">
        <f t="shared" si="75"/>
        <v>982757.34657941584</v>
      </c>
      <c r="R55" s="156">
        <f t="shared" si="75"/>
        <v>909804.98000000021</v>
      </c>
      <c r="S55" s="451">
        <f t="shared" si="75"/>
        <v>72952.366579415757</v>
      </c>
      <c r="T55" s="156">
        <f t="shared" si="75"/>
        <v>847405.77931927366</v>
      </c>
      <c r="U55" s="156">
        <f t="shared" si="75"/>
        <v>0</v>
      </c>
      <c r="V55" s="450">
        <f t="shared" si="75"/>
        <v>847405.77931927366</v>
      </c>
      <c r="W55" s="156">
        <f t="shared" si="75"/>
        <v>768280.52124266292</v>
      </c>
      <c r="X55" s="156">
        <f t="shared" si="75"/>
        <v>0</v>
      </c>
      <c r="Y55" s="446">
        <f t="shared" si="75"/>
        <v>768280.52124266292</v>
      </c>
      <c r="Z55" s="413">
        <f t="shared" si="75"/>
        <v>2598443.6471413528</v>
      </c>
      <c r="AA55" s="411">
        <f t="shared" si="75"/>
        <v>909804.98000000021</v>
      </c>
      <c r="AB55" s="412">
        <f t="shared" si="75"/>
        <v>1688638.6671413525</v>
      </c>
      <c r="AC55" s="414">
        <f t="shared" si="75"/>
        <v>5350932.0536986254</v>
      </c>
      <c r="AD55" s="156">
        <f t="shared" si="75"/>
        <v>4999756.18</v>
      </c>
      <c r="AE55" s="409">
        <f t="shared" si="75"/>
        <v>351175.8736986256</v>
      </c>
      <c r="AF55" s="157">
        <f t="shared" si="75"/>
        <v>965814.68239059637</v>
      </c>
      <c r="AG55" s="354">
        <f t="shared" si="75"/>
        <v>0</v>
      </c>
      <c r="AH55" s="451">
        <f t="shared" si="75"/>
        <v>965814.68239059637</v>
      </c>
      <c r="AI55" s="156">
        <f t="shared" si="75"/>
        <v>704554.89365810051</v>
      </c>
      <c r="AJ55" s="354">
        <f t="shared" si="75"/>
        <v>0</v>
      </c>
      <c r="AK55" s="451">
        <f t="shared" ref="AK55:BI55" si="76">SUM(AK7:AK54)</f>
        <v>704554.89365810051</v>
      </c>
      <c r="AL55" s="156">
        <f t="shared" si="76"/>
        <v>744363.36637418089</v>
      </c>
      <c r="AM55" s="354">
        <f t="shared" si="76"/>
        <v>0</v>
      </c>
      <c r="AN55" s="446">
        <f t="shared" si="76"/>
        <v>744363.36637418089</v>
      </c>
      <c r="AO55" s="410">
        <f t="shared" si="76"/>
        <v>2414732.9424228775</v>
      </c>
      <c r="AP55" s="411">
        <f t="shared" si="76"/>
        <v>0</v>
      </c>
      <c r="AQ55" s="411">
        <f t="shared" si="76"/>
        <v>2414732.9424228775</v>
      </c>
      <c r="AR55" s="157">
        <f t="shared" si="76"/>
        <v>797205.3813826479</v>
      </c>
      <c r="AS55" s="354">
        <f t="shared" si="76"/>
        <v>0</v>
      </c>
      <c r="AT55" s="451">
        <f t="shared" si="76"/>
        <v>797205.3813826479</v>
      </c>
      <c r="AU55" s="156">
        <f t="shared" si="76"/>
        <v>830989.02866136609</v>
      </c>
      <c r="AV55" s="354">
        <f t="shared" si="76"/>
        <v>0</v>
      </c>
      <c r="AW55" s="450">
        <f t="shared" si="76"/>
        <v>830989.02866136609</v>
      </c>
      <c r="AX55" s="156">
        <f t="shared" si="76"/>
        <v>856180.54237619578</v>
      </c>
      <c r="AY55" s="354">
        <f t="shared" si="76"/>
        <v>0</v>
      </c>
      <c r="AZ55" s="446">
        <f t="shared" si="76"/>
        <v>856180.54237619578</v>
      </c>
      <c r="BA55" s="361">
        <f t="shared" si="76"/>
        <v>2484374.9524202095</v>
      </c>
      <c r="BB55" s="366">
        <f t="shared" si="76"/>
        <v>0</v>
      </c>
      <c r="BC55" s="366">
        <f t="shared" si="76"/>
        <v>2484374.9524202095</v>
      </c>
      <c r="BD55" s="375">
        <f t="shared" si="76"/>
        <v>4899107.8948430885</v>
      </c>
      <c r="BE55" s="376">
        <f t="shared" si="76"/>
        <v>0</v>
      </c>
      <c r="BF55" s="376">
        <f t="shared" si="76"/>
        <v>4899107.8948430885</v>
      </c>
      <c r="BG55" s="383">
        <f t="shared" si="76"/>
        <v>10250039.948541712</v>
      </c>
      <c r="BH55" s="376">
        <f t="shared" si="76"/>
        <v>4999756.18</v>
      </c>
      <c r="BI55" s="376">
        <f t="shared" si="76"/>
        <v>5250283.7685417123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E4:M4"/>
    <mergeCell ref="Q4:Y4"/>
    <mergeCell ref="AF4:AN4"/>
    <mergeCell ref="AR4:AZ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125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'[2]Chain Ten. Assy'!$F10</f>
        <v>3213</v>
      </c>
      <c r="F7" s="161">
        <v>3039.82</v>
      </c>
      <c r="G7" s="448">
        <f>E7-F7</f>
        <v>173.17999999999984</v>
      </c>
      <c r="H7" s="476">
        <f>'[2]Chain Ten. Assy'!$G10</f>
        <v>3192.7</v>
      </c>
      <c r="I7" s="161">
        <v>3043.28</v>
      </c>
      <c r="J7" s="448">
        <f>H7-I7</f>
        <v>149.41999999999962</v>
      </c>
      <c r="K7" s="476">
        <f>'[2]Chain Ten. Assy'!$H10</f>
        <v>3245.9</v>
      </c>
      <c r="L7" s="161">
        <v>3094.32</v>
      </c>
      <c r="M7" s="444">
        <f>K7-L7</f>
        <v>151.57999999999993</v>
      </c>
      <c r="N7" s="404">
        <f t="shared" ref="N7:O22" si="7">+E7+H7+K7</f>
        <v>9651.6</v>
      </c>
      <c r="O7" s="161">
        <f t="shared" si="7"/>
        <v>9177.42</v>
      </c>
      <c r="P7" s="403">
        <f>N7-O7</f>
        <v>474.18000000000029</v>
      </c>
      <c r="Q7" s="161">
        <f>'[2]Chain Ten. Assy'!$I10</f>
        <v>3157.92</v>
      </c>
      <c r="R7" s="161">
        <v>2814.65</v>
      </c>
      <c r="S7" s="462">
        <f>Q7-R7</f>
        <v>343.27</v>
      </c>
      <c r="T7" s="161">
        <f>'[2]Chain Ten. Assy'!$J10</f>
        <v>3318</v>
      </c>
      <c r="U7" s="161"/>
      <c r="V7" s="462">
        <f>T7-U7</f>
        <v>3318</v>
      </c>
      <c r="W7" s="161">
        <f>'[2]Chain Ten. Assy'!$K10</f>
        <v>3234</v>
      </c>
      <c r="X7" s="161"/>
      <c r="Y7" s="462">
        <f>W7-X7</f>
        <v>3234</v>
      </c>
      <c r="Z7" s="168">
        <f t="shared" ref="Z7:AA22" si="8">+Q7+T7+W7</f>
        <v>9709.92</v>
      </c>
      <c r="AA7" s="161">
        <f t="shared" si="8"/>
        <v>2814.65</v>
      </c>
      <c r="AB7" s="403">
        <f>Z7-AA7</f>
        <v>6895.27</v>
      </c>
      <c r="AC7" s="168">
        <f>N7+Z7</f>
        <v>19361.52</v>
      </c>
      <c r="AD7" s="161">
        <f>O7+AA7</f>
        <v>11992.07</v>
      </c>
      <c r="AE7" s="403">
        <f>AC7-AD7</f>
        <v>7369.4500000000007</v>
      </c>
      <c r="AF7" s="161">
        <f>'[2]Chain Ten. Assy'!$L10</f>
        <v>3153.5</v>
      </c>
      <c r="AG7" s="161"/>
      <c r="AH7" s="462">
        <f>AF7-AG7</f>
        <v>3153.5</v>
      </c>
      <c r="AI7" s="161">
        <f>'[2]Chain Ten. Assy'!$M10</f>
        <v>3101.48</v>
      </c>
      <c r="AJ7" s="161"/>
      <c r="AK7" s="462">
        <f>AI7-AJ7</f>
        <v>3101.48</v>
      </c>
      <c r="AL7" s="161">
        <f>'[2]Chain Ten. Assy'!$N10</f>
        <v>3107.94</v>
      </c>
      <c r="AM7" s="161"/>
      <c r="AN7" s="444">
        <f>AL7-AM7</f>
        <v>3107.94</v>
      </c>
      <c r="AO7" s="404">
        <f t="shared" ref="AO7:AP54" si="9">+AF7+AI7+AL7</f>
        <v>9362.92</v>
      </c>
      <c r="AP7" s="161">
        <f t="shared" si="9"/>
        <v>0</v>
      </c>
      <c r="AQ7" s="403">
        <f>AO7-AP7</f>
        <v>9362.92</v>
      </c>
      <c r="AR7" s="161">
        <f>'[2]Chain Ten. Assy'!$O10</f>
        <v>3105.9</v>
      </c>
      <c r="AS7" s="161"/>
      <c r="AT7" s="462">
        <f>AR7-AS7</f>
        <v>3105.9</v>
      </c>
      <c r="AU7" s="161">
        <f>'[2]Chain Ten. Assy'!$P10</f>
        <v>3160.98</v>
      </c>
      <c r="AV7" s="161"/>
      <c r="AW7" s="462">
        <f>AU7-AV7</f>
        <v>3160.98</v>
      </c>
      <c r="AX7" s="161">
        <f>'[2]Chain Ten. Assy'!$Q10</f>
        <v>3127.66</v>
      </c>
      <c r="AY7" s="161"/>
      <c r="AZ7" s="444">
        <f>AX7-AY7</f>
        <v>3127.66</v>
      </c>
      <c r="BA7" s="496">
        <f t="shared" ref="BA7:BA54" si="10">+AR7+AU7+AX7</f>
        <v>9394.5400000000009</v>
      </c>
      <c r="BB7" s="492">
        <f t="shared" ref="BB7:BB54" si="11">+AS7+AV7+AY7</f>
        <v>0</v>
      </c>
      <c r="BC7" s="364">
        <f>BA7-BB7</f>
        <v>9394.5400000000009</v>
      </c>
      <c r="BD7" s="371">
        <f t="shared" ref="BD7:BD54" si="12">AF7+AI7+AL7+AR7+AU7+AX7</f>
        <v>18757.46</v>
      </c>
      <c r="BE7" s="372">
        <f t="shared" ref="BE7:BE54" si="13">+AG7+AJ7+AM7+AS7+AV7+AY7</f>
        <v>0</v>
      </c>
      <c r="BF7" s="372">
        <f>BD7-BE7</f>
        <v>18757.46</v>
      </c>
      <c r="BG7" s="371">
        <f t="shared" ref="BG7:BG54" si="14">+AC7+BD7</f>
        <v>38118.979999999996</v>
      </c>
      <c r="BH7" s="372">
        <f t="shared" ref="BH7:BH54" si="15">+AD7+BE7</f>
        <v>11992.07</v>
      </c>
      <c r="BI7" s="372">
        <f>BG7-BH7</f>
        <v>26126.909999999996</v>
      </c>
      <c r="BJ7" s="436"/>
      <c r="BK7" s="160">
        <f>VLOOKUP($B7,Test!$A$5:$I$58,4,0)</f>
        <v>1926.54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'[2]Chain Ten. Assy'!$F11</f>
        <v>128107.70784</v>
      </c>
      <c r="F8" s="161">
        <v>125851.37</v>
      </c>
      <c r="G8" s="448">
        <f t="shared" ref="G8:G54" si="16">E8-F8</f>
        <v>2256.3378400000074</v>
      </c>
      <c r="H8" s="476">
        <f>'[2]Chain Ten. Assy'!$G11</f>
        <v>127593.02631199997</v>
      </c>
      <c r="I8" s="161">
        <v>234731.24</v>
      </c>
      <c r="J8" s="448">
        <f t="shared" ref="J8:J54" si="17">H8-I8</f>
        <v>-107138.21368800002</v>
      </c>
      <c r="K8" s="476">
        <f>'[2]Chain Ten. Assy'!$H11</f>
        <v>122866.92286400001</v>
      </c>
      <c r="L8" s="161">
        <v>203956.23</v>
      </c>
      <c r="M8" s="444">
        <f t="shared" ref="M8:M54" si="18">K8-L8</f>
        <v>-81089.307136000003</v>
      </c>
      <c r="N8" s="404">
        <f t="shared" si="7"/>
        <v>378567.65701600001</v>
      </c>
      <c r="O8" s="161">
        <f t="shared" si="7"/>
        <v>564538.84</v>
      </c>
      <c r="P8" s="403">
        <f t="shared" ref="P8:P54" si="19">N8-O8</f>
        <v>-185971.18298399996</v>
      </c>
      <c r="Q8" s="161">
        <f>'[2]Chain Ten. Assy'!$I11</f>
        <v>141368.48697600001</v>
      </c>
      <c r="R8" s="161">
        <v>98690.53</v>
      </c>
      <c r="S8" s="462">
        <f t="shared" ref="S8:S54" si="20">Q8-R8</f>
        <v>42677.956976000016</v>
      </c>
      <c r="T8" s="161">
        <f>'[2]Chain Ten. Assy'!$J11</f>
        <v>156613.92288000003</v>
      </c>
      <c r="U8" s="161"/>
      <c r="V8" s="462">
        <f t="shared" ref="V8:V54" si="21">T8-U8</f>
        <v>156613.92288000003</v>
      </c>
      <c r="W8" s="161">
        <f>'[2]Chain Ten. Assy'!$K11</f>
        <v>150791.12663999997</v>
      </c>
      <c r="X8" s="161"/>
      <c r="Y8" s="462">
        <f t="shared" ref="Y8:Y54" si="22">W8-X8</f>
        <v>150791.12663999997</v>
      </c>
      <c r="Z8" s="168">
        <f t="shared" si="8"/>
        <v>448773.53649600002</v>
      </c>
      <c r="AA8" s="161">
        <f t="shared" si="8"/>
        <v>98690.53</v>
      </c>
      <c r="AB8" s="403">
        <f t="shared" ref="AB8:AB54" si="23">Z8-AA8</f>
        <v>350083.00649599999</v>
      </c>
      <c r="AC8" s="168">
        <f t="shared" ref="AC8:AD54" si="24">N8+Z8</f>
        <v>827341.19351200003</v>
      </c>
      <c r="AD8" s="161">
        <f t="shared" si="24"/>
        <v>663229.37</v>
      </c>
      <c r="AE8" s="403">
        <f t="shared" ref="AE8:AE54" si="25">AC8-AD8</f>
        <v>164111.82351200003</v>
      </c>
      <c r="AF8" s="161">
        <f>'[2]Chain Ten. Assy'!$L11</f>
        <v>159351.32640000002</v>
      </c>
      <c r="AG8" s="161"/>
      <c r="AH8" s="462">
        <f t="shared" ref="AH8:AH54" si="26">AF8-AG8</f>
        <v>159351.32640000002</v>
      </c>
      <c r="AI8" s="161">
        <f>'[2]Chain Ten. Assy'!$M11</f>
        <v>135382.73996799998</v>
      </c>
      <c r="AJ8" s="161"/>
      <c r="AK8" s="462">
        <f t="shared" ref="AK8:AK54" si="27">AI8-AJ8</f>
        <v>135382.73996799998</v>
      </c>
      <c r="AL8" s="161">
        <f>'[2]Chain Ten. Assy'!$N11</f>
        <v>135259.54153799999</v>
      </c>
      <c r="AM8" s="161"/>
      <c r="AN8" s="444">
        <f t="shared" ref="AN8:AN54" si="28">AL8-AM8</f>
        <v>135259.54153799999</v>
      </c>
      <c r="AO8" s="404">
        <f t="shared" si="9"/>
        <v>429993.60790599999</v>
      </c>
      <c r="AP8" s="161">
        <f t="shared" si="9"/>
        <v>0</v>
      </c>
      <c r="AQ8" s="403">
        <f t="shared" ref="AQ8:AQ54" si="29">AO8-AP8</f>
        <v>429993.60790599999</v>
      </c>
      <c r="AR8" s="161">
        <f>'[2]Chain Ten. Assy'!$O11</f>
        <v>136722.19302000001</v>
      </c>
      <c r="AS8" s="161"/>
      <c r="AT8" s="462">
        <f t="shared" ref="AT8:AT54" si="30">AR8-AS8</f>
        <v>136722.19302000001</v>
      </c>
      <c r="AU8" s="161">
        <f>'[2]Chain Ten. Assy'!$P11</f>
        <v>141672.53903400002</v>
      </c>
      <c r="AV8" s="161"/>
      <c r="AW8" s="462">
        <f t="shared" ref="AW8:AW54" si="31">AU8-AV8</f>
        <v>141672.53903400002</v>
      </c>
      <c r="AX8" s="161">
        <f>'[2]Chain Ten. Assy'!$Q11</f>
        <v>130636.43404400001</v>
      </c>
      <c r="AY8" s="161"/>
      <c r="AZ8" s="444">
        <f t="shared" ref="AZ8:AZ54" si="32">AX8-AY8</f>
        <v>130636.43404400001</v>
      </c>
      <c r="BA8" s="496">
        <f t="shared" si="10"/>
        <v>409031.16609800002</v>
      </c>
      <c r="BB8" s="492">
        <f t="shared" si="11"/>
        <v>0</v>
      </c>
      <c r="BC8" s="364">
        <f t="shared" ref="BC8:BC54" si="33">BA8-BB8</f>
        <v>409031.16609800002</v>
      </c>
      <c r="BD8" s="371">
        <f t="shared" si="12"/>
        <v>839024.77400400001</v>
      </c>
      <c r="BE8" s="372">
        <f t="shared" si="13"/>
        <v>0</v>
      </c>
      <c r="BF8" s="372">
        <f t="shared" ref="BF8:BF54" si="34">BD8-BE8</f>
        <v>839024.77400400001</v>
      </c>
      <c r="BG8" s="371">
        <f t="shared" si="14"/>
        <v>1666365.9675159999</v>
      </c>
      <c r="BH8" s="372">
        <f t="shared" si="15"/>
        <v>663229.37</v>
      </c>
      <c r="BI8" s="372">
        <f t="shared" ref="BI8:BI54" si="35">BG8-BH8</f>
        <v>1003136.5975159999</v>
      </c>
      <c r="BJ8" s="436"/>
      <c r="BK8" s="160">
        <f>VLOOKUP($B8,Test!$A$5:$I$58,4,0)</f>
        <v>179417.66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'[2]Chain Ten. Assy'!$F12</f>
        <v>66125.429243999999</v>
      </c>
      <c r="F9" s="161">
        <v>91793.35</v>
      </c>
      <c r="G9" s="448">
        <f t="shared" si="16"/>
        <v>-25667.920756000007</v>
      </c>
      <c r="H9" s="476">
        <f>'[2]Chain Ten. Assy'!$G12</f>
        <v>173.96383759999975</v>
      </c>
      <c r="I9" s="161">
        <v>3158.84</v>
      </c>
      <c r="J9" s="448">
        <f t="shared" si="17"/>
        <v>-2984.8761624000003</v>
      </c>
      <c r="K9" s="476">
        <f>'[2]Chain Ten. Assy'!$H12</f>
        <v>0</v>
      </c>
      <c r="L9" s="161">
        <v>1298.4000000000001</v>
      </c>
      <c r="M9" s="444">
        <f t="shared" si="18"/>
        <v>-1298.4000000000001</v>
      </c>
      <c r="N9" s="404">
        <f t="shared" si="7"/>
        <v>66299.393081599992</v>
      </c>
      <c r="O9" s="161">
        <f t="shared" si="7"/>
        <v>96250.59</v>
      </c>
      <c r="P9" s="403">
        <f t="shared" si="19"/>
        <v>-29951.196918400005</v>
      </c>
      <c r="Q9" s="161">
        <f>'[2]Chain Ten. Assy'!$I12</f>
        <v>750.72999960000038</v>
      </c>
      <c r="R9" s="161">
        <v>3935.87</v>
      </c>
      <c r="S9" s="462">
        <f t="shared" si="20"/>
        <v>-3185.1400003999997</v>
      </c>
      <c r="T9" s="161">
        <f>'[2]Chain Ten. Assy'!$J12</f>
        <v>353.12810400000046</v>
      </c>
      <c r="U9" s="161"/>
      <c r="V9" s="462">
        <f t="shared" si="21"/>
        <v>353.12810400000046</v>
      </c>
      <c r="W9" s="161">
        <f>'[2]Chain Ten. Assy'!$K12</f>
        <v>160.84298999999987</v>
      </c>
      <c r="X9" s="161"/>
      <c r="Y9" s="462">
        <f t="shared" si="22"/>
        <v>160.84298999999987</v>
      </c>
      <c r="Z9" s="168">
        <f t="shared" si="8"/>
        <v>1264.7010936000008</v>
      </c>
      <c r="AA9" s="161">
        <f t="shared" si="8"/>
        <v>3935.87</v>
      </c>
      <c r="AB9" s="403">
        <f t="shared" si="23"/>
        <v>-2671.1689063999993</v>
      </c>
      <c r="AC9" s="168">
        <f t="shared" si="24"/>
        <v>67564.094175199993</v>
      </c>
      <c r="AD9" s="161">
        <f t="shared" si="24"/>
        <v>100186.45999999999</v>
      </c>
      <c r="AE9" s="403">
        <f t="shared" si="25"/>
        <v>-32622.365824799999</v>
      </c>
      <c r="AF9" s="161">
        <f>'[2]Chain Ten. Assy'!$L12</f>
        <v>0</v>
      </c>
      <c r="AG9" s="161"/>
      <c r="AH9" s="462">
        <f t="shared" si="26"/>
        <v>0</v>
      </c>
      <c r="AI9" s="161">
        <f>'[2]Chain Ten. Assy'!$M12</f>
        <v>409.72238369999968</v>
      </c>
      <c r="AJ9" s="161"/>
      <c r="AK9" s="462">
        <f t="shared" si="27"/>
        <v>409.72238369999968</v>
      </c>
      <c r="AL9" s="161">
        <f>'[2]Chain Ten. Assy'!$N12</f>
        <v>0</v>
      </c>
      <c r="AM9" s="161"/>
      <c r="AN9" s="444">
        <f t="shared" si="28"/>
        <v>0</v>
      </c>
      <c r="AO9" s="404">
        <f t="shared" si="9"/>
        <v>409.72238369999968</v>
      </c>
      <c r="AP9" s="161">
        <f t="shared" si="9"/>
        <v>0</v>
      </c>
      <c r="AQ9" s="403">
        <f t="shared" si="29"/>
        <v>409.72238369999968</v>
      </c>
      <c r="AR9" s="161">
        <f>'[2]Chain Ten. Assy'!$O12</f>
        <v>0</v>
      </c>
      <c r="AS9" s="161"/>
      <c r="AT9" s="462">
        <f t="shared" si="30"/>
        <v>0</v>
      </c>
      <c r="AU9" s="161">
        <f>'[2]Chain Ten. Assy'!$P12</f>
        <v>6542.1283000500007</v>
      </c>
      <c r="AV9" s="161"/>
      <c r="AW9" s="462">
        <f t="shared" si="31"/>
        <v>6542.1283000500007</v>
      </c>
      <c r="AX9" s="161">
        <f>'[2]Chain Ten. Assy'!$Q12</f>
        <v>0</v>
      </c>
      <c r="AY9" s="161"/>
      <c r="AZ9" s="444">
        <f t="shared" si="32"/>
        <v>0</v>
      </c>
      <c r="BA9" s="496">
        <f t="shared" si="10"/>
        <v>6542.1283000500007</v>
      </c>
      <c r="BB9" s="492">
        <f t="shared" si="11"/>
        <v>0</v>
      </c>
      <c r="BC9" s="364">
        <f t="shared" si="33"/>
        <v>6542.1283000500007</v>
      </c>
      <c r="BD9" s="371">
        <f t="shared" si="12"/>
        <v>6951.8506837500008</v>
      </c>
      <c r="BE9" s="372">
        <f t="shared" si="13"/>
        <v>0</v>
      </c>
      <c r="BF9" s="372">
        <f t="shared" si="34"/>
        <v>6951.8506837500008</v>
      </c>
      <c r="BG9" s="371">
        <f t="shared" si="14"/>
        <v>74515.944858949995</v>
      </c>
      <c r="BH9" s="372">
        <f t="shared" si="15"/>
        <v>100186.45999999999</v>
      </c>
      <c r="BI9" s="372">
        <f t="shared" si="35"/>
        <v>-25670.515141049997</v>
      </c>
      <c r="BJ9" s="436"/>
      <c r="BK9" s="160">
        <f>VLOOKUP($B9,Test!$A$5:$I$58,4,0)</f>
        <v>1756.18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'[2]Chain Ten. Assy'!$F13</f>
        <v>0</v>
      </c>
      <c r="F10" s="161">
        <v>985.89</v>
      </c>
      <c r="G10" s="448">
        <f t="shared" si="16"/>
        <v>-985.89</v>
      </c>
      <c r="H10" s="476">
        <f>'[2]Chain Ten. Assy'!$G13</f>
        <v>0</v>
      </c>
      <c r="I10" s="161">
        <v>462.49</v>
      </c>
      <c r="J10" s="448">
        <f t="shared" si="17"/>
        <v>-462.49</v>
      </c>
      <c r="K10" s="476">
        <f>'[2]Chain Ten. Assy'!$H13</f>
        <v>91615.063800000004</v>
      </c>
      <c r="L10" s="161">
        <v>81559.240000000005</v>
      </c>
      <c r="M10" s="444">
        <f t="shared" si="18"/>
        <v>10055.823799999998</v>
      </c>
      <c r="N10" s="404">
        <f t="shared" si="7"/>
        <v>91615.063800000004</v>
      </c>
      <c r="O10" s="161">
        <f t="shared" si="7"/>
        <v>83007.62000000001</v>
      </c>
      <c r="P10" s="403">
        <f t="shared" si="19"/>
        <v>8607.4437999999936</v>
      </c>
      <c r="Q10" s="161">
        <f>'[2]Chain Ten. Assy'!$I13</f>
        <v>0</v>
      </c>
      <c r="R10" s="161">
        <v>44.01</v>
      </c>
      <c r="S10" s="462">
        <f t="shared" si="20"/>
        <v>-44.01</v>
      </c>
      <c r="T10" s="161">
        <f>'[2]Chain Ten. Assy'!$J13</f>
        <v>0</v>
      </c>
      <c r="U10" s="161"/>
      <c r="V10" s="462">
        <f t="shared" si="21"/>
        <v>0</v>
      </c>
      <c r="W10" s="161">
        <f>'[2]Chain Ten. Assy'!$K13</f>
        <v>0</v>
      </c>
      <c r="X10" s="161"/>
      <c r="Y10" s="462">
        <f t="shared" si="22"/>
        <v>0</v>
      </c>
      <c r="Z10" s="168">
        <f t="shared" si="8"/>
        <v>0</v>
      </c>
      <c r="AA10" s="161">
        <f t="shared" si="8"/>
        <v>44.01</v>
      </c>
      <c r="AB10" s="403">
        <f t="shared" si="23"/>
        <v>-44.01</v>
      </c>
      <c r="AC10" s="168">
        <f t="shared" si="24"/>
        <v>91615.063800000004</v>
      </c>
      <c r="AD10" s="161">
        <f t="shared" si="24"/>
        <v>83051.63</v>
      </c>
      <c r="AE10" s="403">
        <f t="shared" si="25"/>
        <v>8563.4337999999989</v>
      </c>
      <c r="AF10" s="161">
        <f>'[2]Chain Ten. Assy'!$L13</f>
        <v>0</v>
      </c>
      <c r="AG10" s="161"/>
      <c r="AH10" s="462">
        <f t="shared" si="26"/>
        <v>0</v>
      </c>
      <c r="AI10" s="161">
        <f>'[2]Chain Ten. Assy'!$M13</f>
        <v>0</v>
      </c>
      <c r="AJ10" s="161"/>
      <c r="AK10" s="462">
        <f t="shared" si="27"/>
        <v>0</v>
      </c>
      <c r="AL10" s="161">
        <f>'[2]Chain Ten. Assy'!$N13</f>
        <v>0</v>
      </c>
      <c r="AM10" s="161"/>
      <c r="AN10" s="444">
        <f t="shared" si="28"/>
        <v>0</v>
      </c>
      <c r="AO10" s="404">
        <f t="shared" si="9"/>
        <v>0</v>
      </c>
      <c r="AP10" s="161">
        <f t="shared" si="9"/>
        <v>0</v>
      </c>
      <c r="AQ10" s="403">
        <f t="shared" si="29"/>
        <v>0</v>
      </c>
      <c r="AR10" s="161">
        <f>'[2]Chain Ten. Assy'!$O13</f>
        <v>0</v>
      </c>
      <c r="AS10" s="161"/>
      <c r="AT10" s="462">
        <f t="shared" si="30"/>
        <v>0</v>
      </c>
      <c r="AU10" s="161">
        <f>'[2]Chain Ten. Assy'!$P13</f>
        <v>0</v>
      </c>
      <c r="AV10" s="161"/>
      <c r="AW10" s="462">
        <f t="shared" si="31"/>
        <v>0</v>
      </c>
      <c r="AX10" s="161">
        <f>'[2]Chain Ten. Assy'!$Q13</f>
        <v>178752.99895405004</v>
      </c>
      <c r="AY10" s="161"/>
      <c r="AZ10" s="444">
        <f t="shared" si="32"/>
        <v>178752.99895405004</v>
      </c>
      <c r="BA10" s="496">
        <f t="shared" si="10"/>
        <v>178752.99895405004</v>
      </c>
      <c r="BB10" s="492">
        <f t="shared" si="11"/>
        <v>0</v>
      </c>
      <c r="BC10" s="364">
        <f t="shared" si="33"/>
        <v>178752.99895405004</v>
      </c>
      <c r="BD10" s="371">
        <f t="shared" si="12"/>
        <v>178752.99895405004</v>
      </c>
      <c r="BE10" s="372">
        <f t="shared" si="13"/>
        <v>0</v>
      </c>
      <c r="BF10" s="372">
        <f t="shared" si="34"/>
        <v>178752.99895405004</v>
      </c>
      <c r="BG10" s="371">
        <f t="shared" si="14"/>
        <v>270368.06275405001</v>
      </c>
      <c r="BH10" s="372">
        <f t="shared" si="15"/>
        <v>83051.63</v>
      </c>
      <c r="BI10" s="372">
        <f t="shared" si="35"/>
        <v>187316.43275405001</v>
      </c>
      <c r="BJ10" s="436"/>
      <c r="BK10" s="160">
        <f>VLOOKUP($B10,Test!$A$5:$I$58,4,0)</f>
        <v>301.64999999999998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'[2]Chain Ten. Assy'!$F14</f>
        <v>0</v>
      </c>
      <c r="F11" s="161"/>
      <c r="G11" s="448">
        <f t="shared" si="16"/>
        <v>0</v>
      </c>
      <c r="H11" s="476">
        <f>'[2]Chain Ten. Assy'!$G14</f>
        <v>0</v>
      </c>
      <c r="I11" s="161"/>
      <c r="J11" s="448">
        <f t="shared" si="17"/>
        <v>0</v>
      </c>
      <c r="K11" s="476">
        <f>'[2]Chain Ten. Assy'!$H14</f>
        <v>0</v>
      </c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>
        <f>'[2]Chain Ten. Assy'!$I14</f>
        <v>0</v>
      </c>
      <c r="R11" s="161"/>
      <c r="S11" s="462">
        <f t="shared" si="20"/>
        <v>0</v>
      </c>
      <c r="T11" s="161">
        <f>'[2]Chain Ten. Assy'!$J14</f>
        <v>0</v>
      </c>
      <c r="U11" s="161"/>
      <c r="V11" s="462">
        <f t="shared" si="21"/>
        <v>0</v>
      </c>
      <c r="W11" s="161">
        <f>'[2]Chain Ten. Assy'!$K14</f>
        <v>0</v>
      </c>
      <c r="X11" s="161"/>
      <c r="Y11" s="462">
        <f t="shared" si="22"/>
        <v>0</v>
      </c>
      <c r="Z11" s="168">
        <f t="shared" si="8"/>
        <v>0</v>
      </c>
      <c r="AA11" s="161">
        <f t="shared" si="8"/>
        <v>0</v>
      </c>
      <c r="AB11" s="403">
        <f t="shared" si="23"/>
        <v>0</v>
      </c>
      <c r="AC11" s="168">
        <f t="shared" si="24"/>
        <v>0</v>
      </c>
      <c r="AD11" s="161">
        <f t="shared" si="24"/>
        <v>0</v>
      </c>
      <c r="AE11" s="403">
        <f t="shared" si="25"/>
        <v>0</v>
      </c>
      <c r="AF11" s="161">
        <f>'[2]Chain Ten. Assy'!$L14</f>
        <v>0</v>
      </c>
      <c r="AG11" s="161"/>
      <c r="AH11" s="462">
        <f t="shared" si="26"/>
        <v>0</v>
      </c>
      <c r="AI11" s="161">
        <f>'[2]Chain Ten. Assy'!$M14</f>
        <v>0</v>
      </c>
      <c r="AJ11" s="161"/>
      <c r="AK11" s="462">
        <f t="shared" si="27"/>
        <v>0</v>
      </c>
      <c r="AL11" s="161">
        <f>'[2]Chain Ten. Assy'!$N14</f>
        <v>0</v>
      </c>
      <c r="AM11" s="161"/>
      <c r="AN11" s="444">
        <f t="shared" si="28"/>
        <v>0</v>
      </c>
      <c r="AO11" s="404">
        <f t="shared" si="9"/>
        <v>0</v>
      </c>
      <c r="AP11" s="161">
        <f t="shared" si="9"/>
        <v>0</v>
      </c>
      <c r="AQ11" s="403">
        <f t="shared" si="29"/>
        <v>0</v>
      </c>
      <c r="AR11" s="161">
        <f>'[2]Chain Ten. Assy'!$O14</f>
        <v>0</v>
      </c>
      <c r="AS11" s="161"/>
      <c r="AT11" s="462">
        <f t="shared" si="30"/>
        <v>0</v>
      </c>
      <c r="AU11" s="161">
        <f>'[2]Chain Ten. Assy'!$P14</f>
        <v>0</v>
      </c>
      <c r="AV11" s="161"/>
      <c r="AW11" s="462">
        <f t="shared" si="31"/>
        <v>0</v>
      </c>
      <c r="AX11" s="161">
        <f>'[2]Chain Ten. Assy'!$Q14</f>
        <v>0</v>
      </c>
      <c r="AY11" s="161"/>
      <c r="AZ11" s="444">
        <f t="shared" si="32"/>
        <v>0</v>
      </c>
      <c r="BA11" s="496">
        <f t="shared" si="10"/>
        <v>0</v>
      </c>
      <c r="BB11" s="492">
        <f t="shared" si="11"/>
        <v>0</v>
      </c>
      <c r="BC11" s="364">
        <f t="shared" si="33"/>
        <v>0</v>
      </c>
      <c r="BD11" s="371">
        <f t="shared" si="12"/>
        <v>0</v>
      </c>
      <c r="BE11" s="372">
        <f t="shared" si="13"/>
        <v>0</v>
      </c>
      <c r="BF11" s="372">
        <f t="shared" si="34"/>
        <v>0</v>
      </c>
      <c r="BG11" s="371">
        <f t="shared" si="14"/>
        <v>0</v>
      </c>
      <c r="BH11" s="372">
        <f t="shared" si="15"/>
        <v>0</v>
      </c>
      <c r="BI11" s="372">
        <f t="shared" si="35"/>
        <v>0</v>
      </c>
      <c r="BJ11" s="436"/>
      <c r="BK11" s="160">
        <f>VLOOKUP($B11,Test!$A$5:$I$58,4,0)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'[2]Chain Ten. Assy'!$F15</f>
        <v>6042.2759999999998</v>
      </c>
      <c r="F12" s="161">
        <v>6582</v>
      </c>
      <c r="G12" s="448">
        <f t="shared" si="16"/>
        <v>-539.72400000000016</v>
      </c>
      <c r="H12" s="476">
        <f>'[2]Chain Ten. Assy'!$G15</f>
        <v>5615.8133479999997</v>
      </c>
      <c r="I12" s="161">
        <v>6156.34</v>
      </c>
      <c r="J12" s="448">
        <f t="shared" si="17"/>
        <v>-540.52665200000047</v>
      </c>
      <c r="K12" s="476">
        <f>'[2]Chain Ten. Assy'!$H15</f>
        <v>6104.1468000000004</v>
      </c>
      <c r="L12" s="161">
        <v>9440.7999999999993</v>
      </c>
      <c r="M12" s="444">
        <f t="shared" si="18"/>
        <v>-3336.6531999999988</v>
      </c>
      <c r="N12" s="404">
        <f t="shared" si="7"/>
        <v>17762.236148</v>
      </c>
      <c r="O12" s="161">
        <f t="shared" si="7"/>
        <v>22179.14</v>
      </c>
      <c r="P12" s="403">
        <f t="shared" si="19"/>
        <v>-4416.9038519999995</v>
      </c>
      <c r="Q12" s="161">
        <f>'[2]Chain Ten. Assy'!$I15</f>
        <v>5981.4719999999998</v>
      </c>
      <c r="R12" s="161">
        <v>6440</v>
      </c>
      <c r="S12" s="462">
        <f t="shared" si="20"/>
        <v>-458.52800000000025</v>
      </c>
      <c r="T12" s="161">
        <f>'[2]Chain Ten. Assy'!$J15</f>
        <v>6308.9305200000017</v>
      </c>
      <c r="U12" s="161"/>
      <c r="V12" s="462">
        <f t="shared" si="21"/>
        <v>6308.9305200000017</v>
      </c>
      <c r="W12" s="161">
        <f>'[2]Chain Ten. Assy'!$K15</f>
        <v>5950.56</v>
      </c>
      <c r="X12" s="161"/>
      <c r="Y12" s="462">
        <f t="shared" si="22"/>
        <v>5950.56</v>
      </c>
      <c r="Z12" s="168">
        <f t="shared" si="8"/>
        <v>18240.962520000001</v>
      </c>
      <c r="AA12" s="161">
        <f t="shared" si="8"/>
        <v>6440</v>
      </c>
      <c r="AB12" s="403">
        <f t="shared" si="23"/>
        <v>11800.962520000001</v>
      </c>
      <c r="AC12" s="168">
        <f t="shared" si="24"/>
        <v>36003.198667999997</v>
      </c>
      <c r="AD12" s="161">
        <f t="shared" si="24"/>
        <v>28619.14</v>
      </c>
      <c r="AE12" s="403">
        <f t="shared" si="25"/>
        <v>7384.0586679999979</v>
      </c>
      <c r="AF12" s="161">
        <f>'[2]Chain Ten. Assy'!$L15</f>
        <v>6172.5124999999998</v>
      </c>
      <c r="AG12" s="161"/>
      <c r="AH12" s="462">
        <f t="shared" si="26"/>
        <v>6172.5124999999998</v>
      </c>
      <c r="AI12" s="161">
        <f>'[2]Chain Ten. Assy'!$M15</f>
        <v>6070.6909999999998</v>
      </c>
      <c r="AJ12" s="161"/>
      <c r="AK12" s="462">
        <f t="shared" si="27"/>
        <v>6070.6909999999998</v>
      </c>
      <c r="AL12" s="161">
        <f>'[2]Chain Ten. Assy'!$N15</f>
        <v>5886.5206289999987</v>
      </c>
      <c r="AM12" s="161"/>
      <c r="AN12" s="444">
        <f t="shared" si="28"/>
        <v>5886.5206289999987</v>
      </c>
      <c r="AO12" s="404">
        <f t="shared" si="9"/>
        <v>18129.724128999998</v>
      </c>
      <c r="AP12" s="161">
        <f t="shared" si="9"/>
        <v>0</v>
      </c>
      <c r="AQ12" s="403">
        <f t="shared" si="29"/>
        <v>18129.724128999998</v>
      </c>
      <c r="AR12" s="161">
        <f>'[2]Chain Ten. Assy'!$O15</f>
        <v>6079.3424999999997</v>
      </c>
      <c r="AS12" s="161"/>
      <c r="AT12" s="462">
        <f t="shared" si="30"/>
        <v>6079.3424999999997</v>
      </c>
      <c r="AU12" s="161">
        <f>'[2]Chain Ten. Assy'!$P15</f>
        <v>5986.6822889999994</v>
      </c>
      <c r="AV12" s="161"/>
      <c r="AW12" s="462">
        <f t="shared" si="31"/>
        <v>5986.6822889999994</v>
      </c>
      <c r="AX12" s="161">
        <f>'[2]Chain Ten. Assy'!$Q15</f>
        <v>6121.9345000000003</v>
      </c>
      <c r="AY12" s="161"/>
      <c r="AZ12" s="444">
        <f t="shared" si="32"/>
        <v>6121.9345000000003</v>
      </c>
      <c r="BA12" s="496">
        <f t="shared" si="10"/>
        <v>18187.959288999999</v>
      </c>
      <c r="BB12" s="492">
        <f t="shared" si="11"/>
        <v>0</v>
      </c>
      <c r="BC12" s="364">
        <f t="shared" si="33"/>
        <v>18187.959288999999</v>
      </c>
      <c r="BD12" s="371">
        <f t="shared" si="12"/>
        <v>36317.683418000001</v>
      </c>
      <c r="BE12" s="372">
        <f t="shared" si="13"/>
        <v>0</v>
      </c>
      <c r="BF12" s="372">
        <f t="shared" si="34"/>
        <v>36317.683418000001</v>
      </c>
      <c r="BG12" s="371">
        <f t="shared" si="14"/>
        <v>72320.882085999998</v>
      </c>
      <c r="BH12" s="372">
        <f t="shared" si="15"/>
        <v>28619.14</v>
      </c>
      <c r="BI12" s="372">
        <f t="shared" si="35"/>
        <v>43701.742085999998</v>
      </c>
      <c r="BJ12" s="436"/>
      <c r="BK12" s="160">
        <f>VLOOKUP($B12,Test!$A$5:$I$58,4,0)</f>
        <v>6575.01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'[2]Chain Ten. Assy'!$F16</f>
        <v>0</v>
      </c>
      <c r="F13" s="161"/>
      <c r="G13" s="448">
        <f t="shared" si="16"/>
        <v>0</v>
      </c>
      <c r="H13" s="476">
        <f>'[2]Chain Ten. Assy'!$G16</f>
        <v>0</v>
      </c>
      <c r="I13" s="161"/>
      <c r="J13" s="448">
        <f t="shared" si="17"/>
        <v>0</v>
      </c>
      <c r="K13" s="476">
        <f>'[2]Chain Ten. Assy'!$H16</f>
        <v>0</v>
      </c>
      <c r="L13" s="161"/>
      <c r="M13" s="444">
        <f t="shared" si="18"/>
        <v>0</v>
      </c>
      <c r="N13" s="404">
        <f t="shared" si="7"/>
        <v>0</v>
      </c>
      <c r="O13" s="161">
        <f t="shared" si="7"/>
        <v>0</v>
      </c>
      <c r="P13" s="403">
        <f t="shared" si="19"/>
        <v>0</v>
      </c>
      <c r="Q13" s="161">
        <f>'[2]Chain Ten. Assy'!$I16</f>
        <v>0</v>
      </c>
      <c r="R13" s="161"/>
      <c r="S13" s="462">
        <f t="shared" si="20"/>
        <v>0</v>
      </c>
      <c r="T13" s="161">
        <f>'[2]Chain Ten. Assy'!$J16</f>
        <v>0</v>
      </c>
      <c r="U13" s="161"/>
      <c r="V13" s="462">
        <f t="shared" si="21"/>
        <v>0</v>
      </c>
      <c r="W13" s="161">
        <f>'[2]Chain Ten. Assy'!$K16</f>
        <v>0</v>
      </c>
      <c r="X13" s="161"/>
      <c r="Y13" s="462">
        <f t="shared" si="22"/>
        <v>0</v>
      </c>
      <c r="Z13" s="168">
        <f t="shared" si="8"/>
        <v>0</v>
      </c>
      <c r="AA13" s="161">
        <f t="shared" si="8"/>
        <v>0</v>
      </c>
      <c r="AB13" s="403">
        <f t="shared" si="23"/>
        <v>0</v>
      </c>
      <c r="AC13" s="390">
        <f t="shared" si="24"/>
        <v>0</v>
      </c>
      <c r="AD13" s="161">
        <f t="shared" si="24"/>
        <v>0</v>
      </c>
      <c r="AE13" s="403">
        <f t="shared" si="25"/>
        <v>0</v>
      </c>
      <c r="AF13" s="161">
        <f>'[2]Chain Ten. Assy'!$L16</f>
        <v>0</v>
      </c>
      <c r="AG13" s="161"/>
      <c r="AH13" s="462">
        <f t="shared" si="26"/>
        <v>0</v>
      </c>
      <c r="AI13" s="161">
        <f>'[2]Chain Ten. Assy'!$M16</f>
        <v>0</v>
      </c>
      <c r="AJ13" s="161"/>
      <c r="AK13" s="462">
        <f t="shared" si="27"/>
        <v>0</v>
      </c>
      <c r="AL13" s="161">
        <f>'[2]Chain Ten. Assy'!$N16</f>
        <v>0</v>
      </c>
      <c r="AM13" s="161"/>
      <c r="AN13" s="444">
        <f t="shared" si="28"/>
        <v>0</v>
      </c>
      <c r="AO13" s="404">
        <f t="shared" si="9"/>
        <v>0</v>
      </c>
      <c r="AP13" s="161">
        <f t="shared" si="9"/>
        <v>0</v>
      </c>
      <c r="AQ13" s="403">
        <f t="shared" si="29"/>
        <v>0</v>
      </c>
      <c r="AR13" s="161">
        <f>'[2]Chain Ten. Assy'!$O16</f>
        <v>0</v>
      </c>
      <c r="AS13" s="161"/>
      <c r="AT13" s="462">
        <f t="shared" si="30"/>
        <v>0</v>
      </c>
      <c r="AU13" s="161">
        <f>'[2]Chain Ten. Assy'!$P16</f>
        <v>0</v>
      </c>
      <c r="AV13" s="161"/>
      <c r="AW13" s="462">
        <f t="shared" si="31"/>
        <v>0</v>
      </c>
      <c r="AX13" s="161">
        <f>'[2]Chain Ten. Assy'!$Q16</f>
        <v>0</v>
      </c>
      <c r="AY13" s="161"/>
      <c r="AZ13" s="444">
        <f t="shared" si="32"/>
        <v>0</v>
      </c>
      <c r="BA13" s="496">
        <f t="shared" si="10"/>
        <v>0</v>
      </c>
      <c r="BB13" s="492">
        <f t="shared" si="11"/>
        <v>0</v>
      </c>
      <c r="BC13" s="364">
        <f t="shared" si="33"/>
        <v>0</v>
      </c>
      <c r="BD13" s="371">
        <f t="shared" si="12"/>
        <v>0</v>
      </c>
      <c r="BE13" s="372">
        <f t="shared" si="13"/>
        <v>0</v>
      </c>
      <c r="BF13" s="372">
        <f t="shared" si="34"/>
        <v>0</v>
      </c>
      <c r="BG13" s="371">
        <f t="shared" si="14"/>
        <v>0</v>
      </c>
      <c r="BH13" s="372">
        <f t="shared" si="15"/>
        <v>0</v>
      </c>
      <c r="BI13" s="372">
        <f t="shared" si="35"/>
        <v>0</v>
      </c>
      <c r="BJ13" s="436"/>
      <c r="BK13" s="160">
        <f>VLOOKUP($B13,Test!$A$5:$I$58,4,0)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'[2]Chain Ten. Assy'!$F17</f>
        <v>242790.53869967908</v>
      </c>
      <c r="F14" s="161">
        <v>128735.09</v>
      </c>
      <c r="G14" s="448">
        <f t="shared" si="16"/>
        <v>114055.44869967908</v>
      </c>
      <c r="H14" s="476">
        <f>'[2]Chain Ten. Assy'!$G17</f>
        <v>277670.48316302232</v>
      </c>
      <c r="I14" s="161">
        <v>396996.23</v>
      </c>
      <c r="J14" s="448">
        <f t="shared" si="17"/>
        <v>-119325.74683697766</v>
      </c>
      <c r="K14" s="476">
        <f>'[2]Chain Ten. Assy'!$H17</f>
        <v>230802.86396475541</v>
      </c>
      <c r="L14" s="161">
        <v>339168.89</v>
      </c>
      <c r="M14" s="444">
        <f t="shared" si="18"/>
        <v>-108366.02603524461</v>
      </c>
      <c r="N14" s="404">
        <f t="shared" si="7"/>
        <v>751263.88582745683</v>
      </c>
      <c r="O14" s="161">
        <f t="shared" si="7"/>
        <v>864900.21</v>
      </c>
      <c r="P14" s="403">
        <f t="shared" si="19"/>
        <v>-113636.32417254313</v>
      </c>
      <c r="Q14" s="161">
        <f>'[2]Chain Ten. Assy'!$I17</f>
        <v>372557.30023598234</v>
      </c>
      <c r="R14" s="161">
        <v>330083.81</v>
      </c>
      <c r="S14" s="462">
        <f t="shared" si="20"/>
        <v>42473.490235982346</v>
      </c>
      <c r="T14" s="161">
        <f>'[2]Chain Ten. Assy'!$J17</f>
        <v>238806.44142788398</v>
      </c>
      <c r="U14" s="161"/>
      <c r="V14" s="462">
        <f t="shared" si="21"/>
        <v>238806.44142788398</v>
      </c>
      <c r="W14" s="161">
        <f>'[2]Chain Ten. Assy'!$K17</f>
        <v>165121.87647775147</v>
      </c>
      <c r="X14" s="161"/>
      <c r="Y14" s="462">
        <f t="shared" si="22"/>
        <v>165121.87647775147</v>
      </c>
      <c r="Z14" s="168">
        <f t="shared" si="8"/>
        <v>776485.61814161786</v>
      </c>
      <c r="AA14" s="161">
        <f t="shared" si="8"/>
        <v>330083.81</v>
      </c>
      <c r="AB14" s="403">
        <f t="shared" si="23"/>
        <v>446401.80814161786</v>
      </c>
      <c r="AC14" s="168">
        <f t="shared" si="24"/>
        <v>1527749.5039690747</v>
      </c>
      <c r="AD14" s="161">
        <f t="shared" si="24"/>
        <v>1194984.02</v>
      </c>
      <c r="AE14" s="403">
        <f t="shared" si="25"/>
        <v>332765.48396907467</v>
      </c>
      <c r="AF14" s="161">
        <f>'[2]Chain Ten. Assy'!$L17</f>
        <v>276206.84690979496</v>
      </c>
      <c r="AG14" s="161"/>
      <c r="AH14" s="462">
        <f t="shared" si="26"/>
        <v>276206.84690979496</v>
      </c>
      <c r="AI14" s="161">
        <f>'[2]Chain Ten. Assy'!$M17</f>
        <v>170856.74414425605</v>
      </c>
      <c r="AJ14" s="161"/>
      <c r="AK14" s="462">
        <f t="shared" si="27"/>
        <v>170856.74414425605</v>
      </c>
      <c r="AL14" s="161">
        <f>'[2]Chain Ten. Assy'!$N17</f>
        <v>207270.38360362875</v>
      </c>
      <c r="AM14" s="161"/>
      <c r="AN14" s="444">
        <f t="shared" si="28"/>
        <v>207270.38360362875</v>
      </c>
      <c r="AO14" s="404">
        <f t="shared" si="9"/>
        <v>654333.97465767979</v>
      </c>
      <c r="AP14" s="161">
        <f t="shared" si="9"/>
        <v>0</v>
      </c>
      <c r="AQ14" s="403">
        <f t="shared" si="29"/>
        <v>654333.97465767979</v>
      </c>
      <c r="AR14" s="161">
        <f>'[2]Chain Ten. Assy'!$O17</f>
        <v>226032.89806606714</v>
      </c>
      <c r="AS14" s="161"/>
      <c r="AT14" s="462">
        <f t="shared" si="30"/>
        <v>226032.89806606714</v>
      </c>
      <c r="AU14" s="161">
        <f>'[2]Chain Ten. Assy'!$P17</f>
        <v>223124.66670476482</v>
      </c>
      <c r="AV14" s="161"/>
      <c r="AW14" s="462">
        <f t="shared" si="31"/>
        <v>223124.66670476482</v>
      </c>
      <c r="AX14" s="161">
        <f>'[2]Chain Ten. Assy'!$Q17</f>
        <v>108686.51701030802</v>
      </c>
      <c r="AY14" s="161"/>
      <c r="AZ14" s="444">
        <f t="shared" si="32"/>
        <v>108686.51701030802</v>
      </c>
      <c r="BA14" s="496">
        <f t="shared" si="10"/>
        <v>557844.08178113995</v>
      </c>
      <c r="BB14" s="492">
        <f t="shared" si="11"/>
        <v>0</v>
      </c>
      <c r="BC14" s="364">
        <f t="shared" si="33"/>
        <v>557844.08178113995</v>
      </c>
      <c r="BD14" s="371">
        <f t="shared" si="12"/>
        <v>1212178.0564388197</v>
      </c>
      <c r="BE14" s="372">
        <f t="shared" si="13"/>
        <v>0</v>
      </c>
      <c r="BF14" s="372">
        <f t="shared" si="34"/>
        <v>1212178.0564388197</v>
      </c>
      <c r="BG14" s="371">
        <f t="shared" si="14"/>
        <v>2739927.5604078947</v>
      </c>
      <c r="BH14" s="372">
        <f t="shared" si="15"/>
        <v>1194984.02</v>
      </c>
      <c r="BI14" s="372">
        <f t="shared" si="35"/>
        <v>1544943.5404078946</v>
      </c>
      <c r="BJ14" s="436"/>
      <c r="BK14" s="160">
        <f>VLOOKUP($B14,Test!$A$5:$I$58,4,0)</f>
        <v>245386.27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'[2]Chain Ten. Assy'!$F18</f>
        <v>25131.837038980899</v>
      </c>
      <c r="F15" s="161">
        <v>23591.37</v>
      </c>
      <c r="G15" s="448">
        <f t="shared" si="16"/>
        <v>1540.4670389808998</v>
      </c>
      <c r="H15" s="476">
        <f>'[2]Chain Ten. Assy'!$G18</f>
        <v>24416.827642252574</v>
      </c>
      <c r="I15" s="161">
        <v>24714.63</v>
      </c>
      <c r="J15" s="448">
        <f t="shared" si="17"/>
        <v>-297.80235774742687</v>
      </c>
      <c r="K15" s="476">
        <f>'[2]Chain Ten. Assy'!$H18</f>
        <v>23896.641714489095</v>
      </c>
      <c r="L15" s="161">
        <v>25522.1</v>
      </c>
      <c r="M15" s="444">
        <f t="shared" si="18"/>
        <v>-1625.4582855109038</v>
      </c>
      <c r="N15" s="404">
        <f t="shared" si="7"/>
        <v>73445.306395722568</v>
      </c>
      <c r="O15" s="161">
        <f t="shared" si="7"/>
        <v>73828.100000000006</v>
      </c>
      <c r="P15" s="403">
        <f t="shared" si="19"/>
        <v>-382.79360427743813</v>
      </c>
      <c r="Q15" s="161">
        <f>'[2]Chain Ten. Assy'!$I18</f>
        <v>23951.9169018455</v>
      </c>
      <c r="R15" s="161">
        <v>15816.41</v>
      </c>
      <c r="S15" s="462">
        <f t="shared" si="20"/>
        <v>8135.5069018454997</v>
      </c>
      <c r="T15" s="161">
        <f>'[2]Chain Ten. Assy'!$J18</f>
        <v>25246.39276842606</v>
      </c>
      <c r="U15" s="161"/>
      <c r="V15" s="462">
        <f t="shared" si="21"/>
        <v>25246.39276842606</v>
      </c>
      <c r="W15" s="161">
        <f>'[2]Chain Ten. Assy'!$K18</f>
        <v>23995.124724043177</v>
      </c>
      <c r="X15" s="161"/>
      <c r="Y15" s="462">
        <f t="shared" si="22"/>
        <v>23995.124724043177</v>
      </c>
      <c r="Z15" s="168">
        <f t="shared" si="8"/>
        <v>73193.43439431474</v>
      </c>
      <c r="AA15" s="161">
        <f t="shared" si="8"/>
        <v>15816.41</v>
      </c>
      <c r="AB15" s="403">
        <f t="shared" si="23"/>
        <v>57377.024394314736</v>
      </c>
      <c r="AC15" s="168">
        <f t="shared" si="24"/>
        <v>146638.74079003732</v>
      </c>
      <c r="AD15" s="161">
        <f t="shared" si="24"/>
        <v>89644.510000000009</v>
      </c>
      <c r="AE15" s="403">
        <f t="shared" si="25"/>
        <v>56994.230790037313</v>
      </c>
      <c r="AF15" s="161">
        <f>'[2]Chain Ten. Assy'!$L18</f>
        <v>28730.043057833096</v>
      </c>
      <c r="AG15" s="161"/>
      <c r="AH15" s="462">
        <f t="shared" si="26"/>
        <v>28730.043057833096</v>
      </c>
      <c r="AI15" s="161">
        <f>'[2]Chain Ten. Assy'!$M18</f>
        <v>22182.982558473217</v>
      </c>
      <c r="AJ15" s="161"/>
      <c r="AK15" s="462">
        <f t="shared" si="27"/>
        <v>22182.982558473217</v>
      </c>
      <c r="AL15" s="161">
        <f>'[2]Chain Ten. Assy'!$N18</f>
        <v>22254.068029792408</v>
      </c>
      <c r="AM15" s="161"/>
      <c r="AN15" s="444">
        <f t="shared" si="28"/>
        <v>22254.068029792408</v>
      </c>
      <c r="AO15" s="404">
        <f t="shared" si="9"/>
        <v>73167.093646098729</v>
      </c>
      <c r="AP15" s="161">
        <f t="shared" si="9"/>
        <v>0</v>
      </c>
      <c r="AQ15" s="403">
        <f t="shared" si="29"/>
        <v>73167.093646098729</v>
      </c>
      <c r="AR15" s="161">
        <f>'[2]Chain Ten. Assy'!$O18</f>
        <v>23915.154473707349</v>
      </c>
      <c r="AS15" s="161"/>
      <c r="AT15" s="462">
        <f t="shared" si="30"/>
        <v>23915.154473707349</v>
      </c>
      <c r="AU15" s="161">
        <f>'[2]Chain Ten. Assy'!$P18</f>
        <v>26057.008478293807</v>
      </c>
      <c r="AV15" s="161"/>
      <c r="AW15" s="462">
        <f t="shared" si="31"/>
        <v>26057.008478293807</v>
      </c>
      <c r="AX15" s="161">
        <f>'[2]Chain Ten. Assy'!$Q18</f>
        <v>23500.945649646023</v>
      </c>
      <c r="AY15" s="161"/>
      <c r="AZ15" s="444">
        <f t="shared" si="32"/>
        <v>23500.945649646023</v>
      </c>
      <c r="BA15" s="496">
        <f t="shared" si="10"/>
        <v>73473.108601647182</v>
      </c>
      <c r="BB15" s="492">
        <f t="shared" si="11"/>
        <v>0</v>
      </c>
      <c r="BC15" s="364">
        <f t="shared" si="33"/>
        <v>73473.108601647182</v>
      </c>
      <c r="BD15" s="371">
        <f t="shared" si="12"/>
        <v>146640.20224774591</v>
      </c>
      <c r="BE15" s="372">
        <f t="shared" si="13"/>
        <v>0</v>
      </c>
      <c r="BF15" s="372">
        <f t="shared" si="34"/>
        <v>146640.20224774591</v>
      </c>
      <c r="BG15" s="371">
        <f t="shared" si="14"/>
        <v>293278.94303778326</v>
      </c>
      <c r="BH15" s="372">
        <f t="shared" si="15"/>
        <v>89644.510000000009</v>
      </c>
      <c r="BI15" s="372">
        <f t="shared" si="35"/>
        <v>203634.43303778325</v>
      </c>
      <c r="BJ15" s="436"/>
      <c r="BK15" s="160">
        <f>VLOOKUP($B15,Test!$A$5:$I$58,4,0)</f>
        <v>28150.92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'[2]Chain Ten. Assy'!$F19</f>
        <v>16378.956</v>
      </c>
      <c r="F16" s="161">
        <v>12722.94</v>
      </c>
      <c r="G16" s="448">
        <f t="shared" si="16"/>
        <v>3656.0159999999996</v>
      </c>
      <c r="H16" s="476">
        <f>'[2]Chain Ten. Assy'!$G19</f>
        <v>15880.489799999999</v>
      </c>
      <c r="I16" s="161">
        <v>13041.96</v>
      </c>
      <c r="J16" s="448">
        <f t="shared" si="17"/>
        <v>2838.5298000000003</v>
      </c>
      <c r="K16" s="476">
        <f>'[2]Chain Ten. Assy'!$H19</f>
        <v>15596.085800000001</v>
      </c>
      <c r="L16" s="161">
        <v>13663.27</v>
      </c>
      <c r="M16" s="444">
        <f t="shared" si="18"/>
        <v>1932.8158000000003</v>
      </c>
      <c r="N16" s="404">
        <f t="shared" si="7"/>
        <v>47855.531600000002</v>
      </c>
      <c r="O16" s="161">
        <f t="shared" si="7"/>
        <v>39428.17</v>
      </c>
      <c r="P16" s="403">
        <f t="shared" si="19"/>
        <v>8427.3616000000038</v>
      </c>
      <c r="Q16" s="161">
        <f>'[2]Chain Ten. Assy'!$I19</f>
        <v>15616.843199999999</v>
      </c>
      <c r="R16" s="161">
        <v>11557.47</v>
      </c>
      <c r="S16" s="462">
        <f t="shared" si="20"/>
        <v>4059.3732</v>
      </c>
      <c r="T16" s="161">
        <f>'[2]Chain Ten. Assy'!$J19</f>
        <v>16119.791999999999</v>
      </c>
      <c r="U16" s="161"/>
      <c r="V16" s="462">
        <f t="shared" si="21"/>
        <v>16119.791999999999</v>
      </c>
      <c r="W16" s="161">
        <f>'[2]Chain Ten. Assy'!$K19</f>
        <v>15015</v>
      </c>
      <c r="X16" s="161"/>
      <c r="Y16" s="462">
        <f t="shared" si="22"/>
        <v>15015</v>
      </c>
      <c r="Z16" s="168">
        <f t="shared" si="8"/>
        <v>46751.635199999997</v>
      </c>
      <c r="AA16" s="161">
        <f t="shared" si="8"/>
        <v>11557.47</v>
      </c>
      <c r="AB16" s="403">
        <f t="shared" si="23"/>
        <v>35194.165199999996</v>
      </c>
      <c r="AC16" s="168">
        <f t="shared" si="24"/>
        <v>94607.166800000006</v>
      </c>
      <c r="AD16" s="161">
        <f t="shared" si="24"/>
        <v>50985.64</v>
      </c>
      <c r="AE16" s="403">
        <f t="shared" si="25"/>
        <v>43621.526800000007</v>
      </c>
      <c r="AF16" s="161">
        <f>'[2]Chain Ten. Assy'!$L19</f>
        <v>18013.904999999999</v>
      </c>
      <c r="AG16" s="161"/>
      <c r="AH16" s="462">
        <f t="shared" si="26"/>
        <v>18013.904999999999</v>
      </c>
      <c r="AI16" s="161">
        <f>'[2]Chain Ten. Assy'!$M19</f>
        <v>13766.922399999999</v>
      </c>
      <c r="AJ16" s="161"/>
      <c r="AK16" s="462">
        <f t="shared" si="27"/>
        <v>13766.922399999999</v>
      </c>
      <c r="AL16" s="161">
        <f>'[2]Chain Ten. Assy'!$N19</f>
        <v>13946.423699999999</v>
      </c>
      <c r="AM16" s="161"/>
      <c r="AN16" s="444">
        <f t="shared" si="28"/>
        <v>13946.423699999999</v>
      </c>
      <c r="AO16" s="404">
        <f t="shared" si="9"/>
        <v>45727.251099999994</v>
      </c>
      <c r="AP16" s="161">
        <f t="shared" si="9"/>
        <v>0</v>
      </c>
      <c r="AQ16" s="403">
        <f t="shared" si="29"/>
        <v>45727.251099999994</v>
      </c>
      <c r="AR16" s="161">
        <f>'[2]Chain Ten. Assy'!$O19</f>
        <v>14965.870500000001</v>
      </c>
      <c r="AS16" s="161"/>
      <c r="AT16" s="462">
        <f t="shared" si="30"/>
        <v>14965.870500000001</v>
      </c>
      <c r="AU16" s="161">
        <f>'[2]Chain Ten. Assy'!$P19</f>
        <v>16314.375599999999</v>
      </c>
      <c r="AV16" s="161"/>
      <c r="AW16" s="462">
        <f t="shared" si="31"/>
        <v>16314.375599999999</v>
      </c>
      <c r="AX16" s="161">
        <f>'[2]Chain Ten. Assy'!$Q19</f>
        <v>14594.2135</v>
      </c>
      <c r="AY16" s="161"/>
      <c r="AZ16" s="444">
        <f t="shared" si="32"/>
        <v>14594.2135</v>
      </c>
      <c r="BA16" s="496">
        <f t="shared" si="10"/>
        <v>45874.459600000002</v>
      </c>
      <c r="BB16" s="492">
        <f t="shared" si="11"/>
        <v>0</v>
      </c>
      <c r="BC16" s="364">
        <f t="shared" si="33"/>
        <v>45874.459600000002</v>
      </c>
      <c r="BD16" s="371">
        <f t="shared" si="12"/>
        <v>91601.710699999996</v>
      </c>
      <c r="BE16" s="372">
        <f t="shared" si="13"/>
        <v>0</v>
      </c>
      <c r="BF16" s="372">
        <f t="shared" si="34"/>
        <v>91601.710699999996</v>
      </c>
      <c r="BG16" s="371">
        <f t="shared" si="14"/>
        <v>186208.8775</v>
      </c>
      <c r="BH16" s="372">
        <f t="shared" si="15"/>
        <v>50985.64</v>
      </c>
      <c r="BI16" s="372">
        <f t="shared" si="35"/>
        <v>135223.23749999999</v>
      </c>
      <c r="BJ16" s="436"/>
      <c r="BK16" s="160">
        <f>VLOOKUP($B16,Test!$A$5:$I$58,4,0)</f>
        <v>19563.47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'[2]Chain Ten. Assy'!$F20</f>
        <v>0</v>
      </c>
      <c r="F17" s="161"/>
      <c r="G17" s="448">
        <f t="shared" si="16"/>
        <v>0</v>
      </c>
      <c r="H17" s="476">
        <f>'[2]Chain Ten. Assy'!$G20</f>
        <v>0</v>
      </c>
      <c r="I17" s="161"/>
      <c r="J17" s="448">
        <f t="shared" si="17"/>
        <v>0</v>
      </c>
      <c r="K17" s="476">
        <f>'[2]Chain Ten. Assy'!$H20</f>
        <v>0</v>
      </c>
      <c r="L17" s="161"/>
      <c r="M17" s="444">
        <f t="shared" si="18"/>
        <v>0</v>
      </c>
      <c r="N17" s="404">
        <f t="shared" si="7"/>
        <v>0</v>
      </c>
      <c r="O17" s="161">
        <f t="shared" si="7"/>
        <v>0</v>
      </c>
      <c r="P17" s="403">
        <f t="shared" si="19"/>
        <v>0</v>
      </c>
      <c r="Q17" s="161">
        <f>'[2]Chain Ten. Assy'!$I20</f>
        <v>0</v>
      </c>
      <c r="R17" s="161"/>
      <c r="S17" s="462">
        <f t="shared" si="20"/>
        <v>0</v>
      </c>
      <c r="T17" s="161">
        <f>'[2]Chain Ten. Assy'!$J20</f>
        <v>0</v>
      </c>
      <c r="U17" s="161"/>
      <c r="V17" s="462">
        <f t="shared" si="21"/>
        <v>0</v>
      </c>
      <c r="W17" s="161">
        <f>'[2]Chain Ten. Assy'!$K20</f>
        <v>0</v>
      </c>
      <c r="X17" s="161"/>
      <c r="Y17" s="462">
        <f t="shared" si="22"/>
        <v>0</v>
      </c>
      <c r="Z17" s="168">
        <f t="shared" si="8"/>
        <v>0</v>
      </c>
      <c r="AA17" s="161">
        <f t="shared" si="8"/>
        <v>0</v>
      </c>
      <c r="AB17" s="403">
        <f t="shared" si="23"/>
        <v>0</v>
      </c>
      <c r="AC17" s="168">
        <f t="shared" si="24"/>
        <v>0</v>
      </c>
      <c r="AD17" s="161">
        <f t="shared" si="24"/>
        <v>0</v>
      </c>
      <c r="AE17" s="403">
        <f t="shared" si="25"/>
        <v>0</v>
      </c>
      <c r="AF17" s="161">
        <f>'[2]Chain Ten. Assy'!$L20</f>
        <v>0</v>
      </c>
      <c r="AG17" s="161"/>
      <c r="AH17" s="462">
        <f t="shared" si="26"/>
        <v>0</v>
      </c>
      <c r="AI17" s="161">
        <f>'[2]Chain Ten. Assy'!$M20</f>
        <v>0</v>
      </c>
      <c r="AJ17" s="161"/>
      <c r="AK17" s="462">
        <f t="shared" si="27"/>
        <v>0</v>
      </c>
      <c r="AL17" s="161">
        <f>'[2]Chain Ten. Assy'!$N20</f>
        <v>0</v>
      </c>
      <c r="AM17" s="161"/>
      <c r="AN17" s="444">
        <f t="shared" si="28"/>
        <v>0</v>
      </c>
      <c r="AO17" s="404">
        <f t="shared" si="9"/>
        <v>0</v>
      </c>
      <c r="AP17" s="161">
        <f t="shared" si="9"/>
        <v>0</v>
      </c>
      <c r="AQ17" s="403">
        <f t="shared" si="29"/>
        <v>0</v>
      </c>
      <c r="AR17" s="161">
        <f>'[2]Chain Ten. Assy'!$O20</f>
        <v>0</v>
      </c>
      <c r="AS17" s="161"/>
      <c r="AT17" s="462">
        <f t="shared" si="30"/>
        <v>0</v>
      </c>
      <c r="AU17" s="161">
        <f>'[2]Chain Ten. Assy'!$P20</f>
        <v>0</v>
      </c>
      <c r="AV17" s="161"/>
      <c r="AW17" s="462">
        <f t="shared" si="31"/>
        <v>0</v>
      </c>
      <c r="AX17" s="161">
        <f>'[2]Chain Ten. Assy'!$Q20</f>
        <v>0</v>
      </c>
      <c r="AY17" s="161"/>
      <c r="AZ17" s="444">
        <f t="shared" si="32"/>
        <v>0</v>
      </c>
      <c r="BA17" s="496">
        <f t="shared" si="10"/>
        <v>0</v>
      </c>
      <c r="BB17" s="492">
        <f t="shared" si="11"/>
        <v>0</v>
      </c>
      <c r="BC17" s="364">
        <f t="shared" si="33"/>
        <v>0</v>
      </c>
      <c r="BD17" s="371">
        <f t="shared" si="12"/>
        <v>0</v>
      </c>
      <c r="BE17" s="372">
        <f t="shared" si="13"/>
        <v>0</v>
      </c>
      <c r="BF17" s="372">
        <f t="shared" si="34"/>
        <v>0</v>
      </c>
      <c r="BG17" s="371">
        <f t="shared" si="14"/>
        <v>0</v>
      </c>
      <c r="BH17" s="372">
        <f t="shared" si="15"/>
        <v>0</v>
      </c>
      <c r="BI17" s="372">
        <f t="shared" si="35"/>
        <v>0</v>
      </c>
      <c r="BJ17" s="436"/>
      <c r="BK17" s="160">
        <f>VLOOKUP($B17,Test!$A$5:$I$58,4,0)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'[2]Chain Ten. Assy'!$F21</f>
        <v>25506.279376992854</v>
      </c>
      <c r="F18" s="161">
        <v>39078.550000000003</v>
      </c>
      <c r="G18" s="448">
        <f t="shared" si="16"/>
        <v>-13572.270623007149</v>
      </c>
      <c r="H18" s="476">
        <f>'[2]Chain Ten. Assy'!$G21</f>
        <v>25041.875740754149</v>
      </c>
      <c r="I18" s="161">
        <v>35925.46</v>
      </c>
      <c r="J18" s="448">
        <f t="shared" si="17"/>
        <v>-10883.58425924585</v>
      </c>
      <c r="K18" s="476">
        <f>'[2]Chain Ten. Assy'!$H21</f>
        <v>24615.734032304867</v>
      </c>
      <c r="L18" s="161">
        <v>28464.47</v>
      </c>
      <c r="M18" s="444">
        <f t="shared" si="18"/>
        <v>-3848.7359676951346</v>
      </c>
      <c r="N18" s="404">
        <f t="shared" si="7"/>
        <v>75163.889150051866</v>
      </c>
      <c r="O18" s="161">
        <f t="shared" si="7"/>
        <v>103468.48000000001</v>
      </c>
      <c r="P18" s="403">
        <f t="shared" si="19"/>
        <v>-28304.590849948145</v>
      </c>
      <c r="Q18" s="161">
        <f>'[2]Chain Ten. Assy'!$I21</f>
        <v>24782.038184214234</v>
      </c>
      <c r="R18" s="161">
        <v>31759.040000000001</v>
      </c>
      <c r="S18" s="462">
        <f t="shared" si="20"/>
        <v>-6977.0018157857667</v>
      </c>
      <c r="T18" s="161">
        <f>'[2]Chain Ten. Assy'!$J21</f>
        <v>25523.202315397328</v>
      </c>
      <c r="U18" s="161"/>
      <c r="V18" s="462">
        <f t="shared" si="21"/>
        <v>25523.202315397328</v>
      </c>
      <c r="W18" s="161">
        <f>'[2]Chain Ten. Assy'!$K21</f>
        <v>23432.889743285981</v>
      </c>
      <c r="X18" s="161"/>
      <c r="Y18" s="462">
        <f t="shared" si="22"/>
        <v>23432.889743285981</v>
      </c>
      <c r="Z18" s="168">
        <f t="shared" si="8"/>
        <v>73738.130242897547</v>
      </c>
      <c r="AA18" s="161">
        <f t="shared" si="8"/>
        <v>31759.040000000001</v>
      </c>
      <c r="AB18" s="403">
        <f t="shared" si="23"/>
        <v>41979.090242897546</v>
      </c>
      <c r="AC18" s="168">
        <f t="shared" si="24"/>
        <v>148902.01939294941</v>
      </c>
      <c r="AD18" s="161">
        <f t="shared" si="24"/>
        <v>135227.52000000002</v>
      </c>
      <c r="AE18" s="403">
        <f t="shared" si="25"/>
        <v>13674.499392949394</v>
      </c>
      <c r="AF18" s="161">
        <f>'[2]Chain Ten. Assy'!$L21</f>
        <v>27629.507895750172</v>
      </c>
      <c r="AG18" s="161"/>
      <c r="AH18" s="462">
        <f t="shared" si="26"/>
        <v>27629.507895750172</v>
      </c>
      <c r="AI18" s="161">
        <f>'[2]Chain Ten. Assy'!$M21</f>
        <v>20363.411446941223</v>
      </c>
      <c r="AJ18" s="161"/>
      <c r="AK18" s="462">
        <f t="shared" si="27"/>
        <v>20363.411446941223</v>
      </c>
      <c r="AL18" s="161">
        <f>'[2]Chain Ten. Assy'!$N21</f>
        <v>20580.377151405712</v>
      </c>
      <c r="AM18" s="161"/>
      <c r="AN18" s="444">
        <f t="shared" si="28"/>
        <v>20580.377151405712</v>
      </c>
      <c r="AO18" s="404">
        <f t="shared" si="9"/>
        <v>68573.296494097114</v>
      </c>
      <c r="AP18" s="161">
        <f t="shared" si="9"/>
        <v>0</v>
      </c>
      <c r="AQ18" s="403">
        <f t="shared" si="29"/>
        <v>68573.296494097114</v>
      </c>
      <c r="AR18" s="161">
        <f>'[2]Chain Ten. Assy'!$O21</f>
        <v>22242.406059508859</v>
      </c>
      <c r="AS18" s="161"/>
      <c r="AT18" s="462">
        <f t="shared" si="30"/>
        <v>22242.406059508859</v>
      </c>
      <c r="AU18" s="161">
        <f>'[2]Chain Ten. Assy'!$P21</f>
        <v>25179.543382212636</v>
      </c>
      <c r="AV18" s="161"/>
      <c r="AW18" s="462">
        <f t="shared" si="31"/>
        <v>25179.543382212636</v>
      </c>
      <c r="AX18" s="161">
        <f>'[2]Chain Ten. Assy'!$Q21</f>
        <v>22719.053851527868</v>
      </c>
      <c r="AY18" s="161"/>
      <c r="AZ18" s="444">
        <f t="shared" si="32"/>
        <v>22719.053851527868</v>
      </c>
      <c r="BA18" s="496">
        <f t="shared" si="10"/>
        <v>70141.003293249363</v>
      </c>
      <c r="BB18" s="492">
        <f t="shared" si="11"/>
        <v>0</v>
      </c>
      <c r="BC18" s="364">
        <f t="shared" si="33"/>
        <v>70141.003293249363</v>
      </c>
      <c r="BD18" s="371">
        <f t="shared" si="12"/>
        <v>138714.29978734648</v>
      </c>
      <c r="BE18" s="372">
        <f t="shared" si="13"/>
        <v>0</v>
      </c>
      <c r="BF18" s="372">
        <f t="shared" si="34"/>
        <v>138714.29978734648</v>
      </c>
      <c r="BG18" s="371">
        <f t="shared" si="14"/>
        <v>287616.31918029592</v>
      </c>
      <c r="BH18" s="372">
        <f t="shared" si="15"/>
        <v>135227.52000000002</v>
      </c>
      <c r="BI18" s="372">
        <f t="shared" si="35"/>
        <v>152388.7991802959</v>
      </c>
      <c r="BJ18" s="436"/>
      <c r="BK18" s="160">
        <f>VLOOKUP($B18,Test!$A$5:$I$58,4,0)</f>
        <v>39853.440000000002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'[2]Chain Ten. Assy'!$F22</f>
        <v>0</v>
      </c>
      <c r="F19" s="161">
        <v>13794.14</v>
      </c>
      <c r="G19" s="448">
        <f t="shared" si="16"/>
        <v>-13794.14</v>
      </c>
      <c r="H19" s="476">
        <f>'[2]Chain Ten. Assy'!$G22</f>
        <v>0</v>
      </c>
      <c r="I19" s="161"/>
      <c r="J19" s="448">
        <f t="shared" si="17"/>
        <v>0</v>
      </c>
      <c r="K19" s="476">
        <f>'[2]Chain Ten. Assy'!$H22</f>
        <v>0</v>
      </c>
      <c r="L19" s="161">
        <v>12981.94</v>
      </c>
      <c r="M19" s="444">
        <f t="shared" si="18"/>
        <v>-12981.94</v>
      </c>
      <c r="N19" s="404">
        <f t="shared" si="7"/>
        <v>0</v>
      </c>
      <c r="O19" s="161">
        <f t="shared" si="7"/>
        <v>26776.080000000002</v>
      </c>
      <c r="P19" s="403">
        <f t="shared" si="19"/>
        <v>-26776.080000000002</v>
      </c>
      <c r="Q19" s="161">
        <f>'[2]Chain Ten. Assy'!$I22</f>
        <v>0</v>
      </c>
      <c r="R19" s="161">
        <v>4538.0600000000004</v>
      </c>
      <c r="S19" s="462">
        <f t="shared" si="20"/>
        <v>-4538.0600000000004</v>
      </c>
      <c r="T19" s="161">
        <f>'[2]Chain Ten. Assy'!$J22</f>
        <v>0</v>
      </c>
      <c r="U19" s="161"/>
      <c r="V19" s="462">
        <f t="shared" si="21"/>
        <v>0</v>
      </c>
      <c r="W19" s="161">
        <f>'[2]Chain Ten. Assy'!$K22</f>
        <v>0</v>
      </c>
      <c r="X19" s="161"/>
      <c r="Y19" s="462">
        <f t="shared" si="22"/>
        <v>0</v>
      </c>
      <c r="Z19" s="168">
        <f t="shared" si="8"/>
        <v>0</v>
      </c>
      <c r="AA19" s="161">
        <f t="shared" si="8"/>
        <v>4538.0600000000004</v>
      </c>
      <c r="AB19" s="403">
        <f t="shared" si="23"/>
        <v>-4538.0600000000004</v>
      </c>
      <c r="AC19" s="168">
        <f t="shared" si="24"/>
        <v>0</v>
      </c>
      <c r="AD19" s="161">
        <f t="shared" si="24"/>
        <v>31314.140000000003</v>
      </c>
      <c r="AE19" s="403">
        <f t="shared" si="25"/>
        <v>-31314.140000000003</v>
      </c>
      <c r="AF19" s="161">
        <f>'[2]Chain Ten. Assy'!$L22</f>
        <v>0</v>
      </c>
      <c r="AG19" s="161"/>
      <c r="AH19" s="462">
        <f t="shared" si="26"/>
        <v>0</v>
      </c>
      <c r="AI19" s="161">
        <f>'[2]Chain Ten. Assy'!$M22</f>
        <v>0</v>
      </c>
      <c r="AJ19" s="161"/>
      <c r="AK19" s="462">
        <f t="shared" si="27"/>
        <v>0</v>
      </c>
      <c r="AL19" s="161">
        <f>'[2]Chain Ten. Assy'!$N22</f>
        <v>0</v>
      </c>
      <c r="AM19" s="161"/>
      <c r="AN19" s="444">
        <f t="shared" si="28"/>
        <v>0</v>
      </c>
      <c r="AO19" s="404">
        <f t="shared" si="9"/>
        <v>0</v>
      </c>
      <c r="AP19" s="161">
        <f t="shared" si="9"/>
        <v>0</v>
      </c>
      <c r="AQ19" s="403">
        <f t="shared" si="29"/>
        <v>0</v>
      </c>
      <c r="AR19" s="161">
        <f>'[2]Chain Ten. Assy'!$O22</f>
        <v>0</v>
      </c>
      <c r="AS19" s="161"/>
      <c r="AT19" s="462">
        <f t="shared" si="30"/>
        <v>0</v>
      </c>
      <c r="AU19" s="161">
        <f>'[2]Chain Ten. Assy'!$P22</f>
        <v>0</v>
      </c>
      <c r="AV19" s="161"/>
      <c r="AW19" s="462">
        <f t="shared" si="31"/>
        <v>0</v>
      </c>
      <c r="AX19" s="161">
        <f>'[2]Chain Ten. Assy'!$Q22</f>
        <v>0</v>
      </c>
      <c r="AY19" s="161"/>
      <c r="AZ19" s="444">
        <f t="shared" si="32"/>
        <v>0</v>
      </c>
      <c r="BA19" s="496">
        <f t="shared" si="10"/>
        <v>0</v>
      </c>
      <c r="BB19" s="492">
        <f t="shared" si="11"/>
        <v>0</v>
      </c>
      <c r="BC19" s="364">
        <f t="shared" si="33"/>
        <v>0</v>
      </c>
      <c r="BD19" s="371">
        <f t="shared" si="12"/>
        <v>0</v>
      </c>
      <c r="BE19" s="372">
        <f t="shared" si="13"/>
        <v>0</v>
      </c>
      <c r="BF19" s="372">
        <f t="shared" si="34"/>
        <v>0</v>
      </c>
      <c r="BG19" s="371">
        <f t="shared" si="14"/>
        <v>0</v>
      </c>
      <c r="BH19" s="372">
        <f t="shared" si="15"/>
        <v>31314.140000000003</v>
      </c>
      <c r="BI19" s="372">
        <f t="shared" si="35"/>
        <v>-31314.140000000003</v>
      </c>
      <c r="BJ19" s="436"/>
      <c r="BK19" s="160">
        <f>VLOOKUP($B19,Test!$A$5:$I$58,4,0)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'[2]Chain Ten. Assy'!$F23</f>
        <v>0</v>
      </c>
      <c r="F20" s="161">
        <v>0</v>
      </c>
      <c r="G20" s="448">
        <f t="shared" si="16"/>
        <v>0</v>
      </c>
      <c r="H20" s="476">
        <f>'[2]Chain Ten. Assy'!$G23</f>
        <v>0</v>
      </c>
      <c r="I20" s="161">
        <v>0</v>
      </c>
      <c r="J20" s="448">
        <f t="shared" si="17"/>
        <v>0</v>
      </c>
      <c r="K20" s="476">
        <f>'[2]Chain Ten. Assy'!$H23</f>
        <v>0</v>
      </c>
      <c r="L20" s="161">
        <v>0</v>
      </c>
      <c r="M20" s="444">
        <f t="shared" si="18"/>
        <v>0</v>
      </c>
      <c r="N20" s="404">
        <f t="shared" si="7"/>
        <v>0</v>
      </c>
      <c r="O20" s="161">
        <f t="shared" si="7"/>
        <v>0</v>
      </c>
      <c r="P20" s="403">
        <f t="shared" si="19"/>
        <v>0</v>
      </c>
      <c r="Q20" s="161">
        <f>'[2]Chain Ten. Assy'!$I23</f>
        <v>0</v>
      </c>
      <c r="R20" s="161">
        <v>0</v>
      </c>
      <c r="S20" s="462">
        <f t="shared" si="20"/>
        <v>0</v>
      </c>
      <c r="T20" s="161">
        <f>'[2]Chain Ten. Assy'!$J23</f>
        <v>0</v>
      </c>
      <c r="U20" s="161"/>
      <c r="V20" s="462">
        <f t="shared" si="21"/>
        <v>0</v>
      </c>
      <c r="W20" s="161">
        <f>'[2]Chain Ten. Assy'!$K23</f>
        <v>0</v>
      </c>
      <c r="X20" s="161"/>
      <c r="Y20" s="462">
        <f t="shared" si="22"/>
        <v>0</v>
      </c>
      <c r="Z20" s="168">
        <f t="shared" si="8"/>
        <v>0</v>
      </c>
      <c r="AA20" s="161">
        <f t="shared" si="8"/>
        <v>0</v>
      </c>
      <c r="AB20" s="403">
        <f t="shared" si="23"/>
        <v>0</v>
      </c>
      <c r="AC20" s="168">
        <f t="shared" si="24"/>
        <v>0</v>
      </c>
      <c r="AD20" s="161">
        <f t="shared" si="24"/>
        <v>0</v>
      </c>
      <c r="AE20" s="403">
        <f t="shared" si="25"/>
        <v>0</v>
      </c>
      <c r="AF20" s="161">
        <f>'[2]Chain Ten. Assy'!$L23</f>
        <v>0</v>
      </c>
      <c r="AG20" s="161"/>
      <c r="AH20" s="462">
        <f t="shared" si="26"/>
        <v>0</v>
      </c>
      <c r="AI20" s="161">
        <f>'[2]Chain Ten. Assy'!$M23</f>
        <v>0</v>
      </c>
      <c r="AJ20" s="161"/>
      <c r="AK20" s="462">
        <f t="shared" si="27"/>
        <v>0</v>
      </c>
      <c r="AL20" s="161">
        <f>'[2]Chain Ten. Assy'!$N23</f>
        <v>0</v>
      </c>
      <c r="AM20" s="161"/>
      <c r="AN20" s="444">
        <f t="shared" si="28"/>
        <v>0</v>
      </c>
      <c r="AO20" s="404">
        <f t="shared" si="9"/>
        <v>0</v>
      </c>
      <c r="AP20" s="161">
        <f t="shared" si="9"/>
        <v>0</v>
      </c>
      <c r="AQ20" s="403">
        <f t="shared" si="29"/>
        <v>0</v>
      </c>
      <c r="AR20" s="161">
        <f>'[2]Chain Ten. Assy'!$O23</f>
        <v>0</v>
      </c>
      <c r="AS20" s="161"/>
      <c r="AT20" s="462">
        <f t="shared" si="30"/>
        <v>0</v>
      </c>
      <c r="AU20" s="161">
        <f>'[2]Chain Ten. Assy'!$P23</f>
        <v>0</v>
      </c>
      <c r="AV20" s="161"/>
      <c r="AW20" s="462">
        <f t="shared" si="31"/>
        <v>0</v>
      </c>
      <c r="AX20" s="161">
        <f>'[2]Chain Ten. Assy'!$Q23</f>
        <v>0</v>
      </c>
      <c r="AY20" s="161"/>
      <c r="AZ20" s="444">
        <f t="shared" si="32"/>
        <v>0</v>
      </c>
      <c r="BA20" s="496">
        <f t="shared" si="10"/>
        <v>0</v>
      </c>
      <c r="BB20" s="492">
        <f t="shared" si="11"/>
        <v>0</v>
      </c>
      <c r="BC20" s="364">
        <f t="shared" si="33"/>
        <v>0</v>
      </c>
      <c r="BD20" s="371">
        <f t="shared" si="12"/>
        <v>0</v>
      </c>
      <c r="BE20" s="372">
        <f t="shared" si="13"/>
        <v>0</v>
      </c>
      <c r="BF20" s="372">
        <f t="shared" si="34"/>
        <v>0</v>
      </c>
      <c r="BG20" s="371">
        <f t="shared" si="14"/>
        <v>0</v>
      </c>
      <c r="BH20" s="372">
        <f t="shared" si="15"/>
        <v>0</v>
      </c>
      <c r="BI20" s="372">
        <f t="shared" si="35"/>
        <v>0</v>
      </c>
      <c r="BJ20" s="436"/>
      <c r="BK20" s="160">
        <f>VLOOKUP($B20,Test!$A$5:$I$58,4,0)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'[2]Chain Ten. Assy'!$F24</f>
        <v>0</v>
      </c>
      <c r="F21" s="161"/>
      <c r="G21" s="448">
        <f t="shared" si="16"/>
        <v>0</v>
      </c>
      <c r="H21" s="476">
        <f>'[2]Chain Ten. Assy'!$G24</f>
        <v>0</v>
      </c>
      <c r="I21" s="161"/>
      <c r="J21" s="448">
        <f t="shared" si="17"/>
        <v>0</v>
      </c>
      <c r="K21" s="476">
        <f>'[2]Chain Ten. Assy'!$H24</f>
        <v>0</v>
      </c>
      <c r="L21" s="161">
        <v>-20000</v>
      </c>
      <c r="M21" s="444">
        <f t="shared" si="18"/>
        <v>20000</v>
      </c>
      <c r="N21" s="404">
        <f t="shared" si="7"/>
        <v>0</v>
      </c>
      <c r="O21" s="161">
        <f t="shared" si="7"/>
        <v>-20000</v>
      </c>
      <c r="P21" s="403">
        <f t="shared" si="19"/>
        <v>20000</v>
      </c>
      <c r="Q21" s="161">
        <f>'[2]Chain Ten. Assy'!$I24</f>
        <v>0</v>
      </c>
      <c r="R21" s="161">
        <v>-107.28</v>
      </c>
      <c r="S21" s="462">
        <f t="shared" si="20"/>
        <v>107.28</v>
      </c>
      <c r="T21" s="161">
        <f>'[2]Chain Ten. Assy'!$J24</f>
        <v>0</v>
      </c>
      <c r="U21" s="161"/>
      <c r="V21" s="462">
        <f t="shared" si="21"/>
        <v>0</v>
      </c>
      <c r="W21" s="161">
        <f>'[2]Chain Ten. Assy'!$K24</f>
        <v>0</v>
      </c>
      <c r="X21" s="161"/>
      <c r="Y21" s="462">
        <f t="shared" si="22"/>
        <v>0</v>
      </c>
      <c r="Z21" s="168">
        <f t="shared" si="8"/>
        <v>0</v>
      </c>
      <c r="AA21" s="161">
        <f t="shared" si="8"/>
        <v>-107.28</v>
      </c>
      <c r="AB21" s="403">
        <f t="shared" si="23"/>
        <v>107.28</v>
      </c>
      <c r="AC21" s="168">
        <f t="shared" si="24"/>
        <v>0</v>
      </c>
      <c r="AD21" s="161">
        <f t="shared" si="24"/>
        <v>-20107.28</v>
      </c>
      <c r="AE21" s="403">
        <f t="shared" si="25"/>
        <v>20107.28</v>
      </c>
      <c r="AF21" s="161">
        <f>'[2]Chain Ten. Assy'!$L24</f>
        <v>0</v>
      </c>
      <c r="AG21" s="161"/>
      <c r="AH21" s="462">
        <f t="shared" si="26"/>
        <v>0</v>
      </c>
      <c r="AI21" s="161">
        <f>'[2]Chain Ten. Assy'!$M24</f>
        <v>0</v>
      </c>
      <c r="AJ21" s="161"/>
      <c r="AK21" s="462">
        <f t="shared" si="27"/>
        <v>0</v>
      </c>
      <c r="AL21" s="161">
        <f>'[2]Chain Ten. Assy'!$N24</f>
        <v>0</v>
      </c>
      <c r="AM21" s="161"/>
      <c r="AN21" s="444">
        <f t="shared" si="28"/>
        <v>0</v>
      </c>
      <c r="AO21" s="404">
        <f t="shared" si="9"/>
        <v>0</v>
      </c>
      <c r="AP21" s="161">
        <f t="shared" si="9"/>
        <v>0</v>
      </c>
      <c r="AQ21" s="403">
        <f t="shared" si="29"/>
        <v>0</v>
      </c>
      <c r="AR21" s="161">
        <f>'[2]Chain Ten. Assy'!$O24</f>
        <v>0</v>
      </c>
      <c r="AS21" s="161"/>
      <c r="AT21" s="462">
        <f t="shared" si="30"/>
        <v>0</v>
      </c>
      <c r="AU21" s="161">
        <f>'[2]Chain Ten. Assy'!$P24</f>
        <v>0</v>
      </c>
      <c r="AV21" s="161"/>
      <c r="AW21" s="462">
        <f t="shared" si="31"/>
        <v>0</v>
      </c>
      <c r="AX21" s="161">
        <f>'[2]Chain Ten. Assy'!$Q24</f>
        <v>0</v>
      </c>
      <c r="AY21" s="161"/>
      <c r="AZ21" s="444">
        <f t="shared" si="32"/>
        <v>0</v>
      </c>
      <c r="BA21" s="496">
        <f t="shared" si="10"/>
        <v>0</v>
      </c>
      <c r="BB21" s="492">
        <f t="shared" si="11"/>
        <v>0</v>
      </c>
      <c r="BC21" s="364">
        <f t="shared" si="33"/>
        <v>0</v>
      </c>
      <c r="BD21" s="371">
        <f t="shared" si="12"/>
        <v>0</v>
      </c>
      <c r="BE21" s="372">
        <f t="shared" si="13"/>
        <v>0</v>
      </c>
      <c r="BF21" s="372">
        <f t="shared" si="34"/>
        <v>0</v>
      </c>
      <c r="BG21" s="371">
        <f t="shared" si="14"/>
        <v>0</v>
      </c>
      <c r="BH21" s="372">
        <f t="shared" si="15"/>
        <v>-20107.28</v>
      </c>
      <c r="BI21" s="372">
        <f t="shared" si="35"/>
        <v>20107.28</v>
      </c>
      <c r="BJ21" s="436"/>
      <c r="BK21" s="160">
        <f>VLOOKUP($B21,Test!$A$5:$I$58,4,0)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'[2]Chain Ten. Assy'!$F25</f>
        <v>0</v>
      </c>
      <c r="F22" s="161"/>
      <c r="G22" s="448">
        <f t="shared" si="16"/>
        <v>0</v>
      </c>
      <c r="H22" s="476">
        <f>'[2]Chain Ten. Assy'!$G25</f>
        <v>0</v>
      </c>
      <c r="I22" s="161"/>
      <c r="J22" s="448">
        <f t="shared" si="17"/>
        <v>0</v>
      </c>
      <c r="K22" s="476">
        <f>'[2]Chain Ten. Assy'!$H25</f>
        <v>0</v>
      </c>
      <c r="L22" s="161"/>
      <c r="M22" s="444">
        <f t="shared" si="18"/>
        <v>0</v>
      </c>
      <c r="N22" s="404">
        <f t="shared" si="7"/>
        <v>0</v>
      </c>
      <c r="O22" s="161">
        <f t="shared" si="7"/>
        <v>0</v>
      </c>
      <c r="P22" s="403">
        <f t="shared" si="19"/>
        <v>0</v>
      </c>
      <c r="Q22" s="161">
        <f>'[2]Chain Ten. Assy'!$I25</f>
        <v>0</v>
      </c>
      <c r="R22" s="161"/>
      <c r="S22" s="462">
        <f t="shared" si="20"/>
        <v>0</v>
      </c>
      <c r="T22" s="161">
        <f>'[2]Chain Ten. Assy'!$J25</f>
        <v>0</v>
      </c>
      <c r="U22" s="161"/>
      <c r="V22" s="462">
        <f t="shared" si="21"/>
        <v>0</v>
      </c>
      <c r="W22" s="161">
        <f>'[2]Chain Ten. Assy'!$K25</f>
        <v>0</v>
      </c>
      <c r="X22" s="161"/>
      <c r="Y22" s="462">
        <f t="shared" si="22"/>
        <v>0</v>
      </c>
      <c r="Z22" s="168">
        <f t="shared" si="8"/>
        <v>0</v>
      </c>
      <c r="AA22" s="161">
        <f t="shared" si="8"/>
        <v>0</v>
      </c>
      <c r="AB22" s="403">
        <f t="shared" si="23"/>
        <v>0</v>
      </c>
      <c r="AC22" s="168">
        <f t="shared" si="24"/>
        <v>0</v>
      </c>
      <c r="AD22" s="161">
        <f t="shared" si="24"/>
        <v>0</v>
      </c>
      <c r="AE22" s="403">
        <f t="shared" si="25"/>
        <v>0</v>
      </c>
      <c r="AF22" s="161">
        <f>'[2]Chain Ten. Assy'!$L25</f>
        <v>0</v>
      </c>
      <c r="AG22" s="161"/>
      <c r="AH22" s="462">
        <f t="shared" si="26"/>
        <v>0</v>
      </c>
      <c r="AI22" s="161">
        <f>'[2]Chain Ten. Assy'!$M25</f>
        <v>0</v>
      </c>
      <c r="AJ22" s="161"/>
      <c r="AK22" s="462">
        <f t="shared" si="27"/>
        <v>0</v>
      </c>
      <c r="AL22" s="161">
        <f>'[2]Chain Ten. Assy'!$N25</f>
        <v>0</v>
      </c>
      <c r="AM22" s="161"/>
      <c r="AN22" s="444">
        <f t="shared" si="28"/>
        <v>0</v>
      </c>
      <c r="AO22" s="404">
        <f t="shared" si="9"/>
        <v>0</v>
      </c>
      <c r="AP22" s="161">
        <f t="shared" si="9"/>
        <v>0</v>
      </c>
      <c r="AQ22" s="403">
        <f t="shared" si="29"/>
        <v>0</v>
      </c>
      <c r="AR22" s="161">
        <f>'[2]Chain Ten. Assy'!$O25</f>
        <v>0</v>
      </c>
      <c r="AS22" s="161"/>
      <c r="AT22" s="462">
        <f t="shared" si="30"/>
        <v>0</v>
      </c>
      <c r="AU22" s="161">
        <f>'[2]Chain Ten. Assy'!$P25</f>
        <v>0</v>
      </c>
      <c r="AV22" s="161"/>
      <c r="AW22" s="462">
        <f t="shared" si="31"/>
        <v>0</v>
      </c>
      <c r="AX22" s="161">
        <f>'[2]Chain Ten. Assy'!$Q25</f>
        <v>0</v>
      </c>
      <c r="AY22" s="161"/>
      <c r="AZ22" s="444">
        <f t="shared" si="32"/>
        <v>0</v>
      </c>
      <c r="BA22" s="496">
        <f t="shared" si="10"/>
        <v>0</v>
      </c>
      <c r="BB22" s="492">
        <f t="shared" si="11"/>
        <v>0</v>
      </c>
      <c r="BC22" s="364">
        <f t="shared" si="33"/>
        <v>0</v>
      </c>
      <c r="BD22" s="371">
        <f t="shared" si="12"/>
        <v>0</v>
      </c>
      <c r="BE22" s="372">
        <f t="shared" si="13"/>
        <v>0</v>
      </c>
      <c r="BF22" s="372">
        <f t="shared" si="34"/>
        <v>0</v>
      </c>
      <c r="BG22" s="371">
        <f t="shared" si="14"/>
        <v>0</v>
      </c>
      <c r="BH22" s="372">
        <f t="shared" si="15"/>
        <v>0</v>
      </c>
      <c r="BI22" s="372">
        <f t="shared" si="35"/>
        <v>0</v>
      </c>
      <c r="BJ22" s="436"/>
      <c r="BK22" s="160">
        <f>VLOOKUP($B22,Test!$A$5:$I$58,4,0)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'[2]Chain Ten. Assy'!$F26</f>
        <v>0</v>
      </c>
      <c r="F23" s="161"/>
      <c r="G23" s="448">
        <f t="shared" si="16"/>
        <v>0</v>
      </c>
      <c r="H23" s="476">
        <f>'[2]Chain Ten. Assy'!$G26</f>
        <v>0</v>
      </c>
      <c r="I23" s="161"/>
      <c r="J23" s="448">
        <f t="shared" si="17"/>
        <v>0</v>
      </c>
      <c r="K23" s="476">
        <f>'[2]Chain Ten. Assy'!$H26</f>
        <v>0</v>
      </c>
      <c r="L23" s="161"/>
      <c r="M23" s="444">
        <f t="shared" si="18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19"/>
        <v>0</v>
      </c>
      <c r="Q23" s="161">
        <f>'[2]Chain Ten. Assy'!$I26</f>
        <v>0</v>
      </c>
      <c r="R23" s="161"/>
      <c r="S23" s="462">
        <f t="shared" si="20"/>
        <v>0</v>
      </c>
      <c r="T23" s="161">
        <f>'[2]Chain Ten. Assy'!$J26</f>
        <v>0</v>
      </c>
      <c r="U23" s="161"/>
      <c r="V23" s="462">
        <f t="shared" si="21"/>
        <v>0</v>
      </c>
      <c r="W23" s="161">
        <f>'[2]Chain Ten. Assy'!$K26</f>
        <v>0</v>
      </c>
      <c r="X23" s="161"/>
      <c r="Y23" s="462">
        <f t="shared" si="22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3"/>
        <v>0</v>
      </c>
      <c r="AC23" s="168">
        <f t="shared" si="24"/>
        <v>0</v>
      </c>
      <c r="AD23" s="161">
        <f t="shared" si="24"/>
        <v>0</v>
      </c>
      <c r="AE23" s="403">
        <f t="shared" si="25"/>
        <v>0</v>
      </c>
      <c r="AF23" s="161">
        <f>'[2]Chain Ten. Assy'!$L26</f>
        <v>0</v>
      </c>
      <c r="AG23" s="161"/>
      <c r="AH23" s="462">
        <f t="shared" si="26"/>
        <v>0</v>
      </c>
      <c r="AI23" s="161">
        <f>'[2]Chain Ten. Assy'!$M26</f>
        <v>0</v>
      </c>
      <c r="AJ23" s="161"/>
      <c r="AK23" s="462">
        <f t="shared" si="27"/>
        <v>0</v>
      </c>
      <c r="AL23" s="161">
        <f>'[2]Chain Ten. Assy'!$N26</f>
        <v>0</v>
      </c>
      <c r="AM23" s="161"/>
      <c r="AN23" s="444">
        <f t="shared" si="28"/>
        <v>0</v>
      </c>
      <c r="AO23" s="404">
        <f t="shared" si="9"/>
        <v>0</v>
      </c>
      <c r="AP23" s="161">
        <f t="shared" si="9"/>
        <v>0</v>
      </c>
      <c r="AQ23" s="403">
        <f t="shared" si="29"/>
        <v>0</v>
      </c>
      <c r="AR23" s="161">
        <f>'[2]Chain Ten. Assy'!$O26</f>
        <v>0</v>
      </c>
      <c r="AS23" s="161"/>
      <c r="AT23" s="462">
        <f t="shared" si="30"/>
        <v>0</v>
      </c>
      <c r="AU23" s="161">
        <f>'[2]Chain Ten. Assy'!$P26</f>
        <v>0</v>
      </c>
      <c r="AV23" s="161"/>
      <c r="AW23" s="462">
        <f t="shared" si="31"/>
        <v>0</v>
      </c>
      <c r="AX23" s="161">
        <f>'[2]Chain Ten. Assy'!$Q26</f>
        <v>0</v>
      </c>
      <c r="AY23" s="161"/>
      <c r="AZ23" s="444">
        <f t="shared" si="32"/>
        <v>0</v>
      </c>
      <c r="BA23" s="496">
        <f t="shared" si="10"/>
        <v>0</v>
      </c>
      <c r="BB23" s="492">
        <f t="shared" si="11"/>
        <v>0</v>
      </c>
      <c r="BC23" s="364">
        <f t="shared" si="33"/>
        <v>0</v>
      </c>
      <c r="BD23" s="371">
        <f t="shared" si="12"/>
        <v>0</v>
      </c>
      <c r="BE23" s="372">
        <f t="shared" si="13"/>
        <v>0</v>
      </c>
      <c r="BF23" s="372">
        <f t="shared" si="34"/>
        <v>0</v>
      </c>
      <c r="BG23" s="371">
        <f t="shared" si="14"/>
        <v>0</v>
      </c>
      <c r="BH23" s="372">
        <f t="shared" si="15"/>
        <v>0</v>
      </c>
      <c r="BI23" s="372">
        <f t="shared" si="35"/>
        <v>0</v>
      </c>
      <c r="BJ23" s="436"/>
      <c r="BK23" s="160">
        <f>VLOOKUP($B23,Test!$A$5:$I$58,4,0)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'[2]Chain Ten. Assy'!$F27</f>
        <v>42466.882180319997</v>
      </c>
      <c r="F24" s="161">
        <v>17010.349999999999</v>
      </c>
      <c r="G24" s="448">
        <f t="shared" si="16"/>
        <v>25456.532180319999</v>
      </c>
      <c r="H24" s="476">
        <f>'[2]Chain Ten. Assy'!$G27</f>
        <v>20518.271294067188</v>
      </c>
      <c r="I24" s="161">
        <v>50640.52</v>
      </c>
      <c r="J24" s="448">
        <f t="shared" si="17"/>
        <v>-30122.248705932809</v>
      </c>
      <c r="K24" s="476">
        <f>'[2]Chain Ten. Assy'!$H27</f>
        <v>20740.109150035205</v>
      </c>
      <c r="L24" s="161">
        <v>37944.11</v>
      </c>
      <c r="M24" s="444">
        <f t="shared" si="18"/>
        <v>-17204.000849964796</v>
      </c>
      <c r="N24" s="404">
        <f t="shared" si="37"/>
        <v>83725.262624422394</v>
      </c>
      <c r="O24" s="161">
        <f t="shared" si="37"/>
        <v>105594.98</v>
      </c>
      <c r="P24" s="403">
        <f t="shared" si="19"/>
        <v>-21869.717375577602</v>
      </c>
      <c r="Q24" s="161">
        <f>'[2]Chain Ten. Assy'!$I27</f>
        <v>17194.743238579213</v>
      </c>
      <c r="R24" s="161">
        <v>28934.55</v>
      </c>
      <c r="S24" s="462">
        <f t="shared" si="20"/>
        <v>-11739.806761420787</v>
      </c>
      <c r="T24" s="161">
        <f>'[2]Chain Ten. Assy'!$J27</f>
        <v>16438.412266944015</v>
      </c>
      <c r="U24" s="161"/>
      <c r="V24" s="462">
        <f t="shared" si="21"/>
        <v>16438.412266944015</v>
      </c>
      <c r="W24" s="161">
        <f>'[2]Chain Ten. Assy'!$K27</f>
        <v>15524.144069279992</v>
      </c>
      <c r="X24" s="161"/>
      <c r="Y24" s="462">
        <f t="shared" si="22"/>
        <v>15524.144069279992</v>
      </c>
      <c r="Z24" s="168">
        <f t="shared" si="38"/>
        <v>49157.299574803226</v>
      </c>
      <c r="AA24" s="161">
        <f t="shared" si="38"/>
        <v>28934.55</v>
      </c>
      <c r="AB24" s="403">
        <f t="shared" si="23"/>
        <v>20222.749574803227</v>
      </c>
      <c r="AC24" s="168">
        <f t="shared" si="24"/>
        <v>132882.56219922562</v>
      </c>
      <c r="AD24" s="161">
        <f t="shared" si="24"/>
        <v>134529.53</v>
      </c>
      <c r="AE24" s="403">
        <f t="shared" si="25"/>
        <v>-1646.9678007743787</v>
      </c>
      <c r="AF24" s="161">
        <f>'[2]Chain Ten. Assy'!$L27</f>
        <v>33902.300173000003</v>
      </c>
      <c r="AG24" s="161"/>
      <c r="AH24" s="462">
        <f t="shared" si="26"/>
        <v>33902.300173000003</v>
      </c>
      <c r="AI24" s="161">
        <f>'[2]Chain Ten. Assy'!$M27</f>
        <v>15048.153369748794</v>
      </c>
      <c r="AJ24" s="161"/>
      <c r="AK24" s="462">
        <f t="shared" si="27"/>
        <v>15048.153369748794</v>
      </c>
      <c r="AL24" s="161">
        <f>'[2]Chain Ten. Assy'!$N27</f>
        <v>14690.943999732001</v>
      </c>
      <c r="AM24" s="161"/>
      <c r="AN24" s="444">
        <f t="shared" si="28"/>
        <v>14690.943999732001</v>
      </c>
      <c r="AO24" s="404">
        <f t="shared" si="9"/>
        <v>63641.397542480801</v>
      </c>
      <c r="AP24" s="161">
        <f t="shared" si="9"/>
        <v>0</v>
      </c>
      <c r="AQ24" s="403">
        <f t="shared" si="29"/>
        <v>63641.397542480801</v>
      </c>
      <c r="AR24" s="161">
        <f>'[2]Chain Ten. Assy'!$O27</f>
        <v>13821.027874667998</v>
      </c>
      <c r="AS24" s="161"/>
      <c r="AT24" s="462">
        <f t="shared" si="30"/>
        <v>13821.027874667998</v>
      </c>
      <c r="AU24" s="161">
        <f>'[2]Chain Ten. Assy'!$P27</f>
        <v>15429.109391733607</v>
      </c>
      <c r="AV24" s="161"/>
      <c r="AW24" s="462">
        <f t="shared" si="31"/>
        <v>15429.109391733607</v>
      </c>
      <c r="AX24" s="161">
        <f>'[2]Chain Ten. Assy'!$Q27</f>
        <v>20419.239309792007</v>
      </c>
      <c r="AY24" s="161"/>
      <c r="AZ24" s="444">
        <f t="shared" si="32"/>
        <v>20419.239309792007</v>
      </c>
      <c r="BA24" s="496">
        <f t="shared" si="10"/>
        <v>49669.376576193608</v>
      </c>
      <c r="BB24" s="492">
        <f t="shared" si="11"/>
        <v>0</v>
      </c>
      <c r="BC24" s="364">
        <f t="shared" si="33"/>
        <v>49669.376576193608</v>
      </c>
      <c r="BD24" s="371">
        <f t="shared" si="12"/>
        <v>113310.77411867442</v>
      </c>
      <c r="BE24" s="372">
        <f t="shared" si="13"/>
        <v>0</v>
      </c>
      <c r="BF24" s="372">
        <f t="shared" si="34"/>
        <v>113310.77411867442</v>
      </c>
      <c r="BG24" s="371">
        <f t="shared" si="14"/>
        <v>246193.33631790004</v>
      </c>
      <c r="BH24" s="372">
        <f t="shared" si="15"/>
        <v>134529.53</v>
      </c>
      <c r="BI24" s="372">
        <f t="shared" si="35"/>
        <v>111663.80631790005</v>
      </c>
      <c r="BJ24" s="436"/>
      <c r="BK24" s="160">
        <f>VLOOKUP($B24,Test!$A$5:$I$58,4,0)</f>
        <v>19266.599999999999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'[2]Chain Ten. Assy'!$F28</f>
        <v>0</v>
      </c>
      <c r="F25" s="161"/>
      <c r="G25" s="448">
        <f t="shared" si="16"/>
        <v>0</v>
      </c>
      <c r="H25" s="476">
        <f>'[2]Chain Ten. Assy'!$G28</f>
        <v>0</v>
      </c>
      <c r="I25" s="161"/>
      <c r="J25" s="448">
        <f t="shared" si="17"/>
        <v>0</v>
      </c>
      <c r="K25" s="476">
        <f>'[2]Chain Ten. Assy'!$H28</f>
        <v>0</v>
      </c>
      <c r="L25" s="161"/>
      <c r="M25" s="444">
        <f t="shared" si="18"/>
        <v>0</v>
      </c>
      <c r="N25" s="404">
        <f t="shared" si="37"/>
        <v>0</v>
      </c>
      <c r="O25" s="161">
        <f t="shared" si="37"/>
        <v>0</v>
      </c>
      <c r="P25" s="403">
        <f t="shared" si="19"/>
        <v>0</v>
      </c>
      <c r="Q25" s="161">
        <f>'[2]Chain Ten. Assy'!$I28</f>
        <v>0</v>
      </c>
      <c r="R25" s="161"/>
      <c r="S25" s="462">
        <f t="shared" si="20"/>
        <v>0</v>
      </c>
      <c r="T25" s="161">
        <f>'[2]Chain Ten. Assy'!$J28</f>
        <v>0</v>
      </c>
      <c r="U25" s="161"/>
      <c r="V25" s="462">
        <f t="shared" si="21"/>
        <v>0</v>
      </c>
      <c r="W25" s="161">
        <f>'[2]Chain Ten. Assy'!$K28</f>
        <v>0</v>
      </c>
      <c r="X25" s="161"/>
      <c r="Y25" s="462">
        <f t="shared" si="22"/>
        <v>0</v>
      </c>
      <c r="Z25" s="168">
        <f t="shared" si="38"/>
        <v>0</v>
      </c>
      <c r="AA25" s="161">
        <f t="shared" si="38"/>
        <v>0</v>
      </c>
      <c r="AB25" s="403">
        <f t="shared" si="23"/>
        <v>0</v>
      </c>
      <c r="AC25" s="168">
        <f t="shared" si="24"/>
        <v>0</v>
      </c>
      <c r="AD25" s="161">
        <f t="shared" si="24"/>
        <v>0</v>
      </c>
      <c r="AE25" s="403">
        <f t="shared" si="25"/>
        <v>0</v>
      </c>
      <c r="AF25" s="161">
        <f>'[2]Chain Ten. Assy'!$L28</f>
        <v>0</v>
      </c>
      <c r="AG25" s="161"/>
      <c r="AH25" s="462">
        <f t="shared" si="26"/>
        <v>0</v>
      </c>
      <c r="AI25" s="161">
        <f>'[2]Chain Ten. Assy'!$M28</f>
        <v>0</v>
      </c>
      <c r="AJ25" s="161"/>
      <c r="AK25" s="462">
        <f t="shared" si="27"/>
        <v>0</v>
      </c>
      <c r="AL25" s="161">
        <f>'[2]Chain Ten. Assy'!$N28</f>
        <v>0</v>
      </c>
      <c r="AM25" s="161"/>
      <c r="AN25" s="444">
        <f t="shared" si="28"/>
        <v>0</v>
      </c>
      <c r="AO25" s="404">
        <f t="shared" si="9"/>
        <v>0</v>
      </c>
      <c r="AP25" s="161">
        <f t="shared" si="9"/>
        <v>0</v>
      </c>
      <c r="AQ25" s="403">
        <f t="shared" si="29"/>
        <v>0</v>
      </c>
      <c r="AR25" s="161">
        <f>'[2]Chain Ten. Assy'!$O28</f>
        <v>0</v>
      </c>
      <c r="AS25" s="161"/>
      <c r="AT25" s="462">
        <f t="shared" si="30"/>
        <v>0</v>
      </c>
      <c r="AU25" s="161">
        <f>'[2]Chain Ten. Assy'!$P28</f>
        <v>0</v>
      </c>
      <c r="AV25" s="161"/>
      <c r="AW25" s="462">
        <f t="shared" si="31"/>
        <v>0</v>
      </c>
      <c r="AX25" s="161">
        <f>'[2]Chain Ten. Assy'!$Q28</f>
        <v>0</v>
      </c>
      <c r="AY25" s="161"/>
      <c r="AZ25" s="444">
        <f t="shared" si="32"/>
        <v>0</v>
      </c>
      <c r="BA25" s="496">
        <f t="shared" si="10"/>
        <v>0</v>
      </c>
      <c r="BB25" s="492">
        <f t="shared" si="11"/>
        <v>0</v>
      </c>
      <c r="BC25" s="364">
        <f t="shared" si="33"/>
        <v>0</v>
      </c>
      <c r="BD25" s="371">
        <f t="shared" si="12"/>
        <v>0</v>
      </c>
      <c r="BE25" s="372">
        <f t="shared" si="13"/>
        <v>0</v>
      </c>
      <c r="BF25" s="372">
        <f t="shared" si="34"/>
        <v>0</v>
      </c>
      <c r="BG25" s="371">
        <f t="shared" si="14"/>
        <v>0</v>
      </c>
      <c r="BH25" s="372">
        <f t="shared" si="15"/>
        <v>0</v>
      </c>
      <c r="BI25" s="372">
        <f t="shared" si="35"/>
        <v>0</v>
      </c>
      <c r="BJ25" s="436"/>
      <c r="BK25" s="160">
        <f>VLOOKUP($B25,Test!$A$5:$I$58,4,0)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'[2]Chain Ten. Assy'!$F29</f>
        <v>0</v>
      </c>
      <c r="F26" s="161"/>
      <c r="G26" s="448">
        <f t="shared" si="16"/>
        <v>0</v>
      </c>
      <c r="H26" s="476">
        <f>'[2]Chain Ten. Assy'!$G29</f>
        <v>0</v>
      </c>
      <c r="I26" s="161"/>
      <c r="J26" s="448">
        <f t="shared" si="17"/>
        <v>0</v>
      </c>
      <c r="K26" s="476">
        <f>'[2]Chain Ten. Assy'!$H29</f>
        <v>0</v>
      </c>
      <c r="L26" s="161"/>
      <c r="M26" s="444">
        <f t="shared" si="18"/>
        <v>0</v>
      </c>
      <c r="N26" s="404">
        <f t="shared" si="37"/>
        <v>0</v>
      </c>
      <c r="O26" s="161">
        <f t="shared" si="37"/>
        <v>0</v>
      </c>
      <c r="P26" s="403">
        <f t="shared" si="19"/>
        <v>0</v>
      </c>
      <c r="Q26" s="161">
        <f>'[2]Chain Ten. Assy'!$I29</f>
        <v>0</v>
      </c>
      <c r="R26" s="161"/>
      <c r="S26" s="462">
        <f t="shared" si="20"/>
        <v>0</v>
      </c>
      <c r="T26" s="161">
        <f>'[2]Chain Ten. Assy'!$J29</f>
        <v>0</v>
      </c>
      <c r="U26" s="161"/>
      <c r="V26" s="462">
        <f t="shared" si="21"/>
        <v>0</v>
      </c>
      <c r="W26" s="161">
        <f>'[2]Chain Ten. Assy'!$K29</f>
        <v>0</v>
      </c>
      <c r="X26" s="161"/>
      <c r="Y26" s="462">
        <f t="shared" si="22"/>
        <v>0</v>
      </c>
      <c r="Z26" s="168">
        <f t="shared" si="38"/>
        <v>0</v>
      </c>
      <c r="AA26" s="161">
        <f t="shared" si="38"/>
        <v>0</v>
      </c>
      <c r="AB26" s="403">
        <f t="shared" si="23"/>
        <v>0</v>
      </c>
      <c r="AC26" s="168">
        <f t="shared" si="24"/>
        <v>0</v>
      </c>
      <c r="AD26" s="161">
        <f t="shared" si="24"/>
        <v>0</v>
      </c>
      <c r="AE26" s="403">
        <f t="shared" si="25"/>
        <v>0</v>
      </c>
      <c r="AF26" s="161">
        <f>'[2]Chain Ten. Assy'!$L29</f>
        <v>0</v>
      </c>
      <c r="AG26" s="161"/>
      <c r="AH26" s="462">
        <f t="shared" si="26"/>
        <v>0</v>
      </c>
      <c r="AI26" s="161">
        <f>'[2]Chain Ten. Assy'!$M29</f>
        <v>0</v>
      </c>
      <c r="AJ26" s="161"/>
      <c r="AK26" s="462">
        <f t="shared" si="27"/>
        <v>0</v>
      </c>
      <c r="AL26" s="161">
        <f>'[2]Chain Ten. Assy'!$N29</f>
        <v>0</v>
      </c>
      <c r="AM26" s="161"/>
      <c r="AN26" s="444">
        <f t="shared" si="28"/>
        <v>0</v>
      </c>
      <c r="AO26" s="404">
        <f t="shared" si="9"/>
        <v>0</v>
      </c>
      <c r="AP26" s="161">
        <f t="shared" si="9"/>
        <v>0</v>
      </c>
      <c r="AQ26" s="403">
        <f t="shared" si="29"/>
        <v>0</v>
      </c>
      <c r="AR26" s="161">
        <f>'[2]Chain Ten. Assy'!$O29</f>
        <v>0</v>
      </c>
      <c r="AS26" s="161"/>
      <c r="AT26" s="462">
        <f t="shared" si="30"/>
        <v>0</v>
      </c>
      <c r="AU26" s="161">
        <f>'[2]Chain Ten. Assy'!$P29</f>
        <v>0</v>
      </c>
      <c r="AV26" s="161"/>
      <c r="AW26" s="462">
        <f t="shared" si="31"/>
        <v>0</v>
      </c>
      <c r="AX26" s="161">
        <f>'[2]Chain Ten. Assy'!$Q29</f>
        <v>0</v>
      </c>
      <c r="AY26" s="161"/>
      <c r="AZ26" s="444">
        <f t="shared" si="32"/>
        <v>0</v>
      </c>
      <c r="BA26" s="496">
        <f t="shared" si="10"/>
        <v>0</v>
      </c>
      <c r="BB26" s="492">
        <f t="shared" si="11"/>
        <v>0</v>
      </c>
      <c r="BC26" s="364">
        <f t="shared" si="33"/>
        <v>0</v>
      </c>
      <c r="BD26" s="371">
        <f t="shared" si="12"/>
        <v>0</v>
      </c>
      <c r="BE26" s="372">
        <f t="shared" si="13"/>
        <v>0</v>
      </c>
      <c r="BF26" s="372">
        <f t="shared" si="34"/>
        <v>0</v>
      </c>
      <c r="BG26" s="371">
        <f t="shared" si="14"/>
        <v>0</v>
      </c>
      <c r="BH26" s="372">
        <f t="shared" si="15"/>
        <v>0</v>
      </c>
      <c r="BI26" s="372">
        <f t="shared" si="35"/>
        <v>0</v>
      </c>
      <c r="BJ26" s="436"/>
      <c r="BK26" s="160">
        <f>VLOOKUP($B26,Test!$A$5:$I$58,4,0)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'[2]Chain Ten. Assy'!$F30</f>
        <v>0</v>
      </c>
      <c r="F27" s="161"/>
      <c r="G27" s="448">
        <f t="shared" si="16"/>
        <v>0</v>
      </c>
      <c r="H27" s="476">
        <f>'[2]Chain Ten. Assy'!$G30</f>
        <v>0</v>
      </c>
      <c r="I27" s="161"/>
      <c r="J27" s="448">
        <f t="shared" si="17"/>
        <v>0</v>
      </c>
      <c r="K27" s="476">
        <f>'[2]Chain Ten. Assy'!$H30</f>
        <v>0</v>
      </c>
      <c r="L27" s="161"/>
      <c r="M27" s="444">
        <f t="shared" si="18"/>
        <v>0</v>
      </c>
      <c r="N27" s="404">
        <f t="shared" si="37"/>
        <v>0</v>
      </c>
      <c r="O27" s="161">
        <f t="shared" si="37"/>
        <v>0</v>
      </c>
      <c r="P27" s="403">
        <f t="shared" si="19"/>
        <v>0</v>
      </c>
      <c r="Q27" s="161">
        <f>'[2]Chain Ten. Assy'!$I30</f>
        <v>0</v>
      </c>
      <c r="R27" s="161"/>
      <c r="S27" s="462">
        <f t="shared" si="20"/>
        <v>0</v>
      </c>
      <c r="T27" s="161">
        <f>'[2]Chain Ten. Assy'!$J30</f>
        <v>0</v>
      </c>
      <c r="U27" s="161"/>
      <c r="V27" s="462">
        <f t="shared" si="21"/>
        <v>0</v>
      </c>
      <c r="W27" s="161">
        <f>'[2]Chain Ten. Assy'!$K30</f>
        <v>0</v>
      </c>
      <c r="X27" s="161"/>
      <c r="Y27" s="462">
        <f t="shared" si="22"/>
        <v>0</v>
      </c>
      <c r="Z27" s="168">
        <f t="shared" si="38"/>
        <v>0</v>
      </c>
      <c r="AA27" s="161">
        <f t="shared" si="38"/>
        <v>0</v>
      </c>
      <c r="AB27" s="403">
        <f t="shared" si="23"/>
        <v>0</v>
      </c>
      <c r="AC27" s="168">
        <f t="shared" si="24"/>
        <v>0</v>
      </c>
      <c r="AD27" s="161">
        <f t="shared" si="24"/>
        <v>0</v>
      </c>
      <c r="AE27" s="403">
        <f t="shared" si="25"/>
        <v>0</v>
      </c>
      <c r="AF27" s="161">
        <f>'[2]Chain Ten. Assy'!$L30</f>
        <v>0</v>
      </c>
      <c r="AG27" s="161"/>
      <c r="AH27" s="462">
        <f t="shared" si="26"/>
        <v>0</v>
      </c>
      <c r="AI27" s="161">
        <f>'[2]Chain Ten. Assy'!$M30</f>
        <v>0</v>
      </c>
      <c r="AJ27" s="161"/>
      <c r="AK27" s="462">
        <f t="shared" si="27"/>
        <v>0</v>
      </c>
      <c r="AL27" s="161">
        <f>'[2]Chain Ten. Assy'!$N30</f>
        <v>0</v>
      </c>
      <c r="AM27" s="161"/>
      <c r="AN27" s="444">
        <f t="shared" si="28"/>
        <v>0</v>
      </c>
      <c r="AO27" s="404">
        <f t="shared" si="9"/>
        <v>0</v>
      </c>
      <c r="AP27" s="161">
        <f t="shared" si="9"/>
        <v>0</v>
      </c>
      <c r="AQ27" s="403">
        <f t="shared" si="29"/>
        <v>0</v>
      </c>
      <c r="AR27" s="161">
        <f>'[2]Chain Ten. Assy'!$O30</f>
        <v>0</v>
      </c>
      <c r="AS27" s="161"/>
      <c r="AT27" s="462">
        <f t="shared" si="30"/>
        <v>0</v>
      </c>
      <c r="AU27" s="161">
        <f>'[2]Chain Ten. Assy'!$P30</f>
        <v>0</v>
      </c>
      <c r="AV27" s="161"/>
      <c r="AW27" s="462">
        <f t="shared" si="31"/>
        <v>0</v>
      </c>
      <c r="AX27" s="161">
        <f>'[2]Chain Ten. Assy'!$Q30</f>
        <v>0</v>
      </c>
      <c r="AY27" s="161"/>
      <c r="AZ27" s="444">
        <f t="shared" si="32"/>
        <v>0</v>
      </c>
      <c r="BA27" s="496">
        <f t="shared" si="10"/>
        <v>0</v>
      </c>
      <c r="BB27" s="492">
        <f t="shared" si="11"/>
        <v>0</v>
      </c>
      <c r="BC27" s="364">
        <f t="shared" si="33"/>
        <v>0</v>
      </c>
      <c r="BD27" s="371">
        <f t="shared" si="12"/>
        <v>0</v>
      </c>
      <c r="BE27" s="372">
        <f t="shared" si="13"/>
        <v>0</v>
      </c>
      <c r="BF27" s="372">
        <f t="shared" si="34"/>
        <v>0</v>
      </c>
      <c r="BG27" s="371">
        <f t="shared" si="14"/>
        <v>0</v>
      </c>
      <c r="BH27" s="372">
        <f t="shared" si="15"/>
        <v>0</v>
      </c>
      <c r="BI27" s="372">
        <f t="shared" si="35"/>
        <v>0</v>
      </c>
      <c r="BJ27" s="436"/>
      <c r="BK27" s="160">
        <f>VLOOKUP($B27,Test!$A$5:$I$58,4,0)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'[2]Chain Ten. Assy'!$F31</f>
        <v>0</v>
      </c>
      <c r="F28" s="161"/>
      <c r="G28" s="448">
        <f t="shared" si="16"/>
        <v>0</v>
      </c>
      <c r="H28" s="476">
        <f>'[2]Chain Ten. Assy'!$G31</f>
        <v>0</v>
      </c>
      <c r="I28" s="161"/>
      <c r="J28" s="448">
        <f t="shared" si="17"/>
        <v>0</v>
      </c>
      <c r="K28" s="476">
        <f>'[2]Chain Ten. Assy'!$H31</f>
        <v>0</v>
      </c>
      <c r="L28" s="161"/>
      <c r="M28" s="444">
        <f t="shared" si="18"/>
        <v>0</v>
      </c>
      <c r="N28" s="404">
        <f t="shared" si="37"/>
        <v>0</v>
      </c>
      <c r="O28" s="161">
        <f t="shared" si="37"/>
        <v>0</v>
      </c>
      <c r="P28" s="403">
        <f t="shared" si="19"/>
        <v>0</v>
      </c>
      <c r="Q28" s="161">
        <f>'[2]Chain Ten. Assy'!$I31</f>
        <v>0</v>
      </c>
      <c r="R28" s="161"/>
      <c r="S28" s="462">
        <f t="shared" si="20"/>
        <v>0</v>
      </c>
      <c r="T28" s="161">
        <f>'[2]Chain Ten. Assy'!$J31</f>
        <v>0</v>
      </c>
      <c r="U28" s="161"/>
      <c r="V28" s="462">
        <f t="shared" si="21"/>
        <v>0</v>
      </c>
      <c r="W28" s="161">
        <f>'[2]Chain Ten. Assy'!$K31</f>
        <v>0</v>
      </c>
      <c r="X28" s="161"/>
      <c r="Y28" s="462">
        <f t="shared" si="22"/>
        <v>0</v>
      </c>
      <c r="Z28" s="168">
        <f t="shared" si="38"/>
        <v>0</v>
      </c>
      <c r="AA28" s="161">
        <f t="shared" si="38"/>
        <v>0</v>
      </c>
      <c r="AB28" s="403">
        <f t="shared" si="23"/>
        <v>0</v>
      </c>
      <c r="AC28" s="168">
        <f t="shared" si="24"/>
        <v>0</v>
      </c>
      <c r="AD28" s="161">
        <f t="shared" si="24"/>
        <v>0</v>
      </c>
      <c r="AE28" s="403">
        <f t="shared" si="25"/>
        <v>0</v>
      </c>
      <c r="AF28" s="161">
        <f>'[2]Chain Ten. Assy'!$L31</f>
        <v>0</v>
      </c>
      <c r="AG28" s="161"/>
      <c r="AH28" s="462">
        <f t="shared" si="26"/>
        <v>0</v>
      </c>
      <c r="AI28" s="161">
        <f>'[2]Chain Ten. Assy'!$M31</f>
        <v>0</v>
      </c>
      <c r="AJ28" s="161"/>
      <c r="AK28" s="462">
        <f t="shared" si="27"/>
        <v>0</v>
      </c>
      <c r="AL28" s="161">
        <f>'[2]Chain Ten. Assy'!$N31</f>
        <v>0</v>
      </c>
      <c r="AM28" s="161"/>
      <c r="AN28" s="444">
        <f t="shared" si="28"/>
        <v>0</v>
      </c>
      <c r="AO28" s="404">
        <f t="shared" si="9"/>
        <v>0</v>
      </c>
      <c r="AP28" s="161">
        <f t="shared" si="9"/>
        <v>0</v>
      </c>
      <c r="AQ28" s="403">
        <f t="shared" si="29"/>
        <v>0</v>
      </c>
      <c r="AR28" s="161">
        <f>'[2]Chain Ten. Assy'!$O31</f>
        <v>0</v>
      </c>
      <c r="AS28" s="161"/>
      <c r="AT28" s="462">
        <f t="shared" si="30"/>
        <v>0</v>
      </c>
      <c r="AU28" s="161">
        <f>'[2]Chain Ten. Assy'!$P31</f>
        <v>0</v>
      </c>
      <c r="AV28" s="161"/>
      <c r="AW28" s="462">
        <f t="shared" si="31"/>
        <v>0</v>
      </c>
      <c r="AX28" s="161">
        <f>'[2]Chain Ten. Assy'!$Q31</f>
        <v>0</v>
      </c>
      <c r="AY28" s="161"/>
      <c r="AZ28" s="444">
        <f t="shared" si="32"/>
        <v>0</v>
      </c>
      <c r="BA28" s="496">
        <f t="shared" si="10"/>
        <v>0</v>
      </c>
      <c r="BB28" s="492">
        <f t="shared" si="11"/>
        <v>0</v>
      </c>
      <c r="BC28" s="364">
        <f t="shared" si="33"/>
        <v>0</v>
      </c>
      <c r="BD28" s="371">
        <f t="shared" si="12"/>
        <v>0</v>
      </c>
      <c r="BE28" s="372">
        <f t="shared" si="13"/>
        <v>0</v>
      </c>
      <c r="BF28" s="372">
        <f t="shared" si="34"/>
        <v>0</v>
      </c>
      <c r="BG28" s="371">
        <f t="shared" si="14"/>
        <v>0</v>
      </c>
      <c r="BH28" s="372">
        <f t="shared" si="15"/>
        <v>0</v>
      </c>
      <c r="BI28" s="372">
        <f t="shared" si="35"/>
        <v>0</v>
      </c>
      <c r="BJ28" s="436"/>
      <c r="BK28" s="160">
        <f>VLOOKUP($B28,Test!$A$5:$I$58,4,0)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'[2]Chain Ten. Assy'!$F32</f>
        <v>20305.930499999999</v>
      </c>
      <c r="F29" s="161">
        <v>15909.19</v>
      </c>
      <c r="G29" s="448">
        <f t="shared" si="16"/>
        <v>4396.7404999999981</v>
      </c>
      <c r="H29" s="476">
        <f>'[2]Chain Ten. Assy'!$G32</f>
        <v>20095.81160999999</v>
      </c>
      <c r="I29" s="161">
        <v>24762.75</v>
      </c>
      <c r="J29" s="448">
        <f t="shared" si="17"/>
        <v>-4666.9383900000103</v>
      </c>
      <c r="K29" s="476">
        <f>'[2]Chain Ten. Assy'!$H32</f>
        <v>19653.368060000008</v>
      </c>
      <c r="L29" s="161">
        <v>22343.4</v>
      </c>
      <c r="M29" s="444">
        <f t="shared" si="18"/>
        <v>-2690.0319399999935</v>
      </c>
      <c r="N29" s="404">
        <f>+E29+H29+K29</f>
        <v>60055.11017</v>
      </c>
      <c r="O29" s="161">
        <f>+F29+I29+L29</f>
        <v>63015.340000000004</v>
      </c>
      <c r="P29" s="403">
        <f t="shared" si="19"/>
        <v>-2960.2298300000039</v>
      </c>
      <c r="Q29" s="161">
        <f>'[2]Chain Ten. Assy'!$I32</f>
        <v>20816.683560000012</v>
      </c>
      <c r="R29" s="161">
        <v>21675.88</v>
      </c>
      <c r="S29" s="462">
        <f t="shared" si="20"/>
        <v>-859.1964399999888</v>
      </c>
      <c r="T29" s="161">
        <f>'[2]Chain Ten. Assy'!$J32</f>
        <v>20335.927200000016</v>
      </c>
      <c r="U29" s="161"/>
      <c r="V29" s="462">
        <f t="shared" si="21"/>
        <v>20335.927200000016</v>
      </c>
      <c r="W29" s="161">
        <f>'[2]Chain Ten. Assy'!$K32</f>
        <v>18749.34599999999</v>
      </c>
      <c r="X29" s="161"/>
      <c r="Y29" s="462">
        <f t="shared" si="22"/>
        <v>18749.34599999999</v>
      </c>
      <c r="Z29" s="168">
        <f>+Q29+T29+W29</f>
        <v>59901.956760000015</v>
      </c>
      <c r="AA29" s="161">
        <f>+R29+U29+X29</f>
        <v>21675.88</v>
      </c>
      <c r="AB29" s="403">
        <f t="shared" si="23"/>
        <v>38226.076760000011</v>
      </c>
      <c r="AC29" s="168">
        <f t="shared" si="24"/>
        <v>119957.06693000002</v>
      </c>
      <c r="AD29" s="161">
        <f t="shared" si="24"/>
        <v>84691.22</v>
      </c>
      <c r="AE29" s="403">
        <f t="shared" si="25"/>
        <v>35265.846930000014</v>
      </c>
      <c r="AF29" s="161">
        <f>'[2]Chain Ten. Assy'!$L32</f>
        <v>21395.570000000007</v>
      </c>
      <c r="AG29" s="161"/>
      <c r="AH29" s="462">
        <f t="shared" si="26"/>
        <v>21395.570000000007</v>
      </c>
      <c r="AI29" s="161">
        <f>'[2]Chain Ten. Assy'!$M32</f>
        <v>16296.863489999992</v>
      </c>
      <c r="AJ29" s="161"/>
      <c r="AK29" s="462">
        <f t="shared" si="27"/>
        <v>16296.863489999992</v>
      </c>
      <c r="AL29" s="161">
        <f>'[2]Chain Ten. Assy'!$N32</f>
        <v>16276.236075000001</v>
      </c>
      <c r="AM29" s="161"/>
      <c r="AN29" s="444">
        <f t="shared" si="28"/>
        <v>16276.236075000001</v>
      </c>
      <c r="AO29" s="404">
        <f t="shared" si="9"/>
        <v>53968.669564999997</v>
      </c>
      <c r="AP29" s="161">
        <f t="shared" si="9"/>
        <v>0</v>
      </c>
      <c r="AQ29" s="403">
        <f t="shared" si="29"/>
        <v>53968.669564999997</v>
      </c>
      <c r="AR29" s="161">
        <f>'[2]Chain Ten. Assy'!$O32</f>
        <v>17455.295024999999</v>
      </c>
      <c r="AS29" s="161"/>
      <c r="AT29" s="462">
        <f t="shared" si="30"/>
        <v>17455.295024999999</v>
      </c>
      <c r="AU29" s="161">
        <f>'[2]Chain Ten. Assy'!$P32</f>
        <v>19276.306830000009</v>
      </c>
      <c r="AV29" s="161"/>
      <c r="AW29" s="462">
        <f t="shared" si="31"/>
        <v>19276.306830000009</v>
      </c>
      <c r="AX29" s="161">
        <f>'[2]Chain Ten. Assy'!$Q32</f>
        <v>18119.500275000006</v>
      </c>
      <c r="AY29" s="161"/>
      <c r="AZ29" s="444">
        <f t="shared" si="32"/>
        <v>18119.500275000006</v>
      </c>
      <c r="BA29" s="496">
        <f t="shared" si="10"/>
        <v>54851.102130000014</v>
      </c>
      <c r="BB29" s="492">
        <f t="shared" si="11"/>
        <v>0</v>
      </c>
      <c r="BC29" s="364">
        <f t="shared" si="33"/>
        <v>54851.102130000014</v>
      </c>
      <c r="BD29" s="371">
        <f t="shared" si="12"/>
        <v>108819.771695</v>
      </c>
      <c r="BE29" s="372">
        <f t="shared" si="13"/>
        <v>0</v>
      </c>
      <c r="BF29" s="372">
        <f t="shared" si="34"/>
        <v>108819.771695</v>
      </c>
      <c r="BG29" s="371">
        <f t="shared" si="14"/>
        <v>228776.83862500003</v>
      </c>
      <c r="BH29" s="372">
        <f t="shared" si="15"/>
        <v>84691.22</v>
      </c>
      <c r="BI29" s="372">
        <f t="shared" si="35"/>
        <v>144085.61862500003</v>
      </c>
      <c r="BJ29" s="436"/>
      <c r="BK29" s="160">
        <f>VLOOKUP($B29,Test!$A$5:$I$58,4,0)</f>
        <v>10365.85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'[2]Chain Ten. Assy'!$F33</f>
        <v>0</v>
      </c>
      <c r="F30" s="161"/>
      <c r="G30" s="448">
        <f t="shared" si="16"/>
        <v>0</v>
      </c>
      <c r="H30" s="476">
        <f>'[2]Chain Ten. Assy'!$G33</f>
        <v>0</v>
      </c>
      <c r="I30" s="161"/>
      <c r="J30" s="448">
        <f t="shared" si="17"/>
        <v>0</v>
      </c>
      <c r="K30" s="476">
        <f>'[2]Chain Ten. Assy'!$H33</f>
        <v>0</v>
      </c>
      <c r="L30" s="161"/>
      <c r="M30" s="444">
        <f t="shared" si="18"/>
        <v>0</v>
      </c>
      <c r="N30" s="404">
        <f t="shared" ref="N30:O39" si="39">+E30+H30+K30</f>
        <v>0</v>
      </c>
      <c r="O30" s="161">
        <f t="shared" si="39"/>
        <v>0</v>
      </c>
      <c r="P30" s="403">
        <f t="shared" si="19"/>
        <v>0</v>
      </c>
      <c r="Q30" s="161">
        <f>'[2]Chain Ten. Assy'!$I33</f>
        <v>0</v>
      </c>
      <c r="R30" s="161"/>
      <c r="S30" s="462">
        <f t="shared" si="20"/>
        <v>0</v>
      </c>
      <c r="T30" s="161">
        <f>'[2]Chain Ten. Assy'!$J33</f>
        <v>0</v>
      </c>
      <c r="U30" s="161"/>
      <c r="V30" s="462">
        <f t="shared" si="21"/>
        <v>0</v>
      </c>
      <c r="W30" s="161">
        <f>'[2]Chain Ten. Assy'!$K33</f>
        <v>0</v>
      </c>
      <c r="X30" s="161"/>
      <c r="Y30" s="462">
        <f t="shared" si="22"/>
        <v>0</v>
      </c>
      <c r="Z30" s="168">
        <f t="shared" ref="Z30:AA39" si="40">+Q30+T30+W30</f>
        <v>0</v>
      </c>
      <c r="AA30" s="161">
        <f t="shared" si="40"/>
        <v>0</v>
      </c>
      <c r="AB30" s="403">
        <f t="shared" si="23"/>
        <v>0</v>
      </c>
      <c r="AC30" s="168">
        <f t="shared" si="24"/>
        <v>0</v>
      </c>
      <c r="AD30" s="161">
        <f t="shared" si="24"/>
        <v>0</v>
      </c>
      <c r="AE30" s="403">
        <f t="shared" si="25"/>
        <v>0</v>
      </c>
      <c r="AF30" s="161">
        <f>'[2]Chain Ten. Assy'!$L33</f>
        <v>0</v>
      </c>
      <c r="AG30" s="161"/>
      <c r="AH30" s="462">
        <f t="shared" si="26"/>
        <v>0</v>
      </c>
      <c r="AI30" s="161">
        <f>'[2]Chain Ten. Assy'!$M33</f>
        <v>0</v>
      </c>
      <c r="AJ30" s="161"/>
      <c r="AK30" s="462">
        <f t="shared" si="27"/>
        <v>0</v>
      </c>
      <c r="AL30" s="161">
        <f>'[2]Chain Ten. Assy'!$N33</f>
        <v>0</v>
      </c>
      <c r="AM30" s="161"/>
      <c r="AN30" s="444">
        <f t="shared" si="28"/>
        <v>0</v>
      </c>
      <c r="AO30" s="404">
        <f t="shared" si="9"/>
        <v>0</v>
      </c>
      <c r="AP30" s="161">
        <f t="shared" si="9"/>
        <v>0</v>
      </c>
      <c r="AQ30" s="403">
        <f t="shared" si="29"/>
        <v>0</v>
      </c>
      <c r="AR30" s="161">
        <f>'[2]Chain Ten. Assy'!$O33</f>
        <v>0</v>
      </c>
      <c r="AS30" s="161"/>
      <c r="AT30" s="462">
        <f t="shared" si="30"/>
        <v>0</v>
      </c>
      <c r="AU30" s="161">
        <f>'[2]Chain Ten. Assy'!$P33</f>
        <v>0</v>
      </c>
      <c r="AV30" s="161"/>
      <c r="AW30" s="462">
        <f t="shared" si="31"/>
        <v>0</v>
      </c>
      <c r="AX30" s="161">
        <f>'[2]Chain Ten. Assy'!$Q33</f>
        <v>0</v>
      </c>
      <c r="AY30" s="161"/>
      <c r="AZ30" s="444">
        <f t="shared" si="32"/>
        <v>0</v>
      </c>
      <c r="BA30" s="496">
        <f t="shared" si="10"/>
        <v>0</v>
      </c>
      <c r="BB30" s="492">
        <f t="shared" si="11"/>
        <v>0</v>
      </c>
      <c r="BC30" s="364">
        <f t="shared" si="33"/>
        <v>0</v>
      </c>
      <c r="BD30" s="371">
        <f t="shared" si="12"/>
        <v>0</v>
      </c>
      <c r="BE30" s="372">
        <f t="shared" si="13"/>
        <v>0</v>
      </c>
      <c r="BF30" s="372">
        <f t="shared" si="34"/>
        <v>0</v>
      </c>
      <c r="BG30" s="371">
        <f t="shared" si="14"/>
        <v>0</v>
      </c>
      <c r="BH30" s="372">
        <f t="shared" si="15"/>
        <v>0</v>
      </c>
      <c r="BI30" s="372">
        <f t="shared" si="35"/>
        <v>0</v>
      </c>
      <c r="BJ30" s="436"/>
      <c r="BK30" s="160">
        <f>VLOOKUP($B30,Test!$A$5:$I$58,4,0)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'[2]Chain Ten. Assy'!$F34</f>
        <v>0</v>
      </c>
      <c r="F31" s="161"/>
      <c r="G31" s="448">
        <f t="shared" si="16"/>
        <v>0</v>
      </c>
      <c r="H31" s="476">
        <f>'[2]Chain Ten. Assy'!$G34</f>
        <v>0</v>
      </c>
      <c r="I31" s="161"/>
      <c r="J31" s="448">
        <f t="shared" si="17"/>
        <v>0</v>
      </c>
      <c r="K31" s="476">
        <f>'[2]Chain Ten. Assy'!$H34</f>
        <v>0</v>
      </c>
      <c r="L31" s="161"/>
      <c r="M31" s="444">
        <f t="shared" si="18"/>
        <v>0</v>
      </c>
      <c r="N31" s="404">
        <f t="shared" si="39"/>
        <v>0</v>
      </c>
      <c r="O31" s="161">
        <f t="shared" si="39"/>
        <v>0</v>
      </c>
      <c r="P31" s="403">
        <f t="shared" si="19"/>
        <v>0</v>
      </c>
      <c r="Q31" s="161">
        <f>'[2]Chain Ten. Assy'!$I34</f>
        <v>0</v>
      </c>
      <c r="R31" s="161"/>
      <c r="S31" s="462">
        <f t="shared" si="20"/>
        <v>0</v>
      </c>
      <c r="T31" s="161">
        <f>'[2]Chain Ten. Assy'!$J34</f>
        <v>0</v>
      </c>
      <c r="U31" s="161"/>
      <c r="V31" s="462">
        <f t="shared" si="21"/>
        <v>0</v>
      </c>
      <c r="W31" s="161">
        <f>'[2]Chain Ten. Assy'!$K34</f>
        <v>0</v>
      </c>
      <c r="X31" s="161"/>
      <c r="Y31" s="462">
        <f t="shared" si="22"/>
        <v>0</v>
      </c>
      <c r="Z31" s="168">
        <f t="shared" si="40"/>
        <v>0</v>
      </c>
      <c r="AA31" s="161">
        <f t="shared" si="40"/>
        <v>0</v>
      </c>
      <c r="AB31" s="403">
        <f t="shared" si="23"/>
        <v>0</v>
      </c>
      <c r="AC31" s="168">
        <f t="shared" si="24"/>
        <v>0</v>
      </c>
      <c r="AD31" s="161">
        <f t="shared" si="24"/>
        <v>0</v>
      </c>
      <c r="AE31" s="403">
        <f t="shared" si="25"/>
        <v>0</v>
      </c>
      <c r="AF31" s="161">
        <f>'[2]Chain Ten. Assy'!$L34</f>
        <v>0</v>
      </c>
      <c r="AG31" s="161"/>
      <c r="AH31" s="462">
        <f t="shared" si="26"/>
        <v>0</v>
      </c>
      <c r="AI31" s="161">
        <f>'[2]Chain Ten. Assy'!$M34</f>
        <v>0</v>
      </c>
      <c r="AJ31" s="161"/>
      <c r="AK31" s="462">
        <f t="shared" si="27"/>
        <v>0</v>
      </c>
      <c r="AL31" s="161">
        <f>'[2]Chain Ten. Assy'!$N34</f>
        <v>0</v>
      </c>
      <c r="AM31" s="161"/>
      <c r="AN31" s="444">
        <f t="shared" si="28"/>
        <v>0</v>
      </c>
      <c r="AO31" s="404">
        <f t="shared" si="9"/>
        <v>0</v>
      </c>
      <c r="AP31" s="161">
        <f t="shared" si="9"/>
        <v>0</v>
      </c>
      <c r="AQ31" s="403">
        <f t="shared" si="29"/>
        <v>0</v>
      </c>
      <c r="AR31" s="161">
        <f>'[2]Chain Ten. Assy'!$O34</f>
        <v>0</v>
      </c>
      <c r="AS31" s="161"/>
      <c r="AT31" s="462">
        <f t="shared" si="30"/>
        <v>0</v>
      </c>
      <c r="AU31" s="161">
        <f>'[2]Chain Ten. Assy'!$P34</f>
        <v>0</v>
      </c>
      <c r="AV31" s="161"/>
      <c r="AW31" s="462">
        <f t="shared" si="31"/>
        <v>0</v>
      </c>
      <c r="AX31" s="161">
        <f>'[2]Chain Ten. Assy'!$Q34</f>
        <v>0</v>
      </c>
      <c r="AY31" s="161"/>
      <c r="AZ31" s="444">
        <f t="shared" si="32"/>
        <v>0</v>
      </c>
      <c r="BA31" s="496">
        <f t="shared" si="10"/>
        <v>0</v>
      </c>
      <c r="BB31" s="492">
        <f t="shared" si="11"/>
        <v>0</v>
      </c>
      <c r="BC31" s="364">
        <f t="shared" si="33"/>
        <v>0</v>
      </c>
      <c r="BD31" s="371">
        <f t="shared" si="12"/>
        <v>0</v>
      </c>
      <c r="BE31" s="372">
        <f t="shared" si="13"/>
        <v>0</v>
      </c>
      <c r="BF31" s="372">
        <f t="shared" si="34"/>
        <v>0</v>
      </c>
      <c r="BG31" s="371">
        <f t="shared" si="14"/>
        <v>0</v>
      </c>
      <c r="BH31" s="372">
        <f t="shared" si="15"/>
        <v>0</v>
      </c>
      <c r="BI31" s="372">
        <f t="shared" si="35"/>
        <v>0</v>
      </c>
      <c r="BJ31" s="436"/>
      <c r="BK31" s="160">
        <f>VLOOKUP($B31,Test!$A$5:$I$58,4,0)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'[2]Chain Ten. Assy'!$F35</f>
        <v>143191.26418500001</v>
      </c>
      <c r="F32" s="161">
        <v>123319.91</v>
      </c>
      <c r="G32" s="448">
        <f t="shared" si="16"/>
        <v>19871.354185000004</v>
      </c>
      <c r="H32" s="476">
        <f>'[2]Chain Ten. Assy'!$G35</f>
        <v>137304.97991999998</v>
      </c>
      <c r="I32" s="161">
        <v>185477.85</v>
      </c>
      <c r="J32" s="448">
        <f t="shared" si="17"/>
        <v>-48172.870080000022</v>
      </c>
      <c r="K32" s="476">
        <f>'[2]Chain Ten. Assy'!$H35</f>
        <v>133433.87224499998</v>
      </c>
      <c r="L32" s="161">
        <v>161189.98000000001</v>
      </c>
      <c r="M32" s="444">
        <f t="shared" si="18"/>
        <v>-27756.107755000034</v>
      </c>
      <c r="N32" s="404">
        <f t="shared" si="39"/>
        <v>413930.11634999997</v>
      </c>
      <c r="O32" s="161">
        <f t="shared" si="39"/>
        <v>469987.74</v>
      </c>
      <c r="P32" s="403">
        <f t="shared" si="19"/>
        <v>-56057.623650000023</v>
      </c>
      <c r="Q32" s="161">
        <f>'[2]Chain Ten. Assy'!$I35</f>
        <v>131389.20652500002</v>
      </c>
      <c r="R32" s="161">
        <v>117823.26</v>
      </c>
      <c r="S32" s="462">
        <f t="shared" si="20"/>
        <v>13565.946525000021</v>
      </c>
      <c r="T32" s="161">
        <f>'[2]Chain Ten. Assy'!$J35</f>
        <v>137263.717665</v>
      </c>
      <c r="U32" s="161"/>
      <c r="V32" s="462">
        <f t="shared" si="21"/>
        <v>137263.717665</v>
      </c>
      <c r="W32" s="161">
        <f>'[2]Chain Ten. Assy'!$K35</f>
        <v>126872.64481499999</v>
      </c>
      <c r="X32" s="161"/>
      <c r="Y32" s="462">
        <f t="shared" si="22"/>
        <v>126872.64481499999</v>
      </c>
      <c r="Z32" s="168">
        <f t="shared" si="40"/>
        <v>395525.56900500006</v>
      </c>
      <c r="AA32" s="161">
        <f t="shared" si="40"/>
        <v>117823.26</v>
      </c>
      <c r="AB32" s="403">
        <f t="shared" si="23"/>
        <v>277702.30900500005</v>
      </c>
      <c r="AC32" s="168">
        <f t="shared" si="24"/>
        <v>809455.68535499997</v>
      </c>
      <c r="AD32" s="161">
        <f t="shared" si="24"/>
        <v>587811</v>
      </c>
      <c r="AE32" s="403">
        <f t="shared" si="25"/>
        <v>221644.68535499997</v>
      </c>
      <c r="AF32" s="161">
        <f>'[2]Chain Ten. Assy'!$L35</f>
        <v>155155.04496</v>
      </c>
      <c r="AG32" s="161"/>
      <c r="AH32" s="462">
        <f t="shared" si="26"/>
        <v>155155.04496</v>
      </c>
      <c r="AI32" s="161">
        <f>'[2]Chain Ten. Assy'!$M35</f>
        <v>114933.18779999997</v>
      </c>
      <c r="AJ32" s="161"/>
      <c r="AK32" s="462">
        <f t="shared" si="27"/>
        <v>114933.18779999997</v>
      </c>
      <c r="AL32" s="161">
        <f>'[2]Chain Ten. Assy'!$N35</f>
        <v>113897.83139999997</v>
      </c>
      <c r="AM32" s="161"/>
      <c r="AN32" s="444">
        <f t="shared" si="28"/>
        <v>113897.83139999997</v>
      </c>
      <c r="AO32" s="404">
        <f t="shared" si="9"/>
        <v>383986.06415999995</v>
      </c>
      <c r="AP32" s="161">
        <f t="shared" si="9"/>
        <v>0</v>
      </c>
      <c r="AQ32" s="403">
        <f t="shared" si="29"/>
        <v>383986.06415999995</v>
      </c>
      <c r="AR32" s="161">
        <f>'[2]Chain Ten. Assy'!$O35</f>
        <v>127320.88018499999</v>
      </c>
      <c r="AS32" s="161"/>
      <c r="AT32" s="462">
        <f t="shared" si="30"/>
        <v>127320.88018499999</v>
      </c>
      <c r="AU32" s="161">
        <f>'[2]Chain Ten. Assy'!$P35</f>
        <v>142729.00010999999</v>
      </c>
      <c r="AV32" s="161"/>
      <c r="AW32" s="462">
        <f t="shared" si="31"/>
        <v>142729.00010999999</v>
      </c>
      <c r="AX32" s="161">
        <f>'[2]Chain Ten. Assy'!$Q35</f>
        <v>128396.04331499997</v>
      </c>
      <c r="AY32" s="161"/>
      <c r="AZ32" s="444">
        <f t="shared" si="32"/>
        <v>128396.04331499997</v>
      </c>
      <c r="BA32" s="496">
        <f t="shared" si="10"/>
        <v>398445.92360999994</v>
      </c>
      <c r="BB32" s="492">
        <f t="shared" si="11"/>
        <v>0</v>
      </c>
      <c r="BC32" s="364">
        <f t="shared" si="33"/>
        <v>398445.92360999994</v>
      </c>
      <c r="BD32" s="371">
        <f t="shared" si="12"/>
        <v>782431.98777000001</v>
      </c>
      <c r="BE32" s="372">
        <f t="shared" si="13"/>
        <v>0</v>
      </c>
      <c r="BF32" s="372">
        <f t="shared" si="34"/>
        <v>782431.98777000001</v>
      </c>
      <c r="BG32" s="371">
        <f t="shared" si="14"/>
        <v>1591887.673125</v>
      </c>
      <c r="BH32" s="372">
        <f t="shared" si="15"/>
        <v>587811</v>
      </c>
      <c r="BI32" s="372">
        <f t="shared" si="35"/>
        <v>1004076.673125</v>
      </c>
      <c r="BJ32" s="436"/>
      <c r="BK32" s="160">
        <f>VLOOKUP($B32,Test!$A$5:$I$58,4,0)</f>
        <v>140367.32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'[2]Chain Ten. Assy'!$F36</f>
        <v>129779.82647999999</v>
      </c>
      <c r="F33" s="161">
        <v>132532.82</v>
      </c>
      <c r="G33" s="448">
        <f t="shared" si="16"/>
        <v>-2752.9935200000182</v>
      </c>
      <c r="H33" s="476">
        <f>'[2]Chain Ten. Assy'!$G36</f>
        <v>128877.11200799998</v>
      </c>
      <c r="I33" s="161">
        <v>135811.71</v>
      </c>
      <c r="J33" s="448">
        <f t="shared" si="17"/>
        <v>-6934.59799200001</v>
      </c>
      <c r="K33" s="476">
        <f>'[2]Chain Ten. Assy'!$H36</f>
        <v>117812.81544000002</v>
      </c>
      <c r="L33" s="161">
        <v>149030.41</v>
      </c>
      <c r="M33" s="444">
        <f t="shared" si="18"/>
        <v>-31217.594559999983</v>
      </c>
      <c r="N33" s="404">
        <f t="shared" si="39"/>
        <v>376469.75392799999</v>
      </c>
      <c r="O33" s="161">
        <f t="shared" si="39"/>
        <v>417374.94000000006</v>
      </c>
      <c r="P33" s="403">
        <f t="shared" si="19"/>
        <v>-40905.18607200007</v>
      </c>
      <c r="Q33" s="161">
        <f>'[2]Chain Ten. Assy'!$I36</f>
        <v>128659.64227200003</v>
      </c>
      <c r="R33" s="161">
        <v>110669.03</v>
      </c>
      <c r="S33" s="462">
        <f t="shared" si="20"/>
        <v>17990.612272000028</v>
      </c>
      <c r="T33" s="161">
        <f>'[2]Chain Ten. Assy'!$J36</f>
        <v>122996.47776000004</v>
      </c>
      <c r="U33" s="161"/>
      <c r="V33" s="462">
        <f t="shared" si="21"/>
        <v>122996.47776000004</v>
      </c>
      <c r="W33" s="161">
        <f>'[2]Chain Ten. Assy'!$K36</f>
        <v>119065.64207999998</v>
      </c>
      <c r="X33" s="161"/>
      <c r="Y33" s="462">
        <f t="shared" si="22"/>
        <v>119065.64207999998</v>
      </c>
      <c r="Z33" s="168">
        <f t="shared" si="40"/>
        <v>370721.76211200003</v>
      </c>
      <c r="AA33" s="161">
        <f t="shared" si="40"/>
        <v>110669.03</v>
      </c>
      <c r="AB33" s="403">
        <f t="shared" si="23"/>
        <v>260052.73211200003</v>
      </c>
      <c r="AC33" s="168">
        <f t="shared" si="24"/>
        <v>747191.51604000002</v>
      </c>
      <c r="AD33" s="161">
        <f t="shared" si="24"/>
        <v>528043.97000000009</v>
      </c>
      <c r="AE33" s="403">
        <f t="shared" si="25"/>
        <v>219147.54603999993</v>
      </c>
      <c r="AF33" s="161">
        <f>'[2]Chain Ten. Assy'!$L36</f>
        <v>128118.09780000002</v>
      </c>
      <c r="AG33" s="161"/>
      <c r="AH33" s="462">
        <f t="shared" si="26"/>
        <v>128118.09780000002</v>
      </c>
      <c r="AI33" s="161">
        <f>'[2]Chain Ten. Assy'!$M36</f>
        <v>106506.20974399998</v>
      </c>
      <c r="AJ33" s="161"/>
      <c r="AK33" s="462">
        <f t="shared" si="27"/>
        <v>106506.20974399998</v>
      </c>
      <c r="AL33" s="161">
        <f>'[2]Chain Ten. Assy'!$N36</f>
        <v>106634.372064</v>
      </c>
      <c r="AM33" s="161"/>
      <c r="AN33" s="444">
        <f t="shared" si="28"/>
        <v>106634.372064</v>
      </c>
      <c r="AO33" s="404">
        <f t="shared" si="9"/>
        <v>341258.67960799998</v>
      </c>
      <c r="AP33" s="161">
        <f t="shared" si="9"/>
        <v>0</v>
      </c>
      <c r="AQ33" s="403">
        <f t="shared" si="29"/>
        <v>341258.67960799998</v>
      </c>
      <c r="AR33" s="161">
        <f>'[2]Chain Ten. Assy'!$O36</f>
        <v>109558.75895999999</v>
      </c>
      <c r="AS33" s="161"/>
      <c r="AT33" s="462">
        <f t="shared" si="30"/>
        <v>109558.75895999999</v>
      </c>
      <c r="AU33" s="161">
        <f>'[2]Chain Ten. Assy'!$P36</f>
        <v>115353.64314000003</v>
      </c>
      <c r="AV33" s="161"/>
      <c r="AW33" s="462">
        <f t="shared" si="31"/>
        <v>115353.64314000003</v>
      </c>
      <c r="AX33" s="161">
        <f>'[2]Chain Ten. Assy'!$Q36</f>
        <v>113679.65977200001</v>
      </c>
      <c r="AY33" s="161"/>
      <c r="AZ33" s="444">
        <f t="shared" si="32"/>
        <v>113679.65977200001</v>
      </c>
      <c r="BA33" s="496">
        <f t="shared" si="10"/>
        <v>338592.06187199999</v>
      </c>
      <c r="BB33" s="492">
        <f t="shared" si="11"/>
        <v>0</v>
      </c>
      <c r="BC33" s="364">
        <f t="shared" si="33"/>
        <v>338592.06187199999</v>
      </c>
      <c r="BD33" s="371">
        <f t="shared" si="12"/>
        <v>679850.74148000008</v>
      </c>
      <c r="BE33" s="372">
        <f t="shared" si="13"/>
        <v>0</v>
      </c>
      <c r="BF33" s="372">
        <f t="shared" si="34"/>
        <v>679850.74148000008</v>
      </c>
      <c r="BG33" s="371">
        <f t="shared" si="14"/>
        <v>1427042.25752</v>
      </c>
      <c r="BH33" s="372">
        <f t="shared" si="15"/>
        <v>528043.97000000009</v>
      </c>
      <c r="BI33" s="372">
        <f t="shared" si="35"/>
        <v>898998.2875199999</v>
      </c>
      <c r="BJ33" s="436"/>
      <c r="BK33" s="160">
        <f>VLOOKUP($B33,Test!$A$5:$I$58,4,0)</f>
        <v>141794.01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'[2]Chain Ten. Assy'!$F37</f>
        <v>0</v>
      </c>
      <c r="F34" s="161"/>
      <c r="G34" s="448">
        <f t="shared" si="16"/>
        <v>0</v>
      </c>
      <c r="H34" s="476">
        <f>'[2]Chain Ten. Assy'!$G37</f>
        <v>0</v>
      </c>
      <c r="I34" s="161"/>
      <c r="J34" s="448">
        <f t="shared" si="17"/>
        <v>0</v>
      </c>
      <c r="K34" s="476">
        <f>'[2]Chain Ten. Assy'!$H37</f>
        <v>0</v>
      </c>
      <c r="L34" s="161"/>
      <c r="M34" s="444">
        <f t="shared" si="18"/>
        <v>0</v>
      </c>
      <c r="N34" s="404">
        <f t="shared" si="39"/>
        <v>0</v>
      </c>
      <c r="O34" s="161">
        <f t="shared" si="39"/>
        <v>0</v>
      </c>
      <c r="P34" s="403">
        <f t="shared" si="19"/>
        <v>0</v>
      </c>
      <c r="Q34" s="161">
        <f>'[2]Chain Ten. Assy'!$I37</f>
        <v>0</v>
      </c>
      <c r="R34" s="161"/>
      <c r="S34" s="462">
        <f t="shared" si="20"/>
        <v>0</v>
      </c>
      <c r="T34" s="161">
        <f>'[2]Chain Ten. Assy'!$J37</f>
        <v>0</v>
      </c>
      <c r="U34" s="161"/>
      <c r="V34" s="462">
        <f t="shared" si="21"/>
        <v>0</v>
      </c>
      <c r="W34" s="161">
        <f>'[2]Chain Ten. Assy'!$K37</f>
        <v>0</v>
      </c>
      <c r="X34" s="161"/>
      <c r="Y34" s="462">
        <f t="shared" si="22"/>
        <v>0</v>
      </c>
      <c r="Z34" s="168">
        <f t="shared" si="40"/>
        <v>0</v>
      </c>
      <c r="AA34" s="161">
        <f t="shared" si="40"/>
        <v>0</v>
      </c>
      <c r="AB34" s="403">
        <f t="shared" si="23"/>
        <v>0</v>
      </c>
      <c r="AC34" s="168">
        <f t="shared" si="24"/>
        <v>0</v>
      </c>
      <c r="AD34" s="161">
        <f t="shared" si="24"/>
        <v>0</v>
      </c>
      <c r="AE34" s="403">
        <f t="shared" si="25"/>
        <v>0</v>
      </c>
      <c r="AF34" s="161">
        <f>'[2]Chain Ten. Assy'!$L37</f>
        <v>0</v>
      </c>
      <c r="AG34" s="161"/>
      <c r="AH34" s="462">
        <f t="shared" si="26"/>
        <v>0</v>
      </c>
      <c r="AI34" s="161">
        <f>'[2]Chain Ten. Assy'!$M37</f>
        <v>0</v>
      </c>
      <c r="AJ34" s="161"/>
      <c r="AK34" s="462">
        <f t="shared" si="27"/>
        <v>0</v>
      </c>
      <c r="AL34" s="161">
        <f>'[2]Chain Ten. Assy'!$N37</f>
        <v>0</v>
      </c>
      <c r="AM34" s="161"/>
      <c r="AN34" s="444">
        <f t="shared" si="28"/>
        <v>0</v>
      </c>
      <c r="AO34" s="404">
        <f t="shared" si="9"/>
        <v>0</v>
      </c>
      <c r="AP34" s="161">
        <f t="shared" si="9"/>
        <v>0</v>
      </c>
      <c r="AQ34" s="403">
        <f t="shared" si="29"/>
        <v>0</v>
      </c>
      <c r="AR34" s="161">
        <f>'[2]Chain Ten. Assy'!$O37</f>
        <v>0</v>
      </c>
      <c r="AS34" s="161"/>
      <c r="AT34" s="462">
        <f t="shared" si="30"/>
        <v>0</v>
      </c>
      <c r="AU34" s="161">
        <f>'[2]Chain Ten. Assy'!$P37</f>
        <v>0</v>
      </c>
      <c r="AV34" s="161"/>
      <c r="AW34" s="462">
        <f t="shared" si="31"/>
        <v>0</v>
      </c>
      <c r="AX34" s="161">
        <f>'[2]Chain Ten. Assy'!$Q37</f>
        <v>0</v>
      </c>
      <c r="AY34" s="161"/>
      <c r="AZ34" s="444">
        <f t="shared" si="32"/>
        <v>0</v>
      </c>
      <c r="BA34" s="496">
        <f t="shared" si="10"/>
        <v>0</v>
      </c>
      <c r="BB34" s="492">
        <f t="shared" si="11"/>
        <v>0</v>
      </c>
      <c r="BC34" s="364">
        <f t="shared" si="33"/>
        <v>0</v>
      </c>
      <c r="BD34" s="371">
        <f t="shared" si="12"/>
        <v>0</v>
      </c>
      <c r="BE34" s="372">
        <f t="shared" si="13"/>
        <v>0</v>
      </c>
      <c r="BF34" s="372">
        <f t="shared" si="34"/>
        <v>0</v>
      </c>
      <c r="BG34" s="371">
        <f t="shared" si="14"/>
        <v>0</v>
      </c>
      <c r="BH34" s="372">
        <f t="shared" si="15"/>
        <v>0</v>
      </c>
      <c r="BI34" s="372">
        <f t="shared" si="35"/>
        <v>0</v>
      </c>
      <c r="BJ34" s="436"/>
      <c r="BK34" s="160">
        <f>VLOOKUP($B34,Test!$A$5:$I$58,4,0)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'[2]Chain Ten. Assy'!$F38</f>
        <v>0</v>
      </c>
      <c r="F35" s="161"/>
      <c r="G35" s="448">
        <f t="shared" si="16"/>
        <v>0</v>
      </c>
      <c r="H35" s="476">
        <f>'[2]Chain Ten. Assy'!$G38</f>
        <v>0</v>
      </c>
      <c r="I35" s="161"/>
      <c r="J35" s="448">
        <f t="shared" si="17"/>
        <v>0</v>
      </c>
      <c r="K35" s="476">
        <f>'[2]Chain Ten. Assy'!$H38</f>
        <v>0</v>
      </c>
      <c r="L35" s="161"/>
      <c r="M35" s="444">
        <f t="shared" si="18"/>
        <v>0</v>
      </c>
      <c r="N35" s="404">
        <f t="shared" si="39"/>
        <v>0</v>
      </c>
      <c r="O35" s="161">
        <f t="shared" si="39"/>
        <v>0</v>
      </c>
      <c r="P35" s="403">
        <f t="shared" si="19"/>
        <v>0</v>
      </c>
      <c r="Q35" s="161">
        <f>'[2]Chain Ten. Assy'!$I38</f>
        <v>0</v>
      </c>
      <c r="R35" s="161"/>
      <c r="S35" s="462">
        <f t="shared" si="20"/>
        <v>0</v>
      </c>
      <c r="T35" s="161">
        <f>'[2]Chain Ten. Assy'!$J38</f>
        <v>0</v>
      </c>
      <c r="U35" s="161"/>
      <c r="V35" s="462">
        <f t="shared" si="21"/>
        <v>0</v>
      </c>
      <c r="W35" s="161">
        <f>'[2]Chain Ten. Assy'!$K38</f>
        <v>0</v>
      </c>
      <c r="X35" s="161"/>
      <c r="Y35" s="462">
        <f t="shared" si="22"/>
        <v>0</v>
      </c>
      <c r="Z35" s="168">
        <f t="shared" si="40"/>
        <v>0</v>
      </c>
      <c r="AA35" s="161">
        <f t="shared" si="40"/>
        <v>0</v>
      </c>
      <c r="AB35" s="403">
        <f t="shared" si="23"/>
        <v>0</v>
      </c>
      <c r="AC35" s="168">
        <f t="shared" si="24"/>
        <v>0</v>
      </c>
      <c r="AD35" s="161">
        <f t="shared" si="24"/>
        <v>0</v>
      </c>
      <c r="AE35" s="403">
        <f t="shared" si="25"/>
        <v>0</v>
      </c>
      <c r="AF35" s="161">
        <f>'[2]Chain Ten. Assy'!$L38</f>
        <v>0</v>
      </c>
      <c r="AG35" s="161"/>
      <c r="AH35" s="462">
        <f t="shared" si="26"/>
        <v>0</v>
      </c>
      <c r="AI35" s="161">
        <f>'[2]Chain Ten. Assy'!$M38</f>
        <v>0</v>
      </c>
      <c r="AJ35" s="161"/>
      <c r="AK35" s="462">
        <f t="shared" si="27"/>
        <v>0</v>
      </c>
      <c r="AL35" s="161">
        <f>'[2]Chain Ten. Assy'!$N38</f>
        <v>0</v>
      </c>
      <c r="AM35" s="161"/>
      <c r="AN35" s="444">
        <f t="shared" si="28"/>
        <v>0</v>
      </c>
      <c r="AO35" s="404">
        <f t="shared" si="9"/>
        <v>0</v>
      </c>
      <c r="AP35" s="161">
        <f t="shared" si="9"/>
        <v>0</v>
      </c>
      <c r="AQ35" s="403">
        <f t="shared" si="29"/>
        <v>0</v>
      </c>
      <c r="AR35" s="161">
        <f>'[2]Chain Ten. Assy'!$O38</f>
        <v>0</v>
      </c>
      <c r="AS35" s="161"/>
      <c r="AT35" s="462">
        <f t="shared" si="30"/>
        <v>0</v>
      </c>
      <c r="AU35" s="161">
        <f>'[2]Chain Ten. Assy'!$P38</f>
        <v>0</v>
      </c>
      <c r="AV35" s="161"/>
      <c r="AW35" s="462">
        <f t="shared" si="31"/>
        <v>0</v>
      </c>
      <c r="AX35" s="161">
        <f>'[2]Chain Ten. Assy'!$Q38</f>
        <v>0</v>
      </c>
      <c r="AY35" s="161"/>
      <c r="AZ35" s="444">
        <f t="shared" si="32"/>
        <v>0</v>
      </c>
      <c r="BA35" s="496">
        <f t="shared" si="10"/>
        <v>0</v>
      </c>
      <c r="BB35" s="492">
        <f t="shared" si="11"/>
        <v>0</v>
      </c>
      <c r="BC35" s="364">
        <f t="shared" si="33"/>
        <v>0</v>
      </c>
      <c r="BD35" s="371">
        <f t="shared" si="12"/>
        <v>0</v>
      </c>
      <c r="BE35" s="372">
        <f t="shared" si="13"/>
        <v>0</v>
      </c>
      <c r="BF35" s="372">
        <f t="shared" si="34"/>
        <v>0</v>
      </c>
      <c r="BG35" s="371">
        <f t="shared" si="14"/>
        <v>0</v>
      </c>
      <c r="BH35" s="372">
        <f t="shared" si="15"/>
        <v>0</v>
      </c>
      <c r="BI35" s="372">
        <f t="shared" si="35"/>
        <v>0</v>
      </c>
      <c r="BJ35" s="436"/>
      <c r="BK35" s="160">
        <f>VLOOKUP($B35,Test!$A$5:$I$58,4,0)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'[2]Chain Ten. Assy'!$F39</f>
        <v>0</v>
      </c>
      <c r="F36" s="161"/>
      <c r="G36" s="448">
        <f t="shared" si="16"/>
        <v>0</v>
      </c>
      <c r="H36" s="476">
        <f>'[2]Chain Ten. Assy'!$G39</f>
        <v>0</v>
      </c>
      <c r="I36" s="161"/>
      <c r="J36" s="448">
        <f t="shared" si="17"/>
        <v>0</v>
      </c>
      <c r="K36" s="476">
        <f>'[2]Chain Ten. Assy'!$H39</f>
        <v>0</v>
      </c>
      <c r="L36" s="161"/>
      <c r="M36" s="444">
        <f t="shared" si="18"/>
        <v>0</v>
      </c>
      <c r="N36" s="404">
        <f t="shared" si="39"/>
        <v>0</v>
      </c>
      <c r="O36" s="161">
        <f t="shared" si="39"/>
        <v>0</v>
      </c>
      <c r="P36" s="403">
        <f t="shared" si="19"/>
        <v>0</v>
      </c>
      <c r="Q36" s="161">
        <f>'[2]Chain Ten. Assy'!$I39</f>
        <v>0</v>
      </c>
      <c r="R36" s="161"/>
      <c r="S36" s="462">
        <f t="shared" si="20"/>
        <v>0</v>
      </c>
      <c r="T36" s="161">
        <f>'[2]Chain Ten. Assy'!$J39</f>
        <v>0</v>
      </c>
      <c r="U36" s="161"/>
      <c r="V36" s="462">
        <f t="shared" si="21"/>
        <v>0</v>
      </c>
      <c r="W36" s="161">
        <f>'[2]Chain Ten. Assy'!$K39</f>
        <v>0</v>
      </c>
      <c r="X36" s="161"/>
      <c r="Y36" s="462">
        <f t="shared" si="22"/>
        <v>0</v>
      </c>
      <c r="Z36" s="168">
        <f t="shared" si="40"/>
        <v>0</v>
      </c>
      <c r="AA36" s="161">
        <f t="shared" si="40"/>
        <v>0</v>
      </c>
      <c r="AB36" s="403">
        <f t="shared" si="23"/>
        <v>0</v>
      </c>
      <c r="AC36" s="168">
        <f t="shared" si="24"/>
        <v>0</v>
      </c>
      <c r="AD36" s="161">
        <f t="shared" si="24"/>
        <v>0</v>
      </c>
      <c r="AE36" s="403">
        <f t="shared" si="25"/>
        <v>0</v>
      </c>
      <c r="AF36" s="161">
        <f>'[2]Chain Ten. Assy'!$L39</f>
        <v>0</v>
      </c>
      <c r="AG36" s="161"/>
      <c r="AH36" s="462">
        <f t="shared" si="26"/>
        <v>0</v>
      </c>
      <c r="AI36" s="161">
        <f>'[2]Chain Ten. Assy'!$M39</f>
        <v>0</v>
      </c>
      <c r="AJ36" s="161"/>
      <c r="AK36" s="462">
        <f t="shared" si="27"/>
        <v>0</v>
      </c>
      <c r="AL36" s="161">
        <f>'[2]Chain Ten. Assy'!$N39</f>
        <v>0</v>
      </c>
      <c r="AM36" s="161"/>
      <c r="AN36" s="444">
        <f t="shared" si="28"/>
        <v>0</v>
      </c>
      <c r="AO36" s="404">
        <f t="shared" si="9"/>
        <v>0</v>
      </c>
      <c r="AP36" s="161">
        <f t="shared" si="9"/>
        <v>0</v>
      </c>
      <c r="AQ36" s="403">
        <f t="shared" si="29"/>
        <v>0</v>
      </c>
      <c r="AR36" s="161">
        <f>'[2]Chain Ten. Assy'!$O39</f>
        <v>0</v>
      </c>
      <c r="AS36" s="161"/>
      <c r="AT36" s="462">
        <f t="shared" si="30"/>
        <v>0</v>
      </c>
      <c r="AU36" s="161">
        <f>'[2]Chain Ten. Assy'!$P39</f>
        <v>0</v>
      </c>
      <c r="AV36" s="161"/>
      <c r="AW36" s="462">
        <f t="shared" si="31"/>
        <v>0</v>
      </c>
      <c r="AX36" s="161">
        <f>'[2]Chain Ten. Assy'!$Q39</f>
        <v>0</v>
      </c>
      <c r="AY36" s="161"/>
      <c r="AZ36" s="444">
        <f t="shared" si="32"/>
        <v>0</v>
      </c>
      <c r="BA36" s="496">
        <f t="shared" si="10"/>
        <v>0</v>
      </c>
      <c r="BB36" s="492">
        <f t="shared" si="11"/>
        <v>0</v>
      </c>
      <c r="BC36" s="364">
        <f t="shared" si="33"/>
        <v>0</v>
      </c>
      <c r="BD36" s="371">
        <f t="shared" si="12"/>
        <v>0</v>
      </c>
      <c r="BE36" s="372">
        <f t="shared" si="13"/>
        <v>0</v>
      </c>
      <c r="BF36" s="372">
        <f t="shared" si="34"/>
        <v>0</v>
      </c>
      <c r="BG36" s="371">
        <f t="shared" si="14"/>
        <v>0</v>
      </c>
      <c r="BH36" s="372">
        <f t="shared" si="15"/>
        <v>0</v>
      </c>
      <c r="BI36" s="372">
        <f t="shared" si="35"/>
        <v>0</v>
      </c>
      <c r="BJ36" s="436"/>
      <c r="BK36" s="160">
        <f>VLOOKUP($B36,Test!$A$5:$I$58,4,0)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'[2]Chain Ten. Assy'!$F40</f>
        <v>0</v>
      </c>
      <c r="F37" s="161"/>
      <c r="G37" s="448">
        <f t="shared" si="16"/>
        <v>0</v>
      </c>
      <c r="H37" s="476">
        <f>'[2]Chain Ten. Assy'!$G40</f>
        <v>0</v>
      </c>
      <c r="I37" s="161"/>
      <c r="J37" s="448">
        <f t="shared" si="17"/>
        <v>0</v>
      </c>
      <c r="K37" s="476">
        <f>'[2]Chain Ten. Assy'!$H40</f>
        <v>0</v>
      </c>
      <c r="L37" s="161"/>
      <c r="M37" s="444">
        <f t="shared" si="18"/>
        <v>0</v>
      </c>
      <c r="N37" s="404">
        <f t="shared" si="39"/>
        <v>0</v>
      </c>
      <c r="O37" s="161">
        <f t="shared" si="39"/>
        <v>0</v>
      </c>
      <c r="P37" s="403">
        <f t="shared" si="19"/>
        <v>0</v>
      </c>
      <c r="Q37" s="161">
        <f>'[2]Chain Ten. Assy'!$I40</f>
        <v>0</v>
      </c>
      <c r="R37" s="161"/>
      <c r="S37" s="462">
        <f t="shared" si="20"/>
        <v>0</v>
      </c>
      <c r="T37" s="161">
        <f>'[2]Chain Ten. Assy'!$J40</f>
        <v>0</v>
      </c>
      <c r="U37" s="161"/>
      <c r="V37" s="462">
        <f t="shared" si="21"/>
        <v>0</v>
      </c>
      <c r="W37" s="161">
        <f>'[2]Chain Ten. Assy'!$K40</f>
        <v>0</v>
      </c>
      <c r="X37" s="161"/>
      <c r="Y37" s="462">
        <f t="shared" si="22"/>
        <v>0</v>
      </c>
      <c r="Z37" s="168">
        <f t="shared" si="40"/>
        <v>0</v>
      </c>
      <c r="AA37" s="161">
        <f t="shared" si="40"/>
        <v>0</v>
      </c>
      <c r="AB37" s="403">
        <f t="shared" si="23"/>
        <v>0</v>
      </c>
      <c r="AC37" s="168">
        <f t="shared" si="24"/>
        <v>0</v>
      </c>
      <c r="AD37" s="161">
        <f t="shared" si="24"/>
        <v>0</v>
      </c>
      <c r="AE37" s="403">
        <f t="shared" si="25"/>
        <v>0</v>
      </c>
      <c r="AF37" s="161">
        <f>'[2]Chain Ten. Assy'!$L40</f>
        <v>0</v>
      </c>
      <c r="AG37" s="161"/>
      <c r="AH37" s="462">
        <f t="shared" si="26"/>
        <v>0</v>
      </c>
      <c r="AI37" s="161">
        <f>'[2]Chain Ten. Assy'!$M40</f>
        <v>0</v>
      </c>
      <c r="AJ37" s="161"/>
      <c r="AK37" s="462">
        <f t="shared" si="27"/>
        <v>0</v>
      </c>
      <c r="AL37" s="161">
        <f>'[2]Chain Ten. Assy'!$N40</f>
        <v>0</v>
      </c>
      <c r="AM37" s="161"/>
      <c r="AN37" s="444">
        <f t="shared" si="28"/>
        <v>0</v>
      </c>
      <c r="AO37" s="404">
        <f t="shared" si="9"/>
        <v>0</v>
      </c>
      <c r="AP37" s="161">
        <f t="shared" si="9"/>
        <v>0</v>
      </c>
      <c r="AQ37" s="403">
        <f t="shared" si="29"/>
        <v>0</v>
      </c>
      <c r="AR37" s="161">
        <f>'[2]Chain Ten. Assy'!$O40</f>
        <v>0</v>
      </c>
      <c r="AS37" s="161"/>
      <c r="AT37" s="462">
        <f t="shared" si="30"/>
        <v>0</v>
      </c>
      <c r="AU37" s="161">
        <f>'[2]Chain Ten. Assy'!$P40</f>
        <v>0</v>
      </c>
      <c r="AV37" s="161"/>
      <c r="AW37" s="462">
        <f t="shared" si="31"/>
        <v>0</v>
      </c>
      <c r="AX37" s="161">
        <f>'[2]Chain Ten. Assy'!$Q40</f>
        <v>0</v>
      </c>
      <c r="AY37" s="161"/>
      <c r="AZ37" s="444">
        <f t="shared" si="32"/>
        <v>0</v>
      </c>
      <c r="BA37" s="496">
        <f t="shared" si="10"/>
        <v>0</v>
      </c>
      <c r="BB37" s="492">
        <f t="shared" si="11"/>
        <v>0</v>
      </c>
      <c r="BC37" s="364">
        <f t="shared" si="33"/>
        <v>0</v>
      </c>
      <c r="BD37" s="371">
        <f t="shared" si="12"/>
        <v>0</v>
      </c>
      <c r="BE37" s="372">
        <f t="shared" si="13"/>
        <v>0</v>
      </c>
      <c r="BF37" s="372">
        <f t="shared" si="34"/>
        <v>0</v>
      </c>
      <c r="BG37" s="371">
        <f t="shared" si="14"/>
        <v>0</v>
      </c>
      <c r="BH37" s="372">
        <f t="shared" si="15"/>
        <v>0</v>
      </c>
      <c r="BI37" s="372">
        <f t="shared" si="35"/>
        <v>0</v>
      </c>
      <c r="BJ37" s="436"/>
      <c r="BK37" s="160">
        <f>VLOOKUP($B37,Test!$A$5:$I$58,4,0)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'[2]Chain Ten. Assy'!$F41</f>
        <v>0</v>
      </c>
      <c r="F38" s="161"/>
      <c r="G38" s="448">
        <f t="shared" si="16"/>
        <v>0</v>
      </c>
      <c r="H38" s="476">
        <f>'[2]Chain Ten. Assy'!$G41</f>
        <v>0</v>
      </c>
      <c r="I38" s="161"/>
      <c r="J38" s="448">
        <f t="shared" si="17"/>
        <v>0</v>
      </c>
      <c r="K38" s="476">
        <f>'[2]Chain Ten. Assy'!$H41</f>
        <v>0</v>
      </c>
      <c r="L38" s="161"/>
      <c r="M38" s="444">
        <f t="shared" si="18"/>
        <v>0</v>
      </c>
      <c r="N38" s="404">
        <f t="shared" si="39"/>
        <v>0</v>
      </c>
      <c r="O38" s="161">
        <f t="shared" si="39"/>
        <v>0</v>
      </c>
      <c r="P38" s="403">
        <f t="shared" si="19"/>
        <v>0</v>
      </c>
      <c r="Q38" s="161">
        <f>'[2]Chain Ten. Assy'!$I41</f>
        <v>0</v>
      </c>
      <c r="R38" s="161"/>
      <c r="S38" s="462">
        <f t="shared" si="20"/>
        <v>0</v>
      </c>
      <c r="T38" s="161">
        <f>'[2]Chain Ten. Assy'!$J41</f>
        <v>0</v>
      </c>
      <c r="U38" s="161"/>
      <c r="V38" s="462">
        <f t="shared" si="21"/>
        <v>0</v>
      </c>
      <c r="W38" s="161">
        <f>'[2]Chain Ten. Assy'!$K41</f>
        <v>0</v>
      </c>
      <c r="X38" s="161"/>
      <c r="Y38" s="462">
        <f t="shared" si="22"/>
        <v>0</v>
      </c>
      <c r="Z38" s="168">
        <f t="shared" si="40"/>
        <v>0</v>
      </c>
      <c r="AA38" s="161">
        <f t="shared" si="40"/>
        <v>0</v>
      </c>
      <c r="AB38" s="403">
        <f t="shared" si="23"/>
        <v>0</v>
      </c>
      <c r="AC38" s="168">
        <f t="shared" si="24"/>
        <v>0</v>
      </c>
      <c r="AD38" s="161">
        <f t="shared" si="24"/>
        <v>0</v>
      </c>
      <c r="AE38" s="403">
        <f t="shared" si="25"/>
        <v>0</v>
      </c>
      <c r="AF38" s="161">
        <f>'[2]Chain Ten. Assy'!$L41</f>
        <v>0</v>
      </c>
      <c r="AG38" s="161"/>
      <c r="AH38" s="462">
        <f t="shared" si="26"/>
        <v>0</v>
      </c>
      <c r="AI38" s="161">
        <f>'[2]Chain Ten. Assy'!$M41</f>
        <v>0</v>
      </c>
      <c r="AJ38" s="161"/>
      <c r="AK38" s="462">
        <f t="shared" si="27"/>
        <v>0</v>
      </c>
      <c r="AL38" s="161">
        <f>'[2]Chain Ten. Assy'!$N41</f>
        <v>0</v>
      </c>
      <c r="AM38" s="161"/>
      <c r="AN38" s="444">
        <f t="shared" si="28"/>
        <v>0</v>
      </c>
      <c r="AO38" s="404">
        <f t="shared" si="9"/>
        <v>0</v>
      </c>
      <c r="AP38" s="161">
        <f t="shared" si="9"/>
        <v>0</v>
      </c>
      <c r="AQ38" s="403">
        <f t="shared" si="29"/>
        <v>0</v>
      </c>
      <c r="AR38" s="161">
        <f>'[2]Chain Ten. Assy'!$O41</f>
        <v>0</v>
      </c>
      <c r="AS38" s="161"/>
      <c r="AT38" s="462">
        <f t="shared" si="30"/>
        <v>0</v>
      </c>
      <c r="AU38" s="161">
        <f>'[2]Chain Ten. Assy'!$P41</f>
        <v>0</v>
      </c>
      <c r="AV38" s="161"/>
      <c r="AW38" s="462">
        <f t="shared" si="31"/>
        <v>0</v>
      </c>
      <c r="AX38" s="161">
        <f>'[2]Chain Ten. Assy'!$Q41</f>
        <v>0</v>
      </c>
      <c r="AY38" s="161"/>
      <c r="AZ38" s="444">
        <f t="shared" si="32"/>
        <v>0</v>
      </c>
      <c r="BA38" s="496">
        <f t="shared" si="10"/>
        <v>0</v>
      </c>
      <c r="BB38" s="492">
        <f t="shared" si="11"/>
        <v>0</v>
      </c>
      <c r="BC38" s="364">
        <f t="shared" si="33"/>
        <v>0</v>
      </c>
      <c r="BD38" s="371">
        <f t="shared" si="12"/>
        <v>0</v>
      </c>
      <c r="BE38" s="372">
        <f t="shared" si="13"/>
        <v>0</v>
      </c>
      <c r="BF38" s="372">
        <f t="shared" si="34"/>
        <v>0</v>
      </c>
      <c r="BG38" s="371">
        <f t="shared" si="14"/>
        <v>0</v>
      </c>
      <c r="BH38" s="372">
        <f t="shared" si="15"/>
        <v>0</v>
      </c>
      <c r="BI38" s="372">
        <f t="shared" si="35"/>
        <v>0</v>
      </c>
      <c r="BJ38" s="436"/>
      <c r="BK38" s="160">
        <f>VLOOKUP($B38,Test!$A$5:$I$58,4,0)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'[2]Chain Ten. Assy'!$F42</f>
        <v>0</v>
      </c>
      <c r="F39" s="161"/>
      <c r="G39" s="448">
        <f t="shared" si="16"/>
        <v>0</v>
      </c>
      <c r="H39" s="476">
        <f>'[2]Chain Ten. Assy'!$G42</f>
        <v>0</v>
      </c>
      <c r="I39" s="161"/>
      <c r="J39" s="448">
        <f t="shared" si="17"/>
        <v>0</v>
      </c>
      <c r="K39" s="476">
        <f>'[2]Chain Ten. Assy'!$H42</f>
        <v>0</v>
      </c>
      <c r="L39" s="161"/>
      <c r="M39" s="444">
        <f t="shared" si="18"/>
        <v>0</v>
      </c>
      <c r="N39" s="404">
        <f t="shared" si="39"/>
        <v>0</v>
      </c>
      <c r="O39" s="161">
        <f t="shared" si="39"/>
        <v>0</v>
      </c>
      <c r="P39" s="403">
        <f t="shared" si="19"/>
        <v>0</v>
      </c>
      <c r="Q39" s="161">
        <f>'[2]Chain Ten. Assy'!$I42</f>
        <v>0</v>
      </c>
      <c r="R39" s="161"/>
      <c r="S39" s="462">
        <f t="shared" si="20"/>
        <v>0</v>
      </c>
      <c r="T39" s="161">
        <f>'[2]Chain Ten. Assy'!$J42</f>
        <v>0</v>
      </c>
      <c r="U39" s="161"/>
      <c r="V39" s="462">
        <f t="shared" si="21"/>
        <v>0</v>
      </c>
      <c r="W39" s="161">
        <f>'[2]Chain Ten. Assy'!$K42</f>
        <v>0</v>
      </c>
      <c r="X39" s="161"/>
      <c r="Y39" s="462">
        <f t="shared" si="22"/>
        <v>0</v>
      </c>
      <c r="Z39" s="168">
        <f t="shared" si="40"/>
        <v>0</v>
      </c>
      <c r="AA39" s="161">
        <f t="shared" si="40"/>
        <v>0</v>
      </c>
      <c r="AB39" s="403">
        <f t="shared" si="23"/>
        <v>0</v>
      </c>
      <c r="AC39" s="168">
        <f t="shared" si="24"/>
        <v>0</v>
      </c>
      <c r="AD39" s="161">
        <f t="shared" si="24"/>
        <v>0</v>
      </c>
      <c r="AE39" s="403">
        <f t="shared" si="25"/>
        <v>0</v>
      </c>
      <c r="AF39" s="161">
        <f>'[2]Chain Ten. Assy'!$L42</f>
        <v>0</v>
      </c>
      <c r="AG39" s="161"/>
      <c r="AH39" s="462">
        <f t="shared" si="26"/>
        <v>0</v>
      </c>
      <c r="AI39" s="161">
        <f>'[2]Chain Ten. Assy'!$M42</f>
        <v>0</v>
      </c>
      <c r="AJ39" s="161"/>
      <c r="AK39" s="462">
        <f t="shared" si="27"/>
        <v>0</v>
      </c>
      <c r="AL39" s="161">
        <f>'[2]Chain Ten. Assy'!$N42</f>
        <v>0</v>
      </c>
      <c r="AM39" s="161"/>
      <c r="AN39" s="444">
        <f t="shared" si="28"/>
        <v>0</v>
      </c>
      <c r="AO39" s="404">
        <f t="shared" si="9"/>
        <v>0</v>
      </c>
      <c r="AP39" s="161">
        <f t="shared" si="9"/>
        <v>0</v>
      </c>
      <c r="AQ39" s="403">
        <f t="shared" si="29"/>
        <v>0</v>
      </c>
      <c r="AR39" s="161">
        <f>'[2]Chain Ten. Assy'!$O42</f>
        <v>0</v>
      </c>
      <c r="AS39" s="161"/>
      <c r="AT39" s="462">
        <f t="shared" si="30"/>
        <v>0</v>
      </c>
      <c r="AU39" s="161">
        <f>'[2]Chain Ten. Assy'!$P42</f>
        <v>0</v>
      </c>
      <c r="AV39" s="161"/>
      <c r="AW39" s="462">
        <f t="shared" si="31"/>
        <v>0</v>
      </c>
      <c r="AX39" s="161">
        <f>'[2]Chain Ten. Assy'!$Q42</f>
        <v>0</v>
      </c>
      <c r="AY39" s="161"/>
      <c r="AZ39" s="444">
        <f t="shared" si="32"/>
        <v>0</v>
      </c>
      <c r="BA39" s="496">
        <f t="shared" si="10"/>
        <v>0</v>
      </c>
      <c r="BB39" s="492">
        <f t="shared" si="11"/>
        <v>0</v>
      </c>
      <c r="BC39" s="364">
        <f t="shared" si="33"/>
        <v>0</v>
      </c>
      <c r="BD39" s="371">
        <f t="shared" si="12"/>
        <v>0</v>
      </c>
      <c r="BE39" s="372">
        <f t="shared" si="13"/>
        <v>0</v>
      </c>
      <c r="BF39" s="372">
        <f t="shared" si="34"/>
        <v>0</v>
      </c>
      <c r="BG39" s="371">
        <f t="shared" si="14"/>
        <v>0</v>
      </c>
      <c r="BH39" s="372">
        <f t="shared" si="15"/>
        <v>0</v>
      </c>
      <c r="BI39" s="372">
        <f t="shared" si="35"/>
        <v>0</v>
      </c>
      <c r="BJ39" s="436"/>
      <c r="BK39" s="160">
        <f>VLOOKUP($B39,Test!$A$5:$I$58,4,0)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'[2]Chain Ten. Assy'!$F43</f>
        <v>0</v>
      </c>
      <c r="F40" s="161"/>
      <c r="G40" s="448">
        <f t="shared" si="16"/>
        <v>0</v>
      </c>
      <c r="H40" s="476">
        <f>'[2]Chain Ten. Assy'!$G43</f>
        <v>0</v>
      </c>
      <c r="I40" s="161"/>
      <c r="J40" s="448">
        <f t="shared" si="17"/>
        <v>0</v>
      </c>
      <c r="K40" s="476">
        <f>'[2]Chain Ten. Assy'!$H43</f>
        <v>0</v>
      </c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>
        <f>'[2]Chain Ten. Assy'!$I43</f>
        <v>0</v>
      </c>
      <c r="R40" s="161"/>
      <c r="S40" s="462">
        <f t="shared" si="20"/>
        <v>0</v>
      </c>
      <c r="T40" s="161">
        <f>'[2]Chain Ten. Assy'!$J43</f>
        <v>0</v>
      </c>
      <c r="U40" s="161"/>
      <c r="V40" s="462">
        <f t="shared" si="21"/>
        <v>0</v>
      </c>
      <c r="W40" s="161">
        <f>'[2]Chain Ten. Assy'!$K43</f>
        <v>0</v>
      </c>
      <c r="X40" s="161"/>
      <c r="Y40" s="462">
        <f t="shared" si="22"/>
        <v>0</v>
      </c>
      <c r="Z40" s="168">
        <f>+Q40+T40+W40</f>
        <v>0</v>
      </c>
      <c r="AA40" s="161">
        <f>+R40+U40+X40</f>
        <v>0</v>
      </c>
      <c r="AB40" s="403">
        <f t="shared" si="23"/>
        <v>0</v>
      </c>
      <c r="AC40" s="168">
        <f t="shared" si="24"/>
        <v>0</v>
      </c>
      <c r="AD40" s="161">
        <f t="shared" si="24"/>
        <v>0</v>
      </c>
      <c r="AE40" s="403">
        <f t="shared" si="25"/>
        <v>0</v>
      </c>
      <c r="AF40" s="161">
        <f>'[2]Chain Ten. Assy'!$L43</f>
        <v>0</v>
      </c>
      <c r="AG40" s="161"/>
      <c r="AH40" s="462">
        <f t="shared" si="26"/>
        <v>0</v>
      </c>
      <c r="AI40" s="161">
        <f>'[2]Chain Ten. Assy'!$M43</f>
        <v>0</v>
      </c>
      <c r="AJ40" s="161"/>
      <c r="AK40" s="462">
        <f t="shared" si="27"/>
        <v>0</v>
      </c>
      <c r="AL40" s="161">
        <f>'[2]Chain Ten. Assy'!$N43</f>
        <v>0</v>
      </c>
      <c r="AM40" s="161"/>
      <c r="AN40" s="444">
        <f t="shared" si="28"/>
        <v>0</v>
      </c>
      <c r="AO40" s="404">
        <f t="shared" si="9"/>
        <v>0</v>
      </c>
      <c r="AP40" s="161">
        <f t="shared" si="9"/>
        <v>0</v>
      </c>
      <c r="AQ40" s="403">
        <f t="shared" si="29"/>
        <v>0</v>
      </c>
      <c r="AR40" s="161">
        <f>'[2]Chain Ten. Assy'!$O43</f>
        <v>0</v>
      </c>
      <c r="AS40" s="161"/>
      <c r="AT40" s="462">
        <f t="shared" si="30"/>
        <v>0</v>
      </c>
      <c r="AU40" s="161">
        <f>'[2]Chain Ten. Assy'!$P43</f>
        <v>0</v>
      </c>
      <c r="AV40" s="161"/>
      <c r="AW40" s="462">
        <f t="shared" si="31"/>
        <v>0</v>
      </c>
      <c r="AX40" s="161">
        <f>'[2]Chain Ten. Assy'!$Q43</f>
        <v>0</v>
      </c>
      <c r="AY40" s="161"/>
      <c r="AZ40" s="444">
        <f t="shared" si="32"/>
        <v>0</v>
      </c>
      <c r="BA40" s="496">
        <f t="shared" si="10"/>
        <v>0</v>
      </c>
      <c r="BB40" s="492">
        <f t="shared" si="11"/>
        <v>0</v>
      </c>
      <c r="BC40" s="364">
        <f t="shared" si="33"/>
        <v>0</v>
      </c>
      <c r="BD40" s="371">
        <f t="shared" si="12"/>
        <v>0</v>
      </c>
      <c r="BE40" s="372">
        <f t="shared" si="13"/>
        <v>0</v>
      </c>
      <c r="BF40" s="372">
        <f t="shared" si="34"/>
        <v>0</v>
      </c>
      <c r="BG40" s="371">
        <f t="shared" si="14"/>
        <v>0</v>
      </c>
      <c r="BH40" s="372">
        <f t="shared" si="15"/>
        <v>0</v>
      </c>
      <c r="BI40" s="372">
        <f t="shared" si="35"/>
        <v>0</v>
      </c>
      <c r="BJ40" s="436"/>
      <c r="BK40" s="160">
        <f>VLOOKUP($B40,Test!$A$5:$I$58,4,0)</f>
        <v>6166.85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'[2]Chain Ten. Assy'!$F44</f>
        <v>0</v>
      </c>
      <c r="F41" s="161"/>
      <c r="G41" s="448">
        <f t="shared" si="16"/>
        <v>0</v>
      </c>
      <c r="H41" s="476">
        <f>'[2]Chain Ten. Assy'!$G44</f>
        <v>0</v>
      </c>
      <c r="I41" s="161"/>
      <c r="J41" s="448">
        <f t="shared" si="17"/>
        <v>0</v>
      </c>
      <c r="K41" s="476">
        <f>'[2]Chain Ten. Assy'!$H44</f>
        <v>0</v>
      </c>
      <c r="L41" s="161"/>
      <c r="M41" s="444">
        <f t="shared" si="18"/>
        <v>0</v>
      </c>
      <c r="N41" s="404">
        <f t="shared" ref="N41:O53" si="41">+E41+H41+K41</f>
        <v>0</v>
      </c>
      <c r="O41" s="161">
        <f t="shared" si="41"/>
        <v>0</v>
      </c>
      <c r="P41" s="403">
        <f t="shared" si="19"/>
        <v>0</v>
      </c>
      <c r="Q41" s="161">
        <f>'[2]Chain Ten. Assy'!$I44</f>
        <v>0</v>
      </c>
      <c r="R41" s="161"/>
      <c r="S41" s="462">
        <f t="shared" si="20"/>
        <v>0</v>
      </c>
      <c r="T41" s="161">
        <f>'[2]Chain Ten. Assy'!$J44</f>
        <v>0</v>
      </c>
      <c r="U41" s="161"/>
      <c r="V41" s="462">
        <f t="shared" si="21"/>
        <v>0</v>
      </c>
      <c r="W41" s="161">
        <f>'[2]Chain Ten. Assy'!$K44</f>
        <v>0</v>
      </c>
      <c r="X41" s="161"/>
      <c r="Y41" s="462">
        <f t="shared" si="22"/>
        <v>0</v>
      </c>
      <c r="Z41" s="168">
        <f t="shared" ref="Z41:AA53" si="42">+Q41+T41+W41</f>
        <v>0</v>
      </c>
      <c r="AA41" s="161">
        <f t="shared" si="42"/>
        <v>0</v>
      </c>
      <c r="AB41" s="403">
        <f t="shared" si="23"/>
        <v>0</v>
      </c>
      <c r="AC41" s="168">
        <f t="shared" si="24"/>
        <v>0</v>
      </c>
      <c r="AD41" s="161">
        <f t="shared" si="24"/>
        <v>0</v>
      </c>
      <c r="AE41" s="403">
        <f t="shared" si="25"/>
        <v>0</v>
      </c>
      <c r="AF41" s="161">
        <f>'[2]Chain Ten. Assy'!$L44</f>
        <v>0</v>
      </c>
      <c r="AG41" s="161"/>
      <c r="AH41" s="462">
        <f t="shared" si="26"/>
        <v>0</v>
      </c>
      <c r="AI41" s="161">
        <f>'[2]Chain Ten. Assy'!$M44</f>
        <v>0</v>
      </c>
      <c r="AJ41" s="161"/>
      <c r="AK41" s="462">
        <f t="shared" si="27"/>
        <v>0</v>
      </c>
      <c r="AL41" s="161">
        <f>'[2]Chain Ten. Assy'!$N44</f>
        <v>0</v>
      </c>
      <c r="AM41" s="161"/>
      <c r="AN41" s="444">
        <f t="shared" si="28"/>
        <v>0</v>
      </c>
      <c r="AO41" s="404">
        <f t="shared" si="9"/>
        <v>0</v>
      </c>
      <c r="AP41" s="161">
        <f t="shared" si="9"/>
        <v>0</v>
      </c>
      <c r="AQ41" s="403">
        <f t="shared" si="29"/>
        <v>0</v>
      </c>
      <c r="AR41" s="161">
        <f>'[2]Chain Ten. Assy'!$O44</f>
        <v>0</v>
      </c>
      <c r="AS41" s="161"/>
      <c r="AT41" s="462">
        <f t="shared" si="30"/>
        <v>0</v>
      </c>
      <c r="AU41" s="161">
        <f>'[2]Chain Ten. Assy'!$P44</f>
        <v>0</v>
      </c>
      <c r="AV41" s="161"/>
      <c r="AW41" s="462">
        <f t="shared" si="31"/>
        <v>0</v>
      </c>
      <c r="AX41" s="161">
        <f>'[2]Chain Ten. Assy'!$Q44</f>
        <v>0</v>
      </c>
      <c r="AY41" s="161"/>
      <c r="AZ41" s="444">
        <f t="shared" si="32"/>
        <v>0</v>
      </c>
      <c r="BA41" s="496">
        <f t="shared" si="10"/>
        <v>0</v>
      </c>
      <c r="BB41" s="492">
        <f t="shared" si="11"/>
        <v>0</v>
      </c>
      <c r="BC41" s="364">
        <f t="shared" si="33"/>
        <v>0</v>
      </c>
      <c r="BD41" s="371">
        <f t="shared" si="12"/>
        <v>0</v>
      </c>
      <c r="BE41" s="372">
        <f t="shared" si="13"/>
        <v>0</v>
      </c>
      <c r="BF41" s="372">
        <f t="shared" si="34"/>
        <v>0</v>
      </c>
      <c r="BG41" s="371">
        <f t="shared" si="14"/>
        <v>0</v>
      </c>
      <c r="BH41" s="372">
        <f t="shared" si="15"/>
        <v>0</v>
      </c>
      <c r="BI41" s="372">
        <f t="shared" si="35"/>
        <v>0</v>
      </c>
      <c r="BJ41" s="436"/>
      <c r="BK41" s="160">
        <f>VLOOKUP($B41,Test!$A$5:$I$58,4,0)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'[2]Chain Ten. Assy'!$F45</f>
        <v>0</v>
      </c>
      <c r="F42" s="161"/>
      <c r="G42" s="448">
        <f t="shared" si="16"/>
        <v>0</v>
      </c>
      <c r="H42" s="476">
        <f>'[2]Chain Ten. Assy'!$G45</f>
        <v>0</v>
      </c>
      <c r="I42" s="161"/>
      <c r="J42" s="448">
        <f t="shared" si="17"/>
        <v>0</v>
      </c>
      <c r="K42" s="476">
        <f>'[2]Chain Ten. Assy'!$H45</f>
        <v>0</v>
      </c>
      <c r="L42" s="161"/>
      <c r="M42" s="444">
        <f t="shared" si="18"/>
        <v>0</v>
      </c>
      <c r="N42" s="404">
        <f t="shared" si="41"/>
        <v>0</v>
      </c>
      <c r="O42" s="161">
        <f t="shared" si="41"/>
        <v>0</v>
      </c>
      <c r="P42" s="403">
        <f t="shared" si="19"/>
        <v>0</v>
      </c>
      <c r="Q42" s="161">
        <f>'[2]Chain Ten. Assy'!$I45</f>
        <v>0</v>
      </c>
      <c r="R42" s="161"/>
      <c r="S42" s="462">
        <f t="shared" si="20"/>
        <v>0</v>
      </c>
      <c r="T42" s="161">
        <f>'[2]Chain Ten. Assy'!$J45</f>
        <v>0</v>
      </c>
      <c r="U42" s="161"/>
      <c r="V42" s="462">
        <f t="shared" si="21"/>
        <v>0</v>
      </c>
      <c r="W42" s="161">
        <f>'[2]Chain Ten. Assy'!$K45</f>
        <v>0</v>
      </c>
      <c r="X42" s="161"/>
      <c r="Y42" s="462">
        <f t="shared" si="22"/>
        <v>0</v>
      </c>
      <c r="Z42" s="168">
        <f t="shared" si="42"/>
        <v>0</v>
      </c>
      <c r="AA42" s="161">
        <f t="shared" si="42"/>
        <v>0</v>
      </c>
      <c r="AB42" s="403">
        <f t="shared" si="23"/>
        <v>0</v>
      </c>
      <c r="AC42" s="168">
        <f t="shared" si="24"/>
        <v>0</v>
      </c>
      <c r="AD42" s="161">
        <f t="shared" si="24"/>
        <v>0</v>
      </c>
      <c r="AE42" s="403">
        <f t="shared" si="25"/>
        <v>0</v>
      </c>
      <c r="AF42" s="161">
        <f>'[2]Chain Ten. Assy'!$L45</f>
        <v>0</v>
      </c>
      <c r="AG42" s="161"/>
      <c r="AH42" s="462">
        <f t="shared" si="26"/>
        <v>0</v>
      </c>
      <c r="AI42" s="161">
        <f>'[2]Chain Ten. Assy'!$M45</f>
        <v>0</v>
      </c>
      <c r="AJ42" s="161"/>
      <c r="AK42" s="462">
        <f t="shared" si="27"/>
        <v>0</v>
      </c>
      <c r="AL42" s="161">
        <f>'[2]Chain Ten. Assy'!$N45</f>
        <v>0</v>
      </c>
      <c r="AM42" s="161"/>
      <c r="AN42" s="444">
        <f t="shared" si="28"/>
        <v>0</v>
      </c>
      <c r="AO42" s="404">
        <f t="shared" si="9"/>
        <v>0</v>
      </c>
      <c r="AP42" s="161">
        <f t="shared" si="9"/>
        <v>0</v>
      </c>
      <c r="AQ42" s="403">
        <f t="shared" si="29"/>
        <v>0</v>
      </c>
      <c r="AR42" s="161">
        <f>'[2]Chain Ten. Assy'!$O45</f>
        <v>0</v>
      </c>
      <c r="AS42" s="161"/>
      <c r="AT42" s="462">
        <f t="shared" si="30"/>
        <v>0</v>
      </c>
      <c r="AU42" s="161">
        <f>'[2]Chain Ten. Assy'!$P45</f>
        <v>0</v>
      </c>
      <c r="AV42" s="161"/>
      <c r="AW42" s="462">
        <f t="shared" si="31"/>
        <v>0</v>
      </c>
      <c r="AX42" s="161">
        <f>'[2]Chain Ten. Assy'!$Q45</f>
        <v>0</v>
      </c>
      <c r="AY42" s="161"/>
      <c r="AZ42" s="444">
        <f t="shared" si="32"/>
        <v>0</v>
      </c>
      <c r="BA42" s="496">
        <f t="shared" si="10"/>
        <v>0</v>
      </c>
      <c r="BB42" s="492">
        <f t="shared" si="11"/>
        <v>0</v>
      </c>
      <c r="BC42" s="364">
        <f t="shared" si="33"/>
        <v>0</v>
      </c>
      <c r="BD42" s="371">
        <f t="shared" si="12"/>
        <v>0</v>
      </c>
      <c r="BE42" s="372">
        <f t="shared" si="13"/>
        <v>0</v>
      </c>
      <c r="BF42" s="372">
        <f t="shared" si="34"/>
        <v>0</v>
      </c>
      <c r="BG42" s="371">
        <f t="shared" si="14"/>
        <v>0</v>
      </c>
      <c r="BH42" s="372">
        <f t="shared" si="15"/>
        <v>0</v>
      </c>
      <c r="BI42" s="372">
        <f t="shared" si="35"/>
        <v>0</v>
      </c>
      <c r="BJ42" s="436"/>
      <c r="BK42" s="160">
        <f>VLOOKUP($B42,Test!$A$5:$I$58,4,0)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'[2]Chain Ten. Assy'!$F46</f>
        <v>0</v>
      </c>
      <c r="F43" s="161"/>
      <c r="G43" s="448">
        <f t="shared" si="16"/>
        <v>0</v>
      </c>
      <c r="H43" s="476">
        <f>'[2]Chain Ten. Assy'!$G46</f>
        <v>0</v>
      </c>
      <c r="I43" s="161"/>
      <c r="J43" s="448">
        <f t="shared" si="17"/>
        <v>0</v>
      </c>
      <c r="K43" s="476">
        <f>'[2]Chain Ten. Assy'!$H46</f>
        <v>0</v>
      </c>
      <c r="L43" s="161"/>
      <c r="M43" s="444">
        <f t="shared" si="18"/>
        <v>0</v>
      </c>
      <c r="N43" s="404">
        <f t="shared" si="41"/>
        <v>0</v>
      </c>
      <c r="O43" s="161">
        <f t="shared" si="41"/>
        <v>0</v>
      </c>
      <c r="P43" s="403">
        <f t="shared" si="19"/>
        <v>0</v>
      </c>
      <c r="Q43" s="161">
        <f>'[2]Chain Ten. Assy'!$I46</f>
        <v>0</v>
      </c>
      <c r="R43" s="161"/>
      <c r="S43" s="462">
        <f t="shared" si="20"/>
        <v>0</v>
      </c>
      <c r="T43" s="161">
        <f>'[2]Chain Ten. Assy'!$J46</f>
        <v>0</v>
      </c>
      <c r="U43" s="161"/>
      <c r="V43" s="462">
        <f t="shared" si="21"/>
        <v>0</v>
      </c>
      <c r="W43" s="161">
        <f>'[2]Chain Ten. Assy'!$K46</f>
        <v>0</v>
      </c>
      <c r="X43" s="161"/>
      <c r="Y43" s="462">
        <f t="shared" si="22"/>
        <v>0</v>
      </c>
      <c r="Z43" s="168">
        <f t="shared" si="42"/>
        <v>0</v>
      </c>
      <c r="AA43" s="161">
        <f t="shared" si="42"/>
        <v>0</v>
      </c>
      <c r="AB43" s="403">
        <f t="shared" si="23"/>
        <v>0</v>
      </c>
      <c r="AC43" s="168">
        <f t="shared" si="24"/>
        <v>0</v>
      </c>
      <c r="AD43" s="161">
        <f t="shared" si="24"/>
        <v>0</v>
      </c>
      <c r="AE43" s="403">
        <f t="shared" si="25"/>
        <v>0</v>
      </c>
      <c r="AF43" s="161">
        <f>'[2]Chain Ten. Assy'!$L46</f>
        <v>0</v>
      </c>
      <c r="AG43" s="161"/>
      <c r="AH43" s="462">
        <f t="shared" si="26"/>
        <v>0</v>
      </c>
      <c r="AI43" s="161">
        <f>'[2]Chain Ten. Assy'!$M46</f>
        <v>0</v>
      </c>
      <c r="AJ43" s="161"/>
      <c r="AK43" s="462">
        <f t="shared" si="27"/>
        <v>0</v>
      </c>
      <c r="AL43" s="161">
        <f>'[2]Chain Ten. Assy'!$N46</f>
        <v>0</v>
      </c>
      <c r="AM43" s="161"/>
      <c r="AN43" s="444">
        <f t="shared" si="28"/>
        <v>0</v>
      </c>
      <c r="AO43" s="404">
        <f t="shared" si="9"/>
        <v>0</v>
      </c>
      <c r="AP43" s="161">
        <f t="shared" si="9"/>
        <v>0</v>
      </c>
      <c r="AQ43" s="403">
        <f t="shared" si="29"/>
        <v>0</v>
      </c>
      <c r="AR43" s="161">
        <f>'[2]Chain Ten. Assy'!$O46</f>
        <v>0</v>
      </c>
      <c r="AS43" s="161"/>
      <c r="AT43" s="462">
        <f t="shared" si="30"/>
        <v>0</v>
      </c>
      <c r="AU43" s="161">
        <f>'[2]Chain Ten. Assy'!$P46</f>
        <v>0</v>
      </c>
      <c r="AV43" s="161"/>
      <c r="AW43" s="462">
        <f t="shared" si="31"/>
        <v>0</v>
      </c>
      <c r="AX43" s="161">
        <f>'[2]Chain Ten. Assy'!$Q46</f>
        <v>0</v>
      </c>
      <c r="AY43" s="161"/>
      <c r="AZ43" s="444">
        <f t="shared" si="32"/>
        <v>0</v>
      </c>
      <c r="BA43" s="496">
        <f t="shared" si="10"/>
        <v>0</v>
      </c>
      <c r="BB43" s="492">
        <f t="shared" si="11"/>
        <v>0</v>
      </c>
      <c r="BC43" s="364">
        <f t="shared" si="33"/>
        <v>0</v>
      </c>
      <c r="BD43" s="371">
        <f t="shared" si="12"/>
        <v>0</v>
      </c>
      <c r="BE43" s="372">
        <f t="shared" si="13"/>
        <v>0</v>
      </c>
      <c r="BF43" s="372">
        <f t="shared" si="34"/>
        <v>0</v>
      </c>
      <c r="BG43" s="371">
        <f t="shared" si="14"/>
        <v>0</v>
      </c>
      <c r="BH43" s="372">
        <f t="shared" si="15"/>
        <v>0</v>
      </c>
      <c r="BI43" s="372">
        <f t="shared" si="35"/>
        <v>0</v>
      </c>
      <c r="BJ43" s="436"/>
      <c r="BK43" s="160">
        <f>VLOOKUP($B43,Test!$A$5:$I$58,4,0)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'[2]Chain Ten. Assy'!$F47</f>
        <v>0</v>
      </c>
      <c r="F44" s="161"/>
      <c r="G44" s="448">
        <f t="shared" si="16"/>
        <v>0</v>
      </c>
      <c r="H44" s="476">
        <f>'[2]Chain Ten. Assy'!$G47</f>
        <v>0</v>
      </c>
      <c r="I44" s="161"/>
      <c r="J44" s="448">
        <f t="shared" si="17"/>
        <v>0</v>
      </c>
      <c r="K44" s="476">
        <f>'[2]Chain Ten. Assy'!$H47</f>
        <v>0</v>
      </c>
      <c r="L44" s="161"/>
      <c r="M44" s="444">
        <f t="shared" si="18"/>
        <v>0</v>
      </c>
      <c r="N44" s="404">
        <f t="shared" si="41"/>
        <v>0</v>
      </c>
      <c r="O44" s="161">
        <f t="shared" si="41"/>
        <v>0</v>
      </c>
      <c r="P44" s="403">
        <f t="shared" si="19"/>
        <v>0</v>
      </c>
      <c r="Q44" s="161">
        <f>'[2]Chain Ten. Assy'!$I47</f>
        <v>0</v>
      </c>
      <c r="R44" s="161"/>
      <c r="S44" s="462">
        <f t="shared" si="20"/>
        <v>0</v>
      </c>
      <c r="T44" s="161">
        <f>'[2]Chain Ten. Assy'!$J47</f>
        <v>0</v>
      </c>
      <c r="U44" s="161"/>
      <c r="V44" s="462">
        <f t="shared" si="21"/>
        <v>0</v>
      </c>
      <c r="W44" s="161">
        <f>'[2]Chain Ten. Assy'!$K47</f>
        <v>0</v>
      </c>
      <c r="X44" s="161"/>
      <c r="Y44" s="462">
        <f t="shared" si="22"/>
        <v>0</v>
      </c>
      <c r="Z44" s="168">
        <f t="shared" si="42"/>
        <v>0</v>
      </c>
      <c r="AA44" s="161">
        <f t="shared" si="42"/>
        <v>0</v>
      </c>
      <c r="AB44" s="403">
        <f t="shared" si="23"/>
        <v>0</v>
      </c>
      <c r="AC44" s="168">
        <f t="shared" si="24"/>
        <v>0</v>
      </c>
      <c r="AD44" s="161">
        <f t="shared" si="24"/>
        <v>0</v>
      </c>
      <c r="AE44" s="403">
        <f t="shared" si="25"/>
        <v>0</v>
      </c>
      <c r="AF44" s="161">
        <f>'[2]Chain Ten. Assy'!$L47</f>
        <v>0</v>
      </c>
      <c r="AG44" s="161"/>
      <c r="AH44" s="462">
        <f t="shared" si="26"/>
        <v>0</v>
      </c>
      <c r="AI44" s="161">
        <f>'[2]Chain Ten. Assy'!$M47</f>
        <v>0</v>
      </c>
      <c r="AJ44" s="161"/>
      <c r="AK44" s="462">
        <f t="shared" si="27"/>
        <v>0</v>
      </c>
      <c r="AL44" s="161">
        <f>'[2]Chain Ten. Assy'!$N47</f>
        <v>0</v>
      </c>
      <c r="AM44" s="161"/>
      <c r="AN44" s="444">
        <f t="shared" si="28"/>
        <v>0</v>
      </c>
      <c r="AO44" s="404">
        <f t="shared" si="9"/>
        <v>0</v>
      </c>
      <c r="AP44" s="161">
        <f t="shared" si="9"/>
        <v>0</v>
      </c>
      <c r="AQ44" s="403">
        <f t="shared" si="29"/>
        <v>0</v>
      </c>
      <c r="AR44" s="161">
        <f>'[2]Chain Ten. Assy'!$O47</f>
        <v>0</v>
      </c>
      <c r="AS44" s="161"/>
      <c r="AT44" s="462">
        <f t="shared" si="30"/>
        <v>0</v>
      </c>
      <c r="AU44" s="161">
        <f>'[2]Chain Ten. Assy'!$P47</f>
        <v>0</v>
      </c>
      <c r="AV44" s="161"/>
      <c r="AW44" s="462">
        <f t="shared" si="31"/>
        <v>0</v>
      </c>
      <c r="AX44" s="161">
        <f>'[2]Chain Ten. Assy'!$Q47</f>
        <v>0</v>
      </c>
      <c r="AY44" s="161"/>
      <c r="AZ44" s="444">
        <f t="shared" si="32"/>
        <v>0</v>
      </c>
      <c r="BA44" s="496">
        <f t="shared" si="10"/>
        <v>0</v>
      </c>
      <c r="BB44" s="492">
        <f t="shared" si="11"/>
        <v>0</v>
      </c>
      <c r="BC44" s="364">
        <f t="shared" si="33"/>
        <v>0</v>
      </c>
      <c r="BD44" s="371">
        <f t="shared" si="12"/>
        <v>0</v>
      </c>
      <c r="BE44" s="372">
        <f t="shared" si="13"/>
        <v>0</v>
      </c>
      <c r="BF44" s="372">
        <f t="shared" si="34"/>
        <v>0</v>
      </c>
      <c r="BG44" s="371">
        <f t="shared" si="14"/>
        <v>0</v>
      </c>
      <c r="BH44" s="372">
        <f t="shared" si="15"/>
        <v>0</v>
      </c>
      <c r="BI44" s="372">
        <f t="shared" si="35"/>
        <v>0</v>
      </c>
      <c r="BJ44" s="436"/>
      <c r="BK44" s="160">
        <f>VLOOKUP($B44,Test!$A$5:$I$58,4,0)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'[2]Chain Ten. Assy'!$F48</f>
        <v>26864.410843800004</v>
      </c>
      <c r="F45" s="161">
        <v>8303.89</v>
      </c>
      <c r="G45" s="448">
        <f t="shared" si="16"/>
        <v>18560.520843800005</v>
      </c>
      <c r="H45" s="476">
        <f>'[2]Chain Ten. Assy'!$G48</f>
        <v>25826.845760979995</v>
      </c>
      <c r="I45" s="161">
        <v>15413.83</v>
      </c>
      <c r="J45" s="448">
        <f t="shared" si="17"/>
        <v>10413.015760979995</v>
      </c>
      <c r="K45" s="476">
        <f>'[2]Chain Ten. Assy'!$H48</f>
        <v>26308.001879400006</v>
      </c>
      <c r="L45" s="161">
        <v>17373.39</v>
      </c>
      <c r="M45" s="444">
        <f t="shared" si="18"/>
        <v>8934.6118794000067</v>
      </c>
      <c r="N45" s="404">
        <f t="shared" si="41"/>
        <v>78999.258484179998</v>
      </c>
      <c r="O45" s="161">
        <f t="shared" si="41"/>
        <v>41091.11</v>
      </c>
      <c r="P45" s="403">
        <f t="shared" si="19"/>
        <v>37908.148484179997</v>
      </c>
      <c r="Q45" s="161">
        <f>'[2]Chain Ten. Assy'!$I48</f>
        <v>26994.865090320007</v>
      </c>
      <c r="R45" s="161">
        <v>14740.82</v>
      </c>
      <c r="S45" s="462">
        <f t="shared" si="20"/>
        <v>12254.045090320007</v>
      </c>
      <c r="T45" s="161">
        <f>'[2]Chain Ten. Assy'!$J48</f>
        <v>27453.172005600012</v>
      </c>
      <c r="U45" s="161"/>
      <c r="V45" s="462">
        <f t="shared" si="21"/>
        <v>27453.172005600012</v>
      </c>
      <c r="W45" s="161">
        <f>'[2]Chain Ten. Assy'!$K48</f>
        <v>24431.45877479999</v>
      </c>
      <c r="X45" s="161"/>
      <c r="Y45" s="462">
        <f t="shared" si="22"/>
        <v>24431.45877479999</v>
      </c>
      <c r="Z45" s="168">
        <f t="shared" si="42"/>
        <v>78879.495870720013</v>
      </c>
      <c r="AA45" s="161">
        <f t="shared" si="42"/>
        <v>14740.82</v>
      </c>
      <c r="AB45" s="403">
        <f t="shared" si="23"/>
        <v>64138.675870720013</v>
      </c>
      <c r="AC45" s="168">
        <f t="shared" si="24"/>
        <v>157878.75435490001</v>
      </c>
      <c r="AD45" s="161">
        <f t="shared" si="24"/>
        <v>55831.93</v>
      </c>
      <c r="AE45" s="403">
        <f t="shared" si="25"/>
        <v>102046.82435490002</v>
      </c>
      <c r="AF45" s="161">
        <f>'[2]Chain Ten. Assy'!$L48</f>
        <v>29181.1053555</v>
      </c>
      <c r="AG45" s="161"/>
      <c r="AH45" s="462">
        <f t="shared" si="26"/>
        <v>29181.1053555</v>
      </c>
      <c r="AI45" s="161">
        <f>'[2]Chain Ten. Assy'!$M48</f>
        <v>21501.202756639999</v>
      </c>
      <c r="AJ45" s="161"/>
      <c r="AK45" s="462">
        <f t="shared" si="27"/>
        <v>21501.202756639999</v>
      </c>
      <c r="AL45" s="161">
        <f>'[2]Chain Ten. Assy'!$N48</f>
        <v>22694.787950339996</v>
      </c>
      <c r="AM45" s="161"/>
      <c r="AN45" s="444">
        <f t="shared" si="28"/>
        <v>22694.787950339996</v>
      </c>
      <c r="AO45" s="404">
        <f t="shared" si="9"/>
        <v>73377.096062480006</v>
      </c>
      <c r="AP45" s="161">
        <f t="shared" si="9"/>
        <v>0</v>
      </c>
      <c r="AQ45" s="403">
        <f t="shared" si="29"/>
        <v>73377.096062480006</v>
      </c>
      <c r="AR45" s="161">
        <f>'[2]Chain Ten. Assy'!$O48</f>
        <v>23169.934160099998</v>
      </c>
      <c r="AS45" s="161"/>
      <c r="AT45" s="462">
        <f t="shared" si="30"/>
        <v>23169.934160099998</v>
      </c>
      <c r="AU45" s="161">
        <f>'[2]Chain Ten. Assy'!$P48</f>
        <v>26528.589264150007</v>
      </c>
      <c r="AV45" s="161"/>
      <c r="AW45" s="462">
        <f t="shared" si="31"/>
        <v>26528.589264150007</v>
      </c>
      <c r="AX45" s="161">
        <f>'[2]Chain Ten. Assy'!$Q48</f>
        <v>23490.528960070002</v>
      </c>
      <c r="AY45" s="161"/>
      <c r="AZ45" s="444">
        <f t="shared" si="32"/>
        <v>23490.528960070002</v>
      </c>
      <c r="BA45" s="496">
        <f t="shared" si="10"/>
        <v>73189.052384320006</v>
      </c>
      <c r="BB45" s="492">
        <f t="shared" si="11"/>
        <v>0</v>
      </c>
      <c r="BC45" s="364">
        <f t="shared" si="33"/>
        <v>73189.052384320006</v>
      </c>
      <c r="BD45" s="371">
        <f t="shared" si="12"/>
        <v>146566.14844680001</v>
      </c>
      <c r="BE45" s="372">
        <f t="shared" si="13"/>
        <v>0</v>
      </c>
      <c r="BF45" s="372">
        <f t="shared" si="34"/>
        <v>146566.14844680001</v>
      </c>
      <c r="BG45" s="371">
        <f t="shared" si="14"/>
        <v>304444.90280170005</v>
      </c>
      <c r="BH45" s="372">
        <f t="shared" si="15"/>
        <v>55831.93</v>
      </c>
      <c r="BI45" s="372">
        <f t="shared" si="35"/>
        <v>248612.97280170006</v>
      </c>
      <c r="BJ45" s="436"/>
      <c r="BK45" s="160">
        <f>VLOOKUP($B45,Test!$A$5:$I$58,4,0)</f>
        <v>14907.05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'[2]Chain Ten. Assy'!$F49</f>
        <v>0</v>
      </c>
      <c r="F46" s="161"/>
      <c r="G46" s="448">
        <f t="shared" si="16"/>
        <v>0</v>
      </c>
      <c r="H46" s="476">
        <f>'[2]Chain Ten. Assy'!$G49</f>
        <v>0</v>
      </c>
      <c r="I46" s="161"/>
      <c r="J46" s="448">
        <f t="shared" si="17"/>
        <v>0</v>
      </c>
      <c r="K46" s="476">
        <f>'[2]Chain Ten. Assy'!$H49</f>
        <v>0</v>
      </c>
      <c r="L46" s="161"/>
      <c r="M46" s="444">
        <f t="shared" si="18"/>
        <v>0</v>
      </c>
      <c r="N46" s="404">
        <f t="shared" si="41"/>
        <v>0</v>
      </c>
      <c r="O46" s="161">
        <f t="shared" si="41"/>
        <v>0</v>
      </c>
      <c r="P46" s="403">
        <f t="shared" si="19"/>
        <v>0</v>
      </c>
      <c r="Q46" s="161">
        <f>'[2]Chain Ten. Assy'!$I49</f>
        <v>0</v>
      </c>
      <c r="R46" s="161"/>
      <c r="S46" s="462">
        <f t="shared" si="20"/>
        <v>0</v>
      </c>
      <c r="T46" s="161">
        <f>'[2]Chain Ten. Assy'!$J49</f>
        <v>0</v>
      </c>
      <c r="U46" s="161"/>
      <c r="V46" s="462">
        <f t="shared" si="21"/>
        <v>0</v>
      </c>
      <c r="W46" s="161">
        <f>'[2]Chain Ten. Assy'!$K49</f>
        <v>0</v>
      </c>
      <c r="X46" s="161"/>
      <c r="Y46" s="462">
        <f t="shared" si="22"/>
        <v>0</v>
      </c>
      <c r="Z46" s="168">
        <f t="shared" si="42"/>
        <v>0</v>
      </c>
      <c r="AA46" s="161">
        <f t="shared" si="42"/>
        <v>0</v>
      </c>
      <c r="AB46" s="403">
        <f t="shared" si="23"/>
        <v>0</v>
      </c>
      <c r="AC46" s="168">
        <f t="shared" si="24"/>
        <v>0</v>
      </c>
      <c r="AD46" s="161">
        <f t="shared" si="24"/>
        <v>0</v>
      </c>
      <c r="AE46" s="403">
        <f t="shared" si="25"/>
        <v>0</v>
      </c>
      <c r="AF46" s="161">
        <f>'[2]Chain Ten. Assy'!$L49</f>
        <v>0</v>
      </c>
      <c r="AG46" s="161"/>
      <c r="AH46" s="462">
        <f t="shared" si="26"/>
        <v>0</v>
      </c>
      <c r="AI46" s="161">
        <f>'[2]Chain Ten. Assy'!$M49</f>
        <v>0</v>
      </c>
      <c r="AJ46" s="161"/>
      <c r="AK46" s="462">
        <f t="shared" si="27"/>
        <v>0</v>
      </c>
      <c r="AL46" s="161">
        <f>'[2]Chain Ten. Assy'!$N49</f>
        <v>0</v>
      </c>
      <c r="AM46" s="161"/>
      <c r="AN46" s="444">
        <f t="shared" si="28"/>
        <v>0</v>
      </c>
      <c r="AO46" s="404">
        <f t="shared" si="9"/>
        <v>0</v>
      </c>
      <c r="AP46" s="161">
        <f t="shared" si="9"/>
        <v>0</v>
      </c>
      <c r="AQ46" s="403">
        <f t="shared" si="29"/>
        <v>0</v>
      </c>
      <c r="AR46" s="161">
        <f>'[2]Chain Ten. Assy'!$O49</f>
        <v>0</v>
      </c>
      <c r="AS46" s="161"/>
      <c r="AT46" s="462">
        <f t="shared" si="30"/>
        <v>0</v>
      </c>
      <c r="AU46" s="161">
        <f>'[2]Chain Ten. Assy'!$P49</f>
        <v>0</v>
      </c>
      <c r="AV46" s="161"/>
      <c r="AW46" s="462">
        <f t="shared" si="31"/>
        <v>0</v>
      </c>
      <c r="AX46" s="161">
        <f>'[2]Chain Ten. Assy'!$Q49</f>
        <v>0</v>
      </c>
      <c r="AY46" s="161"/>
      <c r="AZ46" s="444">
        <f t="shared" si="32"/>
        <v>0</v>
      </c>
      <c r="BA46" s="496">
        <f t="shared" si="10"/>
        <v>0</v>
      </c>
      <c r="BB46" s="492">
        <f t="shared" si="11"/>
        <v>0</v>
      </c>
      <c r="BC46" s="364">
        <f t="shared" si="33"/>
        <v>0</v>
      </c>
      <c r="BD46" s="371">
        <f t="shared" si="12"/>
        <v>0</v>
      </c>
      <c r="BE46" s="372">
        <f t="shared" si="13"/>
        <v>0</v>
      </c>
      <c r="BF46" s="372">
        <f t="shared" si="34"/>
        <v>0</v>
      </c>
      <c r="BG46" s="371">
        <f t="shared" si="14"/>
        <v>0</v>
      </c>
      <c r="BH46" s="372">
        <f t="shared" si="15"/>
        <v>0</v>
      </c>
      <c r="BI46" s="372">
        <f t="shared" si="35"/>
        <v>0</v>
      </c>
      <c r="BJ46" s="436"/>
      <c r="BK46" s="160">
        <f>VLOOKUP($B46,Test!$A$5:$I$58,4,0)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'[2]Chain Ten. Assy'!$F50</f>
        <v>0</v>
      </c>
      <c r="F47" s="161"/>
      <c r="G47" s="448">
        <f t="shared" si="16"/>
        <v>0</v>
      </c>
      <c r="H47" s="476">
        <f>'[2]Chain Ten. Assy'!$G50</f>
        <v>0</v>
      </c>
      <c r="I47" s="161"/>
      <c r="J47" s="448">
        <f t="shared" si="17"/>
        <v>0</v>
      </c>
      <c r="K47" s="476">
        <f>'[2]Chain Ten. Assy'!$H50</f>
        <v>0</v>
      </c>
      <c r="L47" s="161"/>
      <c r="M47" s="444">
        <f t="shared" si="18"/>
        <v>0</v>
      </c>
      <c r="N47" s="404">
        <f t="shared" si="41"/>
        <v>0</v>
      </c>
      <c r="O47" s="161">
        <f t="shared" si="41"/>
        <v>0</v>
      </c>
      <c r="P47" s="403">
        <f t="shared" si="19"/>
        <v>0</v>
      </c>
      <c r="Q47" s="161">
        <f>'[2]Chain Ten. Assy'!$I50</f>
        <v>0</v>
      </c>
      <c r="R47" s="161"/>
      <c r="S47" s="462">
        <f t="shared" si="20"/>
        <v>0</v>
      </c>
      <c r="T47" s="161">
        <f>'[2]Chain Ten. Assy'!$J50</f>
        <v>0</v>
      </c>
      <c r="U47" s="161"/>
      <c r="V47" s="462">
        <f t="shared" si="21"/>
        <v>0</v>
      </c>
      <c r="W47" s="161">
        <f>'[2]Chain Ten. Assy'!$K50</f>
        <v>0</v>
      </c>
      <c r="X47" s="161"/>
      <c r="Y47" s="462">
        <f t="shared" si="22"/>
        <v>0</v>
      </c>
      <c r="Z47" s="168">
        <f t="shared" si="42"/>
        <v>0</v>
      </c>
      <c r="AA47" s="161">
        <f t="shared" si="42"/>
        <v>0</v>
      </c>
      <c r="AB47" s="403">
        <f t="shared" si="23"/>
        <v>0</v>
      </c>
      <c r="AC47" s="168">
        <f t="shared" si="24"/>
        <v>0</v>
      </c>
      <c r="AD47" s="161">
        <f t="shared" si="24"/>
        <v>0</v>
      </c>
      <c r="AE47" s="403">
        <f t="shared" si="25"/>
        <v>0</v>
      </c>
      <c r="AF47" s="161">
        <f>'[2]Chain Ten. Assy'!$L50</f>
        <v>0</v>
      </c>
      <c r="AG47" s="161"/>
      <c r="AH47" s="462">
        <f t="shared" si="26"/>
        <v>0</v>
      </c>
      <c r="AI47" s="161">
        <f>'[2]Chain Ten. Assy'!$M50</f>
        <v>0</v>
      </c>
      <c r="AJ47" s="161"/>
      <c r="AK47" s="462">
        <f t="shared" si="27"/>
        <v>0</v>
      </c>
      <c r="AL47" s="161">
        <f>'[2]Chain Ten. Assy'!$N50</f>
        <v>0</v>
      </c>
      <c r="AM47" s="161"/>
      <c r="AN47" s="444">
        <f t="shared" si="28"/>
        <v>0</v>
      </c>
      <c r="AO47" s="404">
        <f t="shared" si="9"/>
        <v>0</v>
      </c>
      <c r="AP47" s="161">
        <f t="shared" si="9"/>
        <v>0</v>
      </c>
      <c r="AQ47" s="403">
        <f t="shared" si="29"/>
        <v>0</v>
      </c>
      <c r="AR47" s="161">
        <f>'[2]Chain Ten. Assy'!$O50</f>
        <v>0</v>
      </c>
      <c r="AS47" s="161"/>
      <c r="AT47" s="462">
        <f t="shared" si="30"/>
        <v>0</v>
      </c>
      <c r="AU47" s="161">
        <f>'[2]Chain Ten. Assy'!$P50</f>
        <v>0</v>
      </c>
      <c r="AV47" s="161"/>
      <c r="AW47" s="462">
        <f t="shared" si="31"/>
        <v>0</v>
      </c>
      <c r="AX47" s="161">
        <f>'[2]Chain Ten. Assy'!$Q50</f>
        <v>0</v>
      </c>
      <c r="AY47" s="161"/>
      <c r="AZ47" s="444">
        <f t="shared" si="32"/>
        <v>0</v>
      </c>
      <c r="BA47" s="496">
        <f t="shared" si="10"/>
        <v>0</v>
      </c>
      <c r="BB47" s="492">
        <f t="shared" si="11"/>
        <v>0</v>
      </c>
      <c r="BC47" s="364">
        <f t="shared" si="33"/>
        <v>0</v>
      </c>
      <c r="BD47" s="371">
        <f t="shared" si="12"/>
        <v>0</v>
      </c>
      <c r="BE47" s="372">
        <f t="shared" si="13"/>
        <v>0</v>
      </c>
      <c r="BF47" s="372">
        <f t="shared" si="34"/>
        <v>0</v>
      </c>
      <c r="BG47" s="371">
        <f t="shared" si="14"/>
        <v>0</v>
      </c>
      <c r="BH47" s="372">
        <f t="shared" si="15"/>
        <v>0</v>
      </c>
      <c r="BI47" s="372">
        <f t="shared" si="35"/>
        <v>0</v>
      </c>
      <c r="BJ47" s="436"/>
      <c r="BK47" s="160">
        <f>VLOOKUP($B47,Test!$A$5:$I$58,4,0)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'[2]Chain Ten. Assy'!$F51</f>
        <v>0</v>
      </c>
      <c r="F48" s="161"/>
      <c r="G48" s="448">
        <f t="shared" si="16"/>
        <v>0</v>
      </c>
      <c r="H48" s="476">
        <f>'[2]Chain Ten. Assy'!$G51</f>
        <v>0</v>
      </c>
      <c r="I48" s="161"/>
      <c r="J48" s="448">
        <f t="shared" si="17"/>
        <v>0</v>
      </c>
      <c r="K48" s="476">
        <f>'[2]Chain Ten. Assy'!$H51</f>
        <v>0</v>
      </c>
      <c r="L48" s="161"/>
      <c r="M48" s="444">
        <f t="shared" si="18"/>
        <v>0</v>
      </c>
      <c r="N48" s="404">
        <f t="shared" si="41"/>
        <v>0</v>
      </c>
      <c r="O48" s="161">
        <f t="shared" si="41"/>
        <v>0</v>
      </c>
      <c r="P48" s="403">
        <f t="shared" si="19"/>
        <v>0</v>
      </c>
      <c r="Q48" s="161">
        <f>'[2]Chain Ten. Assy'!$I51</f>
        <v>0</v>
      </c>
      <c r="R48" s="161"/>
      <c r="S48" s="462">
        <f t="shared" si="20"/>
        <v>0</v>
      </c>
      <c r="T48" s="161">
        <f>'[2]Chain Ten. Assy'!$J51</f>
        <v>0</v>
      </c>
      <c r="U48" s="161"/>
      <c r="V48" s="462">
        <f t="shared" si="21"/>
        <v>0</v>
      </c>
      <c r="W48" s="161">
        <f>'[2]Chain Ten. Assy'!$K51</f>
        <v>0</v>
      </c>
      <c r="X48" s="161"/>
      <c r="Y48" s="462">
        <f t="shared" si="22"/>
        <v>0</v>
      </c>
      <c r="Z48" s="168">
        <f t="shared" si="42"/>
        <v>0</v>
      </c>
      <c r="AA48" s="161">
        <f t="shared" si="42"/>
        <v>0</v>
      </c>
      <c r="AB48" s="403">
        <f t="shared" si="23"/>
        <v>0</v>
      </c>
      <c r="AC48" s="168">
        <f t="shared" si="24"/>
        <v>0</v>
      </c>
      <c r="AD48" s="161">
        <f t="shared" si="24"/>
        <v>0</v>
      </c>
      <c r="AE48" s="403">
        <f t="shared" si="25"/>
        <v>0</v>
      </c>
      <c r="AF48" s="161">
        <f>'[2]Chain Ten. Assy'!$L51</f>
        <v>0</v>
      </c>
      <c r="AG48" s="161"/>
      <c r="AH48" s="462">
        <f t="shared" si="26"/>
        <v>0</v>
      </c>
      <c r="AI48" s="161">
        <f>'[2]Chain Ten. Assy'!$M51</f>
        <v>0</v>
      </c>
      <c r="AJ48" s="161"/>
      <c r="AK48" s="462">
        <f t="shared" si="27"/>
        <v>0</v>
      </c>
      <c r="AL48" s="161">
        <f>'[2]Chain Ten. Assy'!$N51</f>
        <v>0</v>
      </c>
      <c r="AM48" s="161"/>
      <c r="AN48" s="444">
        <f t="shared" si="28"/>
        <v>0</v>
      </c>
      <c r="AO48" s="404">
        <f t="shared" si="9"/>
        <v>0</v>
      </c>
      <c r="AP48" s="161">
        <f t="shared" si="9"/>
        <v>0</v>
      </c>
      <c r="AQ48" s="403">
        <f t="shared" si="29"/>
        <v>0</v>
      </c>
      <c r="AR48" s="161">
        <f>'[2]Chain Ten. Assy'!$O51</f>
        <v>0</v>
      </c>
      <c r="AS48" s="161"/>
      <c r="AT48" s="462">
        <f t="shared" si="30"/>
        <v>0</v>
      </c>
      <c r="AU48" s="161">
        <f>'[2]Chain Ten. Assy'!$P51</f>
        <v>0</v>
      </c>
      <c r="AV48" s="161"/>
      <c r="AW48" s="462">
        <f t="shared" si="31"/>
        <v>0</v>
      </c>
      <c r="AX48" s="161">
        <f>'[2]Chain Ten. Assy'!$Q51</f>
        <v>0</v>
      </c>
      <c r="AY48" s="161"/>
      <c r="AZ48" s="444">
        <f t="shared" si="32"/>
        <v>0</v>
      </c>
      <c r="BA48" s="496">
        <f t="shared" si="10"/>
        <v>0</v>
      </c>
      <c r="BB48" s="492">
        <f t="shared" si="11"/>
        <v>0</v>
      </c>
      <c r="BC48" s="364">
        <f t="shared" si="33"/>
        <v>0</v>
      </c>
      <c r="BD48" s="371">
        <f t="shared" si="12"/>
        <v>0</v>
      </c>
      <c r="BE48" s="372">
        <f t="shared" si="13"/>
        <v>0</v>
      </c>
      <c r="BF48" s="372">
        <f t="shared" si="34"/>
        <v>0</v>
      </c>
      <c r="BG48" s="371">
        <f t="shared" si="14"/>
        <v>0</v>
      </c>
      <c r="BH48" s="372">
        <f t="shared" si="15"/>
        <v>0</v>
      </c>
      <c r="BI48" s="372">
        <f t="shared" si="35"/>
        <v>0</v>
      </c>
      <c r="BJ48" s="436"/>
      <c r="BK48" s="160">
        <f>VLOOKUP($B48,Test!$A$5:$I$58,4,0)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'[2]Chain Ten. Assy'!$F52</f>
        <v>10144.147859999999</v>
      </c>
      <c r="F49" s="161">
        <v>3696.25</v>
      </c>
      <c r="G49" s="448">
        <f t="shared" si="16"/>
        <v>6447.8978599999991</v>
      </c>
      <c r="H49" s="476">
        <f>'[2]Chain Ten. Assy'!$G52</f>
        <v>12173.295317000004</v>
      </c>
      <c r="I49" s="161">
        <v>82091.62</v>
      </c>
      <c r="J49" s="448">
        <f t="shared" si="17"/>
        <v>-69918.324682999984</v>
      </c>
      <c r="K49" s="476">
        <f>'[2]Chain Ten. Assy'!$H52</f>
        <v>16532.203360000007</v>
      </c>
      <c r="L49" s="161">
        <v>17270.04</v>
      </c>
      <c r="M49" s="444">
        <f t="shared" si="18"/>
        <v>-737.83663999999408</v>
      </c>
      <c r="N49" s="404">
        <f t="shared" si="41"/>
        <v>38849.646537000008</v>
      </c>
      <c r="O49" s="161">
        <f t="shared" si="41"/>
        <v>103057.91</v>
      </c>
      <c r="P49" s="403">
        <f t="shared" si="19"/>
        <v>-64208.263462999996</v>
      </c>
      <c r="Q49" s="161">
        <f>'[2]Chain Ten. Assy'!$I52</f>
        <v>8918.086824</v>
      </c>
      <c r="R49" s="161">
        <v>16803.93</v>
      </c>
      <c r="S49" s="462">
        <f t="shared" si="20"/>
        <v>-7885.8431760000003</v>
      </c>
      <c r="T49" s="161">
        <f>'[2]Chain Ten. Assy'!$J52</f>
        <v>13700.875200000006</v>
      </c>
      <c r="U49" s="161"/>
      <c r="V49" s="462">
        <f t="shared" si="21"/>
        <v>13700.875200000006</v>
      </c>
      <c r="W49" s="161">
        <f>'[2]Chain Ten. Assy'!$K52</f>
        <v>27188.86631999999</v>
      </c>
      <c r="X49" s="161"/>
      <c r="Y49" s="462">
        <f t="shared" si="22"/>
        <v>27188.86631999999</v>
      </c>
      <c r="Z49" s="168">
        <f t="shared" si="42"/>
        <v>49807.828343999994</v>
      </c>
      <c r="AA49" s="161">
        <f t="shared" si="42"/>
        <v>16803.93</v>
      </c>
      <c r="AB49" s="403">
        <f t="shared" si="23"/>
        <v>33003.898343999994</v>
      </c>
      <c r="AC49" s="168">
        <f t="shared" si="24"/>
        <v>88657.474881000002</v>
      </c>
      <c r="AD49" s="161">
        <f t="shared" si="24"/>
        <v>119861.84</v>
      </c>
      <c r="AE49" s="403">
        <f t="shared" si="25"/>
        <v>-31204.365118999995</v>
      </c>
      <c r="AF49" s="161">
        <f>'[2]Chain Ten. Assy'!$L52</f>
        <v>20032.098624999991</v>
      </c>
      <c r="AG49" s="161"/>
      <c r="AH49" s="462">
        <f t="shared" si="26"/>
        <v>20032.098624999991</v>
      </c>
      <c r="AI49" s="161">
        <f>'[2]Chain Ten. Assy'!$M52</f>
        <v>6365.7968220000002</v>
      </c>
      <c r="AJ49" s="161"/>
      <c r="AK49" s="462">
        <f t="shared" si="27"/>
        <v>6365.7968220000002</v>
      </c>
      <c r="AL49" s="161">
        <f>'[2]Chain Ten. Assy'!$N52</f>
        <v>7706.9507789999989</v>
      </c>
      <c r="AM49" s="161"/>
      <c r="AN49" s="444">
        <f t="shared" si="28"/>
        <v>7706.9507789999989</v>
      </c>
      <c r="AO49" s="404">
        <f t="shared" si="9"/>
        <v>34104.846225999994</v>
      </c>
      <c r="AP49" s="161">
        <f t="shared" si="9"/>
        <v>0</v>
      </c>
      <c r="AQ49" s="403">
        <f t="shared" si="29"/>
        <v>34104.846225999994</v>
      </c>
      <c r="AR49" s="161">
        <f>'[2]Chain Ten. Assy'!$O52</f>
        <v>14870.711205</v>
      </c>
      <c r="AS49" s="161"/>
      <c r="AT49" s="462">
        <f t="shared" si="30"/>
        <v>14870.711205</v>
      </c>
      <c r="AU49" s="161">
        <f>'[2]Chain Ten. Assy'!$P52</f>
        <v>15249.776130000004</v>
      </c>
      <c r="AV49" s="161"/>
      <c r="AW49" s="462">
        <f t="shared" si="31"/>
        <v>15249.776130000004</v>
      </c>
      <c r="AX49" s="161">
        <f>'[2]Chain Ten. Assy'!$Q52</f>
        <v>5640.2748599999995</v>
      </c>
      <c r="AY49" s="161"/>
      <c r="AZ49" s="444">
        <f t="shared" si="32"/>
        <v>5640.2748599999995</v>
      </c>
      <c r="BA49" s="496">
        <f t="shared" si="10"/>
        <v>35760.762195000003</v>
      </c>
      <c r="BB49" s="492">
        <f t="shared" si="11"/>
        <v>0</v>
      </c>
      <c r="BC49" s="364">
        <f t="shared" si="33"/>
        <v>35760.762195000003</v>
      </c>
      <c r="BD49" s="371">
        <f t="shared" si="12"/>
        <v>69865.608420999997</v>
      </c>
      <c r="BE49" s="372">
        <f t="shared" si="13"/>
        <v>0</v>
      </c>
      <c r="BF49" s="372">
        <f t="shared" si="34"/>
        <v>69865.608420999997</v>
      </c>
      <c r="BG49" s="371">
        <f t="shared" si="14"/>
        <v>158523.08330200001</v>
      </c>
      <c r="BH49" s="372">
        <f t="shared" si="15"/>
        <v>119861.84</v>
      </c>
      <c r="BI49" s="372">
        <f t="shared" si="35"/>
        <v>38661.243302000017</v>
      </c>
      <c r="BJ49" s="436"/>
      <c r="BK49" s="160">
        <f>VLOOKUP($B49,Test!$A$5:$I$58,4,0)</f>
        <v>14112.81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'[2]Chain Ten. Assy'!$F53</f>
        <v>0</v>
      </c>
      <c r="F50" s="161"/>
      <c r="G50" s="448">
        <f t="shared" si="16"/>
        <v>0</v>
      </c>
      <c r="H50" s="476">
        <f>'[2]Chain Ten. Assy'!$G53</f>
        <v>0</v>
      </c>
      <c r="I50" s="161"/>
      <c r="J50" s="448">
        <f t="shared" si="17"/>
        <v>0</v>
      </c>
      <c r="K50" s="476">
        <f>'[2]Chain Ten. Assy'!$H53</f>
        <v>0</v>
      </c>
      <c r="L50" s="161"/>
      <c r="M50" s="444">
        <f t="shared" si="18"/>
        <v>0</v>
      </c>
      <c r="N50" s="404">
        <f t="shared" si="41"/>
        <v>0</v>
      </c>
      <c r="O50" s="161">
        <f t="shared" si="41"/>
        <v>0</v>
      </c>
      <c r="P50" s="403">
        <f t="shared" si="19"/>
        <v>0</v>
      </c>
      <c r="Q50" s="161">
        <f>'[2]Chain Ten. Assy'!$I53</f>
        <v>0</v>
      </c>
      <c r="R50" s="161"/>
      <c r="S50" s="462">
        <f t="shared" si="20"/>
        <v>0</v>
      </c>
      <c r="T50" s="161">
        <f>'[2]Chain Ten. Assy'!$J53</f>
        <v>0</v>
      </c>
      <c r="U50" s="161"/>
      <c r="V50" s="462">
        <f t="shared" si="21"/>
        <v>0</v>
      </c>
      <c r="W50" s="161">
        <f>'[2]Chain Ten. Assy'!$K53</f>
        <v>0</v>
      </c>
      <c r="X50" s="161"/>
      <c r="Y50" s="462">
        <f t="shared" si="22"/>
        <v>0</v>
      </c>
      <c r="Z50" s="168">
        <f t="shared" si="42"/>
        <v>0</v>
      </c>
      <c r="AA50" s="161">
        <f t="shared" si="42"/>
        <v>0</v>
      </c>
      <c r="AB50" s="403">
        <f t="shared" si="23"/>
        <v>0</v>
      </c>
      <c r="AC50" s="168">
        <f t="shared" si="24"/>
        <v>0</v>
      </c>
      <c r="AD50" s="161">
        <f t="shared" si="24"/>
        <v>0</v>
      </c>
      <c r="AE50" s="403">
        <f t="shared" si="25"/>
        <v>0</v>
      </c>
      <c r="AF50" s="161">
        <f>'[2]Chain Ten. Assy'!$L53</f>
        <v>0</v>
      </c>
      <c r="AG50" s="161"/>
      <c r="AH50" s="462">
        <f t="shared" si="26"/>
        <v>0</v>
      </c>
      <c r="AI50" s="161">
        <f>'[2]Chain Ten. Assy'!$M53</f>
        <v>0</v>
      </c>
      <c r="AJ50" s="161"/>
      <c r="AK50" s="462">
        <f t="shared" si="27"/>
        <v>0</v>
      </c>
      <c r="AL50" s="161">
        <f>'[2]Chain Ten. Assy'!$N53</f>
        <v>0</v>
      </c>
      <c r="AM50" s="161"/>
      <c r="AN50" s="444">
        <f t="shared" si="28"/>
        <v>0</v>
      </c>
      <c r="AO50" s="404">
        <f t="shared" si="9"/>
        <v>0</v>
      </c>
      <c r="AP50" s="161">
        <f t="shared" si="9"/>
        <v>0</v>
      </c>
      <c r="AQ50" s="403">
        <f t="shared" si="29"/>
        <v>0</v>
      </c>
      <c r="AR50" s="161">
        <f>'[2]Chain Ten. Assy'!$O53</f>
        <v>0</v>
      </c>
      <c r="AS50" s="161"/>
      <c r="AT50" s="462">
        <f t="shared" si="30"/>
        <v>0</v>
      </c>
      <c r="AU50" s="161">
        <f>'[2]Chain Ten. Assy'!$P53</f>
        <v>0</v>
      </c>
      <c r="AV50" s="161"/>
      <c r="AW50" s="462">
        <f t="shared" si="31"/>
        <v>0</v>
      </c>
      <c r="AX50" s="161">
        <f>'[2]Chain Ten. Assy'!$Q53</f>
        <v>0</v>
      </c>
      <c r="AY50" s="161"/>
      <c r="AZ50" s="444">
        <f t="shared" si="32"/>
        <v>0</v>
      </c>
      <c r="BA50" s="496">
        <f t="shared" si="10"/>
        <v>0</v>
      </c>
      <c r="BB50" s="492">
        <f t="shared" si="11"/>
        <v>0</v>
      </c>
      <c r="BC50" s="364">
        <f t="shared" si="33"/>
        <v>0</v>
      </c>
      <c r="BD50" s="371">
        <f t="shared" si="12"/>
        <v>0</v>
      </c>
      <c r="BE50" s="372">
        <f t="shared" si="13"/>
        <v>0</v>
      </c>
      <c r="BF50" s="372">
        <f t="shared" si="34"/>
        <v>0</v>
      </c>
      <c r="BG50" s="371">
        <f t="shared" si="14"/>
        <v>0</v>
      </c>
      <c r="BH50" s="372">
        <f t="shared" si="15"/>
        <v>0</v>
      </c>
      <c r="BI50" s="372">
        <f t="shared" si="35"/>
        <v>0</v>
      </c>
      <c r="BJ50" s="436"/>
      <c r="BK50" s="160">
        <f>VLOOKUP($B50,Test!$A$5:$I$58,4,0)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'[2]Chain Ten. Assy'!$F54</f>
        <v>0</v>
      </c>
      <c r="F51" s="161"/>
      <c r="G51" s="448">
        <f t="shared" si="16"/>
        <v>0</v>
      </c>
      <c r="H51" s="476">
        <f>'[2]Chain Ten. Assy'!$G54</f>
        <v>0</v>
      </c>
      <c r="I51" s="161"/>
      <c r="J51" s="448">
        <f t="shared" si="17"/>
        <v>0</v>
      </c>
      <c r="K51" s="476">
        <f>'[2]Chain Ten. Assy'!$H54</f>
        <v>0</v>
      </c>
      <c r="L51" s="161"/>
      <c r="M51" s="444">
        <f t="shared" si="18"/>
        <v>0</v>
      </c>
      <c r="N51" s="404">
        <f t="shared" si="41"/>
        <v>0</v>
      </c>
      <c r="O51" s="161">
        <f t="shared" si="41"/>
        <v>0</v>
      </c>
      <c r="P51" s="403">
        <f t="shared" si="19"/>
        <v>0</v>
      </c>
      <c r="Q51" s="161">
        <f>'[2]Chain Ten. Assy'!$I54</f>
        <v>0</v>
      </c>
      <c r="R51" s="161"/>
      <c r="S51" s="462">
        <f t="shared" si="20"/>
        <v>0</v>
      </c>
      <c r="T51" s="161">
        <f>'[2]Chain Ten. Assy'!$J54</f>
        <v>0</v>
      </c>
      <c r="U51" s="161"/>
      <c r="V51" s="462">
        <f t="shared" si="21"/>
        <v>0</v>
      </c>
      <c r="W51" s="161">
        <f>'[2]Chain Ten. Assy'!$K54</f>
        <v>0</v>
      </c>
      <c r="X51" s="161"/>
      <c r="Y51" s="462">
        <f t="shared" si="22"/>
        <v>0</v>
      </c>
      <c r="Z51" s="168">
        <f t="shared" si="42"/>
        <v>0</v>
      </c>
      <c r="AA51" s="161">
        <f t="shared" si="42"/>
        <v>0</v>
      </c>
      <c r="AB51" s="403">
        <f t="shared" si="23"/>
        <v>0</v>
      </c>
      <c r="AC51" s="168">
        <f t="shared" si="24"/>
        <v>0</v>
      </c>
      <c r="AD51" s="161">
        <f t="shared" si="24"/>
        <v>0</v>
      </c>
      <c r="AE51" s="403">
        <f t="shared" si="25"/>
        <v>0</v>
      </c>
      <c r="AF51" s="161">
        <f>'[2]Chain Ten. Assy'!$L54</f>
        <v>0</v>
      </c>
      <c r="AG51" s="161"/>
      <c r="AH51" s="462">
        <f t="shared" si="26"/>
        <v>0</v>
      </c>
      <c r="AI51" s="161">
        <f>'[2]Chain Ten. Assy'!$M54</f>
        <v>0</v>
      </c>
      <c r="AJ51" s="161"/>
      <c r="AK51" s="462">
        <f t="shared" si="27"/>
        <v>0</v>
      </c>
      <c r="AL51" s="161">
        <f>'[2]Chain Ten. Assy'!$N54</f>
        <v>0</v>
      </c>
      <c r="AM51" s="161"/>
      <c r="AN51" s="444">
        <f t="shared" si="28"/>
        <v>0</v>
      </c>
      <c r="AO51" s="404">
        <f t="shared" si="9"/>
        <v>0</v>
      </c>
      <c r="AP51" s="161">
        <f t="shared" si="9"/>
        <v>0</v>
      </c>
      <c r="AQ51" s="403">
        <f t="shared" si="29"/>
        <v>0</v>
      </c>
      <c r="AR51" s="161">
        <f>'[2]Chain Ten. Assy'!$O54</f>
        <v>0</v>
      </c>
      <c r="AS51" s="161"/>
      <c r="AT51" s="462">
        <f t="shared" si="30"/>
        <v>0</v>
      </c>
      <c r="AU51" s="161">
        <f>'[2]Chain Ten. Assy'!$P54</f>
        <v>0</v>
      </c>
      <c r="AV51" s="161"/>
      <c r="AW51" s="462">
        <f t="shared" si="31"/>
        <v>0</v>
      </c>
      <c r="AX51" s="161">
        <f>'[2]Chain Ten. Assy'!$Q54</f>
        <v>0</v>
      </c>
      <c r="AY51" s="161"/>
      <c r="AZ51" s="444">
        <f t="shared" si="32"/>
        <v>0</v>
      </c>
      <c r="BA51" s="496">
        <f t="shared" ref="BA51:BA53" si="43">+AR51+AU51+AX51</f>
        <v>0</v>
      </c>
      <c r="BB51" s="492">
        <f t="shared" ref="BB51:BB53" si="44">+AS51+AV51+AY51</f>
        <v>0</v>
      </c>
      <c r="BC51" s="364">
        <f t="shared" si="33"/>
        <v>0</v>
      </c>
      <c r="BD51" s="371">
        <f t="shared" ref="BD51:BD53" si="45">AF51+AI51+AL51+AR51+AU51+AX51</f>
        <v>0</v>
      </c>
      <c r="BE51" s="372">
        <f t="shared" ref="BE51:BE53" si="46">+AG51+AJ51+AM51+AS51+AV51+AY51</f>
        <v>0</v>
      </c>
      <c r="BF51" s="372">
        <f t="shared" si="34"/>
        <v>0</v>
      </c>
      <c r="BG51" s="371">
        <f t="shared" ref="BG51:BG53" si="47">+AC51+BD51</f>
        <v>0</v>
      </c>
      <c r="BH51" s="372">
        <f t="shared" ref="BH51:BH53" si="48">+AD51+BE51</f>
        <v>0</v>
      </c>
      <c r="BI51" s="372">
        <f t="shared" si="35"/>
        <v>0</v>
      </c>
      <c r="BJ51" s="436"/>
      <c r="BK51" s="160">
        <f>VLOOKUP($B51,Test!$A$5:$I$58,4,0)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'[2]Chain Ten. Assy'!$F55</f>
        <v>0</v>
      </c>
      <c r="F52" s="161"/>
      <c r="G52" s="448">
        <f t="shared" ref="G52" si="49">E52-F52</f>
        <v>0</v>
      </c>
      <c r="H52" s="476">
        <f>'[2]Chain Ten. Assy'!$G55</f>
        <v>0</v>
      </c>
      <c r="I52" s="161"/>
      <c r="J52" s="448">
        <f t="shared" ref="J52" si="50">H52-I52</f>
        <v>0</v>
      </c>
      <c r="K52" s="476">
        <f>'[2]Chain Ten. Assy'!$H55</f>
        <v>0</v>
      </c>
      <c r="L52" s="161"/>
      <c r="M52" s="444">
        <f t="shared" ref="M52" si="51">K52-L52</f>
        <v>0</v>
      </c>
      <c r="N52" s="404">
        <f t="shared" ref="N52" si="52">+E52+H52+K52</f>
        <v>0</v>
      </c>
      <c r="O52" s="161">
        <f t="shared" ref="O52" si="53">+F52+I52+L52</f>
        <v>0</v>
      </c>
      <c r="P52" s="403">
        <f t="shared" ref="P52" si="54">N52-O52</f>
        <v>0</v>
      </c>
      <c r="Q52" s="161">
        <f>'[2]Chain Ten. Assy'!$I55</f>
        <v>0</v>
      </c>
      <c r="R52" s="161"/>
      <c r="S52" s="462">
        <f t="shared" ref="S52" si="55">Q52-R52</f>
        <v>0</v>
      </c>
      <c r="T52" s="161">
        <f>'[2]Chain Ten. Assy'!$J55</f>
        <v>0</v>
      </c>
      <c r="U52" s="161"/>
      <c r="V52" s="462">
        <f t="shared" ref="V52" si="56">T52-U52</f>
        <v>0</v>
      </c>
      <c r="W52" s="161">
        <f>'[2]Chain Ten. Assy'!$K55</f>
        <v>0</v>
      </c>
      <c r="X52" s="161"/>
      <c r="Y52" s="462">
        <f t="shared" ref="Y52" si="57">W52-X52</f>
        <v>0</v>
      </c>
      <c r="Z52" s="168">
        <f t="shared" ref="Z52" si="58">+Q52+T52+W52</f>
        <v>0</v>
      </c>
      <c r="AA52" s="161">
        <f t="shared" ref="AA52" si="59">+R52+U52+X52</f>
        <v>0</v>
      </c>
      <c r="AB52" s="403">
        <f t="shared" ref="AB52" si="60">Z52-AA52</f>
        <v>0</v>
      </c>
      <c r="AC52" s="168">
        <f t="shared" ref="AC52" si="61">N52+Z52</f>
        <v>0</v>
      </c>
      <c r="AD52" s="161">
        <f t="shared" ref="AD52" si="62">O52+AA52</f>
        <v>0</v>
      </c>
      <c r="AE52" s="403">
        <f t="shared" ref="AE52" si="63">AC52-AD52</f>
        <v>0</v>
      </c>
      <c r="AF52" s="161">
        <f>'[2]Chain Ten. Assy'!$L55</f>
        <v>0</v>
      </c>
      <c r="AG52" s="161"/>
      <c r="AH52" s="462">
        <f t="shared" ref="AH52" si="64">AF52-AG52</f>
        <v>0</v>
      </c>
      <c r="AI52" s="161">
        <f>'[2]Chain Ten. Assy'!$M55</f>
        <v>0</v>
      </c>
      <c r="AJ52" s="161"/>
      <c r="AK52" s="462">
        <f t="shared" ref="AK52" si="65">AI52-AJ52</f>
        <v>0</v>
      </c>
      <c r="AL52" s="161">
        <f>'[2]Chain Ten. Assy'!$N55</f>
        <v>0</v>
      </c>
      <c r="AM52" s="161"/>
      <c r="AN52" s="444">
        <f t="shared" ref="AN52" si="66">AL52-AM52</f>
        <v>0</v>
      </c>
      <c r="AO52" s="404">
        <f t="shared" ref="AO52" si="67">+AF52+AI52+AL52</f>
        <v>0</v>
      </c>
      <c r="AP52" s="161">
        <f t="shared" ref="AP52" si="68">+AG52+AJ52+AM52</f>
        <v>0</v>
      </c>
      <c r="AQ52" s="403">
        <f t="shared" ref="AQ52" si="69">AO52-AP52</f>
        <v>0</v>
      </c>
      <c r="AR52" s="161">
        <f>'[2]Chain Ten. Assy'!$O55</f>
        <v>0</v>
      </c>
      <c r="AS52" s="161"/>
      <c r="AT52" s="462">
        <f t="shared" ref="AT52" si="70">AR52-AS52</f>
        <v>0</v>
      </c>
      <c r="AU52" s="161">
        <f>'[2]Chain Ten. Assy'!$P55</f>
        <v>0</v>
      </c>
      <c r="AV52" s="161"/>
      <c r="AW52" s="462">
        <f t="shared" ref="AW52" si="71">AU52-AV52</f>
        <v>0</v>
      </c>
      <c r="AX52" s="161">
        <f>'[2]Chain Ten. Assy'!$Q55</f>
        <v>0</v>
      </c>
      <c r="AY52" s="161"/>
      <c r="AZ52" s="444">
        <f t="shared" ref="AZ52" si="72">AX52-AY52</f>
        <v>0</v>
      </c>
      <c r="BA52" s="496">
        <f t="shared" ref="BA52" si="73">+AR52+AU52+AX52</f>
        <v>0</v>
      </c>
      <c r="BB52" s="492">
        <f t="shared" ref="BB52" si="74">+AS52+AV52+AY52</f>
        <v>0</v>
      </c>
      <c r="BC52" s="364">
        <f t="shared" ref="BC52" si="75">BA52-BB52</f>
        <v>0</v>
      </c>
      <c r="BD52" s="371">
        <f t="shared" ref="BD52" si="76">AF52+AI52+AL52+AR52+AU52+AX52</f>
        <v>0</v>
      </c>
      <c r="BE52" s="372">
        <f t="shared" ref="BE52" si="77">+AG52+AJ52+AM52+AS52+AV52+AY52</f>
        <v>0</v>
      </c>
      <c r="BF52" s="372">
        <f t="shared" ref="BF52" si="78">BD52-BE52</f>
        <v>0</v>
      </c>
      <c r="BG52" s="371">
        <f t="shared" ref="BG52" si="79">+AC52+BD52</f>
        <v>0</v>
      </c>
      <c r="BH52" s="372">
        <f t="shared" ref="BH52" si="80">+AD52+BE52</f>
        <v>0</v>
      </c>
      <c r="BI52" s="372">
        <f t="shared" ref="BI52" si="81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'[2]Chain Ten. Assy'!$F56</f>
        <v>0</v>
      </c>
      <c r="F53" s="161"/>
      <c r="G53" s="448">
        <f t="shared" si="16"/>
        <v>0</v>
      </c>
      <c r="H53" s="476">
        <f>'[2]Chain Ten. Assy'!$G56</f>
        <v>0</v>
      </c>
      <c r="I53" s="161"/>
      <c r="J53" s="448">
        <f t="shared" si="17"/>
        <v>0</v>
      </c>
      <c r="K53" s="476">
        <f>'[2]Chain Ten. Assy'!$H56</f>
        <v>0</v>
      </c>
      <c r="L53" s="161"/>
      <c r="M53" s="444">
        <f t="shared" si="18"/>
        <v>0</v>
      </c>
      <c r="N53" s="404">
        <f t="shared" si="41"/>
        <v>0</v>
      </c>
      <c r="O53" s="161">
        <f t="shared" si="41"/>
        <v>0</v>
      </c>
      <c r="P53" s="403">
        <f t="shared" si="19"/>
        <v>0</v>
      </c>
      <c r="Q53" s="161">
        <f>'[2]Chain Ten. Assy'!$I56</f>
        <v>0</v>
      </c>
      <c r="R53" s="161"/>
      <c r="S53" s="462">
        <f t="shared" si="20"/>
        <v>0</v>
      </c>
      <c r="T53" s="161">
        <f>'[2]Chain Ten. Assy'!$J56</f>
        <v>0</v>
      </c>
      <c r="U53" s="161"/>
      <c r="V53" s="462">
        <f t="shared" si="21"/>
        <v>0</v>
      </c>
      <c r="W53" s="161">
        <f>'[2]Chain Ten. Assy'!$K56</f>
        <v>0</v>
      </c>
      <c r="X53" s="161"/>
      <c r="Y53" s="462">
        <f t="shared" si="22"/>
        <v>0</v>
      </c>
      <c r="Z53" s="168">
        <f t="shared" si="42"/>
        <v>0</v>
      </c>
      <c r="AA53" s="161">
        <f t="shared" si="42"/>
        <v>0</v>
      </c>
      <c r="AB53" s="403">
        <f t="shared" si="23"/>
        <v>0</v>
      </c>
      <c r="AC53" s="168">
        <f t="shared" si="24"/>
        <v>0</v>
      </c>
      <c r="AD53" s="161">
        <f t="shared" si="24"/>
        <v>0</v>
      </c>
      <c r="AE53" s="403">
        <f t="shared" si="25"/>
        <v>0</v>
      </c>
      <c r="AF53" s="161">
        <f>'[2]Chain Ten. Assy'!$L56</f>
        <v>0</v>
      </c>
      <c r="AG53" s="161"/>
      <c r="AH53" s="462">
        <f t="shared" si="26"/>
        <v>0</v>
      </c>
      <c r="AI53" s="161">
        <f>'[2]Chain Ten. Assy'!$M56</f>
        <v>0</v>
      </c>
      <c r="AJ53" s="161"/>
      <c r="AK53" s="462">
        <f t="shared" si="27"/>
        <v>0</v>
      </c>
      <c r="AL53" s="161">
        <f>'[2]Chain Ten. Assy'!$N56</f>
        <v>0</v>
      </c>
      <c r="AM53" s="161"/>
      <c r="AN53" s="444">
        <f t="shared" si="28"/>
        <v>0</v>
      </c>
      <c r="AO53" s="404">
        <f t="shared" si="9"/>
        <v>0</v>
      </c>
      <c r="AP53" s="161">
        <f t="shared" si="9"/>
        <v>0</v>
      </c>
      <c r="AQ53" s="403">
        <f t="shared" si="29"/>
        <v>0</v>
      </c>
      <c r="AR53" s="161">
        <f>'[2]Chain Ten. Assy'!$O56</f>
        <v>0</v>
      </c>
      <c r="AS53" s="161"/>
      <c r="AT53" s="462">
        <f t="shared" si="30"/>
        <v>0</v>
      </c>
      <c r="AU53" s="161">
        <f>'[2]Chain Ten. Assy'!$P56</f>
        <v>0</v>
      </c>
      <c r="AV53" s="161"/>
      <c r="AW53" s="462">
        <f t="shared" si="31"/>
        <v>0</v>
      </c>
      <c r="AX53" s="161">
        <f>'[2]Chain Ten. Assy'!$Q56</f>
        <v>0</v>
      </c>
      <c r="AY53" s="161"/>
      <c r="AZ53" s="444">
        <f t="shared" si="32"/>
        <v>0</v>
      </c>
      <c r="BA53" s="496">
        <f t="shared" si="43"/>
        <v>0</v>
      </c>
      <c r="BB53" s="492">
        <f t="shared" si="44"/>
        <v>0</v>
      </c>
      <c r="BC53" s="364">
        <f t="shared" si="33"/>
        <v>0</v>
      </c>
      <c r="BD53" s="371">
        <f t="shared" si="45"/>
        <v>0</v>
      </c>
      <c r="BE53" s="372">
        <f t="shared" si="46"/>
        <v>0</v>
      </c>
      <c r="BF53" s="372">
        <f t="shared" si="34"/>
        <v>0</v>
      </c>
      <c r="BG53" s="371">
        <f t="shared" si="47"/>
        <v>0</v>
      </c>
      <c r="BH53" s="372">
        <f t="shared" si="48"/>
        <v>0</v>
      </c>
      <c r="BI53" s="372">
        <f t="shared" si="35"/>
        <v>0</v>
      </c>
      <c r="BJ53" s="436"/>
      <c r="BK53" s="160">
        <f>VLOOKUP($B53,Test!$A$5:$I$58,4,0)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'[2]Chain Ten. Assy'!$F57</f>
        <v>0</v>
      </c>
      <c r="F54" s="388"/>
      <c r="G54" s="449">
        <f t="shared" si="16"/>
        <v>0</v>
      </c>
      <c r="H54" s="477">
        <f>'[2]Chain Ten. Assy'!$G57</f>
        <v>0</v>
      </c>
      <c r="I54" s="388"/>
      <c r="J54" s="449">
        <f t="shared" si="17"/>
        <v>0</v>
      </c>
      <c r="K54" s="477">
        <f>'[2]Chain Ten. Assy'!$H57</f>
        <v>0</v>
      </c>
      <c r="L54" s="388"/>
      <c r="M54" s="445">
        <f t="shared" si="18"/>
        <v>0</v>
      </c>
      <c r="N54" s="406">
        <f>+E54+H54+K54</f>
        <v>0</v>
      </c>
      <c r="O54" s="162">
        <f>+F54+I54+L54</f>
        <v>0</v>
      </c>
      <c r="P54" s="405">
        <f t="shared" si="19"/>
        <v>0</v>
      </c>
      <c r="Q54" s="162">
        <f>'[2]Chain Ten. Assy'!$I57</f>
        <v>0</v>
      </c>
      <c r="R54" s="388"/>
      <c r="S54" s="463">
        <f t="shared" si="20"/>
        <v>0</v>
      </c>
      <c r="T54" s="162">
        <f>'[2]Chain Ten. Assy'!$J57</f>
        <v>0</v>
      </c>
      <c r="U54" s="388"/>
      <c r="V54" s="463">
        <f t="shared" si="21"/>
        <v>0</v>
      </c>
      <c r="W54" s="162">
        <f>'[2]Chain Ten. Assy'!$K57</f>
        <v>0</v>
      </c>
      <c r="X54" s="388"/>
      <c r="Y54" s="463">
        <f t="shared" si="22"/>
        <v>0</v>
      </c>
      <c r="Z54" s="169">
        <f>+Q54+T54+W54</f>
        <v>0</v>
      </c>
      <c r="AA54" s="162">
        <f>+R54+U54+X54</f>
        <v>0</v>
      </c>
      <c r="AB54" s="405">
        <f t="shared" si="23"/>
        <v>0</v>
      </c>
      <c r="AC54" s="169">
        <f t="shared" si="24"/>
        <v>0</v>
      </c>
      <c r="AD54" s="388">
        <f t="shared" si="24"/>
        <v>0</v>
      </c>
      <c r="AE54" s="408">
        <f t="shared" si="25"/>
        <v>0</v>
      </c>
      <c r="AF54" s="162">
        <f>'[2]Chain Ten. Assy'!$L57</f>
        <v>0</v>
      </c>
      <c r="AG54" s="388"/>
      <c r="AH54" s="463">
        <f t="shared" si="26"/>
        <v>0</v>
      </c>
      <c r="AI54" s="162">
        <f>'[2]Chain Ten. Assy'!$M57</f>
        <v>0</v>
      </c>
      <c r="AJ54" s="388"/>
      <c r="AK54" s="463">
        <f t="shared" si="27"/>
        <v>0</v>
      </c>
      <c r="AL54" s="162">
        <f>'[2]Chain Ten. Assy'!$N57</f>
        <v>0</v>
      </c>
      <c r="AM54" s="388"/>
      <c r="AN54" s="445">
        <f t="shared" si="28"/>
        <v>0</v>
      </c>
      <c r="AO54" s="406">
        <f t="shared" si="9"/>
        <v>0</v>
      </c>
      <c r="AP54" s="162">
        <f t="shared" si="9"/>
        <v>0</v>
      </c>
      <c r="AQ54" s="405">
        <f t="shared" si="29"/>
        <v>0</v>
      </c>
      <c r="AR54" s="162">
        <f>'[2]Chain Ten. Assy'!$O57</f>
        <v>0</v>
      </c>
      <c r="AS54" s="388"/>
      <c r="AT54" s="463">
        <f t="shared" si="30"/>
        <v>0</v>
      </c>
      <c r="AU54" s="162">
        <f>'[2]Chain Ten. Assy'!$P57</f>
        <v>0</v>
      </c>
      <c r="AV54" s="388"/>
      <c r="AW54" s="463">
        <f t="shared" si="31"/>
        <v>0</v>
      </c>
      <c r="AX54" s="162">
        <f>'[2]Chain Ten. Assy'!$Q57</f>
        <v>0</v>
      </c>
      <c r="AY54" s="388"/>
      <c r="AZ54" s="445">
        <f t="shared" si="32"/>
        <v>0</v>
      </c>
      <c r="BA54" s="497">
        <f t="shared" si="10"/>
        <v>0</v>
      </c>
      <c r="BB54" s="493">
        <f t="shared" si="11"/>
        <v>0</v>
      </c>
      <c r="BC54" s="365">
        <f t="shared" si="33"/>
        <v>0</v>
      </c>
      <c r="BD54" s="373">
        <f t="shared" si="12"/>
        <v>0</v>
      </c>
      <c r="BE54" s="374">
        <f t="shared" si="13"/>
        <v>0</v>
      </c>
      <c r="BF54" s="374">
        <f t="shared" si="34"/>
        <v>0</v>
      </c>
      <c r="BG54" s="373">
        <f t="shared" si="14"/>
        <v>0</v>
      </c>
      <c r="BH54" s="374">
        <f t="shared" si="15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82">SUM(E7:E54)</f>
        <v>886048.48624877294</v>
      </c>
      <c r="F55" s="354">
        <f t="shared" si="82"/>
        <v>746946.93</v>
      </c>
      <c r="G55" s="451">
        <f t="shared" si="82"/>
        <v>139101.55624877283</v>
      </c>
      <c r="H55" s="156">
        <f t="shared" si="82"/>
        <v>824381.49575367616</v>
      </c>
      <c r="I55" s="156">
        <f t="shared" si="82"/>
        <v>1212428.75</v>
      </c>
      <c r="J55" s="450">
        <f t="shared" si="82"/>
        <v>-388047.25424632378</v>
      </c>
      <c r="K55" s="478">
        <f t="shared" si="82"/>
        <v>853223.72910998459</v>
      </c>
      <c r="L55" s="156">
        <f t="shared" si="82"/>
        <v>1104300.9899999998</v>
      </c>
      <c r="M55" s="446">
        <f t="shared" si="82"/>
        <v>-251077.26089001537</v>
      </c>
      <c r="N55" s="410">
        <f t="shared" si="82"/>
        <v>2563653.7111124336</v>
      </c>
      <c r="O55" s="411">
        <f t="shared" si="82"/>
        <v>3063676.67</v>
      </c>
      <c r="P55" s="412">
        <f t="shared" si="82"/>
        <v>-500022.9588875664</v>
      </c>
      <c r="Q55" s="157">
        <f t="shared" si="82"/>
        <v>922139.93500754144</v>
      </c>
      <c r="R55" s="156">
        <f t="shared" si="82"/>
        <v>816220.03999999992</v>
      </c>
      <c r="S55" s="451">
        <f t="shared" si="82"/>
        <v>105919.89500754139</v>
      </c>
      <c r="T55" s="156">
        <f t="shared" si="82"/>
        <v>810478.39211325161</v>
      </c>
      <c r="U55" s="156">
        <f t="shared" si="82"/>
        <v>0</v>
      </c>
      <c r="V55" s="451">
        <f t="shared" si="82"/>
        <v>810478.39211325161</v>
      </c>
      <c r="W55" s="156">
        <f t="shared" si="82"/>
        <v>719533.52263416059</v>
      </c>
      <c r="X55" s="156">
        <f t="shared" si="82"/>
        <v>0</v>
      </c>
      <c r="Y55" s="446">
        <f t="shared" si="82"/>
        <v>719533.52263416059</v>
      </c>
      <c r="Z55" s="413">
        <f t="shared" si="82"/>
        <v>2452151.8497549538</v>
      </c>
      <c r="AA55" s="411">
        <f t="shared" si="82"/>
        <v>816220.03999999992</v>
      </c>
      <c r="AB55" s="412">
        <f t="shared" si="82"/>
        <v>1635931.8097549535</v>
      </c>
      <c r="AC55" s="414">
        <f t="shared" si="82"/>
        <v>5015805.5608673869</v>
      </c>
      <c r="AD55" s="156">
        <f t="shared" si="82"/>
        <v>3879896.7100000009</v>
      </c>
      <c r="AE55" s="409">
        <f t="shared" si="82"/>
        <v>1135908.8508673869</v>
      </c>
      <c r="AF55" s="157">
        <f t="shared" si="82"/>
        <v>907041.85867687815</v>
      </c>
      <c r="AG55" s="156">
        <f t="shared" si="82"/>
        <v>0</v>
      </c>
      <c r="AH55" s="451">
        <f t="shared" si="82"/>
        <v>907041.85867687815</v>
      </c>
      <c r="AI55" s="156">
        <f t="shared" si="82"/>
        <v>652786.10788375919</v>
      </c>
      <c r="AJ55" s="156">
        <f t="shared" si="82"/>
        <v>0</v>
      </c>
      <c r="AK55" s="451">
        <f t="shared" ref="AK55:BI55" si="83">SUM(AK7:AK54)</f>
        <v>652786.10788375919</v>
      </c>
      <c r="AL55" s="156">
        <f t="shared" si="83"/>
        <v>690206.37691989879</v>
      </c>
      <c r="AM55" s="156">
        <f t="shared" si="83"/>
        <v>0</v>
      </c>
      <c r="AN55" s="446">
        <f t="shared" si="83"/>
        <v>690206.37691989879</v>
      </c>
      <c r="AO55" s="410">
        <f t="shared" si="83"/>
        <v>2250034.3434805367</v>
      </c>
      <c r="AP55" s="411">
        <f t="shared" si="83"/>
        <v>0</v>
      </c>
      <c r="AQ55" s="412">
        <f t="shared" si="83"/>
        <v>2250034.3434805367</v>
      </c>
      <c r="AR55" s="478">
        <f t="shared" si="83"/>
        <v>739260.37202905142</v>
      </c>
      <c r="AS55" s="156">
        <f t="shared" si="83"/>
        <v>0</v>
      </c>
      <c r="AT55" s="451">
        <f t="shared" si="83"/>
        <v>739260.37202905142</v>
      </c>
      <c r="AU55" s="156">
        <f t="shared" si="83"/>
        <v>782604.34865420498</v>
      </c>
      <c r="AV55" s="156">
        <f t="shared" si="83"/>
        <v>0</v>
      </c>
      <c r="AW55" s="451">
        <f t="shared" si="83"/>
        <v>782604.34865420498</v>
      </c>
      <c r="AX55" s="156">
        <f t="shared" si="83"/>
        <v>797885.00400139403</v>
      </c>
      <c r="AY55" s="354">
        <f t="shared" si="83"/>
        <v>0</v>
      </c>
      <c r="AZ55" s="446">
        <f t="shared" si="83"/>
        <v>797885.00400139403</v>
      </c>
      <c r="BA55" s="498">
        <f t="shared" si="83"/>
        <v>2319749.7246846501</v>
      </c>
      <c r="BB55" s="494">
        <f t="shared" si="83"/>
        <v>0</v>
      </c>
      <c r="BC55" s="366">
        <f t="shared" si="83"/>
        <v>2319749.7246846501</v>
      </c>
      <c r="BD55" s="375">
        <f t="shared" si="83"/>
        <v>4569784.0681651868</v>
      </c>
      <c r="BE55" s="376">
        <f t="shared" si="83"/>
        <v>0</v>
      </c>
      <c r="BF55" s="376">
        <f t="shared" si="83"/>
        <v>4569784.0681651868</v>
      </c>
      <c r="BG55" s="375">
        <f t="shared" si="83"/>
        <v>9585589.6290325746</v>
      </c>
      <c r="BH55" s="376">
        <f t="shared" si="83"/>
        <v>3879896.7100000009</v>
      </c>
      <c r="BI55" s="376">
        <f t="shared" si="83"/>
        <v>5705692.9190325728</v>
      </c>
      <c r="BJ55" s="434"/>
      <c r="BK55" s="339">
        <f>SUM(BK7:BK54)</f>
        <v>869911.63</v>
      </c>
    </row>
    <row r="56" spans="1:63" ht="29.25" customHeight="1"/>
    <row r="57" spans="1:63" ht="29.25" customHeight="1">
      <c r="F57" s="479">
        <f>ROUND(F55-Test!$D$62,2)</f>
        <v>-122964.7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19.855468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320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275" t="s">
        <v>112</v>
      </c>
      <c r="AJ6" s="185" t="s">
        <v>110</v>
      </c>
      <c r="AK6" s="461" t="s">
        <v>289</v>
      </c>
      <c r="AL6" s="188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186" t="s">
        <v>112</v>
      </c>
      <c r="AS6" s="185" t="s">
        <v>110</v>
      </c>
      <c r="AT6" s="470" t="s">
        <v>289</v>
      </c>
      <c r="AU6" s="275" t="s">
        <v>112</v>
      </c>
      <c r="AV6" s="185" t="s">
        <v>110</v>
      </c>
      <c r="AW6" s="470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'[2]Ten. Indo'!$F$10</f>
        <v>287</v>
      </c>
      <c r="F7" s="161">
        <v>460.18</v>
      </c>
      <c r="G7" s="448">
        <f>E7-F7</f>
        <v>-173.18</v>
      </c>
      <c r="H7" s="476">
        <f>'[2]Ten. Indo'!$G10</f>
        <v>307.3</v>
      </c>
      <c r="I7" s="161">
        <v>456.72</v>
      </c>
      <c r="J7" s="448">
        <f>H7-I7</f>
        <v>-149.42000000000002</v>
      </c>
      <c r="K7" s="476">
        <f>'[2]Ten. Indo'!$H10</f>
        <v>254.1</v>
      </c>
      <c r="L7" s="161">
        <v>405.68</v>
      </c>
      <c r="M7" s="444">
        <f>K7-L7</f>
        <v>-151.58000000000001</v>
      </c>
      <c r="N7" s="404">
        <f t="shared" ref="N7:O22" si="7">+E7+H7+K7</f>
        <v>848.4</v>
      </c>
      <c r="O7" s="161">
        <f t="shared" si="7"/>
        <v>1322.5800000000002</v>
      </c>
      <c r="P7" s="403">
        <f>N7-O7</f>
        <v>-474.18000000000018</v>
      </c>
      <c r="Q7" s="161">
        <f>'[2]Ten. Indo'!$I10</f>
        <v>242.07999999999998</v>
      </c>
      <c r="R7" s="161">
        <v>585.35</v>
      </c>
      <c r="S7" s="462">
        <f>Q7-R7</f>
        <v>-343.27000000000004</v>
      </c>
      <c r="T7" s="161">
        <f>'[2]Ten. Indo'!$J10</f>
        <v>182</v>
      </c>
      <c r="U7" s="161"/>
      <c r="V7" s="462">
        <f>T7-U7</f>
        <v>182</v>
      </c>
      <c r="W7" s="161">
        <f>'[2]Ten. Indo'!$K10</f>
        <v>266</v>
      </c>
      <c r="X7" s="161"/>
      <c r="Y7" s="462">
        <f>W7-X7</f>
        <v>266</v>
      </c>
      <c r="Z7" s="168">
        <f t="shared" ref="Z7:AA22" si="8">+Q7+T7+W7</f>
        <v>690.07999999999993</v>
      </c>
      <c r="AA7" s="161">
        <f t="shared" si="8"/>
        <v>585.35</v>
      </c>
      <c r="AB7" s="403">
        <f>Z7-AA7</f>
        <v>104.7299999999999</v>
      </c>
      <c r="AC7" s="168">
        <f>N7+Z7</f>
        <v>1538.48</v>
      </c>
      <c r="AD7" s="161">
        <f>O7+AA7</f>
        <v>1907.9300000000003</v>
      </c>
      <c r="AE7" s="403">
        <f>AC7-AD7</f>
        <v>-369.45000000000027</v>
      </c>
      <c r="AF7" s="161">
        <f>'[2]Ten. Indo'!$L10</f>
        <v>246.49999999999997</v>
      </c>
      <c r="AG7" s="161"/>
      <c r="AH7" s="462">
        <f>AF7-AG7</f>
        <v>246.49999999999997</v>
      </c>
      <c r="AI7" s="161">
        <f>'[2]Ten. Indo'!$M10</f>
        <v>298.52000000000004</v>
      </c>
      <c r="AJ7" s="161"/>
      <c r="AK7" s="462">
        <f>AI7-AJ7</f>
        <v>298.52000000000004</v>
      </c>
      <c r="AL7" s="161">
        <f>'[2]Ten. Indo'!$N10</f>
        <v>292.06</v>
      </c>
      <c r="AM7" s="161"/>
      <c r="AN7" s="444">
        <f>AL7-AM7</f>
        <v>292.06</v>
      </c>
      <c r="AO7" s="404">
        <f t="shared" ref="AO7:AP54" si="9">+AF7+AI7+AL7</f>
        <v>837.07999999999993</v>
      </c>
      <c r="AP7" s="161">
        <f t="shared" si="9"/>
        <v>0</v>
      </c>
      <c r="AQ7" s="403">
        <f>AO7-AP7</f>
        <v>837.07999999999993</v>
      </c>
      <c r="AR7" s="161">
        <f>'[2]Ten. Indo'!$O10</f>
        <v>294.09999999999997</v>
      </c>
      <c r="AS7" s="161"/>
      <c r="AT7" s="462">
        <f>AR7-AS7</f>
        <v>294.09999999999997</v>
      </c>
      <c r="AU7" s="161">
        <f>'[2]Ten. Indo'!$P10</f>
        <v>239.02</v>
      </c>
      <c r="AV7" s="161"/>
      <c r="AW7" s="462">
        <f>AU7-AV7</f>
        <v>239.02</v>
      </c>
      <c r="AX7" s="161">
        <f>'[2]Ten. Indo'!$Q10</f>
        <v>272.34000000000003</v>
      </c>
      <c r="AY7" s="161"/>
      <c r="AZ7" s="444">
        <f>AX7-AY7</f>
        <v>272.34000000000003</v>
      </c>
      <c r="BA7" s="496">
        <f t="shared" ref="BA7:BB54" si="10">+AR7+AU7+AX7</f>
        <v>805.46</v>
      </c>
      <c r="BB7" s="492">
        <f t="shared" si="10"/>
        <v>0</v>
      </c>
      <c r="BC7" s="364">
        <f>BA7-BB7</f>
        <v>805.46</v>
      </c>
      <c r="BD7" s="371">
        <f t="shared" ref="BD7:BD54" si="11">AF7+AI7+AL7+AR7+AU7+AX7</f>
        <v>1642.54</v>
      </c>
      <c r="BE7" s="372">
        <f t="shared" ref="BE7:BE54" si="12">+AG7+AJ7+AM7+AS7+AV7+AY7</f>
        <v>0</v>
      </c>
      <c r="BF7" s="372">
        <f>BD7-BE7</f>
        <v>1642.54</v>
      </c>
      <c r="BG7" s="371">
        <f t="shared" ref="BG7:BH54" si="13">+AC7+BD7</f>
        <v>3181.02</v>
      </c>
      <c r="BH7" s="372">
        <f t="shared" si="13"/>
        <v>1907.9300000000003</v>
      </c>
      <c r="BI7" s="372">
        <f>BG7-BH7</f>
        <v>1273.0899999999997</v>
      </c>
      <c r="BJ7" s="436"/>
      <c r="BK7" s="160">
        <f>VLOOKUP($B7,Test!$A$5:$J$58,10,0)</f>
        <v>173.46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'[2]Ten. Indo'!$F11</f>
        <v>11443.17216</v>
      </c>
      <c r="F8" s="161">
        <v>7169.84</v>
      </c>
      <c r="G8" s="448">
        <f t="shared" ref="G8:G54" si="14">E8-F8</f>
        <v>4273.3321599999999</v>
      </c>
      <c r="H8" s="476">
        <f>'[2]Ten. Indo'!$G11</f>
        <v>12280.933687999997</v>
      </c>
      <c r="I8" s="161">
        <v>11524.78</v>
      </c>
      <c r="J8" s="448">
        <f t="shared" ref="J8:J54" si="15">H8-I8</f>
        <v>756.15368799999669</v>
      </c>
      <c r="K8" s="476">
        <f>'[2]Ten. Indo'!$H11</f>
        <v>9618.4371360000005</v>
      </c>
      <c r="L8" s="161">
        <v>9991.35</v>
      </c>
      <c r="M8" s="444">
        <f t="shared" ref="M8:M54" si="16">K8-L8</f>
        <v>-372.9128639999999</v>
      </c>
      <c r="N8" s="404">
        <f t="shared" si="7"/>
        <v>33342.542984</v>
      </c>
      <c r="O8" s="161">
        <f t="shared" si="7"/>
        <v>28685.97</v>
      </c>
      <c r="P8" s="403">
        <f t="shared" ref="P8:P54" si="17">N8-O8</f>
        <v>4656.5729839999985</v>
      </c>
      <c r="Q8" s="161">
        <f>'[2]Ten. Indo'!$I11</f>
        <v>10837.033024000002</v>
      </c>
      <c r="R8" s="161">
        <v>12035.97</v>
      </c>
      <c r="S8" s="462">
        <f t="shared" ref="S8:S54" si="18">Q8-R8</f>
        <v>-1198.9369759999972</v>
      </c>
      <c r="T8" s="161">
        <f>'[2]Ten. Indo'!$J11</f>
        <v>8590.6371200000012</v>
      </c>
      <c r="U8" s="161"/>
      <c r="V8" s="462">
        <f t="shared" ref="V8:V54" si="19">T8-U8</f>
        <v>8590.6371200000012</v>
      </c>
      <c r="W8" s="161">
        <f>'[2]Ten. Indo'!$K11</f>
        <v>12402.733359999998</v>
      </c>
      <c r="X8" s="161"/>
      <c r="Y8" s="462">
        <f t="shared" ref="Y8:Y54" si="20">W8-X8</f>
        <v>12402.733359999998</v>
      </c>
      <c r="Z8" s="168">
        <f t="shared" si="8"/>
        <v>31830.403504000002</v>
      </c>
      <c r="AA8" s="161">
        <f t="shared" si="8"/>
        <v>12035.97</v>
      </c>
      <c r="AB8" s="403">
        <f t="shared" ref="AB8:AB54" si="21">Z8-AA8</f>
        <v>19794.433504000001</v>
      </c>
      <c r="AC8" s="168">
        <f t="shared" ref="AC8:AD54" si="22">N8+Z8</f>
        <v>65172.946488000001</v>
      </c>
      <c r="AD8" s="161">
        <f t="shared" si="22"/>
        <v>40721.94</v>
      </c>
      <c r="AE8" s="403">
        <f t="shared" ref="AE8:AE54" si="23">AC8-AD8</f>
        <v>24451.006487999999</v>
      </c>
      <c r="AF8" s="161">
        <f>'[2]Ten. Indo'!$L11</f>
        <v>12456.033600000001</v>
      </c>
      <c r="AG8" s="161"/>
      <c r="AH8" s="462">
        <f t="shared" ref="AH8:AH54" si="24">AF8-AG8</f>
        <v>12456.033600000001</v>
      </c>
      <c r="AI8" s="161">
        <f>'[2]Ten. Indo'!$M11</f>
        <v>13030.700032000001</v>
      </c>
      <c r="AJ8" s="161"/>
      <c r="AK8" s="462">
        <f t="shared" ref="AK8:AK54" si="25">AI8-AJ8</f>
        <v>13030.700032000001</v>
      </c>
      <c r="AL8" s="161">
        <f>'[2]Ten. Indo'!$N11</f>
        <v>12710.638462000001</v>
      </c>
      <c r="AM8" s="161"/>
      <c r="AN8" s="444">
        <f t="shared" ref="AN8:AN54" si="26">AL8-AM8</f>
        <v>12710.638462000001</v>
      </c>
      <c r="AO8" s="404">
        <f t="shared" si="9"/>
        <v>38197.372094000006</v>
      </c>
      <c r="AP8" s="161">
        <f t="shared" si="9"/>
        <v>0</v>
      </c>
      <c r="AQ8" s="403">
        <f t="shared" ref="AQ8:AQ54" si="27">AO8-AP8</f>
        <v>38197.372094000006</v>
      </c>
      <c r="AR8" s="161">
        <f>'[2]Ten. Indo'!$O11</f>
        <v>12946.32698</v>
      </c>
      <c r="AS8" s="161"/>
      <c r="AT8" s="462">
        <f t="shared" ref="AT8:AT54" si="28">AR8-AS8</f>
        <v>12946.32698</v>
      </c>
      <c r="AU8" s="161">
        <f>'[2]Ten. Indo'!$P11</f>
        <v>10712.680966000002</v>
      </c>
      <c r="AV8" s="161"/>
      <c r="AW8" s="462">
        <f t="shared" ref="AW8:AW54" si="29">AU8-AV8</f>
        <v>10712.680966000002</v>
      </c>
      <c r="AX8" s="161">
        <f>'[2]Ten. Indo'!$Q11</f>
        <v>11375.125956000002</v>
      </c>
      <c r="AY8" s="161"/>
      <c r="AZ8" s="444">
        <f t="shared" ref="AZ8:AZ54" si="30">AX8-AY8</f>
        <v>11375.125956000002</v>
      </c>
      <c r="BA8" s="496">
        <f t="shared" si="10"/>
        <v>35034.133902000001</v>
      </c>
      <c r="BB8" s="492">
        <f t="shared" si="10"/>
        <v>0</v>
      </c>
      <c r="BC8" s="364">
        <f t="shared" ref="BC8:BC54" si="31">BA8-BB8</f>
        <v>35034.133902000001</v>
      </c>
      <c r="BD8" s="371">
        <f t="shared" si="11"/>
        <v>73231.505996000007</v>
      </c>
      <c r="BE8" s="372">
        <f t="shared" si="12"/>
        <v>0</v>
      </c>
      <c r="BF8" s="372">
        <f t="shared" ref="BF8:BF54" si="32">BD8-BE8</f>
        <v>73231.505996000007</v>
      </c>
      <c r="BG8" s="371">
        <f t="shared" si="13"/>
        <v>138404.45248400001</v>
      </c>
      <c r="BH8" s="372">
        <f t="shared" si="13"/>
        <v>40721.94</v>
      </c>
      <c r="BI8" s="372">
        <f t="shared" ref="BI8:BI54" si="33">BG8-BH8</f>
        <v>97682.512484000006</v>
      </c>
      <c r="BJ8" s="436"/>
      <c r="BK8" s="160">
        <f>VLOOKUP($B8,Test!$A$5:$J$58,10,0)</f>
        <v>0</v>
      </c>
    </row>
    <row r="9" spans="1:63" s="149" customFormat="1" ht="30" customHeight="1">
      <c r="A9" s="40">
        <f t="shared" ref="A9:A53" si="34">A8+1</f>
        <v>3</v>
      </c>
      <c r="B9" s="197">
        <v>51203</v>
      </c>
      <c r="C9" s="198" t="s">
        <v>2</v>
      </c>
      <c r="D9" s="150" t="s">
        <v>44</v>
      </c>
      <c r="E9" s="168">
        <f>'[2]Ten. Indo'!$F12</f>
        <v>5906.6287560000001</v>
      </c>
      <c r="F9" s="161">
        <v>5229.53</v>
      </c>
      <c r="G9" s="448">
        <f t="shared" si="14"/>
        <v>677.09875600000032</v>
      </c>
      <c r="H9" s="476">
        <f>'[2]Ten. Indo'!$G12</f>
        <v>16.744162399999979</v>
      </c>
      <c r="I9" s="161">
        <v>155.09</v>
      </c>
      <c r="J9" s="448">
        <f t="shared" si="15"/>
        <v>-138.34583760000004</v>
      </c>
      <c r="K9" s="476">
        <f>'[2]Ten. Indo'!$H12</f>
        <v>0</v>
      </c>
      <c r="L9" s="161">
        <v>63.61</v>
      </c>
      <c r="M9" s="444">
        <f t="shared" si="16"/>
        <v>-63.61</v>
      </c>
      <c r="N9" s="404">
        <f t="shared" si="7"/>
        <v>5923.3729184000003</v>
      </c>
      <c r="O9" s="161">
        <f t="shared" si="7"/>
        <v>5448.23</v>
      </c>
      <c r="P9" s="403">
        <f t="shared" si="17"/>
        <v>475.14291840000078</v>
      </c>
      <c r="Q9" s="161">
        <f>'[2]Ten. Indo'!$I12</f>
        <v>57.549500400000028</v>
      </c>
      <c r="R9" s="161">
        <v>480.01</v>
      </c>
      <c r="S9" s="462">
        <f t="shared" si="18"/>
        <v>-422.46049959999993</v>
      </c>
      <c r="T9" s="161">
        <f>'[2]Ten. Indo'!$J12</f>
        <v>19.369896000000026</v>
      </c>
      <c r="U9" s="161"/>
      <c r="V9" s="462">
        <f t="shared" si="19"/>
        <v>19.369896000000026</v>
      </c>
      <c r="W9" s="161">
        <f>'[2]Ten. Indo'!$K12</f>
        <v>13.229509999999991</v>
      </c>
      <c r="X9" s="161"/>
      <c r="Y9" s="462">
        <f t="shared" si="20"/>
        <v>13.229509999999991</v>
      </c>
      <c r="Z9" s="168">
        <f t="shared" si="8"/>
        <v>90.148906400000044</v>
      </c>
      <c r="AA9" s="161">
        <f t="shared" si="8"/>
        <v>480.01</v>
      </c>
      <c r="AB9" s="403">
        <f t="shared" si="21"/>
        <v>-389.86109359999995</v>
      </c>
      <c r="AC9" s="168">
        <f t="shared" si="22"/>
        <v>6013.5218248000001</v>
      </c>
      <c r="AD9" s="161">
        <f t="shared" si="22"/>
        <v>5928.24</v>
      </c>
      <c r="AE9" s="403">
        <f t="shared" si="23"/>
        <v>85.281824800000322</v>
      </c>
      <c r="AF9" s="161">
        <f>'[2]Ten. Indo'!$L12</f>
        <v>0</v>
      </c>
      <c r="AG9" s="161"/>
      <c r="AH9" s="462">
        <f t="shared" si="24"/>
        <v>0</v>
      </c>
      <c r="AI9" s="161">
        <f>'[2]Ten. Indo'!$M12</f>
        <v>39.436116299999973</v>
      </c>
      <c r="AJ9" s="161"/>
      <c r="AK9" s="462">
        <f t="shared" si="25"/>
        <v>39.436116299999973</v>
      </c>
      <c r="AL9" s="161">
        <f>'[2]Ten. Indo'!$N12</f>
        <v>0</v>
      </c>
      <c r="AM9" s="161"/>
      <c r="AN9" s="444">
        <f t="shared" si="26"/>
        <v>0</v>
      </c>
      <c r="AO9" s="404">
        <f t="shared" si="9"/>
        <v>39.436116299999973</v>
      </c>
      <c r="AP9" s="161">
        <f t="shared" si="9"/>
        <v>0</v>
      </c>
      <c r="AQ9" s="403">
        <f t="shared" si="27"/>
        <v>39.436116299999973</v>
      </c>
      <c r="AR9" s="161">
        <f>'[2]Ten. Indo'!$O12</f>
        <v>0</v>
      </c>
      <c r="AS9" s="161"/>
      <c r="AT9" s="462">
        <f t="shared" si="28"/>
        <v>0</v>
      </c>
      <c r="AU9" s="161">
        <f>'[2]Ten. Indo'!$P12</f>
        <v>494.68819995000001</v>
      </c>
      <c r="AV9" s="161"/>
      <c r="AW9" s="462">
        <f t="shared" si="29"/>
        <v>494.68819995000001</v>
      </c>
      <c r="AX9" s="161">
        <f>'[2]Ten. Indo'!$Q12</f>
        <v>0</v>
      </c>
      <c r="AY9" s="161"/>
      <c r="AZ9" s="444">
        <f t="shared" si="30"/>
        <v>0</v>
      </c>
      <c r="BA9" s="496">
        <f t="shared" si="10"/>
        <v>494.68819995000001</v>
      </c>
      <c r="BB9" s="492">
        <f t="shared" si="10"/>
        <v>0</v>
      </c>
      <c r="BC9" s="364">
        <f t="shared" si="31"/>
        <v>494.68819995000001</v>
      </c>
      <c r="BD9" s="371">
        <f t="shared" si="11"/>
        <v>534.12431624999999</v>
      </c>
      <c r="BE9" s="372">
        <f t="shared" si="12"/>
        <v>0</v>
      </c>
      <c r="BF9" s="372">
        <f t="shared" si="32"/>
        <v>534.12431624999999</v>
      </c>
      <c r="BG9" s="371">
        <f t="shared" si="13"/>
        <v>6547.6461410499996</v>
      </c>
      <c r="BH9" s="372">
        <f t="shared" si="13"/>
        <v>5928.24</v>
      </c>
      <c r="BI9" s="372">
        <f t="shared" si="33"/>
        <v>619.40614104999986</v>
      </c>
      <c r="BJ9" s="436"/>
      <c r="BK9" s="160">
        <f>VLOOKUP($B9,Test!$A$5:$J$58,10,0)</f>
        <v>0</v>
      </c>
    </row>
    <row r="10" spans="1:63" s="149" customFormat="1" ht="30" customHeight="1">
      <c r="A10" s="40">
        <f t="shared" si="34"/>
        <v>4</v>
      </c>
      <c r="B10" s="197">
        <v>51299</v>
      </c>
      <c r="C10" s="198" t="s">
        <v>3</v>
      </c>
      <c r="D10" s="150" t="s">
        <v>45</v>
      </c>
      <c r="E10" s="168">
        <f>'[2]Ten. Indo'!$F13</f>
        <v>0</v>
      </c>
      <c r="F10" s="161">
        <v>56.17</v>
      </c>
      <c r="G10" s="448">
        <f t="shared" si="14"/>
        <v>-56.17</v>
      </c>
      <c r="H10" s="476">
        <f>'[2]Ten. Indo'!$G13</f>
        <v>0</v>
      </c>
      <c r="I10" s="161">
        <v>22.71</v>
      </c>
      <c r="J10" s="448">
        <f t="shared" si="15"/>
        <v>-22.71</v>
      </c>
      <c r="K10" s="476">
        <f>'[2]Ten. Indo'!$H13</f>
        <v>7171.9362000000001</v>
      </c>
      <c r="L10" s="161">
        <v>3995.4</v>
      </c>
      <c r="M10" s="444">
        <f t="shared" si="16"/>
        <v>3176.5362</v>
      </c>
      <c r="N10" s="404">
        <f t="shared" si="7"/>
        <v>7171.9362000000001</v>
      </c>
      <c r="O10" s="161">
        <f t="shared" si="7"/>
        <v>4074.28</v>
      </c>
      <c r="P10" s="403">
        <f t="shared" si="17"/>
        <v>3097.6561999999999</v>
      </c>
      <c r="Q10" s="161">
        <f>'[2]Ten. Indo'!$I13</f>
        <v>0</v>
      </c>
      <c r="R10" s="161">
        <v>5.37</v>
      </c>
      <c r="S10" s="462">
        <f t="shared" si="18"/>
        <v>-5.37</v>
      </c>
      <c r="T10" s="161">
        <f>'[2]Ten. Indo'!$J13</f>
        <v>0</v>
      </c>
      <c r="U10" s="161"/>
      <c r="V10" s="462">
        <f t="shared" si="19"/>
        <v>0</v>
      </c>
      <c r="W10" s="161">
        <f>'[2]Ten. Indo'!$K13</f>
        <v>0</v>
      </c>
      <c r="X10" s="161"/>
      <c r="Y10" s="462">
        <f t="shared" si="20"/>
        <v>0</v>
      </c>
      <c r="Z10" s="168">
        <f t="shared" si="8"/>
        <v>0</v>
      </c>
      <c r="AA10" s="161">
        <f t="shared" si="8"/>
        <v>5.37</v>
      </c>
      <c r="AB10" s="403">
        <f t="shared" si="21"/>
        <v>-5.37</v>
      </c>
      <c r="AC10" s="168">
        <f t="shared" si="22"/>
        <v>7171.9362000000001</v>
      </c>
      <c r="AD10" s="161">
        <f t="shared" si="22"/>
        <v>4079.65</v>
      </c>
      <c r="AE10" s="403">
        <f t="shared" si="23"/>
        <v>3092.2862</v>
      </c>
      <c r="AF10" s="161">
        <f>'[2]Ten. Indo'!$L13</f>
        <v>0</v>
      </c>
      <c r="AG10" s="161"/>
      <c r="AH10" s="462">
        <f t="shared" si="24"/>
        <v>0</v>
      </c>
      <c r="AI10" s="161">
        <f>'[2]Ten. Indo'!$M13</f>
        <v>0</v>
      </c>
      <c r="AJ10" s="161"/>
      <c r="AK10" s="462">
        <f t="shared" si="25"/>
        <v>0</v>
      </c>
      <c r="AL10" s="161">
        <f>'[2]Ten. Indo'!$N13</f>
        <v>0</v>
      </c>
      <c r="AM10" s="161"/>
      <c r="AN10" s="444">
        <f t="shared" si="26"/>
        <v>0</v>
      </c>
      <c r="AO10" s="404">
        <f t="shared" si="9"/>
        <v>0</v>
      </c>
      <c r="AP10" s="161">
        <f t="shared" si="9"/>
        <v>0</v>
      </c>
      <c r="AQ10" s="403">
        <f t="shared" si="27"/>
        <v>0</v>
      </c>
      <c r="AR10" s="161">
        <f>'[2]Ten. Indo'!$O13</f>
        <v>0</v>
      </c>
      <c r="AS10" s="161"/>
      <c r="AT10" s="462">
        <f t="shared" si="28"/>
        <v>0</v>
      </c>
      <c r="AU10" s="161">
        <f>'[2]Ten. Indo'!$P13</f>
        <v>0</v>
      </c>
      <c r="AV10" s="161"/>
      <c r="AW10" s="462">
        <f t="shared" si="29"/>
        <v>0</v>
      </c>
      <c r="AX10" s="161">
        <f>'[2]Ten. Indo'!$Q13</f>
        <v>15564.860545950003</v>
      </c>
      <c r="AY10" s="161"/>
      <c r="AZ10" s="444">
        <f t="shared" si="30"/>
        <v>15564.860545950003</v>
      </c>
      <c r="BA10" s="496">
        <f t="shared" si="10"/>
        <v>15564.860545950003</v>
      </c>
      <c r="BB10" s="492">
        <f t="shared" si="10"/>
        <v>0</v>
      </c>
      <c r="BC10" s="364">
        <f t="shared" si="31"/>
        <v>15564.860545950003</v>
      </c>
      <c r="BD10" s="371">
        <f t="shared" si="11"/>
        <v>15564.860545950003</v>
      </c>
      <c r="BE10" s="372">
        <f t="shared" si="12"/>
        <v>0</v>
      </c>
      <c r="BF10" s="372">
        <f t="shared" si="32"/>
        <v>15564.860545950003</v>
      </c>
      <c r="BG10" s="371">
        <f t="shared" si="13"/>
        <v>22736.796745950003</v>
      </c>
      <c r="BH10" s="372">
        <f t="shared" si="13"/>
        <v>4079.65</v>
      </c>
      <c r="BI10" s="372">
        <f t="shared" si="33"/>
        <v>18657.146745950002</v>
      </c>
      <c r="BJ10" s="436"/>
      <c r="BK10" s="160">
        <f>VLOOKUP($B10,Test!$A$5:$J$58,10,0)</f>
        <v>0</v>
      </c>
    </row>
    <row r="11" spans="1:63" s="149" customFormat="1" ht="30" customHeight="1">
      <c r="A11" s="40">
        <f t="shared" si="34"/>
        <v>5</v>
      </c>
      <c r="B11" s="197">
        <v>51301</v>
      </c>
      <c r="C11" s="198" t="s">
        <v>4</v>
      </c>
      <c r="D11" s="150" t="s">
        <v>46</v>
      </c>
      <c r="E11" s="168">
        <f>'[2]Ten. Indo'!$F14</f>
        <v>0</v>
      </c>
      <c r="F11" s="161"/>
      <c r="G11" s="448">
        <f t="shared" si="14"/>
        <v>0</v>
      </c>
      <c r="H11" s="476">
        <f>'[2]Ten. Indo'!$G14</f>
        <v>0</v>
      </c>
      <c r="I11" s="161"/>
      <c r="J11" s="448">
        <f t="shared" si="15"/>
        <v>0</v>
      </c>
      <c r="K11" s="476">
        <f>'[2]Ten. Indo'!$H14</f>
        <v>0</v>
      </c>
      <c r="L11" s="161"/>
      <c r="M11" s="444">
        <f t="shared" si="16"/>
        <v>0</v>
      </c>
      <c r="N11" s="404">
        <f t="shared" si="7"/>
        <v>0</v>
      </c>
      <c r="O11" s="161">
        <f t="shared" si="7"/>
        <v>0</v>
      </c>
      <c r="P11" s="403">
        <f t="shared" si="17"/>
        <v>0</v>
      </c>
      <c r="Q11" s="161">
        <f>'[2]Ten. Indo'!$I14</f>
        <v>0</v>
      </c>
      <c r="R11" s="161"/>
      <c r="S11" s="462">
        <f t="shared" si="18"/>
        <v>0</v>
      </c>
      <c r="T11" s="161">
        <f>'[2]Ten. Indo'!$J14</f>
        <v>0</v>
      </c>
      <c r="U11" s="161"/>
      <c r="V11" s="462">
        <f t="shared" si="19"/>
        <v>0</v>
      </c>
      <c r="W11" s="161">
        <f>'[2]Ten. Indo'!$K14</f>
        <v>0</v>
      </c>
      <c r="X11" s="161"/>
      <c r="Y11" s="462">
        <f t="shared" si="20"/>
        <v>0</v>
      </c>
      <c r="Z11" s="168">
        <f t="shared" si="8"/>
        <v>0</v>
      </c>
      <c r="AA11" s="161">
        <f t="shared" si="8"/>
        <v>0</v>
      </c>
      <c r="AB11" s="403">
        <f t="shared" si="21"/>
        <v>0</v>
      </c>
      <c r="AC11" s="168">
        <f t="shared" si="22"/>
        <v>0</v>
      </c>
      <c r="AD11" s="161">
        <f t="shared" si="22"/>
        <v>0</v>
      </c>
      <c r="AE11" s="403">
        <f t="shared" si="23"/>
        <v>0</v>
      </c>
      <c r="AF11" s="161">
        <f>'[2]Ten. Indo'!$L14</f>
        <v>0</v>
      </c>
      <c r="AG11" s="161"/>
      <c r="AH11" s="462">
        <f t="shared" si="24"/>
        <v>0</v>
      </c>
      <c r="AI11" s="161">
        <f>'[2]Ten. Indo'!$M14</f>
        <v>0</v>
      </c>
      <c r="AJ11" s="161"/>
      <c r="AK11" s="462">
        <f t="shared" si="25"/>
        <v>0</v>
      </c>
      <c r="AL11" s="161">
        <f>'[2]Ten. Indo'!$N14</f>
        <v>0</v>
      </c>
      <c r="AM11" s="161"/>
      <c r="AN11" s="444">
        <f t="shared" si="26"/>
        <v>0</v>
      </c>
      <c r="AO11" s="404">
        <f t="shared" si="9"/>
        <v>0</v>
      </c>
      <c r="AP11" s="161">
        <f t="shared" si="9"/>
        <v>0</v>
      </c>
      <c r="AQ11" s="403">
        <f t="shared" si="27"/>
        <v>0</v>
      </c>
      <c r="AR11" s="161">
        <f>'[2]Ten. Indo'!$O14</f>
        <v>0</v>
      </c>
      <c r="AS11" s="161"/>
      <c r="AT11" s="462">
        <f t="shared" si="28"/>
        <v>0</v>
      </c>
      <c r="AU11" s="161">
        <f>'[2]Ten. Indo'!$P14</f>
        <v>0</v>
      </c>
      <c r="AV11" s="161"/>
      <c r="AW11" s="462">
        <f t="shared" si="29"/>
        <v>0</v>
      </c>
      <c r="AX11" s="161">
        <f>'[2]Ten. Indo'!$Q14</f>
        <v>0</v>
      </c>
      <c r="AY11" s="161"/>
      <c r="AZ11" s="444">
        <f t="shared" si="30"/>
        <v>0</v>
      </c>
      <c r="BA11" s="496">
        <f t="shared" si="10"/>
        <v>0</v>
      </c>
      <c r="BB11" s="492">
        <f t="shared" si="10"/>
        <v>0</v>
      </c>
      <c r="BC11" s="364">
        <f t="shared" si="31"/>
        <v>0</v>
      </c>
      <c r="BD11" s="371">
        <f t="shared" si="11"/>
        <v>0</v>
      </c>
      <c r="BE11" s="372">
        <f t="shared" si="12"/>
        <v>0</v>
      </c>
      <c r="BF11" s="372">
        <f t="shared" si="32"/>
        <v>0</v>
      </c>
      <c r="BG11" s="371">
        <f t="shared" si="13"/>
        <v>0</v>
      </c>
      <c r="BH11" s="372">
        <f t="shared" si="13"/>
        <v>0</v>
      </c>
      <c r="BI11" s="372">
        <f t="shared" si="33"/>
        <v>0</v>
      </c>
      <c r="BJ11" s="436"/>
      <c r="BK11" s="160">
        <f>VLOOKUP($B11,Test!$A$5:$J$58,10,0)</f>
        <v>0</v>
      </c>
    </row>
    <row r="12" spans="1:63" s="149" customFormat="1" ht="30" customHeight="1">
      <c r="A12" s="40">
        <f t="shared" si="34"/>
        <v>6</v>
      </c>
      <c r="B12" s="197">
        <v>51302</v>
      </c>
      <c r="C12" s="198" t="s">
        <v>5</v>
      </c>
      <c r="D12" s="150" t="s">
        <v>47</v>
      </c>
      <c r="E12" s="168">
        <f>'[2]Ten. Indo'!$F15</f>
        <v>539.72400000000005</v>
      </c>
      <c r="F12" s="161"/>
      <c r="G12" s="448">
        <f t="shared" si="14"/>
        <v>539.72400000000005</v>
      </c>
      <c r="H12" s="476">
        <f>'[2]Ten. Indo'!$G15</f>
        <v>540.52665200000001</v>
      </c>
      <c r="I12" s="161"/>
      <c r="J12" s="448">
        <f t="shared" si="15"/>
        <v>540.52665200000001</v>
      </c>
      <c r="K12" s="476">
        <f>'[2]Ten. Indo'!$H15</f>
        <v>477.85319999999996</v>
      </c>
      <c r="L12" s="161"/>
      <c r="M12" s="444">
        <f t="shared" si="16"/>
        <v>477.85319999999996</v>
      </c>
      <c r="N12" s="404">
        <f t="shared" si="7"/>
        <v>1558.1038520000002</v>
      </c>
      <c r="O12" s="161">
        <f t="shared" si="7"/>
        <v>0</v>
      </c>
      <c r="P12" s="403">
        <f t="shared" si="17"/>
        <v>1558.1038520000002</v>
      </c>
      <c r="Q12" s="161">
        <f>'[2]Ten. Indo'!$I15</f>
        <v>458.52800000000002</v>
      </c>
      <c r="R12" s="161"/>
      <c r="S12" s="462">
        <f t="shared" si="18"/>
        <v>458.52800000000002</v>
      </c>
      <c r="T12" s="161">
        <f>'[2]Ten. Indo'!$J15</f>
        <v>346.05948000000006</v>
      </c>
      <c r="U12" s="161"/>
      <c r="V12" s="462">
        <f t="shared" si="19"/>
        <v>346.05948000000006</v>
      </c>
      <c r="W12" s="161">
        <f>'[2]Ten. Indo'!$K15</f>
        <v>489.44</v>
      </c>
      <c r="X12" s="161"/>
      <c r="Y12" s="462">
        <f t="shared" si="20"/>
        <v>489.44</v>
      </c>
      <c r="Z12" s="168">
        <f t="shared" si="8"/>
        <v>1294.0274800000002</v>
      </c>
      <c r="AA12" s="161">
        <f t="shared" si="8"/>
        <v>0</v>
      </c>
      <c r="AB12" s="403">
        <f t="shared" si="21"/>
        <v>1294.0274800000002</v>
      </c>
      <c r="AC12" s="168">
        <f t="shared" si="22"/>
        <v>2852.1313320000004</v>
      </c>
      <c r="AD12" s="161">
        <f t="shared" si="22"/>
        <v>0</v>
      </c>
      <c r="AE12" s="403">
        <f t="shared" si="23"/>
        <v>2852.1313320000004</v>
      </c>
      <c r="AF12" s="161">
        <f>'[2]Ten. Indo'!$L15</f>
        <v>482.48749999999995</v>
      </c>
      <c r="AG12" s="161"/>
      <c r="AH12" s="462">
        <f t="shared" si="24"/>
        <v>482.48749999999995</v>
      </c>
      <c r="AI12" s="161">
        <f>'[2]Ten. Indo'!$M15</f>
        <v>584.30899999999997</v>
      </c>
      <c r="AJ12" s="161"/>
      <c r="AK12" s="462">
        <f t="shared" si="25"/>
        <v>584.30899999999997</v>
      </c>
      <c r="AL12" s="161">
        <f>'[2]Ten. Indo'!$N15</f>
        <v>553.16937099999996</v>
      </c>
      <c r="AM12" s="161"/>
      <c r="AN12" s="444">
        <f t="shared" si="26"/>
        <v>553.16937099999996</v>
      </c>
      <c r="AO12" s="404">
        <f t="shared" si="9"/>
        <v>1619.9658709999999</v>
      </c>
      <c r="AP12" s="161">
        <f t="shared" si="9"/>
        <v>0</v>
      </c>
      <c r="AQ12" s="403">
        <f t="shared" si="27"/>
        <v>1619.9658709999999</v>
      </c>
      <c r="AR12" s="161">
        <f>'[2]Ten. Indo'!$O15</f>
        <v>575.65749999999991</v>
      </c>
      <c r="AS12" s="161"/>
      <c r="AT12" s="462">
        <f t="shared" si="28"/>
        <v>575.65749999999991</v>
      </c>
      <c r="AU12" s="161">
        <f>'[2]Ten. Indo'!$P15</f>
        <v>452.68771099999992</v>
      </c>
      <c r="AV12" s="161"/>
      <c r="AW12" s="462">
        <f t="shared" si="29"/>
        <v>452.68771099999992</v>
      </c>
      <c r="AX12" s="161">
        <f>'[2]Ten. Indo'!$Q15</f>
        <v>533.06550000000004</v>
      </c>
      <c r="AY12" s="161"/>
      <c r="AZ12" s="444">
        <f t="shared" si="30"/>
        <v>533.06550000000004</v>
      </c>
      <c r="BA12" s="496">
        <f t="shared" si="10"/>
        <v>1561.410711</v>
      </c>
      <c r="BB12" s="492">
        <f t="shared" si="10"/>
        <v>0</v>
      </c>
      <c r="BC12" s="364">
        <f t="shared" si="31"/>
        <v>1561.410711</v>
      </c>
      <c r="BD12" s="371">
        <f t="shared" si="11"/>
        <v>3181.3765819999999</v>
      </c>
      <c r="BE12" s="372">
        <f t="shared" si="12"/>
        <v>0</v>
      </c>
      <c r="BF12" s="372">
        <f t="shared" si="32"/>
        <v>3181.3765819999999</v>
      </c>
      <c r="BG12" s="371">
        <f t="shared" si="13"/>
        <v>6033.5079139999998</v>
      </c>
      <c r="BH12" s="372">
        <f t="shared" si="13"/>
        <v>0</v>
      </c>
      <c r="BI12" s="372">
        <f t="shared" si="33"/>
        <v>6033.5079139999998</v>
      </c>
      <c r="BJ12" s="436"/>
      <c r="BK12" s="160">
        <f>VLOOKUP($B12,Test!$A$5:$J$58,10,0)</f>
        <v>1021.99</v>
      </c>
    </row>
    <row r="13" spans="1:63" s="149" customFormat="1" ht="30" customHeight="1">
      <c r="A13" s="40">
        <f t="shared" si="34"/>
        <v>7</v>
      </c>
      <c r="B13" s="197">
        <v>51306</v>
      </c>
      <c r="C13" s="198" t="s">
        <v>6</v>
      </c>
      <c r="D13" s="150" t="s">
        <v>48</v>
      </c>
      <c r="E13" s="168">
        <f>'[2]Ten. Indo'!$F16</f>
        <v>0</v>
      </c>
      <c r="F13" s="161"/>
      <c r="G13" s="448">
        <f t="shared" si="14"/>
        <v>0</v>
      </c>
      <c r="H13" s="476">
        <f>'[2]Ten. Indo'!$G16</f>
        <v>0</v>
      </c>
      <c r="I13" s="161"/>
      <c r="J13" s="448">
        <f t="shared" si="15"/>
        <v>0</v>
      </c>
      <c r="K13" s="476">
        <f>'[2]Ten. Indo'!$H16</f>
        <v>0</v>
      </c>
      <c r="L13" s="161"/>
      <c r="M13" s="444">
        <f t="shared" si="16"/>
        <v>0</v>
      </c>
      <c r="N13" s="404">
        <f t="shared" si="7"/>
        <v>0</v>
      </c>
      <c r="O13" s="161">
        <f t="shared" si="7"/>
        <v>0</v>
      </c>
      <c r="P13" s="403">
        <f t="shared" si="17"/>
        <v>0</v>
      </c>
      <c r="Q13" s="161">
        <f>'[2]Ten. Indo'!$I16</f>
        <v>0</v>
      </c>
      <c r="R13" s="161"/>
      <c r="S13" s="462">
        <f t="shared" si="18"/>
        <v>0</v>
      </c>
      <c r="T13" s="161">
        <f>'[2]Ten. Indo'!$J16</f>
        <v>0</v>
      </c>
      <c r="U13" s="161"/>
      <c r="V13" s="462">
        <f t="shared" si="19"/>
        <v>0</v>
      </c>
      <c r="W13" s="161">
        <f>'[2]Ten. Indo'!$K16</f>
        <v>0</v>
      </c>
      <c r="X13" s="161"/>
      <c r="Y13" s="462">
        <f t="shared" si="20"/>
        <v>0</v>
      </c>
      <c r="Z13" s="168">
        <f t="shared" si="8"/>
        <v>0</v>
      </c>
      <c r="AA13" s="161">
        <f t="shared" si="8"/>
        <v>0</v>
      </c>
      <c r="AB13" s="403">
        <f t="shared" si="21"/>
        <v>0</v>
      </c>
      <c r="AC13" s="390">
        <f t="shared" si="22"/>
        <v>0</v>
      </c>
      <c r="AD13" s="161">
        <f t="shared" si="22"/>
        <v>0</v>
      </c>
      <c r="AE13" s="403">
        <f t="shared" si="23"/>
        <v>0</v>
      </c>
      <c r="AF13" s="161">
        <f>'[2]Ten. Indo'!$L16</f>
        <v>0</v>
      </c>
      <c r="AG13" s="161"/>
      <c r="AH13" s="462">
        <f t="shared" si="24"/>
        <v>0</v>
      </c>
      <c r="AI13" s="161">
        <f>'[2]Ten. Indo'!$M16</f>
        <v>0</v>
      </c>
      <c r="AJ13" s="161"/>
      <c r="AK13" s="462">
        <f t="shared" si="25"/>
        <v>0</v>
      </c>
      <c r="AL13" s="161">
        <f>'[2]Ten. Indo'!$N16</f>
        <v>0</v>
      </c>
      <c r="AM13" s="161"/>
      <c r="AN13" s="444">
        <f t="shared" si="26"/>
        <v>0</v>
      </c>
      <c r="AO13" s="404">
        <f t="shared" si="9"/>
        <v>0</v>
      </c>
      <c r="AP13" s="161">
        <f t="shared" si="9"/>
        <v>0</v>
      </c>
      <c r="AQ13" s="403">
        <f t="shared" si="27"/>
        <v>0</v>
      </c>
      <c r="AR13" s="161">
        <f>'[2]Ten. Indo'!$O16</f>
        <v>0</v>
      </c>
      <c r="AS13" s="161"/>
      <c r="AT13" s="462">
        <f t="shared" si="28"/>
        <v>0</v>
      </c>
      <c r="AU13" s="161">
        <f>'[2]Ten. Indo'!$P16</f>
        <v>0</v>
      </c>
      <c r="AV13" s="161"/>
      <c r="AW13" s="462">
        <f t="shared" si="29"/>
        <v>0</v>
      </c>
      <c r="AX13" s="161">
        <f>'[2]Ten. Indo'!$Q16</f>
        <v>0</v>
      </c>
      <c r="AY13" s="161"/>
      <c r="AZ13" s="444">
        <f t="shared" si="30"/>
        <v>0</v>
      </c>
      <c r="BA13" s="496">
        <f t="shared" si="10"/>
        <v>0</v>
      </c>
      <c r="BB13" s="492">
        <f t="shared" si="10"/>
        <v>0</v>
      </c>
      <c r="BC13" s="364">
        <f t="shared" si="31"/>
        <v>0</v>
      </c>
      <c r="BD13" s="371">
        <f t="shared" si="11"/>
        <v>0</v>
      </c>
      <c r="BE13" s="372">
        <f t="shared" si="12"/>
        <v>0</v>
      </c>
      <c r="BF13" s="372">
        <f t="shared" si="32"/>
        <v>0</v>
      </c>
      <c r="BG13" s="371">
        <f t="shared" si="13"/>
        <v>0</v>
      </c>
      <c r="BH13" s="372">
        <f t="shared" si="13"/>
        <v>0</v>
      </c>
      <c r="BI13" s="372">
        <f t="shared" si="33"/>
        <v>0</v>
      </c>
      <c r="BJ13" s="436"/>
      <c r="BK13" s="160">
        <f>VLOOKUP($B13,Test!$A$5:$J$58,10,0)</f>
        <v>0</v>
      </c>
    </row>
    <row r="14" spans="1:63" s="149" customFormat="1" ht="30" customHeight="1">
      <c r="A14" s="40">
        <f t="shared" si="34"/>
        <v>8</v>
      </c>
      <c r="B14" s="197">
        <v>51307</v>
      </c>
      <c r="C14" s="198" t="s">
        <v>7</v>
      </c>
      <c r="D14" s="150" t="s">
        <v>49</v>
      </c>
      <c r="E14" s="168">
        <f>'[2]Ten. Indo'!$F17</f>
        <v>21687.172302149986</v>
      </c>
      <c r="F14" s="161">
        <v>7334.13</v>
      </c>
      <c r="G14" s="448">
        <f t="shared" si="14"/>
        <v>14353.042302149985</v>
      </c>
      <c r="H14" s="476">
        <f>'[2]Ten. Indo'!$G17</f>
        <v>26726.012301812494</v>
      </c>
      <c r="I14" s="161">
        <v>19491.63</v>
      </c>
      <c r="J14" s="448">
        <f t="shared" si="15"/>
        <v>7234.3823018124931</v>
      </c>
      <c r="K14" s="476">
        <f>'[2]Ten. Indo'!$H17</f>
        <v>18068.026659306925</v>
      </c>
      <c r="L14" s="161">
        <v>16615.11</v>
      </c>
      <c r="M14" s="444">
        <f t="shared" si="16"/>
        <v>1452.916659306924</v>
      </c>
      <c r="N14" s="404">
        <f t="shared" si="7"/>
        <v>66481.211263269404</v>
      </c>
      <c r="O14" s="161">
        <f t="shared" si="7"/>
        <v>43440.87</v>
      </c>
      <c r="P14" s="403">
        <f t="shared" si="17"/>
        <v>23040.341263269402</v>
      </c>
      <c r="Q14" s="161">
        <f>'[2]Ten. Indo'!$I17</f>
        <v>28559.517416884089</v>
      </c>
      <c r="R14" s="161">
        <v>40255.93</v>
      </c>
      <c r="S14" s="462">
        <f t="shared" si="18"/>
        <v>-11696.412583115911</v>
      </c>
      <c r="T14" s="161">
        <f>'[2]Ten. Indo'!$J17</f>
        <v>13099.087504483086</v>
      </c>
      <c r="U14" s="161"/>
      <c r="V14" s="462">
        <f t="shared" si="19"/>
        <v>13099.087504483086</v>
      </c>
      <c r="W14" s="161">
        <f>'[2]Ten. Indo'!$K17</f>
        <v>13581.45304362458</v>
      </c>
      <c r="X14" s="161"/>
      <c r="Y14" s="462">
        <f t="shared" si="20"/>
        <v>13581.45304362458</v>
      </c>
      <c r="Z14" s="168">
        <f t="shared" si="8"/>
        <v>55240.057964991764</v>
      </c>
      <c r="AA14" s="161">
        <f t="shared" si="8"/>
        <v>40255.93</v>
      </c>
      <c r="AB14" s="403">
        <f t="shared" si="21"/>
        <v>14984.127964991763</v>
      </c>
      <c r="AC14" s="168">
        <f t="shared" si="22"/>
        <v>121721.26922826117</v>
      </c>
      <c r="AD14" s="161">
        <f t="shared" si="22"/>
        <v>83696.800000000003</v>
      </c>
      <c r="AE14" s="403">
        <f t="shared" si="23"/>
        <v>38024.469228261165</v>
      </c>
      <c r="AF14" s="161">
        <f>'[2]Ten. Indo'!$L17</f>
        <v>21590.292615590442</v>
      </c>
      <c r="AG14" s="161"/>
      <c r="AH14" s="462">
        <f t="shared" si="24"/>
        <v>21590.292615590442</v>
      </c>
      <c r="AI14" s="161">
        <f>'[2]Ten. Indo'!$M17</f>
        <v>16445.102100269327</v>
      </c>
      <c r="AJ14" s="161"/>
      <c r="AK14" s="462">
        <f t="shared" si="25"/>
        <v>16445.102100269327</v>
      </c>
      <c r="AL14" s="161">
        <f>'[2]Ten. Indo'!$N17</f>
        <v>19477.656658518445</v>
      </c>
      <c r="AM14" s="161"/>
      <c r="AN14" s="444">
        <f t="shared" si="26"/>
        <v>19477.656658518445</v>
      </c>
      <c r="AO14" s="404">
        <f t="shared" si="9"/>
        <v>57513.051374378221</v>
      </c>
      <c r="AP14" s="161">
        <f t="shared" si="9"/>
        <v>0</v>
      </c>
      <c r="AQ14" s="403">
        <f t="shared" si="27"/>
        <v>57513.051374378221</v>
      </c>
      <c r="AR14" s="161">
        <f>'[2]Ten. Indo'!$O17</f>
        <v>21403.224611619931</v>
      </c>
      <c r="AS14" s="161"/>
      <c r="AT14" s="462">
        <f t="shared" si="28"/>
        <v>21403.224611619931</v>
      </c>
      <c r="AU14" s="161">
        <f>'[2]Ten. Indo'!$P17</f>
        <v>16871.747950247358</v>
      </c>
      <c r="AV14" s="161"/>
      <c r="AW14" s="462">
        <f t="shared" si="29"/>
        <v>16871.747950247358</v>
      </c>
      <c r="AX14" s="161">
        <f>'[2]Ten. Indo'!$Q17</f>
        <v>9463.8439096920029</v>
      </c>
      <c r="AY14" s="161"/>
      <c r="AZ14" s="444">
        <f t="shared" si="30"/>
        <v>9463.8439096920029</v>
      </c>
      <c r="BA14" s="496">
        <f t="shared" si="10"/>
        <v>47738.816471559294</v>
      </c>
      <c r="BB14" s="492">
        <f t="shared" si="10"/>
        <v>0</v>
      </c>
      <c r="BC14" s="364">
        <f t="shared" si="31"/>
        <v>47738.816471559294</v>
      </c>
      <c r="BD14" s="371">
        <f t="shared" si="11"/>
        <v>105251.86784593752</v>
      </c>
      <c r="BE14" s="372">
        <f t="shared" si="12"/>
        <v>0</v>
      </c>
      <c r="BF14" s="372">
        <f t="shared" si="32"/>
        <v>105251.86784593752</v>
      </c>
      <c r="BG14" s="371">
        <f t="shared" si="13"/>
        <v>226973.13707419869</v>
      </c>
      <c r="BH14" s="372">
        <f t="shared" si="13"/>
        <v>83696.800000000003</v>
      </c>
      <c r="BI14" s="372">
        <f t="shared" si="33"/>
        <v>143276.3370741987</v>
      </c>
      <c r="BJ14" s="436"/>
      <c r="BK14" s="160">
        <f>VLOOKUP($B14,Test!$A$5:$J$58,10,0)</f>
        <v>0</v>
      </c>
    </row>
    <row r="15" spans="1:63" s="149" customFormat="1" ht="30" customHeight="1">
      <c r="A15" s="40">
        <f t="shared" si="34"/>
        <v>9</v>
      </c>
      <c r="B15" s="197">
        <v>51308</v>
      </c>
      <c r="C15" s="198" t="s">
        <v>8</v>
      </c>
      <c r="D15" s="150" t="s">
        <v>50</v>
      </c>
      <c r="E15" s="168">
        <f>'[2]Ten. Indo'!$F18</f>
        <v>2244.8917616518888</v>
      </c>
      <c r="F15" s="161">
        <v>1344.02</v>
      </c>
      <c r="G15" s="448">
        <f t="shared" si="14"/>
        <v>900.87176165188885</v>
      </c>
      <c r="H15" s="476">
        <f>'[2]Ten. Indo'!$G18</f>
        <v>2350.1397357923438</v>
      </c>
      <c r="I15" s="161">
        <v>1213.43</v>
      </c>
      <c r="J15" s="448">
        <f t="shared" si="15"/>
        <v>1136.7097357923437</v>
      </c>
      <c r="K15" s="476">
        <f>'[2]Ten. Indo'!$H18</f>
        <v>1870.7097136854738</v>
      </c>
      <c r="L15" s="161">
        <v>1250.27</v>
      </c>
      <c r="M15" s="444">
        <f t="shared" si="16"/>
        <v>620.43971368547386</v>
      </c>
      <c r="N15" s="404">
        <f t="shared" si="7"/>
        <v>6465.7412111297062</v>
      </c>
      <c r="O15" s="161">
        <f t="shared" si="7"/>
        <v>3807.72</v>
      </c>
      <c r="P15" s="403">
        <f t="shared" si="17"/>
        <v>2658.0212111297064</v>
      </c>
      <c r="Q15" s="161">
        <f>'[2]Ten. Indo'!$I18</f>
        <v>1836.1073249476738</v>
      </c>
      <c r="R15" s="161">
        <v>1928.92</v>
      </c>
      <c r="S15" s="462">
        <f t="shared" si="18"/>
        <v>-92.812675052326313</v>
      </c>
      <c r="T15" s="161">
        <f>'[2]Ten. Indo'!$J18</f>
        <v>1384.8232320233703</v>
      </c>
      <c r="U15" s="161"/>
      <c r="V15" s="462">
        <f t="shared" si="19"/>
        <v>1384.8232320233703</v>
      </c>
      <c r="W15" s="161">
        <f>'[2]Ten. Indo'!$K18</f>
        <v>1973.6249773022525</v>
      </c>
      <c r="X15" s="161"/>
      <c r="Y15" s="462">
        <f t="shared" si="20"/>
        <v>1973.6249773022525</v>
      </c>
      <c r="Z15" s="168">
        <f t="shared" si="8"/>
        <v>5194.5555342732969</v>
      </c>
      <c r="AA15" s="161">
        <f t="shared" si="8"/>
        <v>1928.92</v>
      </c>
      <c r="AB15" s="403">
        <f t="shared" si="21"/>
        <v>3265.6355342732968</v>
      </c>
      <c r="AC15" s="168">
        <f t="shared" si="22"/>
        <v>11660.296745403004</v>
      </c>
      <c r="AD15" s="161">
        <f t="shared" si="22"/>
        <v>5736.6399999999994</v>
      </c>
      <c r="AE15" s="403">
        <f t="shared" si="23"/>
        <v>5923.6567454030046</v>
      </c>
      <c r="AF15" s="161">
        <f>'[2]Ten. Indo'!$L18</f>
        <v>2245.7446055988135</v>
      </c>
      <c r="AG15" s="161"/>
      <c r="AH15" s="462">
        <f t="shared" si="24"/>
        <v>2245.7446055988135</v>
      </c>
      <c r="AI15" s="161">
        <f>'[2]Ten. Indo'!$M18</f>
        <v>2135.1303098376984</v>
      </c>
      <c r="AJ15" s="161"/>
      <c r="AK15" s="462">
        <f t="shared" si="25"/>
        <v>2135.1303098376984</v>
      </c>
      <c r="AL15" s="161">
        <f>'[2]Ten. Indo'!$N18</f>
        <v>2091.2640233663365</v>
      </c>
      <c r="AM15" s="161"/>
      <c r="AN15" s="444">
        <f t="shared" si="26"/>
        <v>2091.2640233663365</v>
      </c>
      <c r="AO15" s="404">
        <f t="shared" si="9"/>
        <v>6472.1389388028492</v>
      </c>
      <c r="AP15" s="161">
        <f t="shared" si="9"/>
        <v>0</v>
      </c>
      <c r="AQ15" s="403">
        <f t="shared" si="27"/>
        <v>6472.1389388028492</v>
      </c>
      <c r="AR15" s="161">
        <f>'[2]Ten. Indo'!$O18</f>
        <v>2264.5439102087416</v>
      </c>
      <c r="AS15" s="161"/>
      <c r="AT15" s="462">
        <f t="shared" si="28"/>
        <v>2264.5439102087416</v>
      </c>
      <c r="AU15" s="161">
        <f>'[2]Ten. Indo'!$P18</f>
        <v>1970.3212821598954</v>
      </c>
      <c r="AV15" s="161"/>
      <c r="AW15" s="462">
        <f t="shared" si="29"/>
        <v>1970.3212821598954</v>
      </c>
      <c r="AX15" s="161">
        <f>'[2]Ten. Indo'!$Q18</f>
        <v>2046.3373698626444</v>
      </c>
      <c r="AY15" s="161"/>
      <c r="AZ15" s="444">
        <f t="shared" si="30"/>
        <v>2046.3373698626444</v>
      </c>
      <c r="BA15" s="496">
        <f t="shared" si="10"/>
        <v>6281.2025622312822</v>
      </c>
      <c r="BB15" s="492">
        <f t="shared" si="10"/>
        <v>0</v>
      </c>
      <c r="BC15" s="364">
        <f t="shared" si="31"/>
        <v>6281.2025622312822</v>
      </c>
      <c r="BD15" s="371">
        <f t="shared" si="11"/>
        <v>12753.34150103413</v>
      </c>
      <c r="BE15" s="372">
        <f t="shared" si="12"/>
        <v>0</v>
      </c>
      <c r="BF15" s="372">
        <f t="shared" si="32"/>
        <v>12753.34150103413</v>
      </c>
      <c r="BG15" s="371">
        <f t="shared" si="13"/>
        <v>24413.638246437135</v>
      </c>
      <c r="BH15" s="372">
        <f t="shared" si="13"/>
        <v>5736.6399999999994</v>
      </c>
      <c r="BI15" s="372">
        <f t="shared" si="33"/>
        <v>18676.998246437135</v>
      </c>
      <c r="BJ15" s="436"/>
      <c r="BK15" s="160">
        <f>VLOOKUP($B15,Test!$A$5:$J$58,10,0)</f>
        <v>0</v>
      </c>
    </row>
    <row r="16" spans="1:63" s="149" customFormat="1" ht="30" customHeight="1">
      <c r="A16" s="40">
        <f t="shared" si="34"/>
        <v>10</v>
      </c>
      <c r="B16" s="197">
        <v>51309</v>
      </c>
      <c r="C16" s="198" t="s">
        <v>9</v>
      </c>
      <c r="D16" s="150" t="s">
        <v>88</v>
      </c>
      <c r="E16" s="168">
        <f>'[2]Ten. Indo'!$F19</f>
        <v>1463.0440000000001</v>
      </c>
      <c r="F16" s="161">
        <v>724.83</v>
      </c>
      <c r="G16" s="448">
        <f t="shared" si="14"/>
        <v>738.21400000000006</v>
      </c>
      <c r="H16" s="476">
        <f>'[2]Ten. Indo'!$G19</f>
        <v>1528.5101999999999</v>
      </c>
      <c r="I16" s="161">
        <v>640.33000000000004</v>
      </c>
      <c r="J16" s="448">
        <f t="shared" si="15"/>
        <v>888.1801999999999</v>
      </c>
      <c r="K16" s="476">
        <f>'[2]Ten. Indo'!$H19</f>
        <v>1220.9141999999999</v>
      </c>
      <c r="L16" s="161">
        <v>669.33</v>
      </c>
      <c r="M16" s="444">
        <f t="shared" si="16"/>
        <v>551.5841999999999</v>
      </c>
      <c r="N16" s="404">
        <f t="shared" si="7"/>
        <v>4212.4683999999997</v>
      </c>
      <c r="O16" s="161">
        <f t="shared" si="7"/>
        <v>2034.4900000000002</v>
      </c>
      <c r="P16" s="403">
        <f t="shared" si="17"/>
        <v>2177.9783999999995</v>
      </c>
      <c r="Q16" s="161">
        <f>'[2]Ten. Indo'!$I19</f>
        <v>1197.1568</v>
      </c>
      <c r="R16" s="161">
        <v>1409.51</v>
      </c>
      <c r="S16" s="462">
        <f t="shared" si="18"/>
        <v>-212.35320000000002</v>
      </c>
      <c r="T16" s="161">
        <f>'[2]Ten. Indo'!$J19</f>
        <v>884.20799999999997</v>
      </c>
      <c r="U16" s="161"/>
      <c r="V16" s="462">
        <f t="shared" si="19"/>
        <v>884.20799999999997</v>
      </c>
      <c r="W16" s="161">
        <f>'[2]Ten. Indo'!$K19</f>
        <v>1235</v>
      </c>
      <c r="X16" s="161"/>
      <c r="Y16" s="462">
        <f t="shared" si="20"/>
        <v>1235</v>
      </c>
      <c r="Z16" s="168">
        <f t="shared" si="8"/>
        <v>3316.3647999999998</v>
      </c>
      <c r="AA16" s="161">
        <f t="shared" si="8"/>
        <v>1409.51</v>
      </c>
      <c r="AB16" s="403">
        <f t="shared" si="21"/>
        <v>1906.8547999999998</v>
      </c>
      <c r="AC16" s="168">
        <f t="shared" si="22"/>
        <v>7528.8331999999991</v>
      </c>
      <c r="AD16" s="161">
        <f t="shared" si="22"/>
        <v>3444</v>
      </c>
      <c r="AE16" s="403">
        <f t="shared" si="23"/>
        <v>4084.8331999999991</v>
      </c>
      <c r="AF16" s="161">
        <f>'[2]Ten. Indo'!$L19</f>
        <v>1408.0949999999998</v>
      </c>
      <c r="AG16" s="161"/>
      <c r="AH16" s="462">
        <f t="shared" si="24"/>
        <v>1408.0949999999998</v>
      </c>
      <c r="AI16" s="161">
        <f>'[2]Ten. Indo'!$M19</f>
        <v>1325.0776000000001</v>
      </c>
      <c r="AJ16" s="161"/>
      <c r="AK16" s="462">
        <f t="shared" si="25"/>
        <v>1325.0776000000001</v>
      </c>
      <c r="AL16" s="161">
        <f>'[2]Ten. Indo'!$N19</f>
        <v>1310.5763000000002</v>
      </c>
      <c r="AM16" s="161"/>
      <c r="AN16" s="444">
        <f t="shared" si="26"/>
        <v>1310.5763000000002</v>
      </c>
      <c r="AO16" s="404">
        <f t="shared" si="9"/>
        <v>4043.7489</v>
      </c>
      <c r="AP16" s="161">
        <f t="shared" si="9"/>
        <v>0</v>
      </c>
      <c r="AQ16" s="403">
        <f t="shared" si="27"/>
        <v>4043.7489</v>
      </c>
      <c r="AR16" s="161">
        <f>'[2]Ten. Indo'!$O19</f>
        <v>1417.1295</v>
      </c>
      <c r="AS16" s="161"/>
      <c r="AT16" s="462">
        <f t="shared" si="28"/>
        <v>1417.1295</v>
      </c>
      <c r="AU16" s="161">
        <f>'[2]Ten. Indo'!$P19</f>
        <v>1233.6243999999999</v>
      </c>
      <c r="AV16" s="161"/>
      <c r="AW16" s="462">
        <f t="shared" si="29"/>
        <v>1233.6243999999999</v>
      </c>
      <c r="AX16" s="161">
        <f>'[2]Ten. Indo'!$Q19</f>
        <v>1270.7865000000002</v>
      </c>
      <c r="AY16" s="161"/>
      <c r="AZ16" s="444">
        <f t="shared" si="30"/>
        <v>1270.7865000000002</v>
      </c>
      <c r="BA16" s="496">
        <f t="shared" si="10"/>
        <v>3921.5403999999999</v>
      </c>
      <c r="BB16" s="492">
        <f t="shared" si="10"/>
        <v>0</v>
      </c>
      <c r="BC16" s="364">
        <f t="shared" si="31"/>
        <v>3921.5403999999999</v>
      </c>
      <c r="BD16" s="371">
        <f t="shared" si="11"/>
        <v>7965.2892999999995</v>
      </c>
      <c r="BE16" s="372">
        <f t="shared" si="12"/>
        <v>0</v>
      </c>
      <c r="BF16" s="372">
        <f t="shared" si="32"/>
        <v>7965.2892999999995</v>
      </c>
      <c r="BG16" s="371">
        <f t="shared" si="13"/>
        <v>15494.122499999998</v>
      </c>
      <c r="BH16" s="372">
        <f t="shared" si="13"/>
        <v>3444</v>
      </c>
      <c r="BI16" s="372">
        <f t="shared" si="33"/>
        <v>12050.122499999998</v>
      </c>
      <c r="BJ16" s="436"/>
      <c r="BK16" s="160">
        <f>VLOOKUP($B16,Test!$A$5:$J$58,10,0)</f>
        <v>0</v>
      </c>
    </row>
    <row r="17" spans="1:63" s="149" customFormat="1" ht="30" customHeight="1">
      <c r="A17" s="40">
        <f t="shared" si="34"/>
        <v>11</v>
      </c>
      <c r="B17" s="197">
        <v>51310</v>
      </c>
      <c r="C17" s="198" t="s">
        <v>10</v>
      </c>
      <c r="D17" s="150" t="s">
        <v>89</v>
      </c>
      <c r="E17" s="168">
        <f>'[2]Ten. Indo'!$F20</f>
        <v>0</v>
      </c>
      <c r="F17" s="161"/>
      <c r="G17" s="448">
        <f t="shared" si="14"/>
        <v>0</v>
      </c>
      <c r="H17" s="476">
        <f>'[2]Ten. Indo'!$G20</f>
        <v>0</v>
      </c>
      <c r="I17" s="161"/>
      <c r="J17" s="448">
        <f t="shared" si="15"/>
        <v>0</v>
      </c>
      <c r="K17" s="476">
        <f>'[2]Ten. Indo'!$H20</f>
        <v>0</v>
      </c>
      <c r="L17" s="161"/>
      <c r="M17" s="444">
        <f t="shared" si="16"/>
        <v>0</v>
      </c>
      <c r="N17" s="404">
        <f t="shared" si="7"/>
        <v>0</v>
      </c>
      <c r="O17" s="161">
        <f t="shared" si="7"/>
        <v>0</v>
      </c>
      <c r="P17" s="403">
        <f t="shared" si="17"/>
        <v>0</v>
      </c>
      <c r="Q17" s="161">
        <f>'[2]Ten. Indo'!$I20</f>
        <v>0</v>
      </c>
      <c r="R17" s="161"/>
      <c r="S17" s="462">
        <f t="shared" si="18"/>
        <v>0</v>
      </c>
      <c r="T17" s="161">
        <f>'[2]Ten. Indo'!$J20</f>
        <v>0</v>
      </c>
      <c r="U17" s="161"/>
      <c r="V17" s="462">
        <f t="shared" si="19"/>
        <v>0</v>
      </c>
      <c r="W17" s="161">
        <f>'[2]Ten. Indo'!$K20</f>
        <v>0</v>
      </c>
      <c r="X17" s="161"/>
      <c r="Y17" s="462">
        <f t="shared" si="20"/>
        <v>0</v>
      </c>
      <c r="Z17" s="168">
        <f t="shared" si="8"/>
        <v>0</v>
      </c>
      <c r="AA17" s="161">
        <f t="shared" si="8"/>
        <v>0</v>
      </c>
      <c r="AB17" s="403">
        <f t="shared" si="21"/>
        <v>0</v>
      </c>
      <c r="AC17" s="168">
        <f t="shared" si="22"/>
        <v>0</v>
      </c>
      <c r="AD17" s="161">
        <f t="shared" si="22"/>
        <v>0</v>
      </c>
      <c r="AE17" s="403">
        <f t="shared" si="23"/>
        <v>0</v>
      </c>
      <c r="AF17" s="161">
        <f>'[2]Ten. Indo'!$L20</f>
        <v>0</v>
      </c>
      <c r="AG17" s="161"/>
      <c r="AH17" s="462">
        <f t="shared" si="24"/>
        <v>0</v>
      </c>
      <c r="AI17" s="161">
        <f>'[2]Ten. Indo'!$M20</f>
        <v>0</v>
      </c>
      <c r="AJ17" s="161"/>
      <c r="AK17" s="462">
        <f t="shared" si="25"/>
        <v>0</v>
      </c>
      <c r="AL17" s="161">
        <f>'[2]Ten. Indo'!$N20</f>
        <v>0</v>
      </c>
      <c r="AM17" s="161"/>
      <c r="AN17" s="444">
        <f t="shared" si="26"/>
        <v>0</v>
      </c>
      <c r="AO17" s="404">
        <f t="shared" si="9"/>
        <v>0</v>
      </c>
      <c r="AP17" s="161">
        <f t="shared" si="9"/>
        <v>0</v>
      </c>
      <c r="AQ17" s="403">
        <f t="shared" si="27"/>
        <v>0</v>
      </c>
      <c r="AR17" s="161">
        <f>'[2]Ten. Indo'!$O20</f>
        <v>0</v>
      </c>
      <c r="AS17" s="161"/>
      <c r="AT17" s="462">
        <f t="shared" si="28"/>
        <v>0</v>
      </c>
      <c r="AU17" s="161">
        <f>'[2]Ten. Indo'!$P20</f>
        <v>0</v>
      </c>
      <c r="AV17" s="161"/>
      <c r="AW17" s="462">
        <f t="shared" si="29"/>
        <v>0</v>
      </c>
      <c r="AX17" s="161">
        <f>'[2]Ten. Indo'!$Q20</f>
        <v>0</v>
      </c>
      <c r="AY17" s="161"/>
      <c r="AZ17" s="444">
        <f t="shared" si="30"/>
        <v>0</v>
      </c>
      <c r="BA17" s="496">
        <f t="shared" si="10"/>
        <v>0</v>
      </c>
      <c r="BB17" s="492">
        <f t="shared" si="10"/>
        <v>0</v>
      </c>
      <c r="BC17" s="364">
        <f t="shared" si="31"/>
        <v>0</v>
      </c>
      <c r="BD17" s="371">
        <f t="shared" si="11"/>
        <v>0</v>
      </c>
      <c r="BE17" s="372">
        <f t="shared" si="12"/>
        <v>0</v>
      </c>
      <c r="BF17" s="372">
        <f t="shared" si="32"/>
        <v>0</v>
      </c>
      <c r="BG17" s="371">
        <f t="shared" si="13"/>
        <v>0</v>
      </c>
      <c r="BH17" s="372">
        <f t="shared" si="13"/>
        <v>0</v>
      </c>
      <c r="BI17" s="372">
        <f t="shared" si="33"/>
        <v>0</v>
      </c>
      <c r="BJ17" s="436"/>
      <c r="BK17" s="160">
        <f>VLOOKUP($B17,Test!$A$5:$J$58,10,0)</f>
        <v>0</v>
      </c>
    </row>
    <row r="18" spans="1:63" s="149" customFormat="1" ht="30" customHeight="1">
      <c r="A18" s="40">
        <f t="shared" si="34"/>
        <v>12</v>
      </c>
      <c r="B18" s="197">
        <v>51311</v>
      </c>
      <c r="C18" s="198" t="s">
        <v>79</v>
      </c>
      <c r="D18" s="151" t="s">
        <v>51</v>
      </c>
      <c r="E18" s="168">
        <f>'[2]Ten. Indo'!$F21</f>
        <v>2278.3386807335664</v>
      </c>
      <c r="F18" s="161">
        <v>36835.33</v>
      </c>
      <c r="G18" s="448">
        <f t="shared" si="14"/>
        <v>-34556.991319266439</v>
      </c>
      <c r="H18" s="476">
        <f>'[2]Ten. Indo'!$G21</f>
        <v>2410.3011291802395</v>
      </c>
      <c r="I18" s="161">
        <v>14737.52</v>
      </c>
      <c r="J18" s="448">
        <f t="shared" si="15"/>
        <v>-12327.218870819761</v>
      </c>
      <c r="K18" s="476">
        <f>'[2]Ten. Indo'!$H21</f>
        <v>1927.0026857292789</v>
      </c>
      <c r="L18" s="161">
        <v>12152.57</v>
      </c>
      <c r="M18" s="444">
        <f t="shared" si="16"/>
        <v>-10225.56731427072</v>
      </c>
      <c r="N18" s="404">
        <f t="shared" si="7"/>
        <v>6615.6424956430847</v>
      </c>
      <c r="O18" s="161">
        <f t="shared" si="7"/>
        <v>63725.420000000006</v>
      </c>
      <c r="P18" s="403">
        <f t="shared" si="17"/>
        <v>-57109.77750435692</v>
      </c>
      <c r="Q18" s="161">
        <f>'[2]Ten. Indo'!$I21</f>
        <v>1899.7428065418319</v>
      </c>
      <c r="R18" s="161">
        <v>12814.23</v>
      </c>
      <c r="S18" s="462">
        <f t="shared" si="18"/>
        <v>-10914.487193458168</v>
      </c>
      <c r="T18" s="161">
        <f>'[2]Ten. Indo'!$J21</f>
        <v>1400.006878059769</v>
      </c>
      <c r="U18" s="161"/>
      <c r="V18" s="462">
        <f t="shared" si="19"/>
        <v>1400.006878059769</v>
      </c>
      <c r="W18" s="161">
        <f>'[2]Ten. Indo'!$K21</f>
        <v>1927.380541655557</v>
      </c>
      <c r="X18" s="161"/>
      <c r="Y18" s="462">
        <f t="shared" si="20"/>
        <v>1927.380541655557</v>
      </c>
      <c r="Z18" s="168">
        <f t="shared" si="8"/>
        <v>5227.130226257158</v>
      </c>
      <c r="AA18" s="161">
        <f t="shared" si="8"/>
        <v>12814.23</v>
      </c>
      <c r="AB18" s="403">
        <f t="shared" si="21"/>
        <v>-7587.0997737428415</v>
      </c>
      <c r="AC18" s="168">
        <f t="shared" si="22"/>
        <v>11842.772721900243</v>
      </c>
      <c r="AD18" s="161">
        <f t="shared" si="22"/>
        <v>76539.650000000009</v>
      </c>
      <c r="AE18" s="403">
        <f t="shared" si="23"/>
        <v>-64696.877278099768</v>
      </c>
      <c r="AF18" s="161">
        <f>'[2]Ten. Indo'!$L21</f>
        <v>2159.7189460289887</v>
      </c>
      <c r="AG18" s="161"/>
      <c r="AH18" s="462">
        <f t="shared" si="24"/>
        <v>2159.7189460289887</v>
      </c>
      <c r="AI18" s="161">
        <f>'[2]Ten. Indo'!$M21</f>
        <v>1959.9950943229987</v>
      </c>
      <c r="AJ18" s="161"/>
      <c r="AK18" s="462">
        <f t="shared" si="25"/>
        <v>1959.9950943229987</v>
      </c>
      <c r="AL18" s="161">
        <f>'[2]Ten. Indo'!$N21</f>
        <v>1933.9835874693697</v>
      </c>
      <c r="AM18" s="161"/>
      <c r="AN18" s="444">
        <f t="shared" si="26"/>
        <v>1933.9835874693697</v>
      </c>
      <c r="AO18" s="404">
        <f t="shared" si="9"/>
        <v>6053.6976278213579</v>
      </c>
      <c r="AP18" s="161">
        <f t="shared" si="9"/>
        <v>0</v>
      </c>
      <c r="AQ18" s="403">
        <f t="shared" si="27"/>
        <v>6053.6976278213579</v>
      </c>
      <c r="AR18" s="161">
        <f>'[2]Ten. Indo'!$O21</f>
        <v>2106.1501085358686</v>
      </c>
      <c r="AS18" s="161"/>
      <c r="AT18" s="462">
        <f t="shared" si="28"/>
        <v>2106.1501085358686</v>
      </c>
      <c r="AU18" s="161">
        <f>'[2]Ten. Indo'!$P21</f>
        <v>1903.9710656873704</v>
      </c>
      <c r="AV18" s="161"/>
      <c r="AW18" s="462">
        <f t="shared" si="29"/>
        <v>1903.9710656873704</v>
      </c>
      <c r="AX18" s="161">
        <f>'[2]Ten. Indo'!$Q21</f>
        <v>1978.2543901591284</v>
      </c>
      <c r="AY18" s="161"/>
      <c r="AZ18" s="444">
        <f t="shared" si="30"/>
        <v>1978.2543901591284</v>
      </c>
      <c r="BA18" s="496">
        <f t="shared" si="10"/>
        <v>5988.3755643823679</v>
      </c>
      <c r="BB18" s="492">
        <f t="shared" si="10"/>
        <v>0</v>
      </c>
      <c r="BC18" s="364">
        <f t="shared" si="31"/>
        <v>5988.3755643823679</v>
      </c>
      <c r="BD18" s="371">
        <f t="shared" si="11"/>
        <v>12042.073192203725</v>
      </c>
      <c r="BE18" s="372">
        <f t="shared" si="12"/>
        <v>0</v>
      </c>
      <c r="BF18" s="372">
        <f t="shared" si="32"/>
        <v>12042.073192203725</v>
      </c>
      <c r="BG18" s="371">
        <f t="shared" si="13"/>
        <v>23884.845914103968</v>
      </c>
      <c r="BH18" s="372">
        <f t="shared" si="13"/>
        <v>76539.650000000009</v>
      </c>
      <c r="BI18" s="372">
        <f t="shared" si="33"/>
        <v>-52654.804085896045</v>
      </c>
      <c r="BJ18" s="436"/>
      <c r="BK18" s="160">
        <f>VLOOKUP($B18,Test!$A$5:$J$58,10,0)</f>
        <v>25711.77</v>
      </c>
    </row>
    <row r="19" spans="1:63" s="149" customFormat="1" ht="30" customHeight="1">
      <c r="A19" s="40">
        <f t="shared" si="34"/>
        <v>13</v>
      </c>
      <c r="B19" s="197">
        <v>51312</v>
      </c>
      <c r="C19" s="198" t="s">
        <v>80</v>
      </c>
      <c r="D19" s="151" t="s">
        <v>52</v>
      </c>
      <c r="E19" s="168">
        <f>'[2]Ten. Indo'!$F22</f>
        <v>0</v>
      </c>
      <c r="F19" s="161">
        <v>44525.86</v>
      </c>
      <c r="G19" s="448">
        <f t="shared" si="14"/>
        <v>-44525.86</v>
      </c>
      <c r="H19" s="476">
        <f>'[2]Ten. Indo'!$G22</f>
        <v>0</v>
      </c>
      <c r="I19" s="161"/>
      <c r="J19" s="448">
        <f t="shared" si="15"/>
        <v>0</v>
      </c>
      <c r="K19" s="476">
        <f>'[2]Ten. Indo'!$H22</f>
        <v>0</v>
      </c>
      <c r="L19" s="161">
        <v>635.96</v>
      </c>
      <c r="M19" s="444">
        <f t="shared" si="16"/>
        <v>-635.96</v>
      </c>
      <c r="N19" s="404">
        <f t="shared" si="7"/>
        <v>0</v>
      </c>
      <c r="O19" s="161">
        <f t="shared" si="7"/>
        <v>45161.82</v>
      </c>
      <c r="P19" s="403">
        <f t="shared" si="17"/>
        <v>-45161.82</v>
      </c>
      <c r="Q19" s="161">
        <f>'[2]Ten. Indo'!$I22</f>
        <v>0</v>
      </c>
      <c r="R19" s="161">
        <v>553.45000000000005</v>
      </c>
      <c r="S19" s="462">
        <f t="shared" si="18"/>
        <v>-553.45000000000005</v>
      </c>
      <c r="T19" s="161">
        <f>'[2]Ten. Indo'!$J22</f>
        <v>0</v>
      </c>
      <c r="U19" s="161"/>
      <c r="V19" s="462">
        <f t="shared" si="19"/>
        <v>0</v>
      </c>
      <c r="W19" s="161">
        <f>'[2]Ten. Indo'!$K22</f>
        <v>0</v>
      </c>
      <c r="X19" s="161"/>
      <c r="Y19" s="462">
        <f t="shared" si="20"/>
        <v>0</v>
      </c>
      <c r="Z19" s="168">
        <f t="shared" si="8"/>
        <v>0</v>
      </c>
      <c r="AA19" s="161">
        <f t="shared" si="8"/>
        <v>553.45000000000005</v>
      </c>
      <c r="AB19" s="403">
        <f t="shared" si="21"/>
        <v>-553.45000000000005</v>
      </c>
      <c r="AC19" s="168">
        <f t="shared" si="22"/>
        <v>0</v>
      </c>
      <c r="AD19" s="161">
        <f t="shared" si="22"/>
        <v>45715.27</v>
      </c>
      <c r="AE19" s="403">
        <f t="shared" si="23"/>
        <v>-45715.27</v>
      </c>
      <c r="AF19" s="161">
        <f>'[2]Ten. Indo'!$L22</f>
        <v>0</v>
      </c>
      <c r="AG19" s="161"/>
      <c r="AH19" s="462">
        <f t="shared" si="24"/>
        <v>0</v>
      </c>
      <c r="AI19" s="161">
        <f>'[2]Ten. Indo'!$M22</f>
        <v>0</v>
      </c>
      <c r="AJ19" s="161"/>
      <c r="AK19" s="462">
        <f t="shared" si="25"/>
        <v>0</v>
      </c>
      <c r="AL19" s="161">
        <f>'[2]Ten. Indo'!$N22</f>
        <v>0</v>
      </c>
      <c r="AM19" s="161"/>
      <c r="AN19" s="444">
        <f t="shared" si="26"/>
        <v>0</v>
      </c>
      <c r="AO19" s="404">
        <f t="shared" si="9"/>
        <v>0</v>
      </c>
      <c r="AP19" s="161">
        <f t="shared" si="9"/>
        <v>0</v>
      </c>
      <c r="AQ19" s="403">
        <f t="shared" si="27"/>
        <v>0</v>
      </c>
      <c r="AR19" s="161">
        <f>'[2]Ten. Indo'!$O22</f>
        <v>0</v>
      </c>
      <c r="AS19" s="161"/>
      <c r="AT19" s="462">
        <f t="shared" si="28"/>
        <v>0</v>
      </c>
      <c r="AU19" s="161">
        <f>'[2]Ten. Indo'!$P22</f>
        <v>0</v>
      </c>
      <c r="AV19" s="161"/>
      <c r="AW19" s="462">
        <f t="shared" si="29"/>
        <v>0</v>
      </c>
      <c r="AX19" s="161">
        <f>'[2]Ten. Indo'!$Q22</f>
        <v>0</v>
      </c>
      <c r="AY19" s="161"/>
      <c r="AZ19" s="444">
        <f t="shared" si="30"/>
        <v>0</v>
      </c>
      <c r="BA19" s="496">
        <f t="shared" si="10"/>
        <v>0</v>
      </c>
      <c r="BB19" s="492">
        <f t="shared" si="10"/>
        <v>0</v>
      </c>
      <c r="BC19" s="364">
        <f t="shared" si="31"/>
        <v>0</v>
      </c>
      <c r="BD19" s="371">
        <f t="shared" si="11"/>
        <v>0</v>
      </c>
      <c r="BE19" s="372">
        <f t="shared" si="12"/>
        <v>0</v>
      </c>
      <c r="BF19" s="372">
        <f t="shared" si="32"/>
        <v>0</v>
      </c>
      <c r="BG19" s="371">
        <f t="shared" si="13"/>
        <v>0</v>
      </c>
      <c r="BH19" s="372">
        <f t="shared" si="13"/>
        <v>45715.27</v>
      </c>
      <c r="BI19" s="372">
        <f t="shared" si="33"/>
        <v>-45715.27</v>
      </c>
      <c r="BJ19" s="436"/>
      <c r="BK19" s="160">
        <f>VLOOKUP($B19,Test!$A$5:$J$58,10,0)</f>
        <v>0</v>
      </c>
    </row>
    <row r="20" spans="1:63" s="149" customFormat="1" ht="30" customHeight="1">
      <c r="A20" s="40">
        <f t="shared" si="34"/>
        <v>14</v>
      </c>
      <c r="B20" s="197">
        <v>51313</v>
      </c>
      <c r="C20" s="198" t="s">
        <v>11</v>
      </c>
      <c r="D20" s="151" t="s">
        <v>53</v>
      </c>
      <c r="E20" s="168">
        <f>'[2]Ten. Indo'!$F23</f>
        <v>0</v>
      </c>
      <c r="F20" s="161"/>
      <c r="G20" s="448">
        <f t="shared" si="14"/>
        <v>0</v>
      </c>
      <c r="H20" s="476">
        <f>'[2]Ten. Indo'!$G23</f>
        <v>0</v>
      </c>
      <c r="I20" s="161"/>
      <c r="J20" s="448">
        <f t="shared" si="15"/>
        <v>0</v>
      </c>
      <c r="K20" s="476">
        <f>'[2]Ten. Indo'!$H23</f>
        <v>0</v>
      </c>
      <c r="L20" s="161"/>
      <c r="M20" s="444">
        <f t="shared" si="16"/>
        <v>0</v>
      </c>
      <c r="N20" s="404">
        <f t="shared" si="7"/>
        <v>0</v>
      </c>
      <c r="O20" s="161">
        <f t="shared" si="7"/>
        <v>0</v>
      </c>
      <c r="P20" s="403">
        <f t="shared" si="17"/>
        <v>0</v>
      </c>
      <c r="Q20" s="161">
        <f>'[2]Ten. Indo'!$I23</f>
        <v>0</v>
      </c>
      <c r="R20" s="161"/>
      <c r="S20" s="462">
        <f t="shared" si="18"/>
        <v>0</v>
      </c>
      <c r="T20" s="161">
        <f>'[2]Ten. Indo'!$J23</f>
        <v>0</v>
      </c>
      <c r="U20" s="161"/>
      <c r="V20" s="462">
        <f t="shared" si="19"/>
        <v>0</v>
      </c>
      <c r="W20" s="161">
        <f>'[2]Ten. Indo'!$K23</f>
        <v>0</v>
      </c>
      <c r="X20" s="161"/>
      <c r="Y20" s="462">
        <f t="shared" si="20"/>
        <v>0</v>
      </c>
      <c r="Z20" s="168">
        <f t="shared" si="8"/>
        <v>0</v>
      </c>
      <c r="AA20" s="161">
        <f t="shared" si="8"/>
        <v>0</v>
      </c>
      <c r="AB20" s="403">
        <f t="shared" si="21"/>
        <v>0</v>
      </c>
      <c r="AC20" s="168">
        <f t="shared" si="22"/>
        <v>0</v>
      </c>
      <c r="AD20" s="161">
        <f t="shared" si="22"/>
        <v>0</v>
      </c>
      <c r="AE20" s="403">
        <f t="shared" si="23"/>
        <v>0</v>
      </c>
      <c r="AF20" s="161">
        <f>'[2]Ten. Indo'!$L23</f>
        <v>0</v>
      </c>
      <c r="AG20" s="161"/>
      <c r="AH20" s="462">
        <f t="shared" si="24"/>
        <v>0</v>
      </c>
      <c r="AI20" s="161">
        <f>'[2]Ten. Indo'!$M23</f>
        <v>0</v>
      </c>
      <c r="AJ20" s="161"/>
      <c r="AK20" s="462">
        <f t="shared" si="25"/>
        <v>0</v>
      </c>
      <c r="AL20" s="161">
        <f>'[2]Ten. Indo'!$N23</f>
        <v>0</v>
      </c>
      <c r="AM20" s="161"/>
      <c r="AN20" s="444">
        <f t="shared" si="26"/>
        <v>0</v>
      </c>
      <c r="AO20" s="404">
        <f t="shared" si="9"/>
        <v>0</v>
      </c>
      <c r="AP20" s="161">
        <f t="shared" si="9"/>
        <v>0</v>
      </c>
      <c r="AQ20" s="403">
        <f t="shared" si="27"/>
        <v>0</v>
      </c>
      <c r="AR20" s="161">
        <f>'[2]Ten. Indo'!$O23</f>
        <v>0</v>
      </c>
      <c r="AS20" s="161"/>
      <c r="AT20" s="462">
        <f t="shared" si="28"/>
        <v>0</v>
      </c>
      <c r="AU20" s="161">
        <f>'[2]Ten. Indo'!$P23</f>
        <v>0</v>
      </c>
      <c r="AV20" s="161"/>
      <c r="AW20" s="462">
        <f t="shared" si="29"/>
        <v>0</v>
      </c>
      <c r="AX20" s="161">
        <f>'[2]Ten. Indo'!$Q23</f>
        <v>0</v>
      </c>
      <c r="AY20" s="161"/>
      <c r="AZ20" s="444">
        <f t="shared" si="30"/>
        <v>0</v>
      </c>
      <c r="BA20" s="496">
        <f t="shared" si="10"/>
        <v>0</v>
      </c>
      <c r="BB20" s="492">
        <f t="shared" si="10"/>
        <v>0</v>
      </c>
      <c r="BC20" s="364">
        <f t="shared" si="31"/>
        <v>0</v>
      </c>
      <c r="BD20" s="371">
        <f t="shared" si="11"/>
        <v>0</v>
      </c>
      <c r="BE20" s="372">
        <f t="shared" si="12"/>
        <v>0</v>
      </c>
      <c r="BF20" s="372">
        <f t="shared" si="32"/>
        <v>0</v>
      </c>
      <c r="BG20" s="371">
        <f t="shared" si="13"/>
        <v>0</v>
      </c>
      <c r="BH20" s="372">
        <f t="shared" si="13"/>
        <v>0</v>
      </c>
      <c r="BI20" s="372">
        <f t="shared" si="33"/>
        <v>0</v>
      </c>
      <c r="BJ20" s="436"/>
      <c r="BK20" s="160">
        <f>VLOOKUP($B20,Test!$A$5:$J$58,10,0)</f>
        <v>0</v>
      </c>
    </row>
    <row r="21" spans="1:63" s="149" customFormat="1" ht="30" customHeight="1">
      <c r="A21" s="40">
        <f t="shared" si="34"/>
        <v>15</v>
      </c>
      <c r="B21" s="197">
        <v>51314</v>
      </c>
      <c r="C21" s="198" t="s">
        <v>12</v>
      </c>
      <c r="D21" s="151" t="s">
        <v>54</v>
      </c>
      <c r="E21" s="168">
        <f>'[2]Ten. Indo'!$F24</f>
        <v>0</v>
      </c>
      <c r="F21" s="161"/>
      <c r="G21" s="448">
        <f t="shared" si="14"/>
        <v>0</v>
      </c>
      <c r="H21" s="476">
        <f>'[2]Ten. Indo'!$G24</f>
        <v>0</v>
      </c>
      <c r="I21" s="161"/>
      <c r="J21" s="448">
        <f t="shared" si="15"/>
        <v>0</v>
      </c>
      <c r="K21" s="476">
        <f>'[2]Ten. Indo'!$H24</f>
        <v>0</v>
      </c>
      <c r="L21" s="161"/>
      <c r="M21" s="444">
        <f t="shared" si="16"/>
        <v>0</v>
      </c>
      <c r="N21" s="404">
        <f t="shared" si="7"/>
        <v>0</v>
      </c>
      <c r="O21" s="161">
        <f t="shared" si="7"/>
        <v>0</v>
      </c>
      <c r="P21" s="403">
        <f t="shared" si="17"/>
        <v>0</v>
      </c>
      <c r="Q21" s="161">
        <f>'[2]Ten. Indo'!$I24</f>
        <v>0</v>
      </c>
      <c r="R21" s="161"/>
      <c r="S21" s="462">
        <f t="shared" si="18"/>
        <v>0</v>
      </c>
      <c r="T21" s="161">
        <f>'[2]Ten. Indo'!$J24</f>
        <v>0</v>
      </c>
      <c r="U21" s="161"/>
      <c r="V21" s="462">
        <f t="shared" si="19"/>
        <v>0</v>
      </c>
      <c r="W21" s="161">
        <f>'[2]Ten. Indo'!$K24</f>
        <v>0</v>
      </c>
      <c r="X21" s="161"/>
      <c r="Y21" s="462">
        <f t="shared" si="20"/>
        <v>0</v>
      </c>
      <c r="Z21" s="168">
        <f t="shared" si="8"/>
        <v>0</v>
      </c>
      <c r="AA21" s="161">
        <f t="shared" si="8"/>
        <v>0</v>
      </c>
      <c r="AB21" s="403">
        <f t="shared" si="21"/>
        <v>0</v>
      </c>
      <c r="AC21" s="168">
        <f t="shared" si="22"/>
        <v>0</v>
      </c>
      <c r="AD21" s="161">
        <f t="shared" si="22"/>
        <v>0</v>
      </c>
      <c r="AE21" s="403">
        <f t="shared" si="23"/>
        <v>0</v>
      </c>
      <c r="AF21" s="161">
        <f>'[2]Ten. Indo'!$L24</f>
        <v>0</v>
      </c>
      <c r="AG21" s="161"/>
      <c r="AH21" s="462">
        <f t="shared" si="24"/>
        <v>0</v>
      </c>
      <c r="AI21" s="161">
        <f>'[2]Ten. Indo'!$M24</f>
        <v>0</v>
      </c>
      <c r="AJ21" s="161"/>
      <c r="AK21" s="462">
        <f t="shared" si="25"/>
        <v>0</v>
      </c>
      <c r="AL21" s="161">
        <f>'[2]Ten. Indo'!$N24</f>
        <v>0</v>
      </c>
      <c r="AM21" s="161"/>
      <c r="AN21" s="444">
        <f t="shared" si="26"/>
        <v>0</v>
      </c>
      <c r="AO21" s="404">
        <f t="shared" si="9"/>
        <v>0</v>
      </c>
      <c r="AP21" s="161">
        <f t="shared" si="9"/>
        <v>0</v>
      </c>
      <c r="AQ21" s="403">
        <f t="shared" si="27"/>
        <v>0</v>
      </c>
      <c r="AR21" s="161">
        <f>'[2]Ten. Indo'!$O24</f>
        <v>0</v>
      </c>
      <c r="AS21" s="161"/>
      <c r="AT21" s="462">
        <f t="shared" si="28"/>
        <v>0</v>
      </c>
      <c r="AU21" s="161">
        <f>'[2]Ten. Indo'!$P24</f>
        <v>0</v>
      </c>
      <c r="AV21" s="161"/>
      <c r="AW21" s="462">
        <f t="shared" si="29"/>
        <v>0</v>
      </c>
      <c r="AX21" s="161">
        <f>'[2]Ten. Indo'!$Q24</f>
        <v>0</v>
      </c>
      <c r="AY21" s="161"/>
      <c r="AZ21" s="444">
        <f t="shared" si="30"/>
        <v>0</v>
      </c>
      <c r="BA21" s="496">
        <f t="shared" si="10"/>
        <v>0</v>
      </c>
      <c r="BB21" s="492">
        <f t="shared" si="10"/>
        <v>0</v>
      </c>
      <c r="BC21" s="364">
        <f t="shared" si="31"/>
        <v>0</v>
      </c>
      <c r="BD21" s="371">
        <f t="shared" si="11"/>
        <v>0</v>
      </c>
      <c r="BE21" s="372">
        <f t="shared" si="12"/>
        <v>0</v>
      </c>
      <c r="BF21" s="372">
        <f t="shared" si="32"/>
        <v>0</v>
      </c>
      <c r="BG21" s="371">
        <f t="shared" si="13"/>
        <v>0</v>
      </c>
      <c r="BH21" s="372">
        <f t="shared" si="13"/>
        <v>0</v>
      </c>
      <c r="BI21" s="372">
        <f t="shared" si="33"/>
        <v>0</v>
      </c>
      <c r="BJ21" s="436"/>
      <c r="BK21" s="160">
        <f>VLOOKUP($B21,Test!$A$5:$J$58,10,0)</f>
        <v>0</v>
      </c>
    </row>
    <row r="22" spans="1:63" s="149" customFormat="1" ht="30" customHeight="1">
      <c r="A22" s="40">
        <f t="shared" si="34"/>
        <v>16</v>
      </c>
      <c r="B22" s="197">
        <v>51315</v>
      </c>
      <c r="C22" s="198" t="s">
        <v>108</v>
      </c>
      <c r="D22" s="151" t="s">
        <v>109</v>
      </c>
      <c r="E22" s="168">
        <f>'[2]Ten. Indo'!$F25</f>
        <v>0</v>
      </c>
      <c r="F22" s="161"/>
      <c r="G22" s="448">
        <f t="shared" si="14"/>
        <v>0</v>
      </c>
      <c r="H22" s="476">
        <f>'[2]Ten. Indo'!$G25</f>
        <v>0</v>
      </c>
      <c r="I22" s="161"/>
      <c r="J22" s="448">
        <f t="shared" si="15"/>
        <v>0</v>
      </c>
      <c r="K22" s="476">
        <f>'[2]Ten. Indo'!$H25</f>
        <v>0</v>
      </c>
      <c r="L22" s="161"/>
      <c r="M22" s="444">
        <f t="shared" si="16"/>
        <v>0</v>
      </c>
      <c r="N22" s="404">
        <f t="shared" si="7"/>
        <v>0</v>
      </c>
      <c r="O22" s="161">
        <f t="shared" si="7"/>
        <v>0</v>
      </c>
      <c r="P22" s="403">
        <f t="shared" si="17"/>
        <v>0</v>
      </c>
      <c r="Q22" s="161">
        <f>'[2]Ten. Indo'!$I25</f>
        <v>0</v>
      </c>
      <c r="R22" s="161"/>
      <c r="S22" s="462">
        <f t="shared" si="18"/>
        <v>0</v>
      </c>
      <c r="T22" s="161">
        <f>'[2]Ten. Indo'!$J25</f>
        <v>0</v>
      </c>
      <c r="U22" s="161"/>
      <c r="V22" s="462">
        <f t="shared" si="19"/>
        <v>0</v>
      </c>
      <c r="W22" s="161">
        <f>'[2]Ten. Indo'!$K25</f>
        <v>0</v>
      </c>
      <c r="X22" s="161"/>
      <c r="Y22" s="462">
        <f t="shared" si="20"/>
        <v>0</v>
      </c>
      <c r="Z22" s="168">
        <f t="shared" si="8"/>
        <v>0</v>
      </c>
      <c r="AA22" s="161">
        <f t="shared" si="8"/>
        <v>0</v>
      </c>
      <c r="AB22" s="403">
        <f t="shared" si="21"/>
        <v>0</v>
      </c>
      <c r="AC22" s="168">
        <f t="shared" si="22"/>
        <v>0</v>
      </c>
      <c r="AD22" s="161">
        <f t="shared" si="22"/>
        <v>0</v>
      </c>
      <c r="AE22" s="403">
        <f t="shared" si="23"/>
        <v>0</v>
      </c>
      <c r="AF22" s="161">
        <f>'[2]Ten. Indo'!$L25</f>
        <v>0</v>
      </c>
      <c r="AG22" s="161"/>
      <c r="AH22" s="462">
        <f t="shared" si="24"/>
        <v>0</v>
      </c>
      <c r="AI22" s="161">
        <f>'[2]Ten. Indo'!$M25</f>
        <v>0</v>
      </c>
      <c r="AJ22" s="161"/>
      <c r="AK22" s="462">
        <f t="shared" si="25"/>
        <v>0</v>
      </c>
      <c r="AL22" s="161">
        <f>'[2]Ten. Indo'!$N25</f>
        <v>0</v>
      </c>
      <c r="AM22" s="161"/>
      <c r="AN22" s="444">
        <f t="shared" si="26"/>
        <v>0</v>
      </c>
      <c r="AO22" s="404">
        <f t="shared" si="9"/>
        <v>0</v>
      </c>
      <c r="AP22" s="161">
        <f t="shared" si="9"/>
        <v>0</v>
      </c>
      <c r="AQ22" s="403">
        <f t="shared" si="27"/>
        <v>0</v>
      </c>
      <c r="AR22" s="161">
        <f>'[2]Ten. Indo'!$O25</f>
        <v>0</v>
      </c>
      <c r="AS22" s="161"/>
      <c r="AT22" s="462">
        <f t="shared" si="28"/>
        <v>0</v>
      </c>
      <c r="AU22" s="161">
        <f>'[2]Ten. Indo'!$P25</f>
        <v>0</v>
      </c>
      <c r="AV22" s="161"/>
      <c r="AW22" s="462">
        <f t="shared" si="29"/>
        <v>0</v>
      </c>
      <c r="AX22" s="161">
        <f>'[2]Ten. Indo'!$Q25</f>
        <v>0</v>
      </c>
      <c r="AY22" s="161"/>
      <c r="AZ22" s="444">
        <f t="shared" si="30"/>
        <v>0</v>
      </c>
      <c r="BA22" s="496">
        <f t="shared" si="10"/>
        <v>0</v>
      </c>
      <c r="BB22" s="492">
        <f t="shared" si="10"/>
        <v>0</v>
      </c>
      <c r="BC22" s="364">
        <f t="shared" si="31"/>
        <v>0</v>
      </c>
      <c r="BD22" s="371">
        <f t="shared" si="11"/>
        <v>0</v>
      </c>
      <c r="BE22" s="372">
        <f t="shared" si="12"/>
        <v>0</v>
      </c>
      <c r="BF22" s="372">
        <f t="shared" si="32"/>
        <v>0</v>
      </c>
      <c r="BG22" s="371">
        <f t="shared" si="13"/>
        <v>0</v>
      </c>
      <c r="BH22" s="372">
        <f t="shared" si="13"/>
        <v>0</v>
      </c>
      <c r="BI22" s="372">
        <f t="shared" si="33"/>
        <v>0</v>
      </c>
      <c r="BJ22" s="436"/>
      <c r="BK22" s="160">
        <f>VLOOKUP($B22,Test!$A$5:$J$58,10,0)</f>
        <v>0</v>
      </c>
    </row>
    <row r="23" spans="1:63" s="149" customFormat="1" ht="30" customHeight="1">
      <c r="A23" s="40">
        <f t="shared" si="34"/>
        <v>17</v>
      </c>
      <c r="B23" s="197">
        <v>51316</v>
      </c>
      <c r="C23" s="198" t="s">
        <v>150</v>
      </c>
      <c r="D23" s="151" t="s">
        <v>312</v>
      </c>
      <c r="E23" s="168">
        <f>'[2]Ten. Indo'!$F26</f>
        <v>0</v>
      </c>
      <c r="F23" s="161"/>
      <c r="G23" s="448">
        <f t="shared" si="14"/>
        <v>0</v>
      </c>
      <c r="H23" s="476">
        <f>'[2]Ten. Indo'!$G26</f>
        <v>0</v>
      </c>
      <c r="I23" s="161"/>
      <c r="J23" s="448">
        <f t="shared" si="15"/>
        <v>0</v>
      </c>
      <c r="K23" s="476">
        <f>'[2]Ten. Indo'!$H26</f>
        <v>0</v>
      </c>
      <c r="L23" s="161"/>
      <c r="M23" s="444">
        <f t="shared" si="16"/>
        <v>0</v>
      </c>
      <c r="N23" s="404">
        <f t="shared" ref="N23:O28" si="35">+E23+H23+K23</f>
        <v>0</v>
      </c>
      <c r="O23" s="161">
        <f t="shared" si="35"/>
        <v>0</v>
      </c>
      <c r="P23" s="403">
        <f t="shared" si="17"/>
        <v>0</v>
      </c>
      <c r="Q23" s="161">
        <f>'[2]Ten. Indo'!$I26</f>
        <v>0</v>
      </c>
      <c r="R23" s="161"/>
      <c r="S23" s="462">
        <f t="shared" si="18"/>
        <v>0</v>
      </c>
      <c r="T23" s="161">
        <f>'[2]Ten. Indo'!$J26</f>
        <v>0</v>
      </c>
      <c r="U23" s="161"/>
      <c r="V23" s="462">
        <f t="shared" si="19"/>
        <v>0</v>
      </c>
      <c r="W23" s="161">
        <f>'[2]Ten. Indo'!$K26</f>
        <v>0</v>
      </c>
      <c r="X23" s="161"/>
      <c r="Y23" s="462">
        <f t="shared" si="20"/>
        <v>0</v>
      </c>
      <c r="Z23" s="168">
        <f t="shared" ref="Z23:AA28" si="36">+Q23+T23+W23</f>
        <v>0</v>
      </c>
      <c r="AA23" s="161">
        <f t="shared" si="36"/>
        <v>0</v>
      </c>
      <c r="AB23" s="403">
        <f t="shared" si="21"/>
        <v>0</v>
      </c>
      <c r="AC23" s="168">
        <f t="shared" si="22"/>
        <v>0</v>
      </c>
      <c r="AD23" s="161">
        <f t="shared" si="22"/>
        <v>0</v>
      </c>
      <c r="AE23" s="403">
        <f t="shared" si="23"/>
        <v>0</v>
      </c>
      <c r="AF23" s="161">
        <f>'[2]Ten. Indo'!$L26</f>
        <v>0</v>
      </c>
      <c r="AG23" s="161"/>
      <c r="AH23" s="462">
        <f t="shared" si="24"/>
        <v>0</v>
      </c>
      <c r="AI23" s="161">
        <f>'[2]Ten. Indo'!$M26</f>
        <v>0</v>
      </c>
      <c r="AJ23" s="161"/>
      <c r="AK23" s="462">
        <f t="shared" si="25"/>
        <v>0</v>
      </c>
      <c r="AL23" s="161">
        <f>'[2]Ten. Indo'!$N26</f>
        <v>0</v>
      </c>
      <c r="AM23" s="161"/>
      <c r="AN23" s="444">
        <f t="shared" si="26"/>
        <v>0</v>
      </c>
      <c r="AO23" s="404">
        <f t="shared" si="9"/>
        <v>0</v>
      </c>
      <c r="AP23" s="161">
        <f t="shared" si="9"/>
        <v>0</v>
      </c>
      <c r="AQ23" s="403">
        <f t="shared" si="27"/>
        <v>0</v>
      </c>
      <c r="AR23" s="161">
        <f>'[2]Ten. Indo'!$O26</f>
        <v>0</v>
      </c>
      <c r="AS23" s="161"/>
      <c r="AT23" s="462">
        <f t="shared" si="28"/>
        <v>0</v>
      </c>
      <c r="AU23" s="161">
        <f>'[2]Ten. Indo'!$P26</f>
        <v>0</v>
      </c>
      <c r="AV23" s="161"/>
      <c r="AW23" s="462">
        <f t="shared" si="29"/>
        <v>0</v>
      </c>
      <c r="AX23" s="161">
        <f>'[2]Ten. Indo'!$Q26</f>
        <v>0</v>
      </c>
      <c r="AY23" s="161"/>
      <c r="AZ23" s="444">
        <f t="shared" si="30"/>
        <v>0</v>
      </c>
      <c r="BA23" s="496">
        <f t="shared" si="10"/>
        <v>0</v>
      </c>
      <c r="BB23" s="492">
        <f t="shared" si="10"/>
        <v>0</v>
      </c>
      <c r="BC23" s="364">
        <f t="shared" si="31"/>
        <v>0</v>
      </c>
      <c r="BD23" s="371">
        <f t="shared" si="11"/>
        <v>0</v>
      </c>
      <c r="BE23" s="372">
        <f t="shared" si="12"/>
        <v>0</v>
      </c>
      <c r="BF23" s="372">
        <f t="shared" si="32"/>
        <v>0</v>
      </c>
      <c r="BG23" s="371">
        <f t="shared" si="13"/>
        <v>0</v>
      </c>
      <c r="BH23" s="372">
        <f t="shared" si="13"/>
        <v>0</v>
      </c>
      <c r="BI23" s="372">
        <f t="shared" si="33"/>
        <v>0</v>
      </c>
      <c r="BJ23" s="436"/>
      <c r="BK23" s="160">
        <f>VLOOKUP($B23,Test!$A$5:$J$58,10,0)</f>
        <v>0</v>
      </c>
    </row>
    <row r="24" spans="1:63" s="149" customFormat="1" ht="30" customHeight="1">
      <c r="A24" s="40">
        <f t="shared" si="34"/>
        <v>18</v>
      </c>
      <c r="B24" s="197">
        <v>51399</v>
      </c>
      <c r="C24" s="198" t="s">
        <v>13</v>
      </c>
      <c r="D24" s="151" t="s">
        <v>55</v>
      </c>
      <c r="E24" s="168">
        <f>'[2]Ten. Indo'!$F27</f>
        <v>3793.3380596800002</v>
      </c>
      <c r="F24" s="161">
        <v>773442.22</v>
      </c>
      <c r="G24" s="448">
        <f t="shared" si="14"/>
        <v>-769648.88194032002</v>
      </c>
      <c r="H24" s="476">
        <f>'[2]Ten. Indo'!$G27</f>
        <v>1974.9004819327988</v>
      </c>
      <c r="I24" s="161">
        <v>18028.759999999998</v>
      </c>
      <c r="J24" s="448">
        <f t="shared" si="15"/>
        <v>-16053.8595180672</v>
      </c>
      <c r="K24" s="476">
        <f>'[2]Ten. Indo'!$H27</f>
        <v>1623.6056979648001</v>
      </c>
      <c r="L24" s="161">
        <v>5198.1899999999996</v>
      </c>
      <c r="M24" s="444">
        <f t="shared" si="16"/>
        <v>-3574.5843020351995</v>
      </c>
      <c r="N24" s="404">
        <f t="shared" si="35"/>
        <v>7391.8442395775992</v>
      </c>
      <c r="O24" s="161">
        <f t="shared" si="35"/>
        <v>796669.16999999993</v>
      </c>
      <c r="P24" s="403">
        <f t="shared" si="17"/>
        <v>-789277.32576042227</v>
      </c>
      <c r="Q24" s="161">
        <f>'[2]Ten. Indo'!$I27</f>
        <v>1318.115545420801</v>
      </c>
      <c r="R24" s="161">
        <v>3528.76</v>
      </c>
      <c r="S24" s="462">
        <f t="shared" si="18"/>
        <v>-2210.6444545791992</v>
      </c>
      <c r="T24" s="161">
        <f>'[2]Ten. Indo'!$J27</f>
        <v>901.68506105600079</v>
      </c>
      <c r="U24" s="161"/>
      <c r="V24" s="462">
        <f t="shared" si="19"/>
        <v>901.68506105600079</v>
      </c>
      <c r="W24" s="161">
        <f>'[2]Ten. Indo'!$K27</f>
        <v>1276.8776507199991</v>
      </c>
      <c r="X24" s="161"/>
      <c r="Y24" s="462">
        <f t="shared" si="20"/>
        <v>1276.8776507199991</v>
      </c>
      <c r="Z24" s="168">
        <f t="shared" si="36"/>
        <v>3496.678257196801</v>
      </c>
      <c r="AA24" s="161">
        <f t="shared" si="36"/>
        <v>3528.76</v>
      </c>
      <c r="AB24" s="403">
        <f t="shared" si="21"/>
        <v>-32.081742803199177</v>
      </c>
      <c r="AC24" s="168">
        <f t="shared" si="22"/>
        <v>10888.5224967744</v>
      </c>
      <c r="AD24" s="161">
        <f t="shared" si="22"/>
        <v>800197.92999999993</v>
      </c>
      <c r="AE24" s="403">
        <f t="shared" si="23"/>
        <v>-789309.40750322549</v>
      </c>
      <c r="AF24" s="161">
        <f>'[2]Ten. Indo'!$L27</f>
        <v>2650.0450270000001</v>
      </c>
      <c r="AG24" s="161"/>
      <c r="AH24" s="462">
        <f t="shared" si="24"/>
        <v>2650.0450270000001</v>
      </c>
      <c r="AI24" s="161">
        <f>'[2]Ten. Indo'!$M27</f>
        <v>1448.3971342511993</v>
      </c>
      <c r="AJ24" s="161"/>
      <c r="AK24" s="462">
        <f t="shared" si="25"/>
        <v>1448.3971342511993</v>
      </c>
      <c r="AL24" s="161">
        <f>'[2]Ten. Indo'!$N27</f>
        <v>1380.5405202680001</v>
      </c>
      <c r="AM24" s="161"/>
      <c r="AN24" s="444">
        <f t="shared" si="26"/>
        <v>1380.5405202680001</v>
      </c>
      <c r="AO24" s="404">
        <f t="shared" si="9"/>
        <v>5478.9826815192</v>
      </c>
      <c r="AP24" s="161">
        <f t="shared" si="9"/>
        <v>0</v>
      </c>
      <c r="AQ24" s="403">
        <f t="shared" si="27"/>
        <v>5478.9826815192</v>
      </c>
      <c r="AR24" s="161">
        <f>'[2]Ten. Indo'!$O27</f>
        <v>1308.7234933319996</v>
      </c>
      <c r="AS24" s="161"/>
      <c r="AT24" s="462">
        <f t="shared" si="28"/>
        <v>1308.7234933319996</v>
      </c>
      <c r="AU24" s="161">
        <f>'[2]Ten. Indo'!$P27</f>
        <v>1166.6842962664007</v>
      </c>
      <c r="AV24" s="161"/>
      <c r="AW24" s="462">
        <f t="shared" si="29"/>
        <v>1166.6842962664007</v>
      </c>
      <c r="AX24" s="161">
        <f>'[2]Ten. Indo'!$Q27</f>
        <v>1777.9987702080007</v>
      </c>
      <c r="AY24" s="161"/>
      <c r="AZ24" s="444">
        <f t="shared" si="30"/>
        <v>1777.9987702080007</v>
      </c>
      <c r="BA24" s="496">
        <f t="shared" si="10"/>
        <v>4253.4065598064008</v>
      </c>
      <c r="BB24" s="492">
        <f t="shared" si="10"/>
        <v>0</v>
      </c>
      <c r="BC24" s="364">
        <f t="shared" si="31"/>
        <v>4253.4065598064008</v>
      </c>
      <c r="BD24" s="371">
        <f t="shared" si="11"/>
        <v>9732.3892413255999</v>
      </c>
      <c r="BE24" s="372">
        <f t="shared" si="12"/>
        <v>0</v>
      </c>
      <c r="BF24" s="372">
        <f t="shared" si="32"/>
        <v>9732.3892413255999</v>
      </c>
      <c r="BG24" s="371">
        <f t="shared" si="13"/>
        <v>20620.9117381</v>
      </c>
      <c r="BH24" s="372">
        <f t="shared" si="13"/>
        <v>800197.92999999993</v>
      </c>
      <c r="BI24" s="372">
        <f t="shared" si="33"/>
        <v>-779577.01826189994</v>
      </c>
      <c r="BJ24" s="436"/>
      <c r="BK24" s="160">
        <f>VLOOKUP($B24,Test!$A$5:$J$58,10,0)</f>
        <v>0</v>
      </c>
    </row>
    <row r="25" spans="1:63" s="149" customFormat="1" ht="30" customHeight="1">
      <c r="A25" s="40">
        <f t="shared" si="34"/>
        <v>19</v>
      </c>
      <c r="B25" s="197">
        <v>51401</v>
      </c>
      <c r="C25" s="198" t="s">
        <v>14</v>
      </c>
      <c r="D25" s="151" t="s">
        <v>56</v>
      </c>
      <c r="E25" s="168">
        <f>'[2]Ten. Indo'!$F28</f>
        <v>0</v>
      </c>
      <c r="F25" s="161"/>
      <c r="G25" s="448">
        <f t="shared" si="14"/>
        <v>0</v>
      </c>
      <c r="H25" s="476">
        <f>'[2]Ten. Indo'!$G28</f>
        <v>0</v>
      </c>
      <c r="I25" s="161"/>
      <c r="J25" s="448">
        <f t="shared" si="15"/>
        <v>0</v>
      </c>
      <c r="K25" s="476">
        <f>'[2]Ten. Indo'!$H28</f>
        <v>0</v>
      </c>
      <c r="L25" s="161"/>
      <c r="M25" s="444">
        <f t="shared" si="16"/>
        <v>0</v>
      </c>
      <c r="N25" s="404">
        <f t="shared" si="35"/>
        <v>0</v>
      </c>
      <c r="O25" s="161">
        <f t="shared" si="35"/>
        <v>0</v>
      </c>
      <c r="P25" s="403">
        <f t="shared" si="17"/>
        <v>0</v>
      </c>
      <c r="Q25" s="161">
        <f>'[2]Ten. Indo'!$I28</f>
        <v>0</v>
      </c>
      <c r="R25" s="161"/>
      <c r="S25" s="462">
        <f t="shared" si="18"/>
        <v>0</v>
      </c>
      <c r="T25" s="161">
        <f>'[2]Ten. Indo'!$J28</f>
        <v>0</v>
      </c>
      <c r="U25" s="161"/>
      <c r="V25" s="462">
        <f t="shared" si="19"/>
        <v>0</v>
      </c>
      <c r="W25" s="161">
        <f>'[2]Ten. Indo'!$K28</f>
        <v>0</v>
      </c>
      <c r="X25" s="161"/>
      <c r="Y25" s="462">
        <f t="shared" si="20"/>
        <v>0</v>
      </c>
      <c r="Z25" s="168">
        <f t="shared" si="36"/>
        <v>0</v>
      </c>
      <c r="AA25" s="161">
        <f t="shared" si="36"/>
        <v>0</v>
      </c>
      <c r="AB25" s="403">
        <f t="shared" si="21"/>
        <v>0</v>
      </c>
      <c r="AC25" s="168">
        <f t="shared" si="22"/>
        <v>0</v>
      </c>
      <c r="AD25" s="161">
        <f t="shared" si="22"/>
        <v>0</v>
      </c>
      <c r="AE25" s="403">
        <f t="shared" si="23"/>
        <v>0</v>
      </c>
      <c r="AF25" s="161">
        <f>'[2]Ten. Indo'!$L28</f>
        <v>0</v>
      </c>
      <c r="AG25" s="161"/>
      <c r="AH25" s="462">
        <f t="shared" si="24"/>
        <v>0</v>
      </c>
      <c r="AI25" s="161">
        <f>'[2]Ten. Indo'!$M28</f>
        <v>0</v>
      </c>
      <c r="AJ25" s="161"/>
      <c r="AK25" s="462">
        <f t="shared" si="25"/>
        <v>0</v>
      </c>
      <c r="AL25" s="161">
        <f>'[2]Ten. Indo'!$N28</f>
        <v>0</v>
      </c>
      <c r="AM25" s="161"/>
      <c r="AN25" s="444">
        <f t="shared" si="26"/>
        <v>0</v>
      </c>
      <c r="AO25" s="404">
        <f t="shared" si="9"/>
        <v>0</v>
      </c>
      <c r="AP25" s="161">
        <f t="shared" si="9"/>
        <v>0</v>
      </c>
      <c r="AQ25" s="403">
        <f t="shared" si="27"/>
        <v>0</v>
      </c>
      <c r="AR25" s="161">
        <f>'[2]Ten. Indo'!$O28</f>
        <v>0</v>
      </c>
      <c r="AS25" s="161"/>
      <c r="AT25" s="462">
        <f t="shared" si="28"/>
        <v>0</v>
      </c>
      <c r="AU25" s="161">
        <f>'[2]Ten. Indo'!$P28</f>
        <v>0</v>
      </c>
      <c r="AV25" s="161"/>
      <c r="AW25" s="462">
        <f t="shared" si="29"/>
        <v>0</v>
      </c>
      <c r="AX25" s="161">
        <f>'[2]Ten. Indo'!$Q28</f>
        <v>0</v>
      </c>
      <c r="AY25" s="161"/>
      <c r="AZ25" s="444">
        <f t="shared" si="30"/>
        <v>0</v>
      </c>
      <c r="BA25" s="496">
        <f t="shared" si="10"/>
        <v>0</v>
      </c>
      <c r="BB25" s="492">
        <f t="shared" si="10"/>
        <v>0</v>
      </c>
      <c r="BC25" s="364">
        <f t="shared" si="31"/>
        <v>0</v>
      </c>
      <c r="BD25" s="371">
        <f t="shared" si="11"/>
        <v>0</v>
      </c>
      <c r="BE25" s="372">
        <f t="shared" si="12"/>
        <v>0</v>
      </c>
      <c r="BF25" s="372">
        <f t="shared" si="32"/>
        <v>0</v>
      </c>
      <c r="BG25" s="371">
        <f t="shared" si="13"/>
        <v>0</v>
      </c>
      <c r="BH25" s="372">
        <f t="shared" si="13"/>
        <v>0</v>
      </c>
      <c r="BI25" s="372">
        <f t="shared" si="33"/>
        <v>0</v>
      </c>
      <c r="BJ25" s="436"/>
      <c r="BK25" s="160">
        <f>VLOOKUP($B25,Test!$A$5:$J$58,10,0)</f>
        <v>0</v>
      </c>
    </row>
    <row r="26" spans="1:63" s="149" customFormat="1" ht="30" customHeight="1">
      <c r="A26" s="40">
        <f t="shared" si="34"/>
        <v>20</v>
      </c>
      <c r="B26" s="197">
        <v>51402</v>
      </c>
      <c r="C26" s="198" t="s">
        <v>15</v>
      </c>
      <c r="D26" s="151" t="s">
        <v>57</v>
      </c>
      <c r="E26" s="168">
        <f>'[2]Ten. Indo'!$F29</f>
        <v>0</v>
      </c>
      <c r="F26" s="161"/>
      <c r="G26" s="448">
        <f t="shared" si="14"/>
        <v>0</v>
      </c>
      <c r="H26" s="476">
        <f>'[2]Ten. Indo'!$G29</f>
        <v>0</v>
      </c>
      <c r="I26" s="161"/>
      <c r="J26" s="448">
        <f t="shared" si="15"/>
        <v>0</v>
      </c>
      <c r="K26" s="476">
        <f>'[2]Ten. Indo'!$H29</f>
        <v>0</v>
      </c>
      <c r="L26" s="161"/>
      <c r="M26" s="444">
        <f t="shared" si="16"/>
        <v>0</v>
      </c>
      <c r="N26" s="404">
        <f t="shared" si="35"/>
        <v>0</v>
      </c>
      <c r="O26" s="161">
        <f t="shared" si="35"/>
        <v>0</v>
      </c>
      <c r="P26" s="403">
        <f t="shared" si="17"/>
        <v>0</v>
      </c>
      <c r="Q26" s="161">
        <f>'[2]Ten. Indo'!$I29</f>
        <v>0</v>
      </c>
      <c r="R26" s="161"/>
      <c r="S26" s="462">
        <f t="shared" si="18"/>
        <v>0</v>
      </c>
      <c r="T26" s="161">
        <f>'[2]Ten. Indo'!$J29</f>
        <v>0</v>
      </c>
      <c r="U26" s="161"/>
      <c r="V26" s="462">
        <f t="shared" si="19"/>
        <v>0</v>
      </c>
      <c r="W26" s="161">
        <f>'[2]Ten. Indo'!$K29</f>
        <v>0</v>
      </c>
      <c r="X26" s="161"/>
      <c r="Y26" s="462">
        <f t="shared" si="20"/>
        <v>0</v>
      </c>
      <c r="Z26" s="168">
        <f t="shared" si="36"/>
        <v>0</v>
      </c>
      <c r="AA26" s="161">
        <f t="shared" si="36"/>
        <v>0</v>
      </c>
      <c r="AB26" s="403">
        <f t="shared" si="21"/>
        <v>0</v>
      </c>
      <c r="AC26" s="168">
        <f t="shared" si="22"/>
        <v>0</v>
      </c>
      <c r="AD26" s="161">
        <f t="shared" si="22"/>
        <v>0</v>
      </c>
      <c r="AE26" s="403">
        <f t="shared" si="23"/>
        <v>0</v>
      </c>
      <c r="AF26" s="161">
        <f>'[2]Ten. Indo'!$L29</f>
        <v>0</v>
      </c>
      <c r="AG26" s="161"/>
      <c r="AH26" s="462">
        <f t="shared" si="24"/>
        <v>0</v>
      </c>
      <c r="AI26" s="161">
        <f>'[2]Ten. Indo'!$M29</f>
        <v>0</v>
      </c>
      <c r="AJ26" s="161"/>
      <c r="AK26" s="462">
        <f t="shared" si="25"/>
        <v>0</v>
      </c>
      <c r="AL26" s="161">
        <f>'[2]Ten. Indo'!$N29</f>
        <v>0</v>
      </c>
      <c r="AM26" s="161"/>
      <c r="AN26" s="444">
        <f t="shared" si="26"/>
        <v>0</v>
      </c>
      <c r="AO26" s="404">
        <f t="shared" si="9"/>
        <v>0</v>
      </c>
      <c r="AP26" s="161">
        <f t="shared" si="9"/>
        <v>0</v>
      </c>
      <c r="AQ26" s="403">
        <f t="shared" si="27"/>
        <v>0</v>
      </c>
      <c r="AR26" s="161">
        <f>'[2]Ten. Indo'!$O29</f>
        <v>0</v>
      </c>
      <c r="AS26" s="161"/>
      <c r="AT26" s="462">
        <f t="shared" si="28"/>
        <v>0</v>
      </c>
      <c r="AU26" s="161">
        <f>'[2]Ten. Indo'!$P29</f>
        <v>0</v>
      </c>
      <c r="AV26" s="161"/>
      <c r="AW26" s="462">
        <f t="shared" si="29"/>
        <v>0</v>
      </c>
      <c r="AX26" s="161">
        <f>'[2]Ten. Indo'!$Q29</f>
        <v>0</v>
      </c>
      <c r="AY26" s="161"/>
      <c r="AZ26" s="444">
        <f t="shared" si="30"/>
        <v>0</v>
      </c>
      <c r="BA26" s="496">
        <f t="shared" si="10"/>
        <v>0</v>
      </c>
      <c r="BB26" s="492">
        <f t="shared" si="10"/>
        <v>0</v>
      </c>
      <c r="BC26" s="364">
        <f t="shared" si="31"/>
        <v>0</v>
      </c>
      <c r="BD26" s="371">
        <f t="shared" si="11"/>
        <v>0</v>
      </c>
      <c r="BE26" s="372">
        <f t="shared" si="12"/>
        <v>0</v>
      </c>
      <c r="BF26" s="372">
        <f t="shared" si="32"/>
        <v>0</v>
      </c>
      <c r="BG26" s="371">
        <f t="shared" si="13"/>
        <v>0</v>
      </c>
      <c r="BH26" s="372">
        <f t="shared" si="13"/>
        <v>0</v>
      </c>
      <c r="BI26" s="372">
        <f t="shared" si="33"/>
        <v>0</v>
      </c>
      <c r="BJ26" s="436"/>
      <c r="BK26" s="160">
        <f>VLOOKUP($B26,Test!$A$5:$J$58,10,0)</f>
        <v>0</v>
      </c>
    </row>
    <row r="27" spans="1:63" s="149" customFormat="1" ht="30" customHeight="1">
      <c r="A27" s="40">
        <f t="shared" si="34"/>
        <v>21</v>
      </c>
      <c r="B27" s="197">
        <v>51403</v>
      </c>
      <c r="C27" s="198" t="s">
        <v>16</v>
      </c>
      <c r="D27" s="151" t="s">
        <v>58</v>
      </c>
      <c r="E27" s="168">
        <f>'[2]Ten. Indo'!$F30</f>
        <v>0</v>
      </c>
      <c r="F27" s="161"/>
      <c r="G27" s="448">
        <f t="shared" si="14"/>
        <v>0</v>
      </c>
      <c r="H27" s="476">
        <f>'[2]Ten. Indo'!$G30</f>
        <v>0</v>
      </c>
      <c r="I27" s="161"/>
      <c r="J27" s="448">
        <f t="shared" si="15"/>
        <v>0</v>
      </c>
      <c r="K27" s="476">
        <f>'[2]Ten. Indo'!$H30</f>
        <v>0</v>
      </c>
      <c r="L27" s="161"/>
      <c r="M27" s="444">
        <f t="shared" si="16"/>
        <v>0</v>
      </c>
      <c r="N27" s="404">
        <f t="shared" si="35"/>
        <v>0</v>
      </c>
      <c r="O27" s="161">
        <f t="shared" si="35"/>
        <v>0</v>
      </c>
      <c r="P27" s="403">
        <f t="shared" si="17"/>
        <v>0</v>
      </c>
      <c r="Q27" s="161">
        <f>'[2]Ten. Indo'!$I30</f>
        <v>0</v>
      </c>
      <c r="R27" s="161"/>
      <c r="S27" s="462">
        <f t="shared" si="18"/>
        <v>0</v>
      </c>
      <c r="T27" s="161">
        <f>'[2]Ten. Indo'!$J30</f>
        <v>0</v>
      </c>
      <c r="U27" s="161"/>
      <c r="V27" s="462">
        <f t="shared" si="19"/>
        <v>0</v>
      </c>
      <c r="W27" s="161">
        <f>'[2]Ten. Indo'!$K30</f>
        <v>0</v>
      </c>
      <c r="X27" s="161"/>
      <c r="Y27" s="462">
        <f t="shared" si="20"/>
        <v>0</v>
      </c>
      <c r="Z27" s="168">
        <f t="shared" si="36"/>
        <v>0</v>
      </c>
      <c r="AA27" s="161">
        <f t="shared" si="36"/>
        <v>0</v>
      </c>
      <c r="AB27" s="403">
        <f t="shared" si="21"/>
        <v>0</v>
      </c>
      <c r="AC27" s="168">
        <f t="shared" si="22"/>
        <v>0</v>
      </c>
      <c r="AD27" s="161">
        <f t="shared" si="22"/>
        <v>0</v>
      </c>
      <c r="AE27" s="403">
        <f t="shared" si="23"/>
        <v>0</v>
      </c>
      <c r="AF27" s="161">
        <f>'[2]Ten. Indo'!$L30</f>
        <v>0</v>
      </c>
      <c r="AG27" s="161"/>
      <c r="AH27" s="462">
        <f t="shared" si="24"/>
        <v>0</v>
      </c>
      <c r="AI27" s="161">
        <f>'[2]Ten. Indo'!$M30</f>
        <v>0</v>
      </c>
      <c r="AJ27" s="161"/>
      <c r="AK27" s="462">
        <f t="shared" si="25"/>
        <v>0</v>
      </c>
      <c r="AL27" s="161">
        <f>'[2]Ten. Indo'!$N30</f>
        <v>0</v>
      </c>
      <c r="AM27" s="161"/>
      <c r="AN27" s="444">
        <f t="shared" si="26"/>
        <v>0</v>
      </c>
      <c r="AO27" s="404">
        <f t="shared" si="9"/>
        <v>0</v>
      </c>
      <c r="AP27" s="161">
        <f t="shared" si="9"/>
        <v>0</v>
      </c>
      <c r="AQ27" s="403">
        <f t="shared" si="27"/>
        <v>0</v>
      </c>
      <c r="AR27" s="161">
        <f>'[2]Ten. Indo'!$O30</f>
        <v>0</v>
      </c>
      <c r="AS27" s="161"/>
      <c r="AT27" s="462">
        <f t="shared" si="28"/>
        <v>0</v>
      </c>
      <c r="AU27" s="161">
        <f>'[2]Ten. Indo'!$P30</f>
        <v>0</v>
      </c>
      <c r="AV27" s="161"/>
      <c r="AW27" s="462">
        <f t="shared" si="29"/>
        <v>0</v>
      </c>
      <c r="AX27" s="161">
        <f>'[2]Ten. Indo'!$Q30</f>
        <v>0</v>
      </c>
      <c r="AY27" s="161"/>
      <c r="AZ27" s="444">
        <f t="shared" si="30"/>
        <v>0</v>
      </c>
      <c r="BA27" s="496">
        <f t="shared" si="10"/>
        <v>0</v>
      </c>
      <c r="BB27" s="492">
        <f t="shared" si="10"/>
        <v>0</v>
      </c>
      <c r="BC27" s="364">
        <f t="shared" si="31"/>
        <v>0</v>
      </c>
      <c r="BD27" s="371">
        <f t="shared" si="11"/>
        <v>0</v>
      </c>
      <c r="BE27" s="372">
        <f t="shared" si="12"/>
        <v>0</v>
      </c>
      <c r="BF27" s="372">
        <f t="shared" si="32"/>
        <v>0</v>
      </c>
      <c r="BG27" s="371">
        <f t="shared" si="13"/>
        <v>0</v>
      </c>
      <c r="BH27" s="372">
        <f t="shared" si="13"/>
        <v>0</v>
      </c>
      <c r="BI27" s="372">
        <f t="shared" si="33"/>
        <v>0</v>
      </c>
      <c r="BJ27" s="436"/>
      <c r="BK27" s="160">
        <f>VLOOKUP($B27,Test!$A$5:$J$58,10,0)</f>
        <v>0</v>
      </c>
    </row>
    <row r="28" spans="1:63" s="149" customFormat="1" ht="30" customHeight="1">
      <c r="A28" s="40">
        <f t="shared" si="34"/>
        <v>22</v>
      </c>
      <c r="B28" s="197">
        <v>51404</v>
      </c>
      <c r="C28" s="198" t="s">
        <v>17</v>
      </c>
      <c r="D28" s="151" t="s">
        <v>59</v>
      </c>
      <c r="E28" s="168">
        <f>'[2]Ten. Indo'!$F31</f>
        <v>0</v>
      </c>
      <c r="F28" s="161"/>
      <c r="G28" s="448">
        <f t="shared" si="14"/>
        <v>0</v>
      </c>
      <c r="H28" s="476">
        <f>'[2]Ten. Indo'!$G31</f>
        <v>0</v>
      </c>
      <c r="I28" s="161"/>
      <c r="J28" s="448">
        <f t="shared" si="15"/>
        <v>0</v>
      </c>
      <c r="K28" s="476">
        <f>'[2]Ten. Indo'!$H31</f>
        <v>0</v>
      </c>
      <c r="L28" s="161"/>
      <c r="M28" s="444">
        <f t="shared" si="16"/>
        <v>0</v>
      </c>
      <c r="N28" s="404">
        <f t="shared" si="35"/>
        <v>0</v>
      </c>
      <c r="O28" s="161">
        <f t="shared" si="35"/>
        <v>0</v>
      </c>
      <c r="P28" s="403">
        <f t="shared" si="17"/>
        <v>0</v>
      </c>
      <c r="Q28" s="161">
        <f>'[2]Ten. Indo'!$I31</f>
        <v>0</v>
      </c>
      <c r="R28" s="161"/>
      <c r="S28" s="462">
        <f t="shared" si="18"/>
        <v>0</v>
      </c>
      <c r="T28" s="161">
        <f>'[2]Ten. Indo'!$J31</f>
        <v>0</v>
      </c>
      <c r="U28" s="161"/>
      <c r="V28" s="462">
        <f t="shared" si="19"/>
        <v>0</v>
      </c>
      <c r="W28" s="161">
        <f>'[2]Ten. Indo'!$K31</f>
        <v>0</v>
      </c>
      <c r="X28" s="161"/>
      <c r="Y28" s="462">
        <f t="shared" si="20"/>
        <v>0</v>
      </c>
      <c r="Z28" s="168">
        <f t="shared" si="36"/>
        <v>0</v>
      </c>
      <c r="AA28" s="161">
        <f t="shared" si="36"/>
        <v>0</v>
      </c>
      <c r="AB28" s="403">
        <f t="shared" si="21"/>
        <v>0</v>
      </c>
      <c r="AC28" s="168">
        <f t="shared" si="22"/>
        <v>0</v>
      </c>
      <c r="AD28" s="161">
        <f t="shared" si="22"/>
        <v>0</v>
      </c>
      <c r="AE28" s="403">
        <f t="shared" si="23"/>
        <v>0</v>
      </c>
      <c r="AF28" s="161">
        <f>'[2]Ten. Indo'!$L31</f>
        <v>0</v>
      </c>
      <c r="AG28" s="161"/>
      <c r="AH28" s="462">
        <f t="shared" si="24"/>
        <v>0</v>
      </c>
      <c r="AI28" s="161">
        <f>'[2]Ten. Indo'!$M31</f>
        <v>0</v>
      </c>
      <c r="AJ28" s="161"/>
      <c r="AK28" s="462">
        <f t="shared" si="25"/>
        <v>0</v>
      </c>
      <c r="AL28" s="161">
        <f>'[2]Ten. Indo'!$N31</f>
        <v>0</v>
      </c>
      <c r="AM28" s="161"/>
      <c r="AN28" s="444">
        <f t="shared" si="26"/>
        <v>0</v>
      </c>
      <c r="AO28" s="404">
        <f t="shared" si="9"/>
        <v>0</v>
      </c>
      <c r="AP28" s="161">
        <f t="shared" si="9"/>
        <v>0</v>
      </c>
      <c r="AQ28" s="403">
        <f t="shared" si="27"/>
        <v>0</v>
      </c>
      <c r="AR28" s="161">
        <f>'[2]Ten. Indo'!$O31</f>
        <v>0</v>
      </c>
      <c r="AS28" s="161"/>
      <c r="AT28" s="462">
        <f t="shared" si="28"/>
        <v>0</v>
      </c>
      <c r="AU28" s="161">
        <f>'[2]Ten. Indo'!$P31</f>
        <v>0</v>
      </c>
      <c r="AV28" s="161"/>
      <c r="AW28" s="462">
        <f t="shared" si="29"/>
        <v>0</v>
      </c>
      <c r="AX28" s="161">
        <f>'[2]Ten. Indo'!$Q31</f>
        <v>0</v>
      </c>
      <c r="AY28" s="161"/>
      <c r="AZ28" s="444">
        <f t="shared" si="30"/>
        <v>0</v>
      </c>
      <c r="BA28" s="496">
        <f t="shared" si="10"/>
        <v>0</v>
      </c>
      <c r="BB28" s="492">
        <f t="shared" si="10"/>
        <v>0</v>
      </c>
      <c r="BC28" s="364">
        <f t="shared" si="31"/>
        <v>0</v>
      </c>
      <c r="BD28" s="371">
        <f t="shared" si="11"/>
        <v>0</v>
      </c>
      <c r="BE28" s="372">
        <f t="shared" si="12"/>
        <v>0</v>
      </c>
      <c r="BF28" s="372">
        <f t="shared" si="32"/>
        <v>0</v>
      </c>
      <c r="BG28" s="371">
        <f t="shared" si="13"/>
        <v>0</v>
      </c>
      <c r="BH28" s="372">
        <f t="shared" si="13"/>
        <v>0</v>
      </c>
      <c r="BI28" s="372">
        <f t="shared" si="33"/>
        <v>0</v>
      </c>
      <c r="BJ28" s="436"/>
      <c r="BK28" s="160">
        <f>VLOOKUP($B28,Test!$A$5:$J$58,10,0)</f>
        <v>0</v>
      </c>
    </row>
    <row r="29" spans="1:63" s="149" customFormat="1" ht="30" customHeight="1">
      <c r="A29" s="40">
        <f t="shared" si="34"/>
        <v>23</v>
      </c>
      <c r="B29" s="197">
        <v>51405</v>
      </c>
      <c r="C29" s="198" t="s">
        <v>18</v>
      </c>
      <c r="D29" s="151" t="s">
        <v>60</v>
      </c>
      <c r="E29" s="168">
        <f>'[2]Ten. Indo'!$F32</f>
        <v>1813.8194999999998</v>
      </c>
      <c r="F29" s="161">
        <v>906.36</v>
      </c>
      <c r="G29" s="448">
        <f t="shared" si="14"/>
        <v>907.45949999999982</v>
      </c>
      <c r="H29" s="476">
        <f>'[2]Ten. Indo'!$G32</f>
        <v>1934.2383899999986</v>
      </c>
      <c r="I29" s="161">
        <v>1215.8</v>
      </c>
      <c r="J29" s="448">
        <f t="shared" si="15"/>
        <v>718.43838999999866</v>
      </c>
      <c r="K29" s="476">
        <f>'[2]Ten. Indo'!$H32</f>
        <v>1538.5319400000005</v>
      </c>
      <c r="L29" s="161">
        <v>1094.55</v>
      </c>
      <c r="M29" s="444">
        <f t="shared" si="16"/>
        <v>443.98194000000058</v>
      </c>
      <c r="N29" s="404">
        <f>+E29+H29+K29</f>
        <v>5286.589829999999</v>
      </c>
      <c r="O29" s="161">
        <f>+F29+I29+L29</f>
        <v>3216.71</v>
      </c>
      <c r="P29" s="403">
        <f t="shared" si="17"/>
        <v>2069.8798299999989</v>
      </c>
      <c r="Q29" s="161">
        <f>'[2]Ten. Indo'!$I32</f>
        <v>1595.766440000001</v>
      </c>
      <c r="R29" s="161">
        <v>2643.52</v>
      </c>
      <c r="S29" s="462">
        <f t="shared" si="18"/>
        <v>-1047.753559999999</v>
      </c>
      <c r="T29" s="161">
        <f>'[2]Ten. Indo'!$J32</f>
        <v>1115.4728000000009</v>
      </c>
      <c r="U29" s="161"/>
      <c r="V29" s="462">
        <f t="shared" si="19"/>
        <v>1115.4728000000009</v>
      </c>
      <c r="W29" s="161">
        <f>'[2]Ten. Indo'!$K32</f>
        <v>1542.1539999999991</v>
      </c>
      <c r="X29" s="161"/>
      <c r="Y29" s="462">
        <f t="shared" si="20"/>
        <v>1542.1539999999991</v>
      </c>
      <c r="Z29" s="168">
        <f>+Q29+T29+W29</f>
        <v>4253.3932400000012</v>
      </c>
      <c r="AA29" s="161">
        <f>+R29+U29+X29</f>
        <v>2643.52</v>
      </c>
      <c r="AB29" s="403">
        <f t="shared" si="21"/>
        <v>1609.8732400000013</v>
      </c>
      <c r="AC29" s="168">
        <f t="shared" si="22"/>
        <v>9539.9830700000002</v>
      </c>
      <c r="AD29" s="161">
        <f t="shared" si="22"/>
        <v>5860.23</v>
      </c>
      <c r="AE29" s="403">
        <f t="shared" si="23"/>
        <v>3679.7530700000007</v>
      </c>
      <c r="AF29" s="161">
        <f>'[2]Ten. Indo'!$L32</f>
        <v>1672.4300000000005</v>
      </c>
      <c r="AG29" s="161"/>
      <c r="AH29" s="462">
        <f t="shared" si="24"/>
        <v>1672.4300000000005</v>
      </c>
      <c r="AI29" s="161">
        <f>'[2]Ten. Indo'!$M32</f>
        <v>1568.5865099999994</v>
      </c>
      <c r="AJ29" s="161"/>
      <c r="AK29" s="462">
        <f t="shared" si="25"/>
        <v>1568.5865099999994</v>
      </c>
      <c r="AL29" s="161">
        <f>'[2]Ten. Indo'!$N32</f>
        <v>1529.5139250000002</v>
      </c>
      <c r="AM29" s="161"/>
      <c r="AN29" s="444">
        <f t="shared" si="26"/>
        <v>1529.5139250000002</v>
      </c>
      <c r="AO29" s="404">
        <f t="shared" si="9"/>
        <v>4770.5304350000006</v>
      </c>
      <c r="AP29" s="161">
        <f t="shared" si="9"/>
        <v>0</v>
      </c>
      <c r="AQ29" s="403">
        <f t="shared" si="27"/>
        <v>4770.5304350000006</v>
      </c>
      <c r="AR29" s="161">
        <f>'[2]Ten. Indo'!$O32</f>
        <v>1652.8549749999995</v>
      </c>
      <c r="AS29" s="161"/>
      <c r="AT29" s="462">
        <f t="shared" si="28"/>
        <v>1652.8549749999995</v>
      </c>
      <c r="AU29" s="161">
        <f>'[2]Ten. Indo'!$P32</f>
        <v>1457.5931700000008</v>
      </c>
      <c r="AV29" s="161"/>
      <c r="AW29" s="462">
        <f t="shared" si="29"/>
        <v>1457.5931700000008</v>
      </c>
      <c r="AX29" s="161">
        <f>'[2]Ten. Indo'!$Q32</f>
        <v>1577.7497250000008</v>
      </c>
      <c r="AY29" s="161"/>
      <c r="AZ29" s="444">
        <f t="shared" si="30"/>
        <v>1577.7497250000008</v>
      </c>
      <c r="BA29" s="496">
        <f t="shared" si="10"/>
        <v>4688.1978700000009</v>
      </c>
      <c r="BB29" s="492">
        <f t="shared" si="10"/>
        <v>0</v>
      </c>
      <c r="BC29" s="364">
        <f t="shared" si="31"/>
        <v>4688.1978700000009</v>
      </c>
      <c r="BD29" s="371">
        <f t="shared" si="11"/>
        <v>9458.7283050000024</v>
      </c>
      <c r="BE29" s="372">
        <f t="shared" si="12"/>
        <v>0</v>
      </c>
      <c r="BF29" s="372">
        <f t="shared" si="32"/>
        <v>9458.7283050000024</v>
      </c>
      <c r="BG29" s="371">
        <f t="shared" si="13"/>
        <v>18998.711375000003</v>
      </c>
      <c r="BH29" s="372">
        <f t="shared" si="13"/>
        <v>5860.23</v>
      </c>
      <c r="BI29" s="372">
        <f t="shared" si="33"/>
        <v>13138.481375000003</v>
      </c>
      <c r="BJ29" s="436"/>
      <c r="BK29" s="160">
        <f>VLOOKUP($B29,Test!$A$5:$J$58,10,0)</f>
        <v>0</v>
      </c>
    </row>
    <row r="30" spans="1:63" s="149" customFormat="1" ht="30" customHeight="1">
      <c r="A30" s="40">
        <f t="shared" si="34"/>
        <v>24</v>
      </c>
      <c r="B30" s="197">
        <v>51406</v>
      </c>
      <c r="C30" s="198" t="s">
        <v>19</v>
      </c>
      <c r="D30" s="151" t="s">
        <v>61</v>
      </c>
      <c r="E30" s="168">
        <f>'[2]Ten. Indo'!$F33</f>
        <v>0</v>
      </c>
      <c r="F30" s="161"/>
      <c r="G30" s="448">
        <f t="shared" si="14"/>
        <v>0</v>
      </c>
      <c r="H30" s="476">
        <f>'[2]Ten. Indo'!$G33</f>
        <v>0</v>
      </c>
      <c r="I30" s="161"/>
      <c r="J30" s="448">
        <f t="shared" si="15"/>
        <v>0</v>
      </c>
      <c r="K30" s="476">
        <f>'[2]Ten. Indo'!$H33</f>
        <v>0</v>
      </c>
      <c r="L30" s="161"/>
      <c r="M30" s="444">
        <f t="shared" si="16"/>
        <v>0</v>
      </c>
      <c r="N30" s="404">
        <f t="shared" ref="N30:O39" si="37">+E30+H30+K30</f>
        <v>0</v>
      </c>
      <c r="O30" s="161">
        <f t="shared" si="37"/>
        <v>0</v>
      </c>
      <c r="P30" s="403">
        <f t="shared" si="17"/>
        <v>0</v>
      </c>
      <c r="Q30" s="161">
        <f>'[2]Ten. Indo'!$I33</f>
        <v>0</v>
      </c>
      <c r="R30" s="161"/>
      <c r="S30" s="462">
        <f t="shared" si="18"/>
        <v>0</v>
      </c>
      <c r="T30" s="161">
        <f>'[2]Ten. Indo'!$J33</f>
        <v>0</v>
      </c>
      <c r="U30" s="161"/>
      <c r="V30" s="462">
        <f t="shared" si="19"/>
        <v>0</v>
      </c>
      <c r="W30" s="161">
        <f>'[2]Ten. Indo'!$K33</f>
        <v>0</v>
      </c>
      <c r="X30" s="161"/>
      <c r="Y30" s="462">
        <f t="shared" si="20"/>
        <v>0</v>
      </c>
      <c r="Z30" s="168">
        <f t="shared" ref="Z30:AA39" si="38">+Q30+T30+W30</f>
        <v>0</v>
      </c>
      <c r="AA30" s="161">
        <f t="shared" si="38"/>
        <v>0</v>
      </c>
      <c r="AB30" s="403">
        <f t="shared" si="21"/>
        <v>0</v>
      </c>
      <c r="AC30" s="168">
        <f t="shared" si="22"/>
        <v>0</v>
      </c>
      <c r="AD30" s="161">
        <f t="shared" si="22"/>
        <v>0</v>
      </c>
      <c r="AE30" s="403">
        <f t="shared" si="23"/>
        <v>0</v>
      </c>
      <c r="AF30" s="161">
        <f>'[2]Ten. Indo'!$L33</f>
        <v>0</v>
      </c>
      <c r="AG30" s="161"/>
      <c r="AH30" s="462">
        <f t="shared" si="24"/>
        <v>0</v>
      </c>
      <c r="AI30" s="161">
        <f>'[2]Ten. Indo'!$M33</f>
        <v>0</v>
      </c>
      <c r="AJ30" s="161"/>
      <c r="AK30" s="462">
        <f t="shared" si="25"/>
        <v>0</v>
      </c>
      <c r="AL30" s="161">
        <f>'[2]Ten. Indo'!$N33</f>
        <v>0</v>
      </c>
      <c r="AM30" s="161"/>
      <c r="AN30" s="444">
        <f t="shared" si="26"/>
        <v>0</v>
      </c>
      <c r="AO30" s="404">
        <f t="shared" si="9"/>
        <v>0</v>
      </c>
      <c r="AP30" s="161">
        <f t="shared" si="9"/>
        <v>0</v>
      </c>
      <c r="AQ30" s="403">
        <f t="shared" si="27"/>
        <v>0</v>
      </c>
      <c r="AR30" s="161">
        <f>'[2]Ten. Indo'!$O33</f>
        <v>0</v>
      </c>
      <c r="AS30" s="161"/>
      <c r="AT30" s="462">
        <f t="shared" si="28"/>
        <v>0</v>
      </c>
      <c r="AU30" s="161">
        <f>'[2]Ten. Indo'!$P33</f>
        <v>0</v>
      </c>
      <c r="AV30" s="161"/>
      <c r="AW30" s="462">
        <f t="shared" si="29"/>
        <v>0</v>
      </c>
      <c r="AX30" s="161">
        <f>'[2]Ten. Indo'!$Q33</f>
        <v>0</v>
      </c>
      <c r="AY30" s="161"/>
      <c r="AZ30" s="444">
        <f t="shared" si="30"/>
        <v>0</v>
      </c>
      <c r="BA30" s="496">
        <f t="shared" si="10"/>
        <v>0</v>
      </c>
      <c r="BB30" s="492">
        <f t="shared" si="10"/>
        <v>0</v>
      </c>
      <c r="BC30" s="364">
        <f t="shared" si="31"/>
        <v>0</v>
      </c>
      <c r="BD30" s="371">
        <f t="shared" si="11"/>
        <v>0</v>
      </c>
      <c r="BE30" s="372">
        <f t="shared" si="12"/>
        <v>0</v>
      </c>
      <c r="BF30" s="372">
        <f t="shared" si="32"/>
        <v>0</v>
      </c>
      <c r="BG30" s="371">
        <f t="shared" si="13"/>
        <v>0</v>
      </c>
      <c r="BH30" s="372">
        <f t="shared" si="13"/>
        <v>0</v>
      </c>
      <c r="BI30" s="372">
        <f t="shared" si="33"/>
        <v>0</v>
      </c>
      <c r="BJ30" s="436"/>
      <c r="BK30" s="160">
        <f>VLOOKUP($B30,Test!$A$5:$J$58,10,0)</f>
        <v>0</v>
      </c>
    </row>
    <row r="31" spans="1:63" s="149" customFormat="1" ht="30" customHeight="1">
      <c r="A31" s="40">
        <f t="shared" si="34"/>
        <v>25</v>
      </c>
      <c r="B31" s="197">
        <v>51407</v>
      </c>
      <c r="C31" s="198" t="s">
        <v>20</v>
      </c>
      <c r="D31" s="151" t="s">
        <v>62</v>
      </c>
      <c r="E31" s="168">
        <f>'[2]Ten. Indo'!$F34</f>
        <v>0</v>
      </c>
      <c r="F31" s="161"/>
      <c r="G31" s="448">
        <f t="shared" si="14"/>
        <v>0</v>
      </c>
      <c r="H31" s="476">
        <f>'[2]Ten. Indo'!$G34</f>
        <v>0</v>
      </c>
      <c r="I31" s="161"/>
      <c r="J31" s="448">
        <f t="shared" si="15"/>
        <v>0</v>
      </c>
      <c r="K31" s="476">
        <f>'[2]Ten. Indo'!$H34</f>
        <v>0</v>
      </c>
      <c r="L31" s="161"/>
      <c r="M31" s="444">
        <f t="shared" si="16"/>
        <v>0</v>
      </c>
      <c r="N31" s="404">
        <f t="shared" si="37"/>
        <v>0</v>
      </c>
      <c r="O31" s="161">
        <f t="shared" si="37"/>
        <v>0</v>
      </c>
      <c r="P31" s="403">
        <f t="shared" si="17"/>
        <v>0</v>
      </c>
      <c r="Q31" s="161">
        <f>'[2]Ten. Indo'!$I34</f>
        <v>0</v>
      </c>
      <c r="R31" s="161"/>
      <c r="S31" s="462">
        <f t="shared" si="18"/>
        <v>0</v>
      </c>
      <c r="T31" s="161">
        <f>'[2]Ten. Indo'!$J34</f>
        <v>0</v>
      </c>
      <c r="U31" s="161"/>
      <c r="V31" s="462">
        <f t="shared" si="19"/>
        <v>0</v>
      </c>
      <c r="W31" s="161">
        <f>'[2]Ten. Indo'!$K34</f>
        <v>0</v>
      </c>
      <c r="X31" s="161"/>
      <c r="Y31" s="462">
        <f t="shared" si="20"/>
        <v>0</v>
      </c>
      <c r="Z31" s="168">
        <f t="shared" si="38"/>
        <v>0</v>
      </c>
      <c r="AA31" s="161">
        <f t="shared" si="38"/>
        <v>0</v>
      </c>
      <c r="AB31" s="403">
        <f t="shared" si="21"/>
        <v>0</v>
      </c>
      <c r="AC31" s="168">
        <f t="shared" si="22"/>
        <v>0</v>
      </c>
      <c r="AD31" s="161">
        <f t="shared" si="22"/>
        <v>0</v>
      </c>
      <c r="AE31" s="403">
        <f t="shared" si="23"/>
        <v>0</v>
      </c>
      <c r="AF31" s="161">
        <f>'[2]Ten. Indo'!$L34</f>
        <v>0</v>
      </c>
      <c r="AG31" s="161"/>
      <c r="AH31" s="462">
        <f t="shared" si="24"/>
        <v>0</v>
      </c>
      <c r="AI31" s="161">
        <f>'[2]Ten. Indo'!$M34</f>
        <v>0</v>
      </c>
      <c r="AJ31" s="161"/>
      <c r="AK31" s="462">
        <f t="shared" si="25"/>
        <v>0</v>
      </c>
      <c r="AL31" s="161">
        <f>'[2]Ten. Indo'!$N34</f>
        <v>0</v>
      </c>
      <c r="AM31" s="161"/>
      <c r="AN31" s="444">
        <f t="shared" si="26"/>
        <v>0</v>
      </c>
      <c r="AO31" s="404">
        <f t="shared" si="9"/>
        <v>0</v>
      </c>
      <c r="AP31" s="161">
        <f t="shared" si="9"/>
        <v>0</v>
      </c>
      <c r="AQ31" s="403">
        <f t="shared" si="27"/>
        <v>0</v>
      </c>
      <c r="AR31" s="161">
        <f>'[2]Ten. Indo'!$O34</f>
        <v>0</v>
      </c>
      <c r="AS31" s="161"/>
      <c r="AT31" s="462">
        <f t="shared" si="28"/>
        <v>0</v>
      </c>
      <c r="AU31" s="161">
        <f>'[2]Ten. Indo'!$P34</f>
        <v>0</v>
      </c>
      <c r="AV31" s="161"/>
      <c r="AW31" s="462">
        <f t="shared" si="29"/>
        <v>0</v>
      </c>
      <c r="AX31" s="161">
        <f>'[2]Ten. Indo'!$Q34</f>
        <v>0</v>
      </c>
      <c r="AY31" s="161"/>
      <c r="AZ31" s="444">
        <f t="shared" si="30"/>
        <v>0</v>
      </c>
      <c r="BA31" s="496">
        <f t="shared" si="10"/>
        <v>0</v>
      </c>
      <c r="BB31" s="492">
        <f t="shared" si="10"/>
        <v>0</v>
      </c>
      <c r="BC31" s="364">
        <f t="shared" si="31"/>
        <v>0</v>
      </c>
      <c r="BD31" s="371">
        <f t="shared" si="11"/>
        <v>0</v>
      </c>
      <c r="BE31" s="372">
        <f t="shared" si="12"/>
        <v>0</v>
      </c>
      <c r="BF31" s="372">
        <f t="shared" si="32"/>
        <v>0</v>
      </c>
      <c r="BG31" s="371">
        <f t="shared" si="13"/>
        <v>0</v>
      </c>
      <c r="BH31" s="372">
        <f t="shared" si="13"/>
        <v>0</v>
      </c>
      <c r="BI31" s="372">
        <f t="shared" si="33"/>
        <v>0</v>
      </c>
      <c r="BJ31" s="436"/>
      <c r="BK31" s="160">
        <f>VLOOKUP($B31,Test!$A$5:$J$58,10,0)</f>
        <v>0</v>
      </c>
    </row>
    <row r="32" spans="1:63" s="149" customFormat="1" ht="30" customHeight="1">
      <c r="A32" s="40">
        <f t="shared" si="34"/>
        <v>26</v>
      </c>
      <c r="B32" s="197">
        <v>51408</v>
      </c>
      <c r="C32" s="198" t="s">
        <v>21</v>
      </c>
      <c r="D32" s="151" t="s">
        <v>63</v>
      </c>
      <c r="E32" s="168">
        <f>'[2]Ten. Indo'!$F35</f>
        <v>0</v>
      </c>
      <c r="F32" s="161"/>
      <c r="G32" s="448">
        <f t="shared" si="14"/>
        <v>0</v>
      </c>
      <c r="H32" s="476">
        <f>'[2]Ten. Indo'!$G35</f>
        <v>0</v>
      </c>
      <c r="I32" s="161"/>
      <c r="J32" s="448">
        <f t="shared" si="15"/>
        <v>0</v>
      </c>
      <c r="K32" s="476">
        <f>'[2]Ten. Indo'!$H35</f>
        <v>0</v>
      </c>
      <c r="L32" s="161"/>
      <c r="M32" s="444">
        <f t="shared" si="16"/>
        <v>0</v>
      </c>
      <c r="N32" s="404">
        <f t="shared" si="37"/>
        <v>0</v>
      </c>
      <c r="O32" s="161">
        <f t="shared" si="37"/>
        <v>0</v>
      </c>
      <c r="P32" s="403">
        <f t="shared" si="17"/>
        <v>0</v>
      </c>
      <c r="Q32" s="161">
        <f>'[2]Ten. Indo'!$I35</f>
        <v>0</v>
      </c>
      <c r="R32" s="161"/>
      <c r="S32" s="462">
        <f t="shared" si="18"/>
        <v>0</v>
      </c>
      <c r="T32" s="161">
        <f>'[2]Ten. Indo'!$J35</f>
        <v>0</v>
      </c>
      <c r="U32" s="161"/>
      <c r="V32" s="462">
        <f t="shared" si="19"/>
        <v>0</v>
      </c>
      <c r="W32" s="161">
        <f>'[2]Ten. Indo'!$K35</f>
        <v>0</v>
      </c>
      <c r="X32" s="161"/>
      <c r="Y32" s="462">
        <f t="shared" si="20"/>
        <v>0</v>
      </c>
      <c r="Z32" s="168">
        <f t="shared" si="38"/>
        <v>0</v>
      </c>
      <c r="AA32" s="161">
        <f t="shared" si="38"/>
        <v>0</v>
      </c>
      <c r="AB32" s="403">
        <f t="shared" si="21"/>
        <v>0</v>
      </c>
      <c r="AC32" s="168">
        <f t="shared" si="22"/>
        <v>0</v>
      </c>
      <c r="AD32" s="161">
        <f t="shared" si="22"/>
        <v>0</v>
      </c>
      <c r="AE32" s="403">
        <f t="shared" si="23"/>
        <v>0</v>
      </c>
      <c r="AF32" s="161">
        <f>'[2]Ten. Indo'!$L35</f>
        <v>0</v>
      </c>
      <c r="AG32" s="161"/>
      <c r="AH32" s="462">
        <f t="shared" si="24"/>
        <v>0</v>
      </c>
      <c r="AI32" s="161">
        <f>'[2]Ten. Indo'!$M35</f>
        <v>0</v>
      </c>
      <c r="AJ32" s="161"/>
      <c r="AK32" s="462">
        <f t="shared" si="25"/>
        <v>0</v>
      </c>
      <c r="AL32" s="161">
        <f>'[2]Ten. Indo'!$N35</f>
        <v>0</v>
      </c>
      <c r="AM32" s="161"/>
      <c r="AN32" s="444">
        <f t="shared" si="26"/>
        <v>0</v>
      </c>
      <c r="AO32" s="404">
        <f t="shared" si="9"/>
        <v>0</v>
      </c>
      <c r="AP32" s="161">
        <f t="shared" si="9"/>
        <v>0</v>
      </c>
      <c r="AQ32" s="403">
        <f t="shared" si="27"/>
        <v>0</v>
      </c>
      <c r="AR32" s="161">
        <f>'[2]Ten. Indo'!$O35</f>
        <v>0</v>
      </c>
      <c r="AS32" s="161"/>
      <c r="AT32" s="462">
        <f t="shared" si="28"/>
        <v>0</v>
      </c>
      <c r="AU32" s="161">
        <f>'[2]Ten. Indo'!$P35</f>
        <v>0</v>
      </c>
      <c r="AV32" s="161"/>
      <c r="AW32" s="462">
        <f t="shared" si="29"/>
        <v>0</v>
      </c>
      <c r="AX32" s="161">
        <f>'[2]Ten. Indo'!$Q35</f>
        <v>0</v>
      </c>
      <c r="AY32" s="161"/>
      <c r="AZ32" s="444">
        <f t="shared" si="30"/>
        <v>0</v>
      </c>
      <c r="BA32" s="496">
        <f t="shared" si="10"/>
        <v>0</v>
      </c>
      <c r="BB32" s="492">
        <f t="shared" si="10"/>
        <v>0</v>
      </c>
      <c r="BC32" s="364">
        <f t="shared" si="31"/>
        <v>0</v>
      </c>
      <c r="BD32" s="371">
        <f t="shared" si="11"/>
        <v>0</v>
      </c>
      <c r="BE32" s="372">
        <f t="shared" si="12"/>
        <v>0</v>
      </c>
      <c r="BF32" s="372">
        <f t="shared" si="32"/>
        <v>0</v>
      </c>
      <c r="BG32" s="371">
        <f t="shared" si="13"/>
        <v>0</v>
      </c>
      <c r="BH32" s="372">
        <f t="shared" si="13"/>
        <v>0</v>
      </c>
      <c r="BI32" s="372">
        <f t="shared" si="33"/>
        <v>0</v>
      </c>
      <c r="BJ32" s="436"/>
      <c r="BK32" s="160">
        <f>VLOOKUP($B32,Test!$A$5:$J$58,10,0)</f>
        <v>0</v>
      </c>
    </row>
    <row r="33" spans="1:63" s="149" customFormat="1" ht="30" customHeight="1">
      <c r="A33" s="40">
        <f t="shared" si="34"/>
        <v>27</v>
      </c>
      <c r="B33" s="197">
        <v>51409</v>
      </c>
      <c r="C33" s="198" t="s">
        <v>22</v>
      </c>
      <c r="D33" s="151" t="s">
        <v>64</v>
      </c>
      <c r="E33" s="168">
        <f>'[2]Ten. Indo'!$F36</f>
        <v>11592.533520000001</v>
      </c>
      <c r="F33" s="161">
        <v>7550.49</v>
      </c>
      <c r="G33" s="448">
        <f t="shared" si="14"/>
        <v>4042.0435200000011</v>
      </c>
      <c r="H33" s="476">
        <f>'[2]Ten. Indo'!$G36</f>
        <v>12404.527991999998</v>
      </c>
      <c r="I33" s="161">
        <v>6668.05</v>
      </c>
      <c r="J33" s="448">
        <f t="shared" si="15"/>
        <v>5736.4779919999974</v>
      </c>
      <c r="K33" s="476">
        <f>'[2]Ten. Indo'!$H36</f>
        <v>9222.7845600000001</v>
      </c>
      <c r="L33" s="161">
        <v>7300.66</v>
      </c>
      <c r="M33" s="444">
        <f t="shared" si="16"/>
        <v>1922.1245600000002</v>
      </c>
      <c r="N33" s="404">
        <f t="shared" si="37"/>
        <v>33219.846072</v>
      </c>
      <c r="O33" s="161">
        <f t="shared" si="37"/>
        <v>21519.200000000001</v>
      </c>
      <c r="P33" s="403">
        <f t="shared" si="17"/>
        <v>11700.646072</v>
      </c>
      <c r="Q33" s="161">
        <f>'[2]Ten. Indo'!$I36</f>
        <v>9862.7977280000014</v>
      </c>
      <c r="R33" s="161">
        <v>13496.83</v>
      </c>
      <c r="S33" s="462">
        <f t="shared" si="18"/>
        <v>-3634.0322719999986</v>
      </c>
      <c r="T33" s="161">
        <f>'[2]Ten. Indo'!$J36</f>
        <v>6746.6422400000019</v>
      </c>
      <c r="U33" s="161"/>
      <c r="V33" s="462">
        <f t="shared" si="19"/>
        <v>6746.6422400000019</v>
      </c>
      <c r="W33" s="161">
        <f>'[2]Ten. Indo'!$K36</f>
        <v>9793.2779199999968</v>
      </c>
      <c r="X33" s="161"/>
      <c r="Y33" s="462">
        <f t="shared" si="20"/>
        <v>9793.2779199999968</v>
      </c>
      <c r="Z33" s="168">
        <f t="shared" si="38"/>
        <v>26402.717887999999</v>
      </c>
      <c r="AA33" s="161">
        <f t="shared" si="38"/>
        <v>13496.83</v>
      </c>
      <c r="AB33" s="403">
        <f t="shared" si="21"/>
        <v>12905.887887999999</v>
      </c>
      <c r="AC33" s="168">
        <f t="shared" si="22"/>
        <v>59622.563959999999</v>
      </c>
      <c r="AD33" s="161">
        <f t="shared" si="22"/>
        <v>35016.03</v>
      </c>
      <c r="AE33" s="403">
        <f t="shared" si="23"/>
        <v>24606.533960000001</v>
      </c>
      <c r="AF33" s="161">
        <f>'[2]Ten. Indo'!$L36</f>
        <v>10014.622200000002</v>
      </c>
      <c r="AG33" s="161"/>
      <c r="AH33" s="462">
        <f t="shared" si="24"/>
        <v>10014.622200000002</v>
      </c>
      <c r="AI33" s="161">
        <f>'[2]Ten. Indo'!$M36</f>
        <v>10251.310255999999</v>
      </c>
      <c r="AJ33" s="161"/>
      <c r="AK33" s="462">
        <f t="shared" si="25"/>
        <v>10251.310255999999</v>
      </c>
      <c r="AL33" s="161">
        <f>'[2]Ten. Indo'!$N36</f>
        <v>10020.667936</v>
      </c>
      <c r="AM33" s="161"/>
      <c r="AN33" s="444">
        <f t="shared" si="26"/>
        <v>10020.667936</v>
      </c>
      <c r="AO33" s="404">
        <f t="shared" si="9"/>
        <v>30286.600392</v>
      </c>
      <c r="AP33" s="161">
        <f t="shared" si="9"/>
        <v>0</v>
      </c>
      <c r="AQ33" s="403">
        <f t="shared" si="27"/>
        <v>30286.600392</v>
      </c>
      <c r="AR33" s="161">
        <f>'[2]Ten. Indo'!$O36</f>
        <v>10374.20104</v>
      </c>
      <c r="AS33" s="161"/>
      <c r="AT33" s="462">
        <f t="shared" si="28"/>
        <v>10374.20104</v>
      </c>
      <c r="AU33" s="161">
        <f>'[2]Ten. Indo'!$P36</f>
        <v>8722.5568600000006</v>
      </c>
      <c r="AV33" s="161"/>
      <c r="AW33" s="462">
        <f t="shared" si="29"/>
        <v>8722.5568600000006</v>
      </c>
      <c r="AX33" s="161">
        <f>'[2]Ten. Indo'!$Q36</f>
        <v>9898.6202280000034</v>
      </c>
      <c r="AY33" s="161"/>
      <c r="AZ33" s="444">
        <f t="shared" si="30"/>
        <v>9898.6202280000034</v>
      </c>
      <c r="BA33" s="496">
        <f t="shared" si="10"/>
        <v>28995.378128000004</v>
      </c>
      <c r="BB33" s="492">
        <f t="shared" si="10"/>
        <v>0</v>
      </c>
      <c r="BC33" s="364">
        <f t="shared" si="31"/>
        <v>28995.378128000004</v>
      </c>
      <c r="BD33" s="371">
        <f t="shared" si="11"/>
        <v>59281.978520000004</v>
      </c>
      <c r="BE33" s="372">
        <f t="shared" si="12"/>
        <v>0</v>
      </c>
      <c r="BF33" s="372">
        <f t="shared" si="32"/>
        <v>59281.978520000004</v>
      </c>
      <c r="BG33" s="371">
        <f t="shared" si="13"/>
        <v>118904.54248</v>
      </c>
      <c r="BH33" s="372">
        <f t="shared" si="13"/>
        <v>35016.03</v>
      </c>
      <c r="BI33" s="372">
        <f t="shared" si="33"/>
        <v>83888.512480000005</v>
      </c>
      <c r="BJ33" s="436"/>
      <c r="BK33" s="160">
        <f>VLOOKUP($B33,Test!$A$5:$J$58,10,0)</f>
        <v>0</v>
      </c>
    </row>
    <row r="34" spans="1:63" s="149" customFormat="1" ht="30" customHeight="1">
      <c r="A34" s="40">
        <f t="shared" si="34"/>
        <v>28</v>
      </c>
      <c r="B34" s="197">
        <v>51499</v>
      </c>
      <c r="C34" s="198" t="s">
        <v>23</v>
      </c>
      <c r="D34" s="151" t="s">
        <v>65</v>
      </c>
      <c r="E34" s="168">
        <f>'[2]Ten. Indo'!$F37</f>
        <v>0</v>
      </c>
      <c r="F34" s="161"/>
      <c r="G34" s="448">
        <f t="shared" si="14"/>
        <v>0</v>
      </c>
      <c r="H34" s="476">
        <f>'[2]Ten. Indo'!$G37</f>
        <v>0</v>
      </c>
      <c r="I34" s="161"/>
      <c r="J34" s="448">
        <f t="shared" si="15"/>
        <v>0</v>
      </c>
      <c r="K34" s="476">
        <f>'[2]Ten. Indo'!$H37</f>
        <v>0</v>
      </c>
      <c r="L34" s="161"/>
      <c r="M34" s="444">
        <f t="shared" si="16"/>
        <v>0</v>
      </c>
      <c r="N34" s="404">
        <f t="shared" si="37"/>
        <v>0</v>
      </c>
      <c r="O34" s="161">
        <f t="shared" si="37"/>
        <v>0</v>
      </c>
      <c r="P34" s="403">
        <f t="shared" si="17"/>
        <v>0</v>
      </c>
      <c r="Q34" s="161">
        <f>'[2]Ten. Indo'!$I37</f>
        <v>0</v>
      </c>
      <c r="R34" s="161"/>
      <c r="S34" s="462">
        <f t="shared" si="18"/>
        <v>0</v>
      </c>
      <c r="T34" s="161">
        <f>'[2]Ten. Indo'!$J37</f>
        <v>0</v>
      </c>
      <c r="U34" s="161"/>
      <c r="V34" s="462">
        <f t="shared" si="19"/>
        <v>0</v>
      </c>
      <c r="W34" s="161">
        <f>'[2]Ten. Indo'!$K37</f>
        <v>0</v>
      </c>
      <c r="X34" s="161"/>
      <c r="Y34" s="462">
        <f t="shared" si="20"/>
        <v>0</v>
      </c>
      <c r="Z34" s="168">
        <f t="shared" si="38"/>
        <v>0</v>
      </c>
      <c r="AA34" s="161">
        <f t="shared" si="38"/>
        <v>0</v>
      </c>
      <c r="AB34" s="403">
        <f t="shared" si="21"/>
        <v>0</v>
      </c>
      <c r="AC34" s="168">
        <f t="shared" si="22"/>
        <v>0</v>
      </c>
      <c r="AD34" s="161">
        <f t="shared" si="22"/>
        <v>0</v>
      </c>
      <c r="AE34" s="403">
        <f t="shared" si="23"/>
        <v>0</v>
      </c>
      <c r="AF34" s="161">
        <f>'[2]Ten. Indo'!$L37</f>
        <v>0</v>
      </c>
      <c r="AG34" s="161"/>
      <c r="AH34" s="462">
        <f t="shared" si="24"/>
        <v>0</v>
      </c>
      <c r="AI34" s="161">
        <f>'[2]Ten. Indo'!$M37</f>
        <v>0</v>
      </c>
      <c r="AJ34" s="161"/>
      <c r="AK34" s="462">
        <f t="shared" si="25"/>
        <v>0</v>
      </c>
      <c r="AL34" s="161">
        <f>'[2]Ten. Indo'!$N37</f>
        <v>0</v>
      </c>
      <c r="AM34" s="161"/>
      <c r="AN34" s="444">
        <f t="shared" si="26"/>
        <v>0</v>
      </c>
      <c r="AO34" s="404">
        <f t="shared" si="9"/>
        <v>0</v>
      </c>
      <c r="AP34" s="161">
        <f t="shared" si="9"/>
        <v>0</v>
      </c>
      <c r="AQ34" s="403">
        <f t="shared" si="27"/>
        <v>0</v>
      </c>
      <c r="AR34" s="161">
        <f>'[2]Ten. Indo'!$O37</f>
        <v>0</v>
      </c>
      <c r="AS34" s="161"/>
      <c r="AT34" s="462">
        <f t="shared" si="28"/>
        <v>0</v>
      </c>
      <c r="AU34" s="161">
        <f>'[2]Ten. Indo'!$P37</f>
        <v>0</v>
      </c>
      <c r="AV34" s="161"/>
      <c r="AW34" s="462">
        <f t="shared" si="29"/>
        <v>0</v>
      </c>
      <c r="AX34" s="161">
        <f>'[2]Ten. Indo'!$Q37</f>
        <v>0</v>
      </c>
      <c r="AY34" s="161"/>
      <c r="AZ34" s="444">
        <f t="shared" si="30"/>
        <v>0</v>
      </c>
      <c r="BA34" s="496">
        <f t="shared" si="10"/>
        <v>0</v>
      </c>
      <c r="BB34" s="492">
        <f t="shared" si="10"/>
        <v>0</v>
      </c>
      <c r="BC34" s="364">
        <f t="shared" si="31"/>
        <v>0</v>
      </c>
      <c r="BD34" s="371">
        <f t="shared" si="11"/>
        <v>0</v>
      </c>
      <c r="BE34" s="372">
        <f t="shared" si="12"/>
        <v>0</v>
      </c>
      <c r="BF34" s="372">
        <f t="shared" si="32"/>
        <v>0</v>
      </c>
      <c r="BG34" s="371">
        <f t="shared" si="13"/>
        <v>0</v>
      </c>
      <c r="BH34" s="372">
        <f t="shared" si="13"/>
        <v>0</v>
      </c>
      <c r="BI34" s="372">
        <f t="shared" si="33"/>
        <v>0</v>
      </c>
      <c r="BJ34" s="436"/>
      <c r="BK34" s="160">
        <f>VLOOKUP($B34,Test!$A$5:$J$58,10,0)</f>
        <v>0</v>
      </c>
    </row>
    <row r="35" spans="1:63" s="149" customFormat="1" ht="30" customHeight="1">
      <c r="A35" s="40">
        <f t="shared" si="34"/>
        <v>29</v>
      </c>
      <c r="B35" s="197">
        <v>51601</v>
      </c>
      <c r="C35" s="198" t="s">
        <v>24</v>
      </c>
      <c r="D35" s="151" t="s">
        <v>66</v>
      </c>
      <c r="E35" s="168">
        <f>'[2]Ten. Indo'!$F38</f>
        <v>0</v>
      </c>
      <c r="F35" s="161"/>
      <c r="G35" s="448">
        <f t="shared" si="14"/>
        <v>0</v>
      </c>
      <c r="H35" s="476">
        <f>'[2]Ten. Indo'!$G38</f>
        <v>0</v>
      </c>
      <c r="I35" s="161"/>
      <c r="J35" s="448">
        <f t="shared" si="15"/>
        <v>0</v>
      </c>
      <c r="K35" s="476">
        <f>'[2]Ten. Indo'!$H38</f>
        <v>0</v>
      </c>
      <c r="L35" s="161"/>
      <c r="M35" s="444">
        <f t="shared" si="16"/>
        <v>0</v>
      </c>
      <c r="N35" s="404">
        <f t="shared" si="37"/>
        <v>0</v>
      </c>
      <c r="O35" s="161">
        <f t="shared" si="37"/>
        <v>0</v>
      </c>
      <c r="P35" s="403">
        <f t="shared" si="17"/>
        <v>0</v>
      </c>
      <c r="Q35" s="161">
        <f>'[2]Ten. Indo'!$I38</f>
        <v>0</v>
      </c>
      <c r="R35" s="161"/>
      <c r="S35" s="462">
        <f t="shared" si="18"/>
        <v>0</v>
      </c>
      <c r="T35" s="161">
        <f>'[2]Ten. Indo'!$J38</f>
        <v>0</v>
      </c>
      <c r="U35" s="161"/>
      <c r="V35" s="462">
        <f t="shared" si="19"/>
        <v>0</v>
      </c>
      <c r="W35" s="161">
        <f>'[2]Ten. Indo'!$K38</f>
        <v>0</v>
      </c>
      <c r="X35" s="161"/>
      <c r="Y35" s="462">
        <f t="shared" si="20"/>
        <v>0</v>
      </c>
      <c r="Z35" s="168">
        <f t="shared" si="38"/>
        <v>0</v>
      </c>
      <c r="AA35" s="161">
        <f t="shared" si="38"/>
        <v>0</v>
      </c>
      <c r="AB35" s="403">
        <f t="shared" si="21"/>
        <v>0</v>
      </c>
      <c r="AC35" s="168">
        <f t="shared" si="22"/>
        <v>0</v>
      </c>
      <c r="AD35" s="161">
        <f t="shared" si="22"/>
        <v>0</v>
      </c>
      <c r="AE35" s="403">
        <f t="shared" si="23"/>
        <v>0</v>
      </c>
      <c r="AF35" s="161">
        <f>'[2]Ten. Indo'!$L38</f>
        <v>0</v>
      </c>
      <c r="AG35" s="161"/>
      <c r="AH35" s="462">
        <f t="shared" si="24"/>
        <v>0</v>
      </c>
      <c r="AI35" s="161">
        <f>'[2]Ten. Indo'!$M38</f>
        <v>0</v>
      </c>
      <c r="AJ35" s="161"/>
      <c r="AK35" s="462">
        <f t="shared" si="25"/>
        <v>0</v>
      </c>
      <c r="AL35" s="161">
        <f>'[2]Ten. Indo'!$N38</f>
        <v>0</v>
      </c>
      <c r="AM35" s="161"/>
      <c r="AN35" s="444">
        <f t="shared" si="26"/>
        <v>0</v>
      </c>
      <c r="AO35" s="404">
        <f t="shared" si="9"/>
        <v>0</v>
      </c>
      <c r="AP35" s="161">
        <f t="shared" si="9"/>
        <v>0</v>
      </c>
      <c r="AQ35" s="403">
        <f t="shared" si="27"/>
        <v>0</v>
      </c>
      <c r="AR35" s="161">
        <f>'[2]Ten. Indo'!$O38</f>
        <v>0</v>
      </c>
      <c r="AS35" s="161"/>
      <c r="AT35" s="462">
        <f t="shared" si="28"/>
        <v>0</v>
      </c>
      <c r="AU35" s="161">
        <f>'[2]Ten. Indo'!$P38</f>
        <v>0</v>
      </c>
      <c r="AV35" s="161"/>
      <c r="AW35" s="462">
        <f t="shared" si="29"/>
        <v>0</v>
      </c>
      <c r="AX35" s="161">
        <f>'[2]Ten. Indo'!$Q38</f>
        <v>0</v>
      </c>
      <c r="AY35" s="161"/>
      <c r="AZ35" s="444">
        <f t="shared" si="30"/>
        <v>0</v>
      </c>
      <c r="BA35" s="496">
        <f t="shared" si="10"/>
        <v>0</v>
      </c>
      <c r="BB35" s="492">
        <f t="shared" si="10"/>
        <v>0</v>
      </c>
      <c r="BC35" s="364">
        <f t="shared" si="31"/>
        <v>0</v>
      </c>
      <c r="BD35" s="371">
        <f t="shared" si="11"/>
        <v>0</v>
      </c>
      <c r="BE35" s="372">
        <f t="shared" si="12"/>
        <v>0</v>
      </c>
      <c r="BF35" s="372">
        <f t="shared" si="32"/>
        <v>0</v>
      </c>
      <c r="BG35" s="371">
        <f t="shared" si="13"/>
        <v>0</v>
      </c>
      <c r="BH35" s="372">
        <f t="shared" si="13"/>
        <v>0</v>
      </c>
      <c r="BI35" s="372">
        <f t="shared" si="33"/>
        <v>0</v>
      </c>
      <c r="BJ35" s="436"/>
      <c r="BK35" s="160">
        <f>VLOOKUP($B35,Test!$A$5:$J$58,10,0)</f>
        <v>0</v>
      </c>
    </row>
    <row r="36" spans="1:63" s="149" customFormat="1" ht="30" customHeight="1">
      <c r="A36" s="40">
        <f t="shared" si="34"/>
        <v>30</v>
      </c>
      <c r="B36" s="197">
        <v>51602</v>
      </c>
      <c r="C36" s="198" t="s">
        <v>25</v>
      </c>
      <c r="D36" s="151" t="s">
        <v>67</v>
      </c>
      <c r="E36" s="168">
        <f>'[2]Ten. Indo'!$F39</f>
        <v>0</v>
      </c>
      <c r="F36" s="161"/>
      <c r="G36" s="448">
        <f t="shared" si="14"/>
        <v>0</v>
      </c>
      <c r="H36" s="476">
        <f>'[2]Ten. Indo'!$G39</f>
        <v>0</v>
      </c>
      <c r="I36" s="161"/>
      <c r="J36" s="448">
        <f t="shared" si="15"/>
        <v>0</v>
      </c>
      <c r="K36" s="476">
        <f>'[2]Ten. Indo'!$H39</f>
        <v>0</v>
      </c>
      <c r="L36" s="161"/>
      <c r="M36" s="444">
        <f t="shared" si="16"/>
        <v>0</v>
      </c>
      <c r="N36" s="404">
        <f t="shared" si="37"/>
        <v>0</v>
      </c>
      <c r="O36" s="161">
        <f t="shared" si="37"/>
        <v>0</v>
      </c>
      <c r="P36" s="403">
        <f t="shared" si="17"/>
        <v>0</v>
      </c>
      <c r="Q36" s="161">
        <f>'[2]Ten. Indo'!$I39</f>
        <v>0</v>
      </c>
      <c r="R36" s="161"/>
      <c r="S36" s="462">
        <f t="shared" si="18"/>
        <v>0</v>
      </c>
      <c r="T36" s="161">
        <f>'[2]Ten. Indo'!$J39</f>
        <v>0</v>
      </c>
      <c r="U36" s="161"/>
      <c r="V36" s="462">
        <f t="shared" si="19"/>
        <v>0</v>
      </c>
      <c r="W36" s="161">
        <f>'[2]Ten. Indo'!$K39</f>
        <v>0</v>
      </c>
      <c r="X36" s="161"/>
      <c r="Y36" s="462">
        <f t="shared" si="20"/>
        <v>0</v>
      </c>
      <c r="Z36" s="168">
        <f t="shared" si="38"/>
        <v>0</v>
      </c>
      <c r="AA36" s="161">
        <f t="shared" si="38"/>
        <v>0</v>
      </c>
      <c r="AB36" s="403">
        <f t="shared" si="21"/>
        <v>0</v>
      </c>
      <c r="AC36" s="168">
        <f t="shared" si="22"/>
        <v>0</v>
      </c>
      <c r="AD36" s="161">
        <f t="shared" si="22"/>
        <v>0</v>
      </c>
      <c r="AE36" s="403">
        <f t="shared" si="23"/>
        <v>0</v>
      </c>
      <c r="AF36" s="161">
        <f>'[2]Ten. Indo'!$L39</f>
        <v>0</v>
      </c>
      <c r="AG36" s="161"/>
      <c r="AH36" s="462">
        <f t="shared" si="24"/>
        <v>0</v>
      </c>
      <c r="AI36" s="161">
        <f>'[2]Ten. Indo'!$M39</f>
        <v>0</v>
      </c>
      <c r="AJ36" s="161"/>
      <c r="AK36" s="462">
        <f t="shared" si="25"/>
        <v>0</v>
      </c>
      <c r="AL36" s="161">
        <f>'[2]Ten. Indo'!$N39</f>
        <v>0</v>
      </c>
      <c r="AM36" s="161"/>
      <c r="AN36" s="444">
        <f t="shared" si="26"/>
        <v>0</v>
      </c>
      <c r="AO36" s="404">
        <f t="shared" si="9"/>
        <v>0</v>
      </c>
      <c r="AP36" s="161">
        <f t="shared" si="9"/>
        <v>0</v>
      </c>
      <c r="AQ36" s="403">
        <f t="shared" si="27"/>
        <v>0</v>
      </c>
      <c r="AR36" s="161">
        <f>'[2]Ten. Indo'!$O39</f>
        <v>0</v>
      </c>
      <c r="AS36" s="161"/>
      <c r="AT36" s="462">
        <f t="shared" si="28"/>
        <v>0</v>
      </c>
      <c r="AU36" s="161">
        <f>'[2]Ten. Indo'!$P39</f>
        <v>0</v>
      </c>
      <c r="AV36" s="161"/>
      <c r="AW36" s="462">
        <f t="shared" si="29"/>
        <v>0</v>
      </c>
      <c r="AX36" s="161">
        <f>'[2]Ten. Indo'!$Q39</f>
        <v>0</v>
      </c>
      <c r="AY36" s="161"/>
      <c r="AZ36" s="444">
        <f t="shared" si="30"/>
        <v>0</v>
      </c>
      <c r="BA36" s="496">
        <f t="shared" si="10"/>
        <v>0</v>
      </c>
      <c r="BB36" s="492">
        <f t="shared" si="10"/>
        <v>0</v>
      </c>
      <c r="BC36" s="364">
        <f t="shared" si="31"/>
        <v>0</v>
      </c>
      <c r="BD36" s="371">
        <f t="shared" si="11"/>
        <v>0</v>
      </c>
      <c r="BE36" s="372">
        <f t="shared" si="12"/>
        <v>0</v>
      </c>
      <c r="BF36" s="372">
        <f t="shared" si="32"/>
        <v>0</v>
      </c>
      <c r="BG36" s="371">
        <f t="shared" si="13"/>
        <v>0</v>
      </c>
      <c r="BH36" s="372">
        <f t="shared" si="13"/>
        <v>0</v>
      </c>
      <c r="BI36" s="372">
        <f t="shared" si="33"/>
        <v>0</v>
      </c>
      <c r="BJ36" s="436"/>
      <c r="BK36" s="160">
        <f>VLOOKUP($B36,Test!$A$5:$J$58,10,0)</f>
        <v>0</v>
      </c>
    </row>
    <row r="37" spans="1:63" s="149" customFormat="1" ht="30" customHeight="1">
      <c r="A37" s="40">
        <f t="shared" si="34"/>
        <v>31</v>
      </c>
      <c r="B37" s="197">
        <v>51603</v>
      </c>
      <c r="C37" s="198" t="s">
        <v>26</v>
      </c>
      <c r="D37" s="151" t="s">
        <v>84</v>
      </c>
      <c r="E37" s="168">
        <f>'[2]Ten. Indo'!$F40</f>
        <v>0</v>
      </c>
      <c r="F37" s="161"/>
      <c r="G37" s="448">
        <f t="shared" si="14"/>
        <v>0</v>
      </c>
      <c r="H37" s="476">
        <f>'[2]Ten. Indo'!$G40</f>
        <v>0</v>
      </c>
      <c r="I37" s="161"/>
      <c r="J37" s="448">
        <f t="shared" si="15"/>
        <v>0</v>
      </c>
      <c r="K37" s="476">
        <f>'[2]Ten. Indo'!$H40</f>
        <v>0</v>
      </c>
      <c r="L37" s="161"/>
      <c r="M37" s="444">
        <f t="shared" si="16"/>
        <v>0</v>
      </c>
      <c r="N37" s="404">
        <f t="shared" si="37"/>
        <v>0</v>
      </c>
      <c r="O37" s="161">
        <f t="shared" si="37"/>
        <v>0</v>
      </c>
      <c r="P37" s="403">
        <f t="shared" si="17"/>
        <v>0</v>
      </c>
      <c r="Q37" s="161">
        <f>'[2]Ten. Indo'!$I40</f>
        <v>0</v>
      </c>
      <c r="R37" s="161"/>
      <c r="S37" s="462">
        <f t="shared" si="18"/>
        <v>0</v>
      </c>
      <c r="T37" s="161">
        <f>'[2]Ten. Indo'!$J40</f>
        <v>0</v>
      </c>
      <c r="U37" s="161"/>
      <c r="V37" s="462">
        <f t="shared" si="19"/>
        <v>0</v>
      </c>
      <c r="W37" s="161">
        <f>'[2]Ten. Indo'!$K40</f>
        <v>0</v>
      </c>
      <c r="X37" s="161"/>
      <c r="Y37" s="462">
        <f t="shared" si="20"/>
        <v>0</v>
      </c>
      <c r="Z37" s="168">
        <f t="shared" si="38"/>
        <v>0</v>
      </c>
      <c r="AA37" s="161">
        <f t="shared" si="38"/>
        <v>0</v>
      </c>
      <c r="AB37" s="403">
        <f t="shared" si="21"/>
        <v>0</v>
      </c>
      <c r="AC37" s="168">
        <f t="shared" si="22"/>
        <v>0</v>
      </c>
      <c r="AD37" s="161">
        <f t="shared" si="22"/>
        <v>0</v>
      </c>
      <c r="AE37" s="403">
        <f t="shared" si="23"/>
        <v>0</v>
      </c>
      <c r="AF37" s="161">
        <f>'[2]Ten. Indo'!$L40</f>
        <v>0</v>
      </c>
      <c r="AG37" s="161"/>
      <c r="AH37" s="462">
        <f t="shared" si="24"/>
        <v>0</v>
      </c>
      <c r="AI37" s="161">
        <f>'[2]Ten. Indo'!$M40</f>
        <v>0</v>
      </c>
      <c r="AJ37" s="161"/>
      <c r="AK37" s="462">
        <f t="shared" si="25"/>
        <v>0</v>
      </c>
      <c r="AL37" s="161">
        <f>'[2]Ten. Indo'!$N40</f>
        <v>0</v>
      </c>
      <c r="AM37" s="161"/>
      <c r="AN37" s="444">
        <f t="shared" si="26"/>
        <v>0</v>
      </c>
      <c r="AO37" s="404">
        <f t="shared" si="9"/>
        <v>0</v>
      </c>
      <c r="AP37" s="161">
        <f t="shared" si="9"/>
        <v>0</v>
      </c>
      <c r="AQ37" s="403">
        <f t="shared" si="27"/>
        <v>0</v>
      </c>
      <c r="AR37" s="161">
        <f>'[2]Ten. Indo'!$O40</f>
        <v>0</v>
      </c>
      <c r="AS37" s="161"/>
      <c r="AT37" s="462">
        <f t="shared" si="28"/>
        <v>0</v>
      </c>
      <c r="AU37" s="161">
        <f>'[2]Ten. Indo'!$P40</f>
        <v>0</v>
      </c>
      <c r="AV37" s="161"/>
      <c r="AW37" s="462">
        <f t="shared" si="29"/>
        <v>0</v>
      </c>
      <c r="AX37" s="161">
        <f>'[2]Ten. Indo'!$Q40</f>
        <v>0</v>
      </c>
      <c r="AY37" s="161"/>
      <c r="AZ37" s="444">
        <f t="shared" si="30"/>
        <v>0</v>
      </c>
      <c r="BA37" s="496">
        <f t="shared" si="10"/>
        <v>0</v>
      </c>
      <c r="BB37" s="492">
        <f t="shared" si="10"/>
        <v>0</v>
      </c>
      <c r="BC37" s="364">
        <f t="shared" si="31"/>
        <v>0</v>
      </c>
      <c r="BD37" s="371">
        <f t="shared" si="11"/>
        <v>0</v>
      </c>
      <c r="BE37" s="372">
        <f t="shared" si="12"/>
        <v>0</v>
      </c>
      <c r="BF37" s="372">
        <f t="shared" si="32"/>
        <v>0</v>
      </c>
      <c r="BG37" s="371">
        <f t="shared" si="13"/>
        <v>0</v>
      </c>
      <c r="BH37" s="372">
        <f t="shared" si="13"/>
        <v>0</v>
      </c>
      <c r="BI37" s="372">
        <f t="shared" si="33"/>
        <v>0</v>
      </c>
      <c r="BJ37" s="436"/>
      <c r="BK37" s="160">
        <f>VLOOKUP($B37,Test!$A$5:$J$58,10,0)</f>
        <v>0</v>
      </c>
    </row>
    <row r="38" spans="1:63" s="149" customFormat="1" ht="30" customHeight="1">
      <c r="A38" s="40">
        <f t="shared" si="34"/>
        <v>32</v>
      </c>
      <c r="B38" s="197">
        <v>51604</v>
      </c>
      <c r="C38" s="198" t="s">
        <v>27</v>
      </c>
      <c r="D38" s="151" t="s">
        <v>68</v>
      </c>
      <c r="E38" s="168">
        <f>'[2]Ten. Indo'!$F41</f>
        <v>0</v>
      </c>
      <c r="F38" s="161"/>
      <c r="G38" s="448">
        <f t="shared" si="14"/>
        <v>0</v>
      </c>
      <c r="H38" s="476">
        <f>'[2]Ten. Indo'!$G41</f>
        <v>0</v>
      </c>
      <c r="I38" s="161"/>
      <c r="J38" s="448">
        <f t="shared" si="15"/>
        <v>0</v>
      </c>
      <c r="K38" s="476">
        <f>'[2]Ten. Indo'!$H41</f>
        <v>0</v>
      </c>
      <c r="L38" s="161"/>
      <c r="M38" s="444">
        <f t="shared" si="16"/>
        <v>0</v>
      </c>
      <c r="N38" s="404">
        <f t="shared" si="37"/>
        <v>0</v>
      </c>
      <c r="O38" s="161">
        <f t="shared" si="37"/>
        <v>0</v>
      </c>
      <c r="P38" s="403">
        <f t="shared" si="17"/>
        <v>0</v>
      </c>
      <c r="Q38" s="161">
        <f>'[2]Ten. Indo'!$I41</f>
        <v>0</v>
      </c>
      <c r="R38" s="161"/>
      <c r="S38" s="462">
        <f t="shared" si="18"/>
        <v>0</v>
      </c>
      <c r="T38" s="161">
        <f>'[2]Ten. Indo'!$J41</f>
        <v>0</v>
      </c>
      <c r="U38" s="161"/>
      <c r="V38" s="462">
        <f t="shared" si="19"/>
        <v>0</v>
      </c>
      <c r="W38" s="161">
        <f>'[2]Ten. Indo'!$K41</f>
        <v>0</v>
      </c>
      <c r="X38" s="161"/>
      <c r="Y38" s="462">
        <f t="shared" si="20"/>
        <v>0</v>
      </c>
      <c r="Z38" s="168">
        <f t="shared" si="38"/>
        <v>0</v>
      </c>
      <c r="AA38" s="161">
        <f t="shared" si="38"/>
        <v>0</v>
      </c>
      <c r="AB38" s="403">
        <f t="shared" si="21"/>
        <v>0</v>
      </c>
      <c r="AC38" s="168">
        <f t="shared" si="22"/>
        <v>0</v>
      </c>
      <c r="AD38" s="161">
        <f t="shared" si="22"/>
        <v>0</v>
      </c>
      <c r="AE38" s="403">
        <f t="shared" si="23"/>
        <v>0</v>
      </c>
      <c r="AF38" s="161">
        <f>'[2]Ten. Indo'!$L41</f>
        <v>0</v>
      </c>
      <c r="AG38" s="161"/>
      <c r="AH38" s="462">
        <f t="shared" si="24"/>
        <v>0</v>
      </c>
      <c r="AI38" s="161">
        <f>'[2]Ten. Indo'!$M41</f>
        <v>0</v>
      </c>
      <c r="AJ38" s="161"/>
      <c r="AK38" s="462">
        <f t="shared" si="25"/>
        <v>0</v>
      </c>
      <c r="AL38" s="161">
        <f>'[2]Ten. Indo'!$N41</f>
        <v>0</v>
      </c>
      <c r="AM38" s="161"/>
      <c r="AN38" s="444">
        <f t="shared" si="26"/>
        <v>0</v>
      </c>
      <c r="AO38" s="404">
        <f t="shared" si="9"/>
        <v>0</v>
      </c>
      <c r="AP38" s="161">
        <f t="shared" si="9"/>
        <v>0</v>
      </c>
      <c r="AQ38" s="403">
        <f t="shared" si="27"/>
        <v>0</v>
      </c>
      <c r="AR38" s="161">
        <f>'[2]Ten. Indo'!$O41</f>
        <v>0</v>
      </c>
      <c r="AS38" s="161"/>
      <c r="AT38" s="462">
        <f t="shared" si="28"/>
        <v>0</v>
      </c>
      <c r="AU38" s="161">
        <f>'[2]Ten. Indo'!$P41</f>
        <v>0</v>
      </c>
      <c r="AV38" s="161"/>
      <c r="AW38" s="462">
        <f t="shared" si="29"/>
        <v>0</v>
      </c>
      <c r="AX38" s="161">
        <f>'[2]Ten. Indo'!$Q41</f>
        <v>0</v>
      </c>
      <c r="AY38" s="161"/>
      <c r="AZ38" s="444">
        <f t="shared" si="30"/>
        <v>0</v>
      </c>
      <c r="BA38" s="496">
        <f t="shared" si="10"/>
        <v>0</v>
      </c>
      <c r="BB38" s="492">
        <f t="shared" si="10"/>
        <v>0</v>
      </c>
      <c r="BC38" s="364">
        <f t="shared" si="31"/>
        <v>0</v>
      </c>
      <c r="BD38" s="371">
        <f t="shared" si="11"/>
        <v>0</v>
      </c>
      <c r="BE38" s="372">
        <f t="shared" si="12"/>
        <v>0</v>
      </c>
      <c r="BF38" s="372">
        <f t="shared" si="32"/>
        <v>0</v>
      </c>
      <c r="BG38" s="371">
        <f t="shared" si="13"/>
        <v>0</v>
      </c>
      <c r="BH38" s="372">
        <f t="shared" si="13"/>
        <v>0</v>
      </c>
      <c r="BI38" s="372">
        <f t="shared" si="33"/>
        <v>0</v>
      </c>
      <c r="BJ38" s="436"/>
      <c r="BK38" s="160">
        <f>VLOOKUP($B38,Test!$A$5:$J$58,10,0)</f>
        <v>0</v>
      </c>
    </row>
    <row r="39" spans="1:63" s="149" customFormat="1" ht="30" customHeight="1">
      <c r="A39" s="40">
        <f t="shared" si="34"/>
        <v>33</v>
      </c>
      <c r="B39" s="197">
        <v>51605</v>
      </c>
      <c r="C39" s="198" t="s">
        <v>28</v>
      </c>
      <c r="D39" s="151" t="s">
        <v>85</v>
      </c>
      <c r="E39" s="168">
        <f>'[2]Ten. Indo'!$F42</f>
        <v>0</v>
      </c>
      <c r="F39" s="161"/>
      <c r="G39" s="448">
        <f t="shared" si="14"/>
        <v>0</v>
      </c>
      <c r="H39" s="476">
        <f>'[2]Ten. Indo'!$G42</f>
        <v>0</v>
      </c>
      <c r="I39" s="161"/>
      <c r="J39" s="448">
        <f t="shared" si="15"/>
        <v>0</v>
      </c>
      <c r="K39" s="476">
        <f>'[2]Ten. Indo'!$H42</f>
        <v>0</v>
      </c>
      <c r="L39" s="161"/>
      <c r="M39" s="444">
        <f t="shared" si="16"/>
        <v>0</v>
      </c>
      <c r="N39" s="404">
        <f t="shared" si="37"/>
        <v>0</v>
      </c>
      <c r="O39" s="161">
        <f t="shared" si="37"/>
        <v>0</v>
      </c>
      <c r="P39" s="403">
        <f t="shared" si="17"/>
        <v>0</v>
      </c>
      <c r="Q39" s="161">
        <f>'[2]Ten. Indo'!$I42</f>
        <v>0</v>
      </c>
      <c r="R39" s="161"/>
      <c r="S39" s="462">
        <f t="shared" si="18"/>
        <v>0</v>
      </c>
      <c r="T39" s="161">
        <f>'[2]Ten. Indo'!$J42</f>
        <v>0</v>
      </c>
      <c r="U39" s="161"/>
      <c r="V39" s="462">
        <f t="shared" si="19"/>
        <v>0</v>
      </c>
      <c r="W39" s="161">
        <f>'[2]Ten. Indo'!$K42</f>
        <v>0</v>
      </c>
      <c r="X39" s="161"/>
      <c r="Y39" s="462">
        <f t="shared" si="20"/>
        <v>0</v>
      </c>
      <c r="Z39" s="168">
        <f t="shared" si="38"/>
        <v>0</v>
      </c>
      <c r="AA39" s="161">
        <f t="shared" si="38"/>
        <v>0</v>
      </c>
      <c r="AB39" s="403">
        <f t="shared" si="21"/>
        <v>0</v>
      </c>
      <c r="AC39" s="168">
        <f t="shared" si="22"/>
        <v>0</v>
      </c>
      <c r="AD39" s="161">
        <f t="shared" si="22"/>
        <v>0</v>
      </c>
      <c r="AE39" s="403">
        <f t="shared" si="23"/>
        <v>0</v>
      </c>
      <c r="AF39" s="161">
        <f>'[2]Ten. Indo'!$L42</f>
        <v>0</v>
      </c>
      <c r="AG39" s="161"/>
      <c r="AH39" s="462">
        <f t="shared" si="24"/>
        <v>0</v>
      </c>
      <c r="AI39" s="161">
        <f>'[2]Ten. Indo'!$M42</f>
        <v>0</v>
      </c>
      <c r="AJ39" s="161"/>
      <c r="AK39" s="462">
        <f t="shared" si="25"/>
        <v>0</v>
      </c>
      <c r="AL39" s="161">
        <f>'[2]Ten. Indo'!$N42</f>
        <v>0</v>
      </c>
      <c r="AM39" s="161"/>
      <c r="AN39" s="444">
        <f t="shared" si="26"/>
        <v>0</v>
      </c>
      <c r="AO39" s="404">
        <f t="shared" si="9"/>
        <v>0</v>
      </c>
      <c r="AP39" s="161">
        <f t="shared" si="9"/>
        <v>0</v>
      </c>
      <c r="AQ39" s="403">
        <f t="shared" si="27"/>
        <v>0</v>
      </c>
      <c r="AR39" s="161">
        <f>'[2]Ten. Indo'!$O42</f>
        <v>0</v>
      </c>
      <c r="AS39" s="161"/>
      <c r="AT39" s="462">
        <f t="shared" si="28"/>
        <v>0</v>
      </c>
      <c r="AU39" s="161">
        <f>'[2]Ten. Indo'!$P42</f>
        <v>0</v>
      </c>
      <c r="AV39" s="161"/>
      <c r="AW39" s="462">
        <f t="shared" si="29"/>
        <v>0</v>
      </c>
      <c r="AX39" s="161">
        <f>'[2]Ten. Indo'!$Q42</f>
        <v>0</v>
      </c>
      <c r="AY39" s="161"/>
      <c r="AZ39" s="444">
        <f t="shared" si="30"/>
        <v>0</v>
      </c>
      <c r="BA39" s="496">
        <f t="shared" si="10"/>
        <v>0</v>
      </c>
      <c r="BB39" s="492">
        <f t="shared" si="10"/>
        <v>0</v>
      </c>
      <c r="BC39" s="364">
        <f t="shared" si="31"/>
        <v>0</v>
      </c>
      <c r="BD39" s="371">
        <f t="shared" si="11"/>
        <v>0</v>
      </c>
      <c r="BE39" s="372">
        <f t="shared" si="12"/>
        <v>0</v>
      </c>
      <c r="BF39" s="372">
        <f t="shared" si="32"/>
        <v>0</v>
      </c>
      <c r="BG39" s="371">
        <f t="shared" si="13"/>
        <v>0</v>
      </c>
      <c r="BH39" s="372">
        <f t="shared" si="13"/>
        <v>0</v>
      </c>
      <c r="BI39" s="372">
        <f t="shared" si="33"/>
        <v>0</v>
      </c>
      <c r="BJ39" s="436"/>
      <c r="BK39" s="160">
        <f>VLOOKUP($B39,Test!$A$5:$J$58,10,0)</f>
        <v>0</v>
      </c>
    </row>
    <row r="40" spans="1:63" s="149" customFormat="1" ht="30" customHeight="1">
      <c r="A40" s="40">
        <f t="shared" si="34"/>
        <v>34</v>
      </c>
      <c r="B40" s="197">
        <v>51606</v>
      </c>
      <c r="C40" s="198" t="s">
        <v>29</v>
      </c>
      <c r="D40" s="151" t="s">
        <v>69</v>
      </c>
      <c r="E40" s="168">
        <f>'[2]Ten. Indo'!$F43</f>
        <v>0</v>
      </c>
      <c r="F40" s="161"/>
      <c r="G40" s="448">
        <f t="shared" si="14"/>
        <v>0</v>
      </c>
      <c r="H40" s="476">
        <f>'[2]Ten. Indo'!$G43</f>
        <v>0</v>
      </c>
      <c r="I40" s="161"/>
      <c r="J40" s="448">
        <f t="shared" si="15"/>
        <v>0</v>
      </c>
      <c r="K40" s="476">
        <f>'[2]Ten. Indo'!$H43</f>
        <v>0</v>
      </c>
      <c r="L40" s="161"/>
      <c r="M40" s="444">
        <f t="shared" si="16"/>
        <v>0</v>
      </c>
      <c r="N40" s="404">
        <f>+E40+H40+K40</f>
        <v>0</v>
      </c>
      <c r="O40" s="161">
        <f>+F40+I40+L40</f>
        <v>0</v>
      </c>
      <c r="P40" s="403">
        <f t="shared" si="17"/>
        <v>0</v>
      </c>
      <c r="Q40" s="161">
        <f>'[2]Ten. Indo'!$I43</f>
        <v>0</v>
      </c>
      <c r="R40" s="161"/>
      <c r="S40" s="462">
        <f t="shared" si="18"/>
        <v>0</v>
      </c>
      <c r="T40" s="161">
        <f>'[2]Ten. Indo'!$J43</f>
        <v>0</v>
      </c>
      <c r="U40" s="161"/>
      <c r="V40" s="462">
        <f t="shared" si="19"/>
        <v>0</v>
      </c>
      <c r="W40" s="161">
        <f>'[2]Ten. Indo'!$K43</f>
        <v>0</v>
      </c>
      <c r="X40" s="161"/>
      <c r="Y40" s="462">
        <f t="shared" si="20"/>
        <v>0</v>
      </c>
      <c r="Z40" s="168">
        <f>+Q40+T40+W40</f>
        <v>0</v>
      </c>
      <c r="AA40" s="161">
        <f>+R40+U40+X40</f>
        <v>0</v>
      </c>
      <c r="AB40" s="403">
        <f t="shared" si="21"/>
        <v>0</v>
      </c>
      <c r="AC40" s="168">
        <f t="shared" si="22"/>
        <v>0</v>
      </c>
      <c r="AD40" s="161">
        <f t="shared" si="22"/>
        <v>0</v>
      </c>
      <c r="AE40" s="403">
        <f t="shared" si="23"/>
        <v>0</v>
      </c>
      <c r="AF40" s="161">
        <f>'[2]Ten. Indo'!$L43</f>
        <v>0</v>
      </c>
      <c r="AG40" s="161"/>
      <c r="AH40" s="462">
        <f t="shared" si="24"/>
        <v>0</v>
      </c>
      <c r="AI40" s="161">
        <f>'[2]Ten. Indo'!$M43</f>
        <v>0</v>
      </c>
      <c r="AJ40" s="161"/>
      <c r="AK40" s="462">
        <f t="shared" si="25"/>
        <v>0</v>
      </c>
      <c r="AL40" s="161">
        <f>'[2]Ten. Indo'!$N43</f>
        <v>0</v>
      </c>
      <c r="AM40" s="161"/>
      <c r="AN40" s="444">
        <f t="shared" si="26"/>
        <v>0</v>
      </c>
      <c r="AO40" s="404">
        <f t="shared" si="9"/>
        <v>0</v>
      </c>
      <c r="AP40" s="161">
        <f t="shared" si="9"/>
        <v>0</v>
      </c>
      <c r="AQ40" s="403">
        <f t="shared" si="27"/>
        <v>0</v>
      </c>
      <c r="AR40" s="161">
        <f>'[2]Ten. Indo'!$O43</f>
        <v>0</v>
      </c>
      <c r="AS40" s="161"/>
      <c r="AT40" s="462">
        <f t="shared" si="28"/>
        <v>0</v>
      </c>
      <c r="AU40" s="161">
        <f>'[2]Ten. Indo'!$P43</f>
        <v>0</v>
      </c>
      <c r="AV40" s="161"/>
      <c r="AW40" s="462">
        <f t="shared" si="29"/>
        <v>0</v>
      </c>
      <c r="AX40" s="161">
        <f>'[2]Ten. Indo'!$Q43</f>
        <v>0</v>
      </c>
      <c r="AY40" s="161"/>
      <c r="AZ40" s="444">
        <f t="shared" si="30"/>
        <v>0</v>
      </c>
      <c r="BA40" s="496">
        <f t="shared" si="10"/>
        <v>0</v>
      </c>
      <c r="BB40" s="492">
        <f t="shared" si="10"/>
        <v>0</v>
      </c>
      <c r="BC40" s="364">
        <f t="shared" si="31"/>
        <v>0</v>
      </c>
      <c r="BD40" s="371">
        <f t="shared" si="11"/>
        <v>0</v>
      </c>
      <c r="BE40" s="372">
        <f t="shared" si="12"/>
        <v>0</v>
      </c>
      <c r="BF40" s="372">
        <f t="shared" si="32"/>
        <v>0</v>
      </c>
      <c r="BG40" s="371">
        <f t="shared" si="13"/>
        <v>0</v>
      </c>
      <c r="BH40" s="372">
        <f t="shared" si="13"/>
        <v>0</v>
      </c>
      <c r="BI40" s="372">
        <f t="shared" si="33"/>
        <v>0</v>
      </c>
      <c r="BJ40" s="436"/>
      <c r="BK40" s="160">
        <f>VLOOKUP($B40,Test!$A$5:$J$58,10,0)</f>
        <v>0</v>
      </c>
    </row>
    <row r="41" spans="1:63" s="149" customFormat="1" ht="30" customHeight="1">
      <c r="A41" s="40">
        <f t="shared" si="34"/>
        <v>35</v>
      </c>
      <c r="B41" s="197">
        <v>51607</v>
      </c>
      <c r="C41" s="198" t="s">
        <v>328</v>
      </c>
      <c r="D41" s="151" t="s">
        <v>70</v>
      </c>
      <c r="E41" s="168">
        <f>'[2]Ten. Indo'!$F44</f>
        <v>0</v>
      </c>
      <c r="F41" s="161"/>
      <c r="G41" s="448">
        <f t="shared" si="14"/>
        <v>0</v>
      </c>
      <c r="H41" s="476">
        <f>'[2]Ten. Indo'!$G44</f>
        <v>0</v>
      </c>
      <c r="I41" s="161"/>
      <c r="J41" s="448">
        <f t="shared" si="15"/>
        <v>0</v>
      </c>
      <c r="K41" s="476">
        <f>'[2]Ten. Indo'!$H44</f>
        <v>0</v>
      </c>
      <c r="L41" s="161"/>
      <c r="M41" s="444">
        <f t="shared" si="16"/>
        <v>0</v>
      </c>
      <c r="N41" s="404">
        <f t="shared" ref="N41:O53" si="39">+E41+H41+K41</f>
        <v>0</v>
      </c>
      <c r="O41" s="161">
        <f t="shared" si="39"/>
        <v>0</v>
      </c>
      <c r="P41" s="403">
        <f t="shared" si="17"/>
        <v>0</v>
      </c>
      <c r="Q41" s="161">
        <f>'[2]Ten. Indo'!$I44</f>
        <v>0</v>
      </c>
      <c r="R41" s="161"/>
      <c r="S41" s="462">
        <f t="shared" si="18"/>
        <v>0</v>
      </c>
      <c r="T41" s="161">
        <f>'[2]Ten. Indo'!$J44</f>
        <v>0</v>
      </c>
      <c r="U41" s="161"/>
      <c r="V41" s="462">
        <f t="shared" si="19"/>
        <v>0</v>
      </c>
      <c r="W41" s="161">
        <f>'[2]Ten. Indo'!$K44</f>
        <v>0</v>
      </c>
      <c r="X41" s="161"/>
      <c r="Y41" s="462">
        <f t="shared" si="20"/>
        <v>0</v>
      </c>
      <c r="Z41" s="168">
        <f t="shared" ref="Z41:AA53" si="40">+Q41+T41+W41</f>
        <v>0</v>
      </c>
      <c r="AA41" s="161">
        <f t="shared" si="40"/>
        <v>0</v>
      </c>
      <c r="AB41" s="403">
        <f t="shared" si="21"/>
        <v>0</v>
      </c>
      <c r="AC41" s="168">
        <f t="shared" si="22"/>
        <v>0</v>
      </c>
      <c r="AD41" s="161">
        <f t="shared" si="22"/>
        <v>0</v>
      </c>
      <c r="AE41" s="403">
        <f t="shared" si="23"/>
        <v>0</v>
      </c>
      <c r="AF41" s="161">
        <f>'[2]Ten. Indo'!$L44</f>
        <v>0</v>
      </c>
      <c r="AG41" s="161"/>
      <c r="AH41" s="462">
        <f t="shared" si="24"/>
        <v>0</v>
      </c>
      <c r="AI41" s="161">
        <f>'[2]Ten. Indo'!$M44</f>
        <v>0</v>
      </c>
      <c r="AJ41" s="161"/>
      <c r="AK41" s="462">
        <f t="shared" si="25"/>
        <v>0</v>
      </c>
      <c r="AL41" s="161">
        <f>'[2]Ten. Indo'!$N44</f>
        <v>0</v>
      </c>
      <c r="AM41" s="161"/>
      <c r="AN41" s="444">
        <f t="shared" si="26"/>
        <v>0</v>
      </c>
      <c r="AO41" s="404">
        <f t="shared" si="9"/>
        <v>0</v>
      </c>
      <c r="AP41" s="161">
        <f t="shared" si="9"/>
        <v>0</v>
      </c>
      <c r="AQ41" s="403">
        <f t="shared" si="27"/>
        <v>0</v>
      </c>
      <c r="AR41" s="161">
        <f>'[2]Ten. Indo'!$O44</f>
        <v>0</v>
      </c>
      <c r="AS41" s="161"/>
      <c r="AT41" s="462">
        <f t="shared" si="28"/>
        <v>0</v>
      </c>
      <c r="AU41" s="161">
        <f>'[2]Ten. Indo'!$P44</f>
        <v>0</v>
      </c>
      <c r="AV41" s="161"/>
      <c r="AW41" s="462">
        <f t="shared" si="29"/>
        <v>0</v>
      </c>
      <c r="AX41" s="161">
        <f>'[2]Ten. Indo'!$Q44</f>
        <v>0</v>
      </c>
      <c r="AY41" s="161"/>
      <c r="AZ41" s="444">
        <f t="shared" si="30"/>
        <v>0</v>
      </c>
      <c r="BA41" s="496">
        <f t="shared" si="10"/>
        <v>0</v>
      </c>
      <c r="BB41" s="492">
        <f t="shared" si="10"/>
        <v>0</v>
      </c>
      <c r="BC41" s="364">
        <f t="shared" si="31"/>
        <v>0</v>
      </c>
      <c r="BD41" s="371">
        <f t="shared" si="11"/>
        <v>0</v>
      </c>
      <c r="BE41" s="372">
        <f t="shared" si="12"/>
        <v>0</v>
      </c>
      <c r="BF41" s="372">
        <f t="shared" si="32"/>
        <v>0</v>
      </c>
      <c r="BG41" s="371">
        <f t="shared" si="13"/>
        <v>0</v>
      </c>
      <c r="BH41" s="372">
        <f t="shared" si="13"/>
        <v>0</v>
      </c>
      <c r="BI41" s="372">
        <f t="shared" si="33"/>
        <v>0</v>
      </c>
      <c r="BJ41" s="436"/>
      <c r="BK41" s="160">
        <f>VLOOKUP($B41,Test!$A$5:$J$58,10,0)</f>
        <v>0</v>
      </c>
    </row>
    <row r="42" spans="1:63" s="149" customFormat="1" ht="30" customHeight="1">
      <c r="A42" s="40">
        <f t="shared" si="34"/>
        <v>36</v>
      </c>
      <c r="B42" s="197">
        <v>51608</v>
      </c>
      <c r="C42" s="198" t="s">
        <v>31</v>
      </c>
      <c r="D42" s="151" t="s">
        <v>71</v>
      </c>
      <c r="E42" s="168">
        <f>'[2]Ten. Indo'!$F45</f>
        <v>0</v>
      </c>
      <c r="F42" s="161"/>
      <c r="G42" s="448">
        <f t="shared" si="14"/>
        <v>0</v>
      </c>
      <c r="H42" s="476">
        <f>'[2]Ten. Indo'!$G45</f>
        <v>0</v>
      </c>
      <c r="I42" s="161"/>
      <c r="J42" s="448">
        <f t="shared" si="15"/>
        <v>0</v>
      </c>
      <c r="K42" s="476">
        <f>'[2]Ten. Indo'!$H45</f>
        <v>0</v>
      </c>
      <c r="L42" s="161"/>
      <c r="M42" s="444">
        <f t="shared" si="16"/>
        <v>0</v>
      </c>
      <c r="N42" s="404">
        <f t="shared" si="39"/>
        <v>0</v>
      </c>
      <c r="O42" s="161">
        <f t="shared" si="39"/>
        <v>0</v>
      </c>
      <c r="P42" s="403">
        <f t="shared" si="17"/>
        <v>0</v>
      </c>
      <c r="Q42" s="161">
        <f>'[2]Ten. Indo'!$I45</f>
        <v>0</v>
      </c>
      <c r="R42" s="161"/>
      <c r="S42" s="462">
        <f t="shared" si="18"/>
        <v>0</v>
      </c>
      <c r="T42" s="161">
        <f>'[2]Ten. Indo'!$J45</f>
        <v>0</v>
      </c>
      <c r="U42" s="161"/>
      <c r="V42" s="462">
        <f t="shared" si="19"/>
        <v>0</v>
      </c>
      <c r="W42" s="161">
        <f>'[2]Ten. Indo'!$K45</f>
        <v>0</v>
      </c>
      <c r="X42" s="161"/>
      <c r="Y42" s="462">
        <f t="shared" si="20"/>
        <v>0</v>
      </c>
      <c r="Z42" s="168">
        <f t="shared" si="40"/>
        <v>0</v>
      </c>
      <c r="AA42" s="161">
        <f t="shared" si="40"/>
        <v>0</v>
      </c>
      <c r="AB42" s="403">
        <f t="shared" si="21"/>
        <v>0</v>
      </c>
      <c r="AC42" s="168">
        <f t="shared" si="22"/>
        <v>0</v>
      </c>
      <c r="AD42" s="161">
        <f t="shared" si="22"/>
        <v>0</v>
      </c>
      <c r="AE42" s="403">
        <f t="shared" si="23"/>
        <v>0</v>
      </c>
      <c r="AF42" s="161">
        <f>'[2]Ten. Indo'!$L45</f>
        <v>0</v>
      </c>
      <c r="AG42" s="161"/>
      <c r="AH42" s="462">
        <f t="shared" si="24"/>
        <v>0</v>
      </c>
      <c r="AI42" s="161">
        <f>'[2]Ten. Indo'!$M45</f>
        <v>0</v>
      </c>
      <c r="AJ42" s="161"/>
      <c r="AK42" s="462">
        <f t="shared" si="25"/>
        <v>0</v>
      </c>
      <c r="AL42" s="161">
        <f>'[2]Ten. Indo'!$N45</f>
        <v>0</v>
      </c>
      <c r="AM42" s="161"/>
      <c r="AN42" s="444">
        <f t="shared" si="26"/>
        <v>0</v>
      </c>
      <c r="AO42" s="404">
        <f t="shared" si="9"/>
        <v>0</v>
      </c>
      <c r="AP42" s="161">
        <f t="shared" si="9"/>
        <v>0</v>
      </c>
      <c r="AQ42" s="403">
        <f t="shared" si="27"/>
        <v>0</v>
      </c>
      <c r="AR42" s="161">
        <f>'[2]Ten. Indo'!$O45</f>
        <v>0</v>
      </c>
      <c r="AS42" s="161"/>
      <c r="AT42" s="462">
        <f t="shared" si="28"/>
        <v>0</v>
      </c>
      <c r="AU42" s="161">
        <f>'[2]Ten. Indo'!$P45</f>
        <v>0</v>
      </c>
      <c r="AV42" s="161"/>
      <c r="AW42" s="462">
        <f t="shared" si="29"/>
        <v>0</v>
      </c>
      <c r="AX42" s="161">
        <f>'[2]Ten. Indo'!$Q45</f>
        <v>0</v>
      </c>
      <c r="AY42" s="161"/>
      <c r="AZ42" s="444">
        <f t="shared" si="30"/>
        <v>0</v>
      </c>
      <c r="BA42" s="496">
        <f t="shared" si="10"/>
        <v>0</v>
      </c>
      <c r="BB42" s="492">
        <f t="shared" si="10"/>
        <v>0</v>
      </c>
      <c r="BC42" s="364">
        <f t="shared" si="31"/>
        <v>0</v>
      </c>
      <c r="BD42" s="371">
        <f t="shared" si="11"/>
        <v>0</v>
      </c>
      <c r="BE42" s="372">
        <f t="shared" si="12"/>
        <v>0</v>
      </c>
      <c r="BF42" s="372">
        <f t="shared" si="32"/>
        <v>0</v>
      </c>
      <c r="BG42" s="371">
        <f t="shared" si="13"/>
        <v>0</v>
      </c>
      <c r="BH42" s="372">
        <f t="shared" si="13"/>
        <v>0</v>
      </c>
      <c r="BI42" s="372">
        <f t="shared" si="33"/>
        <v>0</v>
      </c>
      <c r="BJ42" s="436"/>
      <c r="BK42" s="160">
        <f>VLOOKUP($B42,Test!$A$5:$J$58,10,0)</f>
        <v>0</v>
      </c>
    </row>
    <row r="43" spans="1:63" s="149" customFormat="1" ht="30" customHeight="1">
      <c r="A43" s="40">
        <f t="shared" si="34"/>
        <v>37</v>
      </c>
      <c r="B43" s="197">
        <v>51609</v>
      </c>
      <c r="C43" s="198" t="s">
        <v>32</v>
      </c>
      <c r="D43" s="151" t="s">
        <v>72</v>
      </c>
      <c r="E43" s="168">
        <f>'[2]Ten. Indo'!$F46</f>
        <v>0</v>
      </c>
      <c r="F43" s="161"/>
      <c r="G43" s="448">
        <f t="shared" si="14"/>
        <v>0</v>
      </c>
      <c r="H43" s="476">
        <f>'[2]Ten. Indo'!$G46</f>
        <v>0</v>
      </c>
      <c r="I43" s="161"/>
      <c r="J43" s="448">
        <f t="shared" si="15"/>
        <v>0</v>
      </c>
      <c r="K43" s="476">
        <f>'[2]Ten. Indo'!$H46</f>
        <v>0</v>
      </c>
      <c r="L43" s="161"/>
      <c r="M43" s="444">
        <f t="shared" si="16"/>
        <v>0</v>
      </c>
      <c r="N43" s="404">
        <f t="shared" si="39"/>
        <v>0</v>
      </c>
      <c r="O43" s="161">
        <f t="shared" si="39"/>
        <v>0</v>
      </c>
      <c r="P43" s="403">
        <f t="shared" si="17"/>
        <v>0</v>
      </c>
      <c r="Q43" s="161">
        <f>'[2]Ten. Indo'!$I46</f>
        <v>0</v>
      </c>
      <c r="R43" s="161"/>
      <c r="S43" s="462">
        <f t="shared" si="18"/>
        <v>0</v>
      </c>
      <c r="T43" s="161">
        <f>'[2]Ten. Indo'!$J46</f>
        <v>0</v>
      </c>
      <c r="U43" s="161"/>
      <c r="V43" s="462">
        <f t="shared" si="19"/>
        <v>0</v>
      </c>
      <c r="W43" s="161">
        <f>'[2]Ten. Indo'!$K46</f>
        <v>0</v>
      </c>
      <c r="X43" s="161"/>
      <c r="Y43" s="462">
        <f t="shared" si="20"/>
        <v>0</v>
      </c>
      <c r="Z43" s="168">
        <f t="shared" si="40"/>
        <v>0</v>
      </c>
      <c r="AA43" s="161">
        <f t="shared" si="40"/>
        <v>0</v>
      </c>
      <c r="AB43" s="403">
        <f t="shared" si="21"/>
        <v>0</v>
      </c>
      <c r="AC43" s="168">
        <f t="shared" si="22"/>
        <v>0</v>
      </c>
      <c r="AD43" s="161">
        <f t="shared" si="22"/>
        <v>0</v>
      </c>
      <c r="AE43" s="403">
        <f t="shared" si="23"/>
        <v>0</v>
      </c>
      <c r="AF43" s="161">
        <f>'[2]Ten. Indo'!$L46</f>
        <v>0</v>
      </c>
      <c r="AG43" s="161"/>
      <c r="AH43" s="462">
        <f t="shared" si="24"/>
        <v>0</v>
      </c>
      <c r="AI43" s="161">
        <f>'[2]Ten. Indo'!$M46</f>
        <v>0</v>
      </c>
      <c r="AJ43" s="161"/>
      <c r="AK43" s="462">
        <f t="shared" si="25"/>
        <v>0</v>
      </c>
      <c r="AL43" s="161">
        <f>'[2]Ten. Indo'!$N46</f>
        <v>0</v>
      </c>
      <c r="AM43" s="161"/>
      <c r="AN43" s="444">
        <f t="shared" si="26"/>
        <v>0</v>
      </c>
      <c r="AO43" s="404">
        <f t="shared" si="9"/>
        <v>0</v>
      </c>
      <c r="AP43" s="161">
        <f t="shared" si="9"/>
        <v>0</v>
      </c>
      <c r="AQ43" s="403">
        <f t="shared" si="27"/>
        <v>0</v>
      </c>
      <c r="AR43" s="161">
        <f>'[2]Ten. Indo'!$O46</f>
        <v>0</v>
      </c>
      <c r="AS43" s="161"/>
      <c r="AT43" s="462">
        <f t="shared" si="28"/>
        <v>0</v>
      </c>
      <c r="AU43" s="161">
        <f>'[2]Ten. Indo'!$P46</f>
        <v>0</v>
      </c>
      <c r="AV43" s="161"/>
      <c r="AW43" s="462">
        <f t="shared" si="29"/>
        <v>0</v>
      </c>
      <c r="AX43" s="161">
        <f>'[2]Ten. Indo'!$Q46</f>
        <v>0</v>
      </c>
      <c r="AY43" s="161"/>
      <c r="AZ43" s="444">
        <f t="shared" si="30"/>
        <v>0</v>
      </c>
      <c r="BA43" s="496">
        <f t="shared" si="10"/>
        <v>0</v>
      </c>
      <c r="BB43" s="492">
        <f t="shared" si="10"/>
        <v>0</v>
      </c>
      <c r="BC43" s="364">
        <f t="shared" si="31"/>
        <v>0</v>
      </c>
      <c r="BD43" s="371">
        <f t="shared" si="11"/>
        <v>0</v>
      </c>
      <c r="BE43" s="372">
        <f t="shared" si="12"/>
        <v>0</v>
      </c>
      <c r="BF43" s="372">
        <f t="shared" si="32"/>
        <v>0</v>
      </c>
      <c r="BG43" s="371">
        <f t="shared" si="13"/>
        <v>0</v>
      </c>
      <c r="BH43" s="372">
        <f t="shared" si="13"/>
        <v>0</v>
      </c>
      <c r="BI43" s="372">
        <f t="shared" si="33"/>
        <v>0</v>
      </c>
      <c r="BJ43" s="436"/>
      <c r="BK43" s="160">
        <f>VLOOKUP($B43,Test!$A$5:$J$58,10,0)</f>
        <v>0</v>
      </c>
    </row>
    <row r="44" spans="1:63" s="149" customFormat="1" ht="30" customHeight="1">
      <c r="A44" s="40">
        <f t="shared" si="34"/>
        <v>38</v>
      </c>
      <c r="B44" s="197">
        <v>51610</v>
      </c>
      <c r="C44" s="198" t="s">
        <v>33</v>
      </c>
      <c r="D44" s="151" t="s">
        <v>73</v>
      </c>
      <c r="E44" s="168">
        <f>'[2]Ten. Indo'!$F47</f>
        <v>0</v>
      </c>
      <c r="F44" s="161"/>
      <c r="G44" s="448">
        <f t="shared" si="14"/>
        <v>0</v>
      </c>
      <c r="H44" s="476">
        <f>'[2]Ten. Indo'!$G47</f>
        <v>0</v>
      </c>
      <c r="I44" s="161"/>
      <c r="J44" s="448">
        <f t="shared" si="15"/>
        <v>0</v>
      </c>
      <c r="K44" s="476">
        <f>'[2]Ten. Indo'!$H47</f>
        <v>0</v>
      </c>
      <c r="L44" s="161"/>
      <c r="M44" s="444">
        <f t="shared" si="16"/>
        <v>0</v>
      </c>
      <c r="N44" s="404">
        <f t="shared" si="39"/>
        <v>0</v>
      </c>
      <c r="O44" s="161">
        <f t="shared" si="39"/>
        <v>0</v>
      </c>
      <c r="P44" s="403">
        <f t="shared" si="17"/>
        <v>0</v>
      </c>
      <c r="Q44" s="161">
        <f>'[2]Ten. Indo'!$I47</f>
        <v>0</v>
      </c>
      <c r="R44" s="161"/>
      <c r="S44" s="462">
        <f t="shared" si="18"/>
        <v>0</v>
      </c>
      <c r="T44" s="161">
        <f>'[2]Ten. Indo'!$J47</f>
        <v>0</v>
      </c>
      <c r="U44" s="161"/>
      <c r="V44" s="462">
        <f t="shared" si="19"/>
        <v>0</v>
      </c>
      <c r="W44" s="161">
        <f>'[2]Ten. Indo'!$K47</f>
        <v>0</v>
      </c>
      <c r="X44" s="161"/>
      <c r="Y44" s="462">
        <f t="shared" si="20"/>
        <v>0</v>
      </c>
      <c r="Z44" s="168">
        <f t="shared" si="40"/>
        <v>0</v>
      </c>
      <c r="AA44" s="161">
        <f t="shared" si="40"/>
        <v>0</v>
      </c>
      <c r="AB44" s="403">
        <f t="shared" si="21"/>
        <v>0</v>
      </c>
      <c r="AC44" s="168">
        <f t="shared" si="22"/>
        <v>0</v>
      </c>
      <c r="AD44" s="161">
        <f t="shared" si="22"/>
        <v>0</v>
      </c>
      <c r="AE44" s="403">
        <f t="shared" si="23"/>
        <v>0</v>
      </c>
      <c r="AF44" s="161">
        <f>'[2]Ten. Indo'!$L47</f>
        <v>0</v>
      </c>
      <c r="AG44" s="161"/>
      <c r="AH44" s="462">
        <f t="shared" si="24"/>
        <v>0</v>
      </c>
      <c r="AI44" s="161">
        <f>'[2]Ten. Indo'!$M47</f>
        <v>0</v>
      </c>
      <c r="AJ44" s="161"/>
      <c r="AK44" s="462">
        <f t="shared" si="25"/>
        <v>0</v>
      </c>
      <c r="AL44" s="161">
        <f>'[2]Ten. Indo'!$N47</f>
        <v>0</v>
      </c>
      <c r="AM44" s="161"/>
      <c r="AN44" s="444">
        <f t="shared" si="26"/>
        <v>0</v>
      </c>
      <c r="AO44" s="404">
        <f t="shared" si="9"/>
        <v>0</v>
      </c>
      <c r="AP44" s="161">
        <f t="shared" si="9"/>
        <v>0</v>
      </c>
      <c r="AQ44" s="403">
        <f t="shared" si="27"/>
        <v>0</v>
      </c>
      <c r="AR44" s="161">
        <f>'[2]Ten. Indo'!$O47</f>
        <v>0</v>
      </c>
      <c r="AS44" s="161"/>
      <c r="AT44" s="462">
        <f t="shared" si="28"/>
        <v>0</v>
      </c>
      <c r="AU44" s="161">
        <f>'[2]Ten. Indo'!$P47</f>
        <v>0</v>
      </c>
      <c r="AV44" s="161"/>
      <c r="AW44" s="462">
        <f t="shared" si="29"/>
        <v>0</v>
      </c>
      <c r="AX44" s="161">
        <f>'[2]Ten. Indo'!$Q47</f>
        <v>0</v>
      </c>
      <c r="AY44" s="161"/>
      <c r="AZ44" s="444">
        <f t="shared" si="30"/>
        <v>0</v>
      </c>
      <c r="BA44" s="496">
        <f t="shared" si="10"/>
        <v>0</v>
      </c>
      <c r="BB44" s="492">
        <f t="shared" si="10"/>
        <v>0</v>
      </c>
      <c r="BC44" s="364">
        <f t="shared" si="31"/>
        <v>0</v>
      </c>
      <c r="BD44" s="371">
        <f t="shared" si="11"/>
        <v>0</v>
      </c>
      <c r="BE44" s="372">
        <f t="shared" si="12"/>
        <v>0</v>
      </c>
      <c r="BF44" s="372">
        <f t="shared" si="32"/>
        <v>0</v>
      </c>
      <c r="BG44" s="371">
        <f t="shared" si="13"/>
        <v>0</v>
      </c>
      <c r="BH44" s="372">
        <f t="shared" si="13"/>
        <v>0</v>
      </c>
      <c r="BI44" s="372">
        <f t="shared" si="33"/>
        <v>0</v>
      </c>
      <c r="BJ44" s="436"/>
      <c r="BK44" s="160">
        <f>VLOOKUP($B44,Test!$A$5:$J$58,10,0)</f>
        <v>0</v>
      </c>
    </row>
    <row r="45" spans="1:63" s="149" customFormat="1" ht="30" customHeight="1">
      <c r="A45" s="40">
        <f t="shared" si="34"/>
        <v>39</v>
      </c>
      <c r="B45" s="197">
        <v>51611</v>
      </c>
      <c r="C45" s="198" t="s">
        <v>34</v>
      </c>
      <c r="D45" s="151" t="s">
        <v>74</v>
      </c>
      <c r="E45" s="168">
        <f>'[2]Ten. Indo'!$F48</f>
        <v>2399.6532562000002</v>
      </c>
      <c r="F45" s="161">
        <v>473.08</v>
      </c>
      <c r="G45" s="448">
        <f t="shared" si="14"/>
        <v>1926.5732562000003</v>
      </c>
      <c r="H45" s="476">
        <f>'[2]Ten. Indo'!$G48</f>
        <v>2485.8551390199996</v>
      </c>
      <c r="I45" s="161">
        <v>756.79</v>
      </c>
      <c r="J45" s="448">
        <f t="shared" si="15"/>
        <v>1729.0651390199996</v>
      </c>
      <c r="K45" s="476">
        <f>'[2]Ten. Indo'!$H48</f>
        <v>2059.4791206000004</v>
      </c>
      <c r="L45" s="161">
        <v>851.08</v>
      </c>
      <c r="M45" s="444">
        <f t="shared" si="16"/>
        <v>1208.3991206000005</v>
      </c>
      <c r="N45" s="404">
        <f t="shared" si="39"/>
        <v>6944.9875158200011</v>
      </c>
      <c r="O45" s="161">
        <f t="shared" si="39"/>
        <v>2080.9499999999998</v>
      </c>
      <c r="P45" s="403">
        <f t="shared" si="17"/>
        <v>4864.0375158200013</v>
      </c>
      <c r="Q45" s="161">
        <f>'[2]Ten. Indo'!$I48</f>
        <v>2069.3738096800007</v>
      </c>
      <c r="R45" s="161">
        <v>1797.74</v>
      </c>
      <c r="S45" s="462">
        <f t="shared" si="18"/>
        <v>271.6338096800007</v>
      </c>
      <c r="T45" s="161">
        <f>'[2]Ten. Indo'!$J48</f>
        <v>1505.8701944000009</v>
      </c>
      <c r="U45" s="161"/>
      <c r="V45" s="462">
        <f t="shared" si="19"/>
        <v>1505.8701944000009</v>
      </c>
      <c r="W45" s="161">
        <f>'[2]Ten. Indo'!$K48</f>
        <v>2009.5139251999992</v>
      </c>
      <c r="X45" s="161"/>
      <c r="Y45" s="462">
        <f t="shared" si="20"/>
        <v>2009.5139251999992</v>
      </c>
      <c r="Z45" s="168">
        <f t="shared" si="40"/>
        <v>5584.757929280001</v>
      </c>
      <c r="AA45" s="161">
        <f t="shared" si="40"/>
        <v>1797.74</v>
      </c>
      <c r="AB45" s="403">
        <f t="shared" si="21"/>
        <v>3787.0179292800012</v>
      </c>
      <c r="AC45" s="168">
        <f t="shared" si="22"/>
        <v>12529.745445100001</v>
      </c>
      <c r="AD45" s="161">
        <f t="shared" si="22"/>
        <v>3878.6899999999996</v>
      </c>
      <c r="AE45" s="403">
        <f t="shared" si="23"/>
        <v>8651.0554451000025</v>
      </c>
      <c r="AF45" s="161">
        <f>'[2]Ten. Indo'!$L48</f>
        <v>2281.0028444999998</v>
      </c>
      <c r="AG45" s="161"/>
      <c r="AH45" s="462">
        <f t="shared" si="24"/>
        <v>2281.0028444999998</v>
      </c>
      <c r="AI45" s="161">
        <f>'[2]Ten. Indo'!$M48</f>
        <v>2069.50844336</v>
      </c>
      <c r="AJ45" s="161"/>
      <c r="AK45" s="462">
        <f t="shared" si="25"/>
        <v>2069.50844336</v>
      </c>
      <c r="AL45" s="161">
        <f>'[2]Ten. Indo'!$N48</f>
        <v>2132.67944966</v>
      </c>
      <c r="AM45" s="161"/>
      <c r="AN45" s="444">
        <f t="shared" si="26"/>
        <v>2132.67944966</v>
      </c>
      <c r="AO45" s="404">
        <f t="shared" si="9"/>
        <v>6483.1907375199989</v>
      </c>
      <c r="AP45" s="161">
        <f t="shared" si="9"/>
        <v>0</v>
      </c>
      <c r="AQ45" s="403">
        <f t="shared" si="27"/>
        <v>6483.1907375199989</v>
      </c>
      <c r="AR45" s="161">
        <f>'[2]Ten. Indo'!$O48</f>
        <v>2193.9784398999996</v>
      </c>
      <c r="AS45" s="161"/>
      <c r="AT45" s="462">
        <f t="shared" si="28"/>
        <v>2193.9784398999996</v>
      </c>
      <c r="AU45" s="161">
        <f>'[2]Ten. Indo'!$P48</f>
        <v>2005.9802358500006</v>
      </c>
      <c r="AV45" s="161"/>
      <c r="AW45" s="462">
        <f t="shared" si="29"/>
        <v>2005.9802358500006</v>
      </c>
      <c r="AX45" s="161">
        <f>'[2]Ten. Indo'!$Q48</f>
        <v>2045.4303399300006</v>
      </c>
      <c r="AY45" s="161"/>
      <c r="AZ45" s="444">
        <f t="shared" si="30"/>
        <v>2045.4303399300006</v>
      </c>
      <c r="BA45" s="496">
        <f t="shared" si="10"/>
        <v>6245.3890156800007</v>
      </c>
      <c r="BB45" s="492">
        <f t="shared" si="10"/>
        <v>0</v>
      </c>
      <c r="BC45" s="364">
        <f t="shared" si="31"/>
        <v>6245.3890156800007</v>
      </c>
      <c r="BD45" s="371">
        <f t="shared" si="11"/>
        <v>12728.5797532</v>
      </c>
      <c r="BE45" s="372">
        <f t="shared" si="12"/>
        <v>0</v>
      </c>
      <c r="BF45" s="372">
        <f t="shared" si="32"/>
        <v>12728.5797532</v>
      </c>
      <c r="BG45" s="371">
        <f t="shared" si="13"/>
        <v>25258.325198300001</v>
      </c>
      <c r="BH45" s="372">
        <f t="shared" si="13"/>
        <v>3878.6899999999996</v>
      </c>
      <c r="BI45" s="372">
        <f t="shared" si="33"/>
        <v>21379.635198300002</v>
      </c>
      <c r="BJ45" s="436"/>
      <c r="BK45" s="160">
        <f>VLOOKUP($B45,Test!$A$5:$J$58,10,0)</f>
        <v>0</v>
      </c>
    </row>
    <row r="46" spans="1:63" s="149" customFormat="1" ht="30" customHeight="1">
      <c r="A46" s="40">
        <f t="shared" si="34"/>
        <v>40</v>
      </c>
      <c r="B46" s="197">
        <v>51612</v>
      </c>
      <c r="C46" s="198" t="s">
        <v>35</v>
      </c>
      <c r="D46" s="151" t="s">
        <v>86</v>
      </c>
      <c r="E46" s="168">
        <f>'[2]Ten. Indo'!$F49</f>
        <v>0</v>
      </c>
      <c r="F46" s="161"/>
      <c r="G46" s="448">
        <f t="shared" si="14"/>
        <v>0</v>
      </c>
      <c r="H46" s="476">
        <f>'[2]Ten. Indo'!$G49</f>
        <v>0</v>
      </c>
      <c r="I46" s="161"/>
      <c r="J46" s="448">
        <f t="shared" si="15"/>
        <v>0</v>
      </c>
      <c r="K46" s="476">
        <f>'[2]Ten. Indo'!$H49</f>
        <v>0</v>
      </c>
      <c r="L46" s="161"/>
      <c r="M46" s="444">
        <f t="shared" si="16"/>
        <v>0</v>
      </c>
      <c r="N46" s="404">
        <f t="shared" si="39"/>
        <v>0</v>
      </c>
      <c r="O46" s="161">
        <f t="shared" si="39"/>
        <v>0</v>
      </c>
      <c r="P46" s="403">
        <f t="shared" si="17"/>
        <v>0</v>
      </c>
      <c r="Q46" s="161">
        <f>'[2]Ten. Indo'!$I49</f>
        <v>0</v>
      </c>
      <c r="R46" s="161"/>
      <c r="S46" s="462">
        <f t="shared" si="18"/>
        <v>0</v>
      </c>
      <c r="T46" s="161">
        <f>'[2]Ten. Indo'!$J49</f>
        <v>0</v>
      </c>
      <c r="U46" s="161"/>
      <c r="V46" s="462">
        <f t="shared" si="19"/>
        <v>0</v>
      </c>
      <c r="W46" s="161">
        <f>'[2]Ten. Indo'!$K49</f>
        <v>0</v>
      </c>
      <c r="X46" s="161"/>
      <c r="Y46" s="462">
        <f t="shared" si="20"/>
        <v>0</v>
      </c>
      <c r="Z46" s="168">
        <f t="shared" si="40"/>
        <v>0</v>
      </c>
      <c r="AA46" s="161">
        <f t="shared" si="40"/>
        <v>0</v>
      </c>
      <c r="AB46" s="403">
        <f t="shared" si="21"/>
        <v>0</v>
      </c>
      <c r="AC46" s="168">
        <f t="shared" si="22"/>
        <v>0</v>
      </c>
      <c r="AD46" s="161">
        <f t="shared" si="22"/>
        <v>0</v>
      </c>
      <c r="AE46" s="403">
        <f t="shared" si="23"/>
        <v>0</v>
      </c>
      <c r="AF46" s="161">
        <f>'[2]Ten. Indo'!$L49</f>
        <v>0</v>
      </c>
      <c r="AG46" s="161"/>
      <c r="AH46" s="462">
        <f t="shared" si="24"/>
        <v>0</v>
      </c>
      <c r="AI46" s="161">
        <f>'[2]Ten. Indo'!$M49</f>
        <v>0</v>
      </c>
      <c r="AJ46" s="161"/>
      <c r="AK46" s="462">
        <f t="shared" si="25"/>
        <v>0</v>
      </c>
      <c r="AL46" s="161">
        <f>'[2]Ten. Indo'!$N49</f>
        <v>0</v>
      </c>
      <c r="AM46" s="161"/>
      <c r="AN46" s="444">
        <f t="shared" si="26"/>
        <v>0</v>
      </c>
      <c r="AO46" s="404">
        <f t="shared" si="9"/>
        <v>0</v>
      </c>
      <c r="AP46" s="161">
        <f t="shared" si="9"/>
        <v>0</v>
      </c>
      <c r="AQ46" s="403">
        <f t="shared" si="27"/>
        <v>0</v>
      </c>
      <c r="AR46" s="161">
        <f>'[2]Ten. Indo'!$O49</f>
        <v>0</v>
      </c>
      <c r="AS46" s="161"/>
      <c r="AT46" s="462">
        <f t="shared" si="28"/>
        <v>0</v>
      </c>
      <c r="AU46" s="161">
        <f>'[2]Ten. Indo'!$P49</f>
        <v>0</v>
      </c>
      <c r="AV46" s="161"/>
      <c r="AW46" s="462">
        <f t="shared" si="29"/>
        <v>0</v>
      </c>
      <c r="AX46" s="161">
        <f>'[2]Ten. Indo'!$Q49</f>
        <v>0</v>
      </c>
      <c r="AY46" s="161"/>
      <c r="AZ46" s="444">
        <f t="shared" si="30"/>
        <v>0</v>
      </c>
      <c r="BA46" s="496">
        <f t="shared" si="10"/>
        <v>0</v>
      </c>
      <c r="BB46" s="492">
        <f t="shared" si="10"/>
        <v>0</v>
      </c>
      <c r="BC46" s="364">
        <f t="shared" si="31"/>
        <v>0</v>
      </c>
      <c r="BD46" s="371">
        <f t="shared" si="11"/>
        <v>0</v>
      </c>
      <c r="BE46" s="372">
        <f t="shared" si="12"/>
        <v>0</v>
      </c>
      <c r="BF46" s="372">
        <f t="shared" si="32"/>
        <v>0</v>
      </c>
      <c r="BG46" s="371">
        <f t="shared" si="13"/>
        <v>0</v>
      </c>
      <c r="BH46" s="372">
        <f t="shared" si="13"/>
        <v>0</v>
      </c>
      <c r="BI46" s="372">
        <f t="shared" si="33"/>
        <v>0</v>
      </c>
      <c r="BJ46" s="436"/>
      <c r="BK46" s="160">
        <f>VLOOKUP($B46,Test!$A$5:$J$58,10,0)</f>
        <v>0</v>
      </c>
    </row>
    <row r="47" spans="1:63" s="149" customFormat="1" ht="30" customHeight="1">
      <c r="A47" s="40">
        <f t="shared" si="34"/>
        <v>41</v>
      </c>
      <c r="B47" s="197">
        <v>51613</v>
      </c>
      <c r="C47" s="198" t="s">
        <v>36</v>
      </c>
      <c r="D47" s="151" t="s">
        <v>75</v>
      </c>
      <c r="E47" s="168">
        <f>'[2]Ten. Indo'!$F50</f>
        <v>0</v>
      </c>
      <c r="F47" s="161"/>
      <c r="G47" s="448">
        <f t="shared" si="14"/>
        <v>0</v>
      </c>
      <c r="H47" s="476">
        <f>'[2]Ten. Indo'!$G50</f>
        <v>0</v>
      </c>
      <c r="I47" s="161"/>
      <c r="J47" s="448">
        <f t="shared" si="15"/>
        <v>0</v>
      </c>
      <c r="K47" s="476">
        <f>'[2]Ten. Indo'!$H50</f>
        <v>0</v>
      </c>
      <c r="L47" s="161"/>
      <c r="M47" s="444">
        <f t="shared" si="16"/>
        <v>0</v>
      </c>
      <c r="N47" s="404">
        <f t="shared" si="39"/>
        <v>0</v>
      </c>
      <c r="O47" s="161">
        <f t="shared" si="39"/>
        <v>0</v>
      </c>
      <c r="P47" s="403">
        <f t="shared" si="17"/>
        <v>0</v>
      </c>
      <c r="Q47" s="161">
        <f>'[2]Ten. Indo'!$I50</f>
        <v>0</v>
      </c>
      <c r="R47" s="161"/>
      <c r="S47" s="462">
        <f t="shared" si="18"/>
        <v>0</v>
      </c>
      <c r="T47" s="161">
        <f>'[2]Ten. Indo'!$J50</f>
        <v>0</v>
      </c>
      <c r="U47" s="161"/>
      <c r="V47" s="462">
        <f t="shared" si="19"/>
        <v>0</v>
      </c>
      <c r="W47" s="161">
        <f>'[2]Ten. Indo'!$K50</f>
        <v>0</v>
      </c>
      <c r="X47" s="161"/>
      <c r="Y47" s="462">
        <f t="shared" si="20"/>
        <v>0</v>
      </c>
      <c r="Z47" s="168">
        <f t="shared" si="40"/>
        <v>0</v>
      </c>
      <c r="AA47" s="161">
        <f t="shared" si="40"/>
        <v>0</v>
      </c>
      <c r="AB47" s="403">
        <f t="shared" si="21"/>
        <v>0</v>
      </c>
      <c r="AC47" s="168">
        <f t="shared" si="22"/>
        <v>0</v>
      </c>
      <c r="AD47" s="161">
        <f t="shared" si="22"/>
        <v>0</v>
      </c>
      <c r="AE47" s="403">
        <f t="shared" si="23"/>
        <v>0</v>
      </c>
      <c r="AF47" s="161">
        <f>'[2]Ten. Indo'!$L50</f>
        <v>0</v>
      </c>
      <c r="AG47" s="161"/>
      <c r="AH47" s="462">
        <f t="shared" si="24"/>
        <v>0</v>
      </c>
      <c r="AI47" s="161">
        <f>'[2]Ten. Indo'!$M50</f>
        <v>0</v>
      </c>
      <c r="AJ47" s="161"/>
      <c r="AK47" s="462">
        <f t="shared" si="25"/>
        <v>0</v>
      </c>
      <c r="AL47" s="161">
        <f>'[2]Ten. Indo'!$N50</f>
        <v>0</v>
      </c>
      <c r="AM47" s="161"/>
      <c r="AN47" s="444">
        <f t="shared" si="26"/>
        <v>0</v>
      </c>
      <c r="AO47" s="404">
        <f t="shared" si="9"/>
        <v>0</v>
      </c>
      <c r="AP47" s="161">
        <f t="shared" si="9"/>
        <v>0</v>
      </c>
      <c r="AQ47" s="403">
        <f t="shared" si="27"/>
        <v>0</v>
      </c>
      <c r="AR47" s="161">
        <f>'[2]Ten. Indo'!$O50</f>
        <v>0</v>
      </c>
      <c r="AS47" s="161"/>
      <c r="AT47" s="462">
        <f t="shared" si="28"/>
        <v>0</v>
      </c>
      <c r="AU47" s="161">
        <f>'[2]Ten. Indo'!$P50</f>
        <v>0</v>
      </c>
      <c r="AV47" s="161"/>
      <c r="AW47" s="462">
        <f t="shared" si="29"/>
        <v>0</v>
      </c>
      <c r="AX47" s="161">
        <f>'[2]Ten. Indo'!$Q50</f>
        <v>0</v>
      </c>
      <c r="AY47" s="161"/>
      <c r="AZ47" s="444">
        <f t="shared" si="30"/>
        <v>0</v>
      </c>
      <c r="BA47" s="496">
        <f t="shared" si="10"/>
        <v>0</v>
      </c>
      <c r="BB47" s="492">
        <f t="shared" si="10"/>
        <v>0</v>
      </c>
      <c r="BC47" s="364">
        <f t="shared" si="31"/>
        <v>0</v>
      </c>
      <c r="BD47" s="371">
        <f t="shared" si="11"/>
        <v>0</v>
      </c>
      <c r="BE47" s="372">
        <f t="shared" si="12"/>
        <v>0</v>
      </c>
      <c r="BF47" s="372">
        <f t="shared" si="32"/>
        <v>0</v>
      </c>
      <c r="BG47" s="371">
        <f t="shared" si="13"/>
        <v>0</v>
      </c>
      <c r="BH47" s="372">
        <f t="shared" si="13"/>
        <v>0</v>
      </c>
      <c r="BI47" s="372">
        <f t="shared" si="33"/>
        <v>0</v>
      </c>
      <c r="BJ47" s="436"/>
      <c r="BK47" s="160">
        <f>VLOOKUP($B47,Test!$A$5:$J$58,10,0)</f>
        <v>0</v>
      </c>
    </row>
    <row r="48" spans="1:63" s="149" customFormat="1" ht="30" customHeight="1">
      <c r="A48" s="40">
        <f t="shared" si="34"/>
        <v>42</v>
      </c>
      <c r="B48" s="197">
        <v>51614</v>
      </c>
      <c r="C48" s="198" t="s">
        <v>81</v>
      </c>
      <c r="D48" s="151" t="s">
        <v>76</v>
      </c>
      <c r="E48" s="168">
        <f>'[2]Ten. Indo'!$F51</f>
        <v>0</v>
      </c>
      <c r="F48" s="161"/>
      <c r="G48" s="448">
        <f t="shared" si="14"/>
        <v>0</v>
      </c>
      <c r="H48" s="476">
        <f>'[2]Ten. Indo'!$G51</f>
        <v>0</v>
      </c>
      <c r="I48" s="161"/>
      <c r="J48" s="448">
        <f t="shared" si="15"/>
        <v>0</v>
      </c>
      <c r="K48" s="476">
        <f>'[2]Ten. Indo'!$H51</f>
        <v>0</v>
      </c>
      <c r="L48" s="161"/>
      <c r="M48" s="444">
        <f t="shared" si="16"/>
        <v>0</v>
      </c>
      <c r="N48" s="404">
        <f t="shared" si="39"/>
        <v>0</v>
      </c>
      <c r="O48" s="161">
        <f t="shared" si="39"/>
        <v>0</v>
      </c>
      <c r="P48" s="403">
        <f t="shared" si="17"/>
        <v>0</v>
      </c>
      <c r="Q48" s="161">
        <f>'[2]Ten. Indo'!$I51</f>
        <v>0</v>
      </c>
      <c r="R48" s="161"/>
      <c r="S48" s="462">
        <f t="shared" si="18"/>
        <v>0</v>
      </c>
      <c r="T48" s="161">
        <f>'[2]Ten. Indo'!$J51</f>
        <v>0</v>
      </c>
      <c r="U48" s="161"/>
      <c r="V48" s="462">
        <f t="shared" si="19"/>
        <v>0</v>
      </c>
      <c r="W48" s="161">
        <f>'[2]Ten. Indo'!$K51</f>
        <v>0</v>
      </c>
      <c r="X48" s="161"/>
      <c r="Y48" s="462">
        <f t="shared" si="20"/>
        <v>0</v>
      </c>
      <c r="Z48" s="168">
        <f t="shared" si="40"/>
        <v>0</v>
      </c>
      <c r="AA48" s="161">
        <f t="shared" si="40"/>
        <v>0</v>
      </c>
      <c r="AB48" s="403">
        <f t="shared" si="21"/>
        <v>0</v>
      </c>
      <c r="AC48" s="168">
        <f t="shared" si="22"/>
        <v>0</v>
      </c>
      <c r="AD48" s="161">
        <f t="shared" si="22"/>
        <v>0</v>
      </c>
      <c r="AE48" s="403">
        <f t="shared" si="23"/>
        <v>0</v>
      </c>
      <c r="AF48" s="161">
        <f>'[2]Ten. Indo'!$L51</f>
        <v>0</v>
      </c>
      <c r="AG48" s="161"/>
      <c r="AH48" s="462">
        <f t="shared" si="24"/>
        <v>0</v>
      </c>
      <c r="AI48" s="161">
        <f>'[2]Ten. Indo'!$M51</f>
        <v>0</v>
      </c>
      <c r="AJ48" s="161"/>
      <c r="AK48" s="462">
        <f t="shared" si="25"/>
        <v>0</v>
      </c>
      <c r="AL48" s="161">
        <f>'[2]Ten. Indo'!$N51</f>
        <v>0</v>
      </c>
      <c r="AM48" s="161"/>
      <c r="AN48" s="444">
        <f t="shared" si="26"/>
        <v>0</v>
      </c>
      <c r="AO48" s="404">
        <f t="shared" si="9"/>
        <v>0</v>
      </c>
      <c r="AP48" s="161">
        <f t="shared" si="9"/>
        <v>0</v>
      </c>
      <c r="AQ48" s="403">
        <f t="shared" si="27"/>
        <v>0</v>
      </c>
      <c r="AR48" s="161">
        <f>'[2]Ten. Indo'!$O51</f>
        <v>0</v>
      </c>
      <c r="AS48" s="161"/>
      <c r="AT48" s="462">
        <f t="shared" si="28"/>
        <v>0</v>
      </c>
      <c r="AU48" s="161">
        <f>'[2]Ten. Indo'!$P51</f>
        <v>0</v>
      </c>
      <c r="AV48" s="161"/>
      <c r="AW48" s="462">
        <f t="shared" si="29"/>
        <v>0</v>
      </c>
      <c r="AX48" s="161">
        <f>'[2]Ten. Indo'!$Q51</f>
        <v>0</v>
      </c>
      <c r="AY48" s="161"/>
      <c r="AZ48" s="444">
        <f t="shared" si="30"/>
        <v>0</v>
      </c>
      <c r="BA48" s="496">
        <f t="shared" si="10"/>
        <v>0</v>
      </c>
      <c r="BB48" s="492">
        <f t="shared" si="10"/>
        <v>0</v>
      </c>
      <c r="BC48" s="364">
        <f t="shared" si="31"/>
        <v>0</v>
      </c>
      <c r="BD48" s="371">
        <f t="shared" si="11"/>
        <v>0</v>
      </c>
      <c r="BE48" s="372">
        <f t="shared" si="12"/>
        <v>0</v>
      </c>
      <c r="BF48" s="372">
        <f t="shared" si="32"/>
        <v>0</v>
      </c>
      <c r="BG48" s="371">
        <f t="shared" si="13"/>
        <v>0</v>
      </c>
      <c r="BH48" s="372">
        <f t="shared" si="13"/>
        <v>0</v>
      </c>
      <c r="BI48" s="372">
        <f t="shared" si="33"/>
        <v>0</v>
      </c>
      <c r="BJ48" s="436"/>
      <c r="BK48" s="160">
        <f>VLOOKUP($B48,Test!$A$5:$J$58,10,0)</f>
        <v>0</v>
      </c>
    </row>
    <row r="49" spans="1:63" s="149" customFormat="1" ht="30" customHeight="1">
      <c r="A49" s="40">
        <f t="shared" si="34"/>
        <v>43</v>
      </c>
      <c r="B49" s="197">
        <v>51615</v>
      </c>
      <c r="C49" s="198" t="s">
        <v>82</v>
      </c>
      <c r="D49" s="151" t="s">
        <v>87</v>
      </c>
      <c r="E49" s="168">
        <f>'[2]Ten. Indo'!$F52</f>
        <v>906.12214000000006</v>
      </c>
      <c r="F49" s="161">
        <v>210.58</v>
      </c>
      <c r="G49" s="448">
        <f t="shared" si="14"/>
        <v>695.54214000000002</v>
      </c>
      <c r="H49" s="476">
        <f>'[2]Ten. Indo'!$G52</f>
        <v>1171.6896830000003</v>
      </c>
      <c r="I49" s="161">
        <v>4030.52</v>
      </c>
      <c r="J49" s="448">
        <f t="shared" si="15"/>
        <v>-2858.8303169999999</v>
      </c>
      <c r="K49" s="476">
        <f>'[2]Ten. Indo'!$H52</f>
        <v>1294.1966400000003</v>
      </c>
      <c r="L49" s="161">
        <v>846.02</v>
      </c>
      <c r="M49" s="444">
        <f t="shared" si="16"/>
        <v>448.17664000000036</v>
      </c>
      <c r="N49" s="404">
        <f t="shared" si="39"/>
        <v>3372.008463000001</v>
      </c>
      <c r="O49" s="161">
        <f t="shared" si="39"/>
        <v>5087.1200000000008</v>
      </c>
      <c r="P49" s="403">
        <f t="shared" si="17"/>
        <v>-1715.1115369999998</v>
      </c>
      <c r="Q49" s="161">
        <f>'[2]Ten. Indo'!$I52</f>
        <v>683.64317600000004</v>
      </c>
      <c r="R49" s="161">
        <v>2049.35</v>
      </c>
      <c r="S49" s="462">
        <f t="shared" si="18"/>
        <v>-1365.7068239999999</v>
      </c>
      <c r="T49" s="161">
        <f>'[2]Ten. Indo'!$J52</f>
        <v>751.52480000000025</v>
      </c>
      <c r="U49" s="161"/>
      <c r="V49" s="462">
        <f t="shared" si="19"/>
        <v>751.52480000000025</v>
      </c>
      <c r="W49" s="161">
        <f>'[2]Ten. Indo'!$K52</f>
        <v>2236.3136799999988</v>
      </c>
      <c r="X49" s="161"/>
      <c r="Y49" s="462">
        <f t="shared" si="20"/>
        <v>2236.3136799999988</v>
      </c>
      <c r="Z49" s="168">
        <f t="shared" si="40"/>
        <v>3671.481655999999</v>
      </c>
      <c r="AA49" s="161">
        <f t="shared" si="40"/>
        <v>2049.35</v>
      </c>
      <c r="AB49" s="403">
        <f t="shared" si="21"/>
        <v>1622.1316559999991</v>
      </c>
      <c r="AC49" s="168">
        <f t="shared" si="22"/>
        <v>7043.490119</v>
      </c>
      <c r="AD49" s="161">
        <f t="shared" si="22"/>
        <v>7136.4700000000012</v>
      </c>
      <c r="AE49" s="403">
        <f t="shared" si="23"/>
        <v>-92.979881000001114</v>
      </c>
      <c r="AF49" s="161">
        <f>'[2]Ten. Indo'!$L52</f>
        <v>1565.8513749999995</v>
      </c>
      <c r="AG49" s="161"/>
      <c r="AH49" s="462">
        <f t="shared" si="24"/>
        <v>1565.8513749999995</v>
      </c>
      <c r="AI49" s="161">
        <f>'[2]Ten. Indo'!$M52</f>
        <v>612.71317799999997</v>
      </c>
      <c r="AJ49" s="161"/>
      <c r="AK49" s="462">
        <f t="shared" si="25"/>
        <v>612.71317799999997</v>
      </c>
      <c r="AL49" s="161">
        <f>'[2]Ten. Indo'!$N52</f>
        <v>724.23922099999993</v>
      </c>
      <c r="AM49" s="161"/>
      <c r="AN49" s="444">
        <f t="shared" si="26"/>
        <v>724.23922099999993</v>
      </c>
      <c r="AO49" s="404">
        <f t="shared" si="9"/>
        <v>2902.8037739999991</v>
      </c>
      <c r="AP49" s="161">
        <f t="shared" si="9"/>
        <v>0</v>
      </c>
      <c r="AQ49" s="403">
        <f t="shared" si="27"/>
        <v>2902.8037739999991</v>
      </c>
      <c r="AR49" s="161">
        <f>'[2]Ten. Indo'!$O52</f>
        <v>1408.1187949999999</v>
      </c>
      <c r="AS49" s="161"/>
      <c r="AT49" s="462">
        <f t="shared" si="28"/>
        <v>1408.1187949999999</v>
      </c>
      <c r="AU49" s="161">
        <f>'[2]Ten. Indo'!$P52</f>
        <v>1153.1238700000001</v>
      </c>
      <c r="AV49" s="161"/>
      <c r="AW49" s="462">
        <f t="shared" si="29"/>
        <v>1153.1238700000001</v>
      </c>
      <c r="AX49" s="161">
        <f>'[2]Ten. Indo'!$Q52</f>
        <v>491.12514000000004</v>
      </c>
      <c r="AY49" s="161"/>
      <c r="AZ49" s="444">
        <f t="shared" si="30"/>
        <v>491.12514000000004</v>
      </c>
      <c r="BA49" s="496">
        <f t="shared" si="10"/>
        <v>3052.3678049999999</v>
      </c>
      <c r="BB49" s="492">
        <f t="shared" si="10"/>
        <v>0</v>
      </c>
      <c r="BC49" s="364">
        <f t="shared" si="31"/>
        <v>3052.3678049999999</v>
      </c>
      <c r="BD49" s="371">
        <f t="shared" si="11"/>
        <v>5955.1715789999989</v>
      </c>
      <c r="BE49" s="372">
        <f t="shared" si="12"/>
        <v>0</v>
      </c>
      <c r="BF49" s="372">
        <f t="shared" si="32"/>
        <v>5955.1715789999989</v>
      </c>
      <c r="BG49" s="371">
        <f t="shared" si="13"/>
        <v>12998.661698</v>
      </c>
      <c r="BH49" s="372">
        <f t="shared" si="13"/>
        <v>7136.4700000000012</v>
      </c>
      <c r="BI49" s="372">
        <f t="shared" si="33"/>
        <v>5862.1916979999987</v>
      </c>
      <c r="BJ49" s="436"/>
      <c r="BK49" s="160">
        <f>VLOOKUP($B49,Test!$A$5:$J$58,10,0)</f>
        <v>0</v>
      </c>
    </row>
    <row r="50" spans="1:63" s="149" customFormat="1" ht="30" customHeight="1">
      <c r="A50" s="40">
        <f t="shared" si="34"/>
        <v>44</v>
      </c>
      <c r="B50" s="197">
        <v>51616</v>
      </c>
      <c r="C50" s="198" t="s">
        <v>37</v>
      </c>
      <c r="D50" s="151" t="s">
        <v>77</v>
      </c>
      <c r="E50" s="168">
        <f>'[2]Ten. Indo'!$F53</f>
        <v>0</v>
      </c>
      <c r="F50" s="161"/>
      <c r="G50" s="448">
        <f t="shared" si="14"/>
        <v>0</v>
      </c>
      <c r="H50" s="476">
        <f>'[2]Ten. Indo'!$G53</f>
        <v>0</v>
      </c>
      <c r="I50" s="161"/>
      <c r="J50" s="448">
        <f t="shared" si="15"/>
        <v>0</v>
      </c>
      <c r="K50" s="476">
        <f>'[2]Ten. Indo'!$H53</f>
        <v>0</v>
      </c>
      <c r="L50" s="161"/>
      <c r="M50" s="444">
        <f t="shared" si="16"/>
        <v>0</v>
      </c>
      <c r="N50" s="404">
        <f t="shared" si="39"/>
        <v>0</v>
      </c>
      <c r="O50" s="161">
        <f t="shared" si="39"/>
        <v>0</v>
      </c>
      <c r="P50" s="403">
        <f t="shared" si="17"/>
        <v>0</v>
      </c>
      <c r="Q50" s="161">
        <f>'[2]Ten. Indo'!$I53</f>
        <v>0</v>
      </c>
      <c r="R50" s="161"/>
      <c r="S50" s="462">
        <f t="shared" si="18"/>
        <v>0</v>
      </c>
      <c r="T50" s="161">
        <f>'[2]Ten. Indo'!$J53</f>
        <v>0</v>
      </c>
      <c r="U50" s="161"/>
      <c r="V50" s="462">
        <f t="shared" si="19"/>
        <v>0</v>
      </c>
      <c r="W50" s="161">
        <f>'[2]Ten. Indo'!$K53</f>
        <v>0</v>
      </c>
      <c r="X50" s="161"/>
      <c r="Y50" s="462">
        <f t="shared" si="20"/>
        <v>0</v>
      </c>
      <c r="Z50" s="168">
        <f t="shared" si="40"/>
        <v>0</v>
      </c>
      <c r="AA50" s="161">
        <f t="shared" si="40"/>
        <v>0</v>
      </c>
      <c r="AB50" s="403">
        <f t="shared" si="21"/>
        <v>0</v>
      </c>
      <c r="AC50" s="168">
        <f t="shared" si="22"/>
        <v>0</v>
      </c>
      <c r="AD50" s="161">
        <f t="shared" si="22"/>
        <v>0</v>
      </c>
      <c r="AE50" s="403">
        <f t="shared" si="23"/>
        <v>0</v>
      </c>
      <c r="AF50" s="161">
        <f>'[2]Ten. Indo'!$L53</f>
        <v>0</v>
      </c>
      <c r="AG50" s="161"/>
      <c r="AH50" s="462">
        <f t="shared" si="24"/>
        <v>0</v>
      </c>
      <c r="AI50" s="161">
        <f>'[2]Ten. Indo'!$M53</f>
        <v>0</v>
      </c>
      <c r="AJ50" s="161"/>
      <c r="AK50" s="462">
        <f t="shared" si="25"/>
        <v>0</v>
      </c>
      <c r="AL50" s="161">
        <f>'[2]Ten. Indo'!$N53</f>
        <v>0</v>
      </c>
      <c r="AM50" s="161"/>
      <c r="AN50" s="444">
        <f t="shared" si="26"/>
        <v>0</v>
      </c>
      <c r="AO50" s="404">
        <f t="shared" si="9"/>
        <v>0</v>
      </c>
      <c r="AP50" s="161">
        <f t="shared" si="9"/>
        <v>0</v>
      </c>
      <c r="AQ50" s="403">
        <f t="shared" si="27"/>
        <v>0</v>
      </c>
      <c r="AR50" s="161">
        <f>'[2]Ten. Indo'!$O53</f>
        <v>0</v>
      </c>
      <c r="AS50" s="161"/>
      <c r="AT50" s="462">
        <f t="shared" si="28"/>
        <v>0</v>
      </c>
      <c r="AU50" s="161">
        <f>'[2]Ten. Indo'!$P53</f>
        <v>0</v>
      </c>
      <c r="AV50" s="161"/>
      <c r="AW50" s="462">
        <f t="shared" si="29"/>
        <v>0</v>
      </c>
      <c r="AX50" s="161">
        <f>'[2]Ten. Indo'!$Q53</f>
        <v>0</v>
      </c>
      <c r="AY50" s="161"/>
      <c r="AZ50" s="444">
        <f t="shared" si="30"/>
        <v>0</v>
      </c>
      <c r="BA50" s="496">
        <f t="shared" si="10"/>
        <v>0</v>
      </c>
      <c r="BB50" s="492">
        <f t="shared" si="10"/>
        <v>0</v>
      </c>
      <c r="BC50" s="364">
        <f t="shared" si="31"/>
        <v>0</v>
      </c>
      <c r="BD50" s="371">
        <f t="shared" si="11"/>
        <v>0</v>
      </c>
      <c r="BE50" s="372">
        <f t="shared" si="12"/>
        <v>0</v>
      </c>
      <c r="BF50" s="372">
        <f t="shared" si="32"/>
        <v>0</v>
      </c>
      <c r="BG50" s="371">
        <f t="shared" si="13"/>
        <v>0</v>
      </c>
      <c r="BH50" s="372">
        <f t="shared" si="13"/>
        <v>0</v>
      </c>
      <c r="BI50" s="372">
        <f t="shared" si="33"/>
        <v>0</v>
      </c>
      <c r="BJ50" s="436"/>
      <c r="BK50" s="160">
        <f>VLOOKUP($B50,Test!$A$5:$J$58,10,0)</f>
        <v>0</v>
      </c>
    </row>
    <row r="51" spans="1:63" s="149" customFormat="1" ht="30" customHeight="1">
      <c r="A51" s="40">
        <f t="shared" si="34"/>
        <v>45</v>
      </c>
      <c r="B51" s="197">
        <v>51617</v>
      </c>
      <c r="C51" s="198" t="s">
        <v>38</v>
      </c>
      <c r="D51" s="151" t="s">
        <v>78</v>
      </c>
      <c r="E51" s="168">
        <f>'[2]Ten. Indo'!$F54</f>
        <v>0</v>
      </c>
      <c r="F51" s="161"/>
      <c r="G51" s="448">
        <f t="shared" si="14"/>
        <v>0</v>
      </c>
      <c r="H51" s="476">
        <f>'[2]Ten. Indo'!$G54</f>
        <v>0</v>
      </c>
      <c r="I51" s="161"/>
      <c r="J51" s="448">
        <f t="shared" si="15"/>
        <v>0</v>
      </c>
      <c r="K51" s="476">
        <f>'[2]Ten. Indo'!$H54</f>
        <v>0</v>
      </c>
      <c r="L51" s="161"/>
      <c r="M51" s="444">
        <f t="shared" si="16"/>
        <v>0</v>
      </c>
      <c r="N51" s="404">
        <f t="shared" si="39"/>
        <v>0</v>
      </c>
      <c r="O51" s="161">
        <f t="shared" si="39"/>
        <v>0</v>
      </c>
      <c r="P51" s="403">
        <f t="shared" si="17"/>
        <v>0</v>
      </c>
      <c r="Q51" s="161">
        <f>'[2]Ten. Indo'!$I54</f>
        <v>0</v>
      </c>
      <c r="R51" s="161"/>
      <c r="S51" s="462">
        <f t="shared" si="18"/>
        <v>0</v>
      </c>
      <c r="T51" s="161">
        <f>'[2]Ten. Indo'!$J54</f>
        <v>0</v>
      </c>
      <c r="U51" s="161"/>
      <c r="V51" s="462">
        <f t="shared" si="19"/>
        <v>0</v>
      </c>
      <c r="W51" s="161">
        <f>'[2]Ten. Indo'!$K54</f>
        <v>0</v>
      </c>
      <c r="X51" s="161"/>
      <c r="Y51" s="462">
        <f t="shared" si="20"/>
        <v>0</v>
      </c>
      <c r="Z51" s="168">
        <f t="shared" si="40"/>
        <v>0</v>
      </c>
      <c r="AA51" s="161">
        <f t="shared" si="40"/>
        <v>0</v>
      </c>
      <c r="AB51" s="403">
        <f t="shared" si="21"/>
        <v>0</v>
      </c>
      <c r="AC51" s="168">
        <f t="shared" si="22"/>
        <v>0</v>
      </c>
      <c r="AD51" s="161">
        <f t="shared" si="22"/>
        <v>0</v>
      </c>
      <c r="AE51" s="403">
        <f t="shared" si="23"/>
        <v>0</v>
      </c>
      <c r="AF51" s="161">
        <f>'[2]Ten. Indo'!$L54</f>
        <v>0</v>
      </c>
      <c r="AG51" s="161"/>
      <c r="AH51" s="462">
        <f t="shared" si="24"/>
        <v>0</v>
      </c>
      <c r="AI51" s="161">
        <f>'[2]Ten. Indo'!$M54</f>
        <v>0</v>
      </c>
      <c r="AJ51" s="161"/>
      <c r="AK51" s="462">
        <f t="shared" si="25"/>
        <v>0</v>
      </c>
      <c r="AL51" s="161">
        <f>'[2]Ten. Indo'!$N54</f>
        <v>0</v>
      </c>
      <c r="AM51" s="161"/>
      <c r="AN51" s="444">
        <f t="shared" si="26"/>
        <v>0</v>
      </c>
      <c r="AO51" s="404">
        <f t="shared" si="9"/>
        <v>0</v>
      </c>
      <c r="AP51" s="161">
        <f t="shared" si="9"/>
        <v>0</v>
      </c>
      <c r="AQ51" s="403">
        <f t="shared" si="27"/>
        <v>0</v>
      </c>
      <c r="AR51" s="161">
        <f>'[2]Ten. Indo'!$O54</f>
        <v>0</v>
      </c>
      <c r="AS51" s="161"/>
      <c r="AT51" s="462">
        <f t="shared" si="28"/>
        <v>0</v>
      </c>
      <c r="AU51" s="161">
        <f>'[2]Ten. Indo'!$P54</f>
        <v>0</v>
      </c>
      <c r="AV51" s="161"/>
      <c r="AW51" s="462">
        <f t="shared" si="29"/>
        <v>0</v>
      </c>
      <c r="AX51" s="161">
        <f>'[2]Ten. Indo'!$Q54</f>
        <v>0</v>
      </c>
      <c r="AY51" s="161"/>
      <c r="AZ51" s="444">
        <f t="shared" si="30"/>
        <v>0</v>
      </c>
      <c r="BA51" s="496">
        <f t="shared" si="10"/>
        <v>0</v>
      </c>
      <c r="BB51" s="492">
        <f t="shared" si="10"/>
        <v>0</v>
      </c>
      <c r="BC51" s="364">
        <f t="shared" si="31"/>
        <v>0</v>
      </c>
      <c r="BD51" s="371">
        <f t="shared" si="11"/>
        <v>0</v>
      </c>
      <c r="BE51" s="372">
        <f t="shared" si="12"/>
        <v>0</v>
      </c>
      <c r="BF51" s="372">
        <f t="shared" si="32"/>
        <v>0</v>
      </c>
      <c r="BG51" s="371">
        <f t="shared" si="13"/>
        <v>0</v>
      </c>
      <c r="BH51" s="372">
        <f t="shared" si="13"/>
        <v>0</v>
      </c>
      <c r="BI51" s="372">
        <f t="shared" si="33"/>
        <v>0</v>
      </c>
      <c r="BJ51" s="436"/>
      <c r="BK51" s="160">
        <f>VLOOKUP($B51,Test!$A$5:$J$58,10,0)</f>
        <v>0</v>
      </c>
    </row>
    <row r="52" spans="1:63" s="149" customFormat="1" ht="30" customHeight="1">
      <c r="A52" s="40">
        <f t="shared" si="34"/>
        <v>46</v>
      </c>
      <c r="B52" s="523">
        <v>51698</v>
      </c>
      <c r="C52" s="524" t="s">
        <v>330</v>
      </c>
      <c r="D52" s="152"/>
      <c r="E52" s="168">
        <f>'[2]Ten. Indo'!$F55</f>
        <v>0</v>
      </c>
      <c r="F52" s="161"/>
      <c r="G52" s="448">
        <f t="shared" ref="G52" si="41">E52-F52</f>
        <v>0</v>
      </c>
      <c r="H52" s="476">
        <f>'[2]Ten. Indo'!$G55</f>
        <v>0</v>
      </c>
      <c r="I52" s="161"/>
      <c r="J52" s="448">
        <f t="shared" ref="J52" si="42">H52-I52</f>
        <v>0</v>
      </c>
      <c r="K52" s="476">
        <f>'[2]Ten. Indo'!$H55</f>
        <v>0</v>
      </c>
      <c r="L52" s="161"/>
      <c r="M52" s="444">
        <f t="shared" ref="M52" si="43">K52-L52</f>
        <v>0</v>
      </c>
      <c r="N52" s="404">
        <f t="shared" ref="N52" si="44">+E52+H52+K52</f>
        <v>0</v>
      </c>
      <c r="O52" s="161">
        <f t="shared" ref="O52" si="45">+F52+I52+L52</f>
        <v>0</v>
      </c>
      <c r="P52" s="403">
        <f t="shared" ref="P52" si="46">N52-O52</f>
        <v>0</v>
      </c>
      <c r="Q52" s="161">
        <f>'[2]Ten. Indo'!$I55</f>
        <v>0</v>
      </c>
      <c r="R52" s="161"/>
      <c r="S52" s="462">
        <f t="shared" ref="S52" si="47">Q52-R52</f>
        <v>0</v>
      </c>
      <c r="T52" s="161">
        <f>'[2]Ten. Indo'!$J55</f>
        <v>0</v>
      </c>
      <c r="U52" s="161"/>
      <c r="V52" s="462">
        <f t="shared" ref="V52" si="48">T52-U52</f>
        <v>0</v>
      </c>
      <c r="W52" s="161">
        <f>'[2]Ten. Indo'!$K55</f>
        <v>0</v>
      </c>
      <c r="X52" s="161"/>
      <c r="Y52" s="462">
        <f t="shared" ref="Y52" si="49">W52-X52</f>
        <v>0</v>
      </c>
      <c r="Z52" s="168">
        <f t="shared" ref="Z52" si="50">+Q52+T52+W52</f>
        <v>0</v>
      </c>
      <c r="AA52" s="161">
        <f t="shared" ref="AA52" si="51">+R52+U52+X52</f>
        <v>0</v>
      </c>
      <c r="AB52" s="403">
        <f t="shared" ref="AB52" si="52">Z52-AA52</f>
        <v>0</v>
      </c>
      <c r="AC52" s="168">
        <f t="shared" ref="AC52" si="53">N52+Z52</f>
        <v>0</v>
      </c>
      <c r="AD52" s="161">
        <f t="shared" ref="AD52" si="54">O52+AA52</f>
        <v>0</v>
      </c>
      <c r="AE52" s="403">
        <f t="shared" ref="AE52" si="55">AC52-AD52</f>
        <v>0</v>
      </c>
      <c r="AF52" s="161">
        <f>'[2]Ten. Indo'!$L55</f>
        <v>0</v>
      </c>
      <c r="AG52" s="161"/>
      <c r="AH52" s="462">
        <f t="shared" ref="AH52" si="56">AF52-AG52</f>
        <v>0</v>
      </c>
      <c r="AI52" s="161">
        <f>'[2]Ten. Indo'!$M55</f>
        <v>0</v>
      </c>
      <c r="AJ52" s="161"/>
      <c r="AK52" s="462">
        <f t="shared" ref="AK52" si="57">AI52-AJ52</f>
        <v>0</v>
      </c>
      <c r="AL52" s="161">
        <f>'[2]Ten. Indo'!$N55</f>
        <v>0</v>
      </c>
      <c r="AM52" s="161"/>
      <c r="AN52" s="444">
        <f t="shared" ref="AN52" si="58">AL52-AM52</f>
        <v>0</v>
      </c>
      <c r="AO52" s="404">
        <f t="shared" ref="AO52" si="59">+AF52+AI52+AL52</f>
        <v>0</v>
      </c>
      <c r="AP52" s="161">
        <f t="shared" ref="AP52" si="60">+AG52+AJ52+AM52</f>
        <v>0</v>
      </c>
      <c r="AQ52" s="403">
        <f t="shared" ref="AQ52" si="61">AO52-AP52</f>
        <v>0</v>
      </c>
      <c r="AR52" s="161">
        <f>'[2]Ten. Indo'!$O55</f>
        <v>0</v>
      </c>
      <c r="AS52" s="161"/>
      <c r="AT52" s="462">
        <f t="shared" ref="AT52" si="62">AR52-AS52</f>
        <v>0</v>
      </c>
      <c r="AU52" s="161">
        <f>'[2]Ten. Indo'!$P55</f>
        <v>0</v>
      </c>
      <c r="AV52" s="161"/>
      <c r="AW52" s="462">
        <f t="shared" ref="AW52" si="63">AU52-AV52</f>
        <v>0</v>
      </c>
      <c r="AX52" s="161">
        <f>'[2]Ten. Indo'!$Q55</f>
        <v>0</v>
      </c>
      <c r="AY52" s="161"/>
      <c r="AZ52" s="444">
        <f t="shared" ref="AZ52" si="64">AX52-AY52</f>
        <v>0</v>
      </c>
      <c r="BA52" s="496">
        <f t="shared" ref="BA52" si="65">+AR52+AU52+AX52</f>
        <v>0</v>
      </c>
      <c r="BB52" s="492">
        <f t="shared" ref="BB52" si="66">+AS52+AV52+AY52</f>
        <v>0</v>
      </c>
      <c r="BC52" s="364">
        <f t="shared" ref="BC52" si="67">BA52-BB52</f>
        <v>0</v>
      </c>
      <c r="BD52" s="371">
        <f t="shared" ref="BD52" si="68">AF52+AI52+AL52+AR52+AU52+AX52</f>
        <v>0</v>
      </c>
      <c r="BE52" s="372">
        <f t="shared" ref="BE52" si="69">+AG52+AJ52+AM52+AS52+AV52+AY52</f>
        <v>0</v>
      </c>
      <c r="BF52" s="372">
        <f t="shared" ref="BF52" si="70">BD52-BE52</f>
        <v>0</v>
      </c>
      <c r="BG52" s="371">
        <f t="shared" ref="BG52" si="71">+AC52+BD52</f>
        <v>0</v>
      </c>
      <c r="BH52" s="372">
        <f t="shared" ref="BH52" si="72">+AD52+BE52</f>
        <v>0</v>
      </c>
      <c r="BI52" s="372">
        <f t="shared" ref="BI52" si="73">BG52-BH52</f>
        <v>0</v>
      </c>
      <c r="BJ52" s="436"/>
      <c r="BK52" s="160"/>
    </row>
    <row r="53" spans="1:63" s="149" customFormat="1" ht="30" customHeight="1">
      <c r="A53" s="40">
        <f t="shared" si="34"/>
        <v>47</v>
      </c>
      <c r="B53" s="488">
        <v>51708</v>
      </c>
      <c r="C53" s="489" t="s">
        <v>306</v>
      </c>
      <c r="D53" s="152" t="s">
        <v>310</v>
      </c>
      <c r="E53" s="168">
        <f>'[2]Ten. Indo'!$F56</f>
        <v>0</v>
      </c>
      <c r="F53" s="161"/>
      <c r="G53" s="448">
        <f t="shared" si="14"/>
        <v>0</v>
      </c>
      <c r="H53" s="476">
        <f>'[2]Ten. Indo'!$G56</f>
        <v>0</v>
      </c>
      <c r="I53" s="161"/>
      <c r="J53" s="448">
        <f t="shared" si="15"/>
        <v>0</v>
      </c>
      <c r="K53" s="476">
        <f>'[2]Ten. Indo'!$H56</f>
        <v>0</v>
      </c>
      <c r="L53" s="161"/>
      <c r="M53" s="444">
        <f t="shared" si="16"/>
        <v>0</v>
      </c>
      <c r="N53" s="404">
        <f t="shared" si="39"/>
        <v>0</v>
      </c>
      <c r="O53" s="161">
        <f t="shared" si="39"/>
        <v>0</v>
      </c>
      <c r="P53" s="403">
        <f t="shared" si="17"/>
        <v>0</v>
      </c>
      <c r="Q53" s="161">
        <f>'[2]Ten. Indo'!$I56</f>
        <v>0</v>
      </c>
      <c r="R53" s="161"/>
      <c r="S53" s="462">
        <f t="shared" si="18"/>
        <v>0</v>
      </c>
      <c r="T53" s="161">
        <f>'[2]Ten. Indo'!$J56</f>
        <v>0</v>
      </c>
      <c r="U53" s="161"/>
      <c r="V53" s="462">
        <f t="shared" si="19"/>
        <v>0</v>
      </c>
      <c r="W53" s="161">
        <f>'[2]Ten. Indo'!$K56</f>
        <v>0</v>
      </c>
      <c r="X53" s="161"/>
      <c r="Y53" s="462">
        <f t="shared" si="20"/>
        <v>0</v>
      </c>
      <c r="Z53" s="168">
        <f t="shared" si="40"/>
        <v>0</v>
      </c>
      <c r="AA53" s="161">
        <f t="shared" si="40"/>
        <v>0</v>
      </c>
      <c r="AB53" s="403">
        <f t="shared" si="21"/>
        <v>0</v>
      </c>
      <c r="AC53" s="168">
        <f t="shared" si="22"/>
        <v>0</v>
      </c>
      <c r="AD53" s="161">
        <f t="shared" si="22"/>
        <v>0</v>
      </c>
      <c r="AE53" s="403">
        <f t="shared" si="23"/>
        <v>0</v>
      </c>
      <c r="AF53" s="161">
        <f>'[2]Ten. Indo'!$L56</f>
        <v>0</v>
      </c>
      <c r="AG53" s="161"/>
      <c r="AH53" s="462">
        <f t="shared" si="24"/>
        <v>0</v>
      </c>
      <c r="AI53" s="161">
        <f>'[2]Ten. Indo'!$M56</f>
        <v>0</v>
      </c>
      <c r="AJ53" s="161"/>
      <c r="AK53" s="462">
        <f t="shared" si="25"/>
        <v>0</v>
      </c>
      <c r="AL53" s="161">
        <f>'[2]Ten. Indo'!$N56</f>
        <v>0</v>
      </c>
      <c r="AM53" s="161"/>
      <c r="AN53" s="444">
        <f t="shared" si="26"/>
        <v>0</v>
      </c>
      <c r="AO53" s="404">
        <f t="shared" si="9"/>
        <v>0</v>
      </c>
      <c r="AP53" s="161">
        <f t="shared" si="9"/>
        <v>0</v>
      </c>
      <c r="AQ53" s="403">
        <f t="shared" si="27"/>
        <v>0</v>
      </c>
      <c r="AR53" s="161">
        <f>'[2]Ten. Indo'!$O56</f>
        <v>0</v>
      </c>
      <c r="AS53" s="161"/>
      <c r="AT53" s="462">
        <f t="shared" si="28"/>
        <v>0</v>
      </c>
      <c r="AU53" s="161">
        <f>'[2]Ten. Indo'!$P56</f>
        <v>0</v>
      </c>
      <c r="AV53" s="161"/>
      <c r="AW53" s="462">
        <f t="shared" si="29"/>
        <v>0</v>
      </c>
      <c r="AX53" s="161">
        <f>'[2]Ten. Indo'!$Q56</f>
        <v>0</v>
      </c>
      <c r="AY53" s="161"/>
      <c r="AZ53" s="444">
        <f t="shared" si="30"/>
        <v>0</v>
      </c>
      <c r="BA53" s="496">
        <f t="shared" si="10"/>
        <v>0</v>
      </c>
      <c r="BB53" s="492">
        <f t="shared" si="10"/>
        <v>0</v>
      </c>
      <c r="BC53" s="364">
        <f t="shared" si="31"/>
        <v>0</v>
      </c>
      <c r="BD53" s="371">
        <f t="shared" si="11"/>
        <v>0</v>
      </c>
      <c r="BE53" s="372">
        <f t="shared" si="12"/>
        <v>0</v>
      </c>
      <c r="BF53" s="372">
        <f t="shared" si="32"/>
        <v>0</v>
      </c>
      <c r="BG53" s="371">
        <f t="shared" si="13"/>
        <v>0</v>
      </c>
      <c r="BH53" s="372">
        <f t="shared" si="13"/>
        <v>0</v>
      </c>
      <c r="BI53" s="372">
        <f t="shared" si="33"/>
        <v>0</v>
      </c>
      <c r="BJ53" s="436"/>
      <c r="BK53" s="160">
        <f>VLOOKUP($B53,Test!$A$5:$J$58,10,0)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'[2]Ten. Indo'!$F57</f>
        <v>0</v>
      </c>
      <c r="F54" s="388"/>
      <c r="G54" s="449">
        <f t="shared" si="14"/>
        <v>0</v>
      </c>
      <c r="H54" s="477">
        <f>'[2]Ten. Indo'!$G57</f>
        <v>0</v>
      </c>
      <c r="I54" s="388"/>
      <c r="J54" s="449">
        <f t="shared" si="15"/>
        <v>0</v>
      </c>
      <c r="K54" s="477">
        <f>'[2]Ten. Indo'!$H57</f>
        <v>0</v>
      </c>
      <c r="L54" s="388"/>
      <c r="M54" s="445">
        <f t="shared" si="16"/>
        <v>0</v>
      </c>
      <c r="N54" s="406">
        <f>+E54+H54+K54</f>
        <v>0</v>
      </c>
      <c r="O54" s="162">
        <f>+F54+I54+L54</f>
        <v>0</v>
      </c>
      <c r="P54" s="405">
        <f t="shared" si="17"/>
        <v>0</v>
      </c>
      <c r="Q54" s="162">
        <f>'[2]Ten. Indo'!$I57</f>
        <v>0</v>
      </c>
      <c r="R54" s="388"/>
      <c r="S54" s="463">
        <f t="shared" si="18"/>
        <v>0</v>
      </c>
      <c r="T54" s="162">
        <f>'[2]Ten. Indo'!$J57</f>
        <v>0</v>
      </c>
      <c r="U54" s="388"/>
      <c r="V54" s="463">
        <f t="shared" si="19"/>
        <v>0</v>
      </c>
      <c r="W54" s="162">
        <f>'[2]Ten. Indo'!$K57</f>
        <v>0</v>
      </c>
      <c r="X54" s="388"/>
      <c r="Y54" s="463">
        <f t="shared" si="20"/>
        <v>0</v>
      </c>
      <c r="Z54" s="169">
        <f>+Q54+T54+W54</f>
        <v>0</v>
      </c>
      <c r="AA54" s="162">
        <f>+R54+U54+X54</f>
        <v>0</v>
      </c>
      <c r="AB54" s="405">
        <f t="shared" si="21"/>
        <v>0</v>
      </c>
      <c r="AC54" s="169">
        <f t="shared" si="22"/>
        <v>0</v>
      </c>
      <c r="AD54" s="388">
        <f t="shared" si="22"/>
        <v>0</v>
      </c>
      <c r="AE54" s="408">
        <f t="shared" si="23"/>
        <v>0</v>
      </c>
      <c r="AF54" s="162">
        <f>'[2]Ten. Indo'!$L57</f>
        <v>0</v>
      </c>
      <c r="AG54" s="388"/>
      <c r="AH54" s="463">
        <f t="shared" si="24"/>
        <v>0</v>
      </c>
      <c r="AI54" s="162">
        <f>'[2]Ten. Indo'!$M57</f>
        <v>0</v>
      </c>
      <c r="AJ54" s="388"/>
      <c r="AK54" s="463">
        <f t="shared" si="25"/>
        <v>0</v>
      </c>
      <c r="AL54" s="162">
        <f>'[2]Ten. Indo'!$N57</f>
        <v>0</v>
      </c>
      <c r="AM54" s="388"/>
      <c r="AN54" s="445">
        <f t="shared" si="26"/>
        <v>0</v>
      </c>
      <c r="AO54" s="406">
        <f t="shared" si="9"/>
        <v>0</v>
      </c>
      <c r="AP54" s="162">
        <f t="shared" si="9"/>
        <v>0</v>
      </c>
      <c r="AQ54" s="405">
        <f t="shared" si="27"/>
        <v>0</v>
      </c>
      <c r="AR54" s="162">
        <f>'[2]Ten. Indo'!$O57</f>
        <v>0</v>
      </c>
      <c r="AS54" s="388"/>
      <c r="AT54" s="463">
        <f t="shared" si="28"/>
        <v>0</v>
      </c>
      <c r="AU54" s="162">
        <f>'[2]Ten. Indo'!$P57</f>
        <v>0</v>
      </c>
      <c r="AV54" s="388"/>
      <c r="AW54" s="463">
        <f t="shared" si="29"/>
        <v>0</v>
      </c>
      <c r="AX54" s="162">
        <f>'[2]Ten. Indo'!$Q57</f>
        <v>0</v>
      </c>
      <c r="AY54" s="388"/>
      <c r="AZ54" s="445">
        <f t="shared" si="30"/>
        <v>0</v>
      </c>
      <c r="BA54" s="497">
        <f t="shared" si="10"/>
        <v>0</v>
      </c>
      <c r="BB54" s="493">
        <f t="shared" si="10"/>
        <v>0</v>
      </c>
      <c r="BC54" s="365">
        <f t="shared" si="31"/>
        <v>0</v>
      </c>
      <c r="BD54" s="373">
        <f t="shared" si="11"/>
        <v>0</v>
      </c>
      <c r="BE54" s="374">
        <f t="shared" si="12"/>
        <v>0</v>
      </c>
      <c r="BF54" s="374">
        <f t="shared" si="32"/>
        <v>0</v>
      </c>
      <c r="BG54" s="373">
        <f t="shared" si="13"/>
        <v>0</v>
      </c>
      <c r="BH54" s="374">
        <f t="shared" si="13"/>
        <v>0</v>
      </c>
      <c r="BI54" s="374">
        <f t="shared" si="33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AJ55" si="74">SUM(E7:E54)</f>
        <v>66355.43813641544</v>
      </c>
      <c r="F55" s="354">
        <f t="shared" si="74"/>
        <v>886262.61999999988</v>
      </c>
      <c r="G55" s="451">
        <f t="shared" si="74"/>
        <v>-819907.18186358467</v>
      </c>
      <c r="H55" s="156">
        <f t="shared" si="74"/>
        <v>66131.67955513786</v>
      </c>
      <c r="I55" s="156">
        <f t="shared" si="74"/>
        <v>78942.13</v>
      </c>
      <c r="J55" s="450">
        <f t="shared" si="74"/>
        <v>-12810.45044486213</v>
      </c>
      <c r="K55" s="478">
        <f t="shared" si="74"/>
        <v>56347.577753286481</v>
      </c>
      <c r="L55" s="156">
        <f t="shared" si="74"/>
        <v>61069.780000000006</v>
      </c>
      <c r="M55" s="446">
        <f t="shared" si="74"/>
        <v>-4722.2022467135203</v>
      </c>
      <c r="N55" s="410">
        <f t="shared" si="74"/>
        <v>188834.69544483983</v>
      </c>
      <c r="O55" s="411">
        <f t="shared" si="74"/>
        <v>1026274.5299999998</v>
      </c>
      <c r="P55" s="412">
        <f t="shared" si="74"/>
        <v>-837439.83455516014</v>
      </c>
      <c r="Q55" s="157">
        <f t="shared" si="74"/>
        <v>60617.411571874392</v>
      </c>
      <c r="R55" s="156">
        <f t="shared" si="74"/>
        <v>93584.940000000017</v>
      </c>
      <c r="S55" s="451">
        <f t="shared" si="74"/>
        <v>-32967.528428125595</v>
      </c>
      <c r="T55" s="156">
        <f t="shared" si="74"/>
        <v>36927.387206022227</v>
      </c>
      <c r="U55" s="156">
        <f t="shared" si="74"/>
        <v>0</v>
      </c>
      <c r="V55" s="451">
        <f t="shared" si="74"/>
        <v>36927.387206022227</v>
      </c>
      <c r="W55" s="156">
        <f t="shared" si="74"/>
        <v>48746.998608502385</v>
      </c>
      <c r="X55" s="156">
        <f t="shared" si="74"/>
        <v>0</v>
      </c>
      <c r="Y55" s="446">
        <f t="shared" si="74"/>
        <v>48746.998608502385</v>
      </c>
      <c r="Z55" s="413">
        <f t="shared" si="74"/>
        <v>146291.797386399</v>
      </c>
      <c r="AA55" s="411">
        <f t="shared" si="74"/>
        <v>93584.940000000017</v>
      </c>
      <c r="AB55" s="412">
        <f t="shared" si="74"/>
        <v>52706.857386399017</v>
      </c>
      <c r="AC55" s="414">
        <f t="shared" si="74"/>
        <v>335126.49283123884</v>
      </c>
      <c r="AD55" s="156">
        <f t="shared" si="74"/>
        <v>1119859.47</v>
      </c>
      <c r="AE55" s="409">
        <f t="shared" si="74"/>
        <v>-784732.97716876119</v>
      </c>
      <c r="AF55" s="157">
        <f t="shared" si="74"/>
        <v>58772.823713718237</v>
      </c>
      <c r="AG55" s="156">
        <f t="shared" si="74"/>
        <v>0</v>
      </c>
      <c r="AH55" s="451">
        <f t="shared" si="74"/>
        <v>58772.823713718237</v>
      </c>
      <c r="AI55" s="156">
        <f t="shared" si="74"/>
        <v>51768.785774341224</v>
      </c>
      <c r="AJ55" s="156">
        <f t="shared" si="74"/>
        <v>0</v>
      </c>
      <c r="AK55" s="451">
        <f t="shared" ref="AK55:BI55" si="75">SUM(AK7:AK54)</f>
        <v>51768.785774341224</v>
      </c>
      <c r="AL55" s="156">
        <f t="shared" si="75"/>
        <v>54156.989454282142</v>
      </c>
      <c r="AM55" s="156">
        <f t="shared" si="75"/>
        <v>0</v>
      </c>
      <c r="AN55" s="446">
        <f t="shared" si="75"/>
        <v>54156.989454282142</v>
      </c>
      <c r="AO55" s="410">
        <f t="shared" si="75"/>
        <v>164698.59894234163</v>
      </c>
      <c r="AP55" s="411">
        <f t="shared" si="75"/>
        <v>0</v>
      </c>
      <c r="AQ55" s="412">
        <f t="shared" si="75"/>
        <v>164698.59894234163</v>
      </c>
      <c r="AR55" s="478">
        <f t="shared" si="75"/>
        <v>57945.009353596542</v>
      </c>
      <c r="AS55" s="156">
        <f t="shared" si="75"/>
        <v>0</v>
      </c>
      <c r="AT55" s="451">
        <f t="shared" si="75"/>
        <v>57945.009353596542</v>
      </c>
      <c r="AU55" s="156">
        <f t="shared" si="75"/>
        <v>48384.680007161041</v>
      </c>
      <c r="AV55" s="156">
        <f t="shared" si="75"/>
        <v>0</v>
      </c>
      <c r="AW55" s="451">
        <f t="shared" si="75"/>
        <v>48384.680007161041</v>
      </c>
      <c r="AX55" s="156">
        <f t="shared" si="75"/>
        <v>58295.538374801785</v>
      </c>
      <c r="AY55" s="354">
        <f t="shared" si="75"/>
        <v>0</v>
      </c>
      <c r="AZ55" s="446">
        <f t="shared" si="75"/>
        <v>58295.538374801785</v>
      </c>
      <c r="BA55" s="498">
        <f t="shared" si="75"/>
        <v>164625.22773555934</v>
      </c>
      <c r="BB55" s="494">
        <f t="shared" si="75"/>
        <v>0</v>
      </c>
      <c r="BC55" s="366">
        <f t="shared" si="75"/>
        <v>164625.22773555934</v>
      </c>
      <c r="BD55" s="375">
        <f t="shared" si="75"/>
        <v>329323.82667790103</v>
      </c>
      <c r="BE55" s="376">
        <f t="shared" si="75"/>
        <v>0</v>
      </c>
      <c r="BF55" s="376">
        <f t="shared" si="75"/>
        <v>329323.82667790103</v>
      </c>
      <c r="BG55" s="375">
        <f t="shared" si="75"/>
        <v>664450.31950913975</v>
      </c>
      <c r="BH55" s="376">
        <f t="shared" si="75"/>
        <v>1119859.47</v>
      </c>
      <c r="BI55" s="376">
        <f t="shared" si="75"/>
        <v>-455409.15049086016</v>
      </c>
      <c r="BJ55" s="434"/>
      <c r="BK55" s="339">
        <f>SUM(BK7:BK54)</f>
        <v>26907.22</v>
      </c>
    </row>
    <row r="56" spans="1:63" ht="29.25" customHeight="1">
      <c r="L56" s="175"/>
    </row>
    <row r="57" spans="1:63" ht="29.25" customHeight="1">
      <c r="F57" s="479">
        <f>ROUND(F55-Test!$J$62,2)</f>
        <v>859355.4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L5:AN5"/>
    <mergeCell ref="A55:C55"/>
    <mergeCell ref="E4:M4"/>
    <mergeCell ref="Q4:Y4"/>
    <mergeCell ref="AF4:AN4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</sheetPr>
  <dimension ref="A1:BJ65"/>
  <sheetViews>
    <sheetView showGridLines="0" zoomScale="70" zoomScaleNormal="70" workbookViewId="0">
      <pane xSplit="4" ySplit="6" topLeftCell="E43" activePane="bottomRight" state="frozen"/>
      <selection activeCell="I55" sqref="I55"/>
      <selection pane="topRight" activeCell="I55" sqref="I55"/>
      <selection pane="bottomLeft" activeCell="I55" sqref="I55"/>
      <selection pane="bottomRight" activeCell="I55" sqref="I55"/>
    </sheetView>
  </sheetViews>
  <sheetFormatPr defaultColWidth="13.28515625"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16384" width="13.28515625" style="38"/>
  </cols>
  <sheetData>
    <row r="1" spans="1:62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</row>
    <row r="2" spans="1:62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</row>
    <row r="3" spans="1:62" s="173" customFormat="1" ht="39.950000000000003" customHeight="1" thickBot="1">
      <c r="A3" s="146" t="s">
        <v>113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38"/>
      <c r="BB3" s="38"/>
      <c r="BC3" s="38"/>
    </row>
    <row r="4" spans="1:62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2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56" t="s">
        <v>91</v>
      </c>
      <c r="F5" s="355"/>
      <c r="G5" s="355"/>
      <c r="H5" s="355" t="s">
        <v>92</v>
      </c>
      <c r="I5" s="355"/>
      <c r="J5" s="355"/>
      <c r="K5" s="355" t="s">
        <v>93</v>
      </c>
      <c r="L5" s="355"/>
      <c r="M5" s="385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56" t="s">
        <v>97</v>
      </c>
      <c r="AG5" s="345"/>
      <c r="AH5" s="345"/>
      <c r="AI5" s="355" t="s">
        <v>99</v>
      </c>
      <c r="AJ5" s="345"/>
      <c r="AK5" s="345"/>
      <c r="AL5" s="577" t="s">
        <v>100</v>
      </c>
      <c r="AM5" s="578"/>
      <c r="AN5" s="579"/>
      <c r="AO5" s="395" t="s">
        <v>277</v>
      </c>
      <c r="AP5" s="343"/>
      <c r="AQ5" s="343"/>
      <c r="AR5" s="356" t="s">
        <v>101</v>
      </c>
      <c r="AS5" s="345"/>
      <c r="AT5" s="345"/>
      <c r="AU5" s="355" t="s">
        <v>102</v>
      </c>
      <c r="AV5" s="355"/>
      <c r="AW5" s="355"/>
      <c r="AX5" s="355" t="s">
        <v>103</v>
      </c>
      <c r="AY5" s="345"/>
      <c r="AZ5" s="385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</row>
    <row r="6" spans="1:62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275" t="s">
        <v>110</v>
      </c>
      <c r="AH6" s="461" t="s">
        <v>289</v>
      </c>
      <c r="AI6" s="185" t="s">
        <v>112</v>
      </c>
      <c r="AJ6" s="275" t="s">
        <v>110</v>
      </c>
      <c r="AK6" s="461" t="s">
        <v>289</v>
      </c>
      <c r="AL6" s="185" t="s">
        <v>112</v>
      </c>
      <c r="AM6" s="27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275" t="s">
        <v>110</v>
      </c>
      <c r="AT6" s="461" t="s">
        <v>289</v>
      </c>
      <c r="AU6" s="275" t="s">
        <v>112</v>
      </c>
      <c r="AV6" s="275" t="s">
        <v>110</v>
      </c>
      <c r="AW6" s="461" t="s">
        <v>289</v>
      </c>
      <c r="AX6" s="185" t="s">
        <v>112</v>
      </c>
      <c r="AY6" s="275" t="s">
        <v>110</v>
      </c>
      <c r="AZ6" s="467" t="s">
        <v>289</v>
      </c>
      <c r="BA6" s="357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79" t="s">
        <v>112</v>
      </c>
      <c r="BH6" s="368" t="s">
        <v>110</v>
      </c>
      <c r="BI6" s="368" t="s">
        <v>289</v>
      </c>
      <c r="BJ6" s="434"/>
    </row>
    <row r="7" spans="1:62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Gasket!E7+'L-lever'!E7+Proj.2!E7+Proj.3!E7+Proj.4!E7+Proj.5!E7+'42 78'!E7+'42 79'!E7+'42 80'!E7+Proj.9!E7+'42 82'!E7+'42 83'!E7+'42 84'!E7</f>
        <v>12200</v>
      </c>
      <c r="F7" s="161">
        <f>Gasket!F7+'L-lever'!F7+Proj.2!F7+Proj.3!F7+Proj.4!F7+Proj.5!F7+'42 78'!F7+'42 79'!F7+'42 80'!F7+Proj.9!F7+'42 82'!F7+'42 83'!F7+'42 84'!F7</f>
        <v>12200</v>
      </c>
      <c r="G7" s="448">
        <f>E7-F7</f>
        <v>0</v>
      </c>
      <c r="H7" s="161">
        <f>Gasket!H7+'L-lever'!H7+Proj.2!H7+Proj.3!H7+Proj.4!H7+Proj.5!H7+'42 78'!H7+'42 79'!H7+'42 80'!H7+Proj.9!H7+'42 82'!H7+'42 83'!H7+'42 84'!H7</f>
        <v>12400</v>
      </c>
      <c r="I7" s="161">
        <f>Gasket!I7+'L-lever'!I7+Proj.2!I7+Proj.3!I7+Proj.4!I7+Proj.5!I7+'42 78'!I7+'42 79'!I7+'42 80'!I7+Proj.9!I7+'42 82'!I7+'42 83'!I7+'42 84'!I7</f>
        <v>12400</v>
      </c>
      <c r="J7" s="448">
        <f>H7-I7</f>
        <v>0</v>
      </c>
      <c r="K7" s="161">
        <f>Gasket!K7+'L-lever'!K7+Proj.2!K7+Proj.3!K7+Proj.4!K7+Proj.5!K7+'42 78'!K7+'42 79'!K7+'42 80'!K7+Proj.9!K7+'42 82'!K7+'42 83'!K7+'42 84'!K7</f>
        <v>12400</v>
      </c>
      <c r="L7" s="161">
        <f>Gasket!L7+'L-lever'!L7+Proj.2!L7+Proj.3!L7+Proj.4!L7+Proj.5!L7+'42 78'!L7+'42 79'!L7+'42 80'!L7+Proj.9!L7+'42 82'!L7+'42 83'!L7+'42 84'!L7</f>
        <v>12400</v>
      </c>
      <c r="M7" s="444">
        <f>K7-L7</f>
        <v>0</v>
      </c>
      <c r="N7" s="404">
        <f>E7+H7+K7</f>
        <v>37000</v>
      </c>
      <c r="O7" s="161">
        <f>F7+I7+L7</f>
        <v>37000</v>
      </c>
      <c r="P7" s="403">
        <f>N7-O7</f>
        <v>0</v>
      </c>
      <c r="Q7" s="168">
        <f>Gasket!Q7+'L-lever'!Q7+Proj.2!Q7+Proj.3!Q7+Proj.4!Q7+Proj.5!Q7+'42 78'!Q7+'42 79'!Q7+'42 80'!Q7+Proj.9!Q7+'42 82'!Q7+'42 83'!Q7+'42 84'!Q7</f>
        <v>12400</v>
      </c>
      <c r="R7" s="161">
        <f>Gasket!R7+'L-lever'!R7+Proj.2!R7+Proj.3!R7+Proj.4!R7+Proj.5!R7+'42 78'!R7+'42 79'!R7+'42 80'!R7+Proj.9!R7+'42 82'!R7+'42 83'!R7+'42 84'!R7</f>
        <v>12400</v>
      </c>
      <c r="S7" s="448">
        <f>Q7-R7</f>
        <v>0</v>
      </c>
      <c r="T7" s="161">
        <f>Gasket!T7+'L-lever'!T7+Proj.2!T7+Proj.3!T7+Proj.4!T7+Proj.5!T7+'42 78'!T7+'42 79'!T7+'42 80'!T7+Proj.9!T7+'42 82'!T7+'42 83'!T7+'42 84'!T7</f>
        <v>12300</v>
      </c>
      <c r="U7" s="161">
        <f>Gasket!U7+'L-lever'!U7+Proj.2!U7+Proj.3!U7+Proj.4!U7+Proj.5!U7+'42 78'!U7+'42 79'!U7+'42 80'!U7+Proj.9!U7+'42 82'!U7+'42 83'!U7+'42 84'!U7</f>
        <v>0</v>
      </c>
      <c r="V7" s="448">
        <f>T7-U7</f>
        <v>12300</v>
      </c>
      <c r="W7" s="161">
        <f>Gasket!W7+'L-lever'!W7+Proj.2!W7+Proj.3!W7+Proj.4!W7+Proj.5!W7+'42 78'!W7+'42 79'!W7+'42 80'!W7+Proj.9!W7+'42 82'!W7+'42 83'!W7+'42 84'!W7</f>
        <v>12400</v>
      </c>
      <c r="X7" s="161">
        <f>Gasket!X7+'L-lever'!X7+Proj.2!X7+Proj.3!X7+Proj.4!X7+Proj.5!X7+'42 78'!X7+'42 79'!X7+'42 80'!X7+Proj.9!X7+'42 82'!X7+'42 83'!X7+'42 84'!X7</f>
        <v>0</v>
      </c>
      <c r="Y7" s="444">
        <f>W7-X7</f>
        <v>12400</v>
      </c>
      <c r="Z7" s="168">
        <f>Q7+T7+W7</f>
        <v>37100</v>
      </c>
      <c r="AA7" s="161">
        <f>R7+U7+X7</f>
        <v>12400</v>
      </c>
      <c r="AB7" s="403">
        <f>Z7-AA7</f>
        <v>24700</v>
      </c>
      <c r="AC7" s="404">
        <f>E7+H7+K7+Q7+T7+W7</f>
        <v>74100</v>
      </c>
      <c r="AD7" s="161">
        <f>F7+I7+L7+R7+U7+X7</f>
        <v>49400</v>
      </c>
      <c r="AE7" s="403">
        <f>AC7-AD7</f>
        <v>24700</v>
      </c>
      <c r="AF7" s="168">
        <f>Gasket!AF7+'L-lever'!AF7+Proj.2!AF7+Proj.3!AF7+Proj.4!AF7+Proj.5!AF7+'42 78'!AF7+'42 79'!AF7+'42 80'!AF7+Proj.9!AF7+'42 82'!AF7+'42 83'!AF7+'42 84'!AF7</f>
        <v>12300</v>
      </c>
      <c r="AG7" s="161">
        <f>Gasket!AG7+'L-lever'!AG7+Proj.2!AG7+Proj.3!AG7+Proj.4!AG7+Proj.5!AG7+'42 78'!AG7+'42 79'!AG7+'42 80'!AG7+Proj.9!AG7+'42 82'!AG7+'42 83'!AG7+'42 84'!AG7</f>
        <v>0</v>
      </c>
      <c r="AH7" s="462">
        <f>AF7-AG7</f>
        <v>12300</v>
      </c>
      <c r="AI7" s="161">
        <f>Gasket!AI7+'L-lever'!AI7+Proj.2!AI7+Proj.3!AI7+Proj.4!AI7+Proj.5!AI7+'42 78'!AI7+'42 79'!AI7+'42 80'!AI7+Proj.9!AI7+'42 82'!AI7+'42 83'!AI7+'42 84'!AI7</f>
        <v>12400</v>
      </c>
      <c r="AJ7" s="161">
        <f>Gasket!AJ7+'L-lever'!AJ7+Proj.2!AJ7+Proj.3!AJ7+Proj.4!AJ7+Proj.5!AJ7+'42 78'!AJ7+'42 79'!AJ7+'42 80'!AJ7+Proj.9!AJ7+'42 82'!AJ7+'42 83'!AJ7+'42 84'!AJ7</f>
        <v>0</v>
      </c>
      <c r="AK7" s="462">
        <f>AI7-AJ7</f>
        <v>12400</v>
      </c>
      <c r="AL7" s="161">
        <f>Gasket!AL7+'L-lever'!AL7+Proj.2!AL7+Proj.3!AL7+Proj.4!AL7+Proj.5!AL7+'42 78'!AL7+'42 79'!AL7+'42 80'!AL7+Proj.9!AL7+'42 82'!AL7+'42 83'!AL7+'42 84'!AL7</f>
        <v>12500</v>
      </c>
      <c r="AM7" s="161">
        <f>Gasket!AM7+'L-lever'!AM7+Proj.2!AM7+Proj.3!AM7+Proj.4!AM7+Proj.5!AM7+'42 78'!AM7+'42 79'!AM7+'42 80'!AM7+Proj.9!AM7+'42 82'!AM7+'42 83'!AM7+'42 84'!AM7</f>
        <v>0</v>
      </c>
      <c r="AN7" s="444">
        <f>AL7-AM7</f>
        <v>12500</v>
      </c>
      <c r="AO7" s="404">
        <f>AF7+AI7+AL7</f>
        <v>37200</v>
      </c>
      <c r="AP7" s="161">
        <f>AG7+AJ7+AM7</f>
        <v>0</v>
      </c>
      <c r="AQ7" s="161">
        <f>AO7-AP7</f>
        <v>37200</v>
      </c>
      <c r="AR7" s="168">
        <f>Gasket!AR7+'L-lever'!AR7+Proj.2!AR7+Proj.3!AR7+Proj.4!AR7+Proj.5!AR7+'42 78'!AR7+'42 79'!AR7+'42 80'!AR7+Proj.9!AR7+'42 82'!AR7+'42 83'!AR7+'42 84'!AR7</f>
        <v>12300</v>
      </c>
      <c r="AS7" s="161">
        <f>Gasket!AS7+'L-lever'!AS7+Proj.2!AS7+Proj.3!AS7+Proj.4!AS7+Proj.5!AS7+'42 78'!AS7+'42 79'!AS7+'42 80'!AS7+Proj.9!AS7+'42 82'!AS7+'42 83'!AS7+'42 84'!AS7</f>
        <v>0</v>
      </c>
      <c r="AT7" s="462">
        <f>AR7-AS7</f>
        <v>12300</v>
      </c>
      <c r="AU7" s="161">
        <f>Gasket!AU7+'L-lever'!AU7+Proj.2!AU7+Proj.3!AU7+Proj.4!AU7+Proj.5!AU7+'42 78'!AU7+'42 79'!AU7+'42 80'!AU7+Proj.9!AU7+'42 82'!AU7+'42 83'!AU7+'42 84'!AU7</f>
        <v>12300</v>
      </c>
      <c r="AV7" s="161">
        <f>Gasket!AV7+'L-lever'!AV7+Proj.2!AV7+Proj.3!AV7+Proj.4!AV7+Proj.5!AV7+'42 78'!AV7+'42 79'!AV7+'42 80'!AV7+Proj.9!AV7+'42 82'!AV7+'42 83'!AV7+'42 84'!AV7</f>
        <v>0</v>
      </c>
      <c r="AW7" s="448">
        <f>AU7-AV7</f>
        <v>12300</v>
      </c>
      <c r="AX7" s="161">
        <f>Gasket!AX7+'L-lever'!AX7+Proj.2!AX7+Proj.3!AX7+Proj.4!AX7+Proj.5!AX7+'42 78'!AX7+'42 79'!AX7+'42 80'!AX7+Proj.9!AX7+'42 82'!AX7+'42 83'!AX7+'42 84'!AX7</f>
        <v>12400</v>
      </c>
      <c r="AY7" s="352">
        <f>Gasket!AY7+'L-lever'!AY7+Proj.2!AY7+Proj.3!AY7+Proj.4!AY7+Proj.5!AY7+'42 78'!AY7+'42 79'!AY7+'42 80'!AY7+Proj.9!AY7+'42 82'!AY7+'42 83'!AY7+'42 84'!AY7</f>
        <v>0</v>
      </c>
      <c r="AZ7" s="444">
        <f>AX7-AY7</f>
        <v>12400</v>
      </c>
      <c r="BA7" s="359">
        <f>AR7+AU7+AX7</f>
        <v>37000</v>
      </c>
      <c r="BB7" s="364">
        <f>AS7+AV7+AY7</f>
        <v>0</v>
      </c>
      <c r="BC7" s="364">
        <f>BA7-BB7</f>
        <v>37000</v>
      </c>
      <c r="BD7" s="371">
        <f t="shared" ref="BD7" si="7">AF7+AI7+AL7+AR7+AU7+AX7</f>
        <v>74200</v>
      </c>
      <c r="BE7" s="372">
        <f>AG7+AJ7+AM7+AS7+AV7+AY7</f>
        <v>0</v>
      </c>
      <c r="BF7" s="372">
        <f>BD7-BE7</f>
        <v>74200</v>
      </c>
      <c r="BG7" s="381">
        <f>AC7+BD7</f>
        <v>148300</v>
      </c>
      <c r="BH7" s="372">
        <f>AD7+BE7</f>
        <v>49400</v>
      </c>
      <c r="BI7" s="372">
        <f>BG7-BH7</f>
        <v>98900</v>
      </c>
      <c r="BJ7" s="436"/>
    </row>
    <row r="8" spans="1:62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Gasket!E8+'L-lever'!E8+Proj.2!E8+Proj.3!E8+Proj.4!E8+Proj.5!E8+'42 78'!E8+'42 79'!E8+'42 80'!E8+Proj.9!E8+'42 82'!E8+'42 83'!E8+'42 84'!E8</f>
        <v>691150.6</v>
      </c>
      <c r="F8" s="161">
        <f>Gasket!F8+'L-lever'!F8+Proj.2!F8+Proj.3!F8+Proj.4!F8+Proj.5!F8+'42 78'!F8+'42 79'!F8+'42 80'!F8+Proj.9!F8+'42 82'!F8+'42 83'!F8+'42 84'!F8</f>
        <v>468761.68</v>
      </c>
      <c r="G8" s="448">
        <f t="shared" ref="G8:G54" si="8">E8-F8</f>
        <v>222388.91999999998</v>
      </c>
      <c r="H8" s="161">
        <f>Gasket!H8+'L-lever'!H8+Proj.2!H8+Proj.3!H8+Proj.4!H8+Proj.5!H8+'42 78'!H8+'42 79'!H8+'42 80'!H8+Proj.9!H8+'42 82'!H8+'42 83'!H8+'42 84'!H8</f>
        <v>693896</v>
      </c>
      <c r="I8" s="161">
        <f>Gasket!I8+'L-lever'!I8+Proj.2!I8+Proj.3!I8+Proj.4!I8+Proj.5!I8+'42 78'!I8+'42 79'!I8+'42 80'!I8+Proj.9!I8+'42 82'!I8+'42 83'!I8+'42 84'!I8</f>
        <v>695744.94</v>
      </c>
      <c r="J8" s="448">
        <f t="shared" ref="J8:J54" si="9">H8-I8</f>
        <v>-1848.9399999999441</v>
      </c>
      <c r="K8" s="161">
        <f>Gasket!K8+'L-lever'!K8+Proj.2!K8+Proj.3!K8+Proj.4!K8+Proj.5!K8+'42 78'!K8+'42 79'!K8+'42 80'!K8+Proj.9!K8+'42 82'!K8+'42 83'!K8+'42 84'!K8</f>
        <v>689183.76</v>
      </c>
      <c r="L8" s="161">
        <f>Gasket!L8+'L-lever'!L8+Proj.2!L8+Proj.3!L8+Proj.4!L8+Proj.5!L8+'42 78'!L8+'42 79'!L8+'42 80'!L8+Proj.9!L8+'42 82'!L8+'42 83'!L8+'42 84'!L8</f>
        <v>641614.41999999993</v>
      </c>
      <c r="M8" s="444">
        <f t="shared" ref="M8:M54" si="10">K8-L8</f>
        <v>47569.340000000084</v>
      </c>
      <c r="N8" s="404">
        <f t="shared" ref="N8:N54" si="11">E8+H8+K8</f>
        <v>2074230.36</v>
      </c>
      <c r="O8" s="161">
        <f t="shared" ref="O8:O54" si="12">F8+I8+L8</f>
        <v>1806121.0399999998</v>
      </c>
      <c r="P8" s="403">
        <f t="shared" ref="P8:P54" si="13">N8-O8</f>
        <v>268109.3200000003</v>
      </c>
      <c r="Q8" s="168">
        <f>Gasket!Q8+'L-lever'!Q8+Proj.2!Q8+Proj.3!Q8+Proj.4!Q8+Proj.5!Q8+'42 78'!Q8+'42 79'!Q8+'42 80'!Q8+Proj.9!Q8+'42 82'!Q8+'42 83'!Q8+'42 84'!Q8</f>
        <v>698722.48</v>
      </c>
      <c r="R8" s="161">
        <f>Gasket!R8+'L-lever'!R8+Proj.2!R8+Proj.3!R8+Proj.4!R8+Proj.5!R8+'42 78'!R8+'42 79'!R8+'42 80'!R8+Proj.9!R8+'42 82'!R8+'42 83'!R8+'42 84'!R8</f>
        <v>471675.67000000004</v>
      </c>
      <c r="S8" s="448">
        <f t="shared" ref="S8:S54" si="14">Q8-R8</f>
        <v>227046.80999999994</v>
      </c>
      <c r="T8" s="161">
        <f>Gasket!T8+'L-lever'!T8+Proj.2!T8+Proj.3!T8+Proj.4!T8+Proj.5!T8+'42 78'!T8+'42 79'!T8+'42 80'!T8+Proj.9!T8+'42 82'!T8+'42 83'!T8+'42 84'!T8</f>
        <v>691232</v>
      </c>
      <c r="U8" s="161">
        <f>Gasket!U8+'L-lever'!U8+Proj.2!U8+Proj.3!U8+Proj.4!U8+Proj.5!U8+'42 78'!U8+'42 79'!U8+'42 80'!U8+Proj.9!U8+'42 82'!U8+'42 83'!U8+'42 84'!U8</f>
        <v>0</v>
      </c>
      <c r="V8" s="448">
        <f t="shared" ref="V8:V54" si="15">T8-U8</f>
        <v>691232</v>
      </c>
      <c r="W8" s="161">
        <f>Gasket!W8+'L-lever'!W8+Proj.2!W8+Proj.3!W8+Proj.4!W8+Proj.5!W8+'42 78'!W8+'42 79'!W8+'42 80'!W8+Proj.9!W8+'42 82'!W8+'42 83'!W8+'42 84'!W8</f>
        <v>690782.26</v>
      </c>
      <c r="X8" s="161">
        <f>Gasket!X8+'L-lever'!X8+Proj.2!X8+Proj.3!X8+Proj.4!X8+Proj.5!X8+'42 78'!X8+'42 79'!X8+'42 80'!X8+Proj.9!X8+'42 82'!X8+'42 83'!X8+'42 84'!X8</f>
        <v>0</v>
      </c>
      <c r="Y8" s="444">
        <f t="shared" ref="Y8:Y54" si="16">W8-X8</f>
        <v>690782.26</v>
      </c>
      <c r="Z8" s="168">
        <f t="shared" ref="Z8:Z54" si="17">Q8+T8+W8</f>
        <v>2080736.74</v>
      </c>
      <c r="AA8" s="161">
        <f t="shared" ref="AA8:AA54" si="18">R8+U8+X8</f>
        <v>471675.67000000004</v>
      </c>
      <c r="AB8" s="403">
        <f t="shared" ref="AB8:AB54" si="19">Z8-AA8</f>
        <v>1609061.0699999998</v>
      </c>
      <c r="AC8" s="404">
        <f t="shared" ref="AC8:AC54" si="20">E8+H8+K8+Q8+T8+W8</f>
        <v>4154967.0999999996</v>
      </c>
      <c r="AD8" s="161">
        <f t="shared" ref="AD8:AD54" si="21">F8+I8+L8+R8+U8+X8</f>
        <v>2277796.71</v>
      </c>
      <c r="AE8" s="403">
        <f t="shared" ref="AE8:AE54" si="22">AC8-AD8</f>
        <v>1877170.3899999997</v>
      </c>
      <c r="AF8" s="168">
        <f>Gasket!AF8+'L-lever'!AF8+Proj.2!AF8+Proj.3!AF8+Proj.4!AF8+Proj.5!AF8+'42 78'!AF8+'42 79'!AF8+'42 80'!AF8+Proj.9!AF8+'42 82'!AF8+'42 83'!AF8+'42 84'!AF8</f>
        <v>668804.80000000005</v>
      </c>
      <c r="AG8" s="161">
        <f>Gasket!AG8+'L-lever'!AG8+Proj.2!AG8+Proj.3!AG8+Proj.4!AG8+Proj.5!AG8+'42 78'!AG8+'42 79'!AG8+'42 80'!AG8+Proj.9!AG8+'42 82'!AG8+'42 83'!AG8+'42 84'!AG8</f>
        <v>0</v>
      </c>
      <c r="AH8" s="462">
        <f t="shared" ref="AH8:AH54" si="23">AF8-AG8</f>
        <v>668804.80000000005</v>
      </c>
      <c r="AI8" s="161">
        <f>Gasket!AI8+'L-lever'!AI8+Proj.2!AI8+Proj.3!AI8+Proj.4!AI8+Proj.5!AI8+'42 78'!AI8+'42 79'!AI8+'42 80'!AI8+Proj.9!AI8+'42 82'!AI8+'42 83'!AI8+'42 84'!AI8</f>
        <v>677827.20000000007</v>
      </c>
      <c r="AJ8" s="161">
        <f>Gasket!AJ8+'L-lever'!AJ8+Proj.2!AJ8+Proj.3!AJ8+Proj.4!AJ8+Proj.5!AJ8+'42 78'!AJ8+'42 79'!AJ8+'42 80'!AJ8+Proj.9!AJ8+'42 82'!AJ8+'42 83'!AJ8+'42 84'!AJ8</f>
        <v>0</v>
      </c>
      <c r="AK8" s="462">
        <f t="shared" ref="AK8:AK54" si="24">AI8-AJ8</f>
        <v>677827.20000000007</v>
      </c>
      <c r="AL8" s="161">
        <f>Gasket!AL8+'L-lever'!AL8+Proj.2!AL8+Proj.3!AL8+Proj.4!AL8+Proj.5!AL8+'42 78'!AL8+'42 79'!AL8+'42 80'!AL8+Proj.9!AL8+'42 82'!AL8+'42 83'!AL8+'42 84'!AL8</f>
        <v>673342</v>
      </c>
      <c r="AM8" s="161">
        <f>Gasket!AM8+'L-lever'!AM8+Proj.2!AM8+Proj.3!AM8+Proj.4!AM8+Proj.5!AM8+'42 78'!AM8+'42 79'!AM8+'42 80'!AM8+Proj.9!AM8+'42 82'!AM8+'42 83'!AM8+'42 84'!AM8</f>
        <v>0</v>
      </c>
      <c r="AN8" s="444">
        <f t="shared" ref="AN8:AN54" si="25">AL8-AM8</f>
        <v>673342</v>
      </c>
      <c r="AO8" s="404">
        <f t="shared" ref="AO8:AO54" si="26">AF8+AI8+AL8</f>
        <v>2019974</v>
      </c>
      <c r="AP8" s="161">
        <f t="shared" ref="AP8:AP54" si="27">AG8+AJ8+AM8</f>
        <v>0</v>
      </c>
      <c r="AQ8" s="161">
        <f t="shared" ref="AQ8:AQ54" si="28">AO8-AP8</f>
        <v>2019974</v>
      </c>
      <c r="AR8" s="168">
        <f>Gasket!AR8+'L-lever'!AR8+Proj.2!AR8+Proj.3!AR8+Proj.4!AR8+Proj.5!AR8+'42 78'!AR8+'42 79'!AR8+'42 80'!AR8+Proj.9!AR8+'42 82'!AR8+'42 83'!AR8+'42 84'!AR8</f>
        <v>675323.88</v>
      </c>
      <c r="AS8" s="161">
        <f>Gasket!AS8+'L-lever'!AS8+Proj.2!AS8+Proj.3!AS8+Proj.4!AS8+Proj.5!AS8+'42 78'!AS8+'42 79'!AS8+'42 80'!AS8+Proj.9!AS8+'42 82'!AS8+'42 83'!AS8+'42 84'!AS8</f>
        <v>0</v>
      </c>
      <c r="AT8" s="462">
        <f t="shared" ref="AT8:AT54" si="29">AR8-AS8</f>
        <v>675323.88</v>
      </c>
      <c r="AU8" s="161">
        <f>Gasket!AU8+'L-lever'!AU8+Proj.2!AU8+Proj.3!AU8+Proj.4!AU8+Proj.5!AU8+'42 78'!AU8+'42 79'!AU8+'42 80'!AU8+Proj.9!AU8+'42 82'!AU8+'42 83'!AU8+'42 84'!AU8</f>
        <v>685436.56</v>
      </c>
      <c r="AV8" s="161">
        <f>Gasket!AV8+'L-lever'!AV8+Proj.2!AV8+Proj.3!AV8+Proj.4!AV8+Proj.5!AV8+'42 78'!AV8+'42 79'!AV8+'42 80'!AV8+Proj.9!AV8+'42 82'!AV8+'42 83'!AV8+'42 84'!AV8</f>
        <v>0</v>
      </c>
      <c r="AW8" s="448">
        <f t="shared" ref="AW8:AW54" si="30">AU8-AV8</f>
        <v>685436.56</v>
      </c>
      <c r="AX8" s="161">
        <f>Gasket!AX8+'L-lever'!AX8+Proj.2!AX8+Proj.3!AX8+Proj.4!AX8+Proj.5!AX8+'42 78'!AX8+'42 79'!AX8+'42 80'!AX8+Proj.9!AX8+'42 82'!AX8+'42 83'!AX8+'42 84'!AX8</f>
        <v>695388.08</v>
      </c>
      <c r="AY8" s="352">
        <f>Gasket!AY8+'L-lever'!AY8+Proj.2!AY8+Proj.3!AY8+Proj.4!AY8+Proj.5!AY8+'42 78'!AY8+'42 79'!AY8+'42 80'!AY8+Proj.9!AY8+'42 82'!AY8+'42 83'!AY8+'42 84'!AY8</f>
        <v>0</v>
      </c>
      <c r="AZ8" s="444">
        <f t="shared" ref="AZ8:AZ54" si="31">AX8-AY8</f>
        <v>695388.08</v>
      </c>
      <c r="BA8" s="359">
        <f t="shared" ref="BA8:BA54" si="32">AR8+AU8+AX8</f>
        <v>2056148.52</v>
      </c>
      <c r="BB8" s="364">
        <f t="shared" ref="BB8:BB54" si="33">AS8+AV8+AY8</f>
        <v>0</v>
      </c>
      <c r="BC8" s="364">
        <f t="shared" ref="BC8:BC54" si="34">BA8-BB8</f>
        <v>2056148.52</v>
      </c>
      <c r="BD8" s="371">
        <f t="shared" ref="BD8:BD54" si="35">AF8+AI8+AL8+AR8+AU8+AX8</f>
        <v>4076122.52</v>
      </c>
      <c r="BE8" s="372">
        <f t="shared" ref="BE8:BE54" si="36">AG8+AJ8+AM8+AS8+AV8+AY8</f>
        <v>0</v>
      </c>
      <c r="BF8" s="372">
        <f t="shared" ref="BF8:BF54" si="37">BD8-BE8</f>
        <v>4076122.52</v>
      </c>
      <c r="BG8" s="381">
        <f t="shared" ref="BG8:BG54" si="38">AC8+BD8</f>
        <v>8231089.6199999992</v>
      </c>
      <c r="BH8" s="372">
        <f t="shared" ref="BH8:BH54" si="39">AD8+BE8</f>
        <v>2277796.71</v>
      </c>
      <c r="BI8" s="372">
        <f t="shared" ref="BI8:BI54" si="40">BG8-BH8</f>
        <v>5953292.9099999992</v>
      </c>
      <c r="BJ8" s="436"/>
    </row>
    <row r="9" spans="1:62" s="149" customFormat="1" ht="30" customHeight="1">
      <c r="A9" s="40">
        <f t="shared" ref="A9:A53" si="41">A8+1</f>
        <v>3</v>
      </c>
      <c r="B9" s="197">
        <v>51203</v>
      </c>
      <c r="C9" s="198" t="s">
        <v>2</v>
      </c>
      <c r="D9" s="150" t="s">
        <v>44</v>
      </c>
      <c r="E9" s="168">
        <f>Gasket!E9+'L-lever'!E9+Proj.2!E9+Proj.3!E9+Proj.4!E9+Proj.5!E9+'42 78'!E9+'42 79'!E9+'42 80'!E9+Proj.9!E9+'42 82'!E9+'42 83'!E9+'42 84'!E9</f>
        <v>363282.44750000001</v>
      </c>
      <c r="F9" s="161">
        <f>Gasket!F9+'L-lever'!F9+Proj.2!F9+Proj.3!F9+Proj.4!F9+Proj.5!F9+'42 78'!F9+'42 79'!F9+'42 80'!F9+Proj.9!F9+'42 82'!F9+'42 83'!F9+'42 84'!F9</f>
        <v>436433.80000000005</v>
      </c>
      <c r="G9" s="448">
        <f t="shared" si="8"/>
        <v>-73151.352500000037</v>
      </c>
      <c r="H9" s="161">
        <f>Gasket!H9+'L-lever'!H9+Proj.2!H9+Proj.3!H9+Proj.4!H9+Proj.5!H9+'42 78'!H9+'42 79'!H9+'42 80'!H9+Proj.9!H9+'42 82'!H9+'42 83'!H9+'42 84'!H9</f>
        <v>36934.240000000005</v>
      </c>
      <c r="I9" s="161">
        <f>Gasket!I9+'L-lever'!I9+Proj.2!I9+Proj.3!I9+Proj.4!I9+Proj.5!I9+'42 78'!I9+'42 79'!I9+'42 80'!I9+Proj.9!I9+'42 82'!I9+'42 83'!I9+'42 84'!I9</f>
        <v>68638.3</v>
      </c>
      <c r="J9" s="448">
        <f t="shared" si="9"/>
        <v>-31704.059999999998</v>
      </c>
      <c r="K9" s="161">
        <f>Gasket!K9+'L-lever'!K9+Proj.2!K9+Proj.3!K9+Proj.4!K9+Proj.5!K9+'42 78'!K9+'42 79'!K9+'42 80'!K9+Proj.9!K9+'42 82'!K9+'42 83'!K9+'42 84'!K9</f>
        <v>32585</v>
      </c>
      <c r="L9" s="161">
        <f>Gasket!L9+'L-lever'!L9+Proj.2!L9+Proj.3!L9+Proj.4!L9+Proj.5!L9+'42 78'!L9+'42 79'!L9+'42 80'!L9+Proj.9!L9+'42 82'!L9+'42 83'!L9+'42 84'!L9</f>
        <v>79545.09</v>
      </c>
      <c r="M9" s="444">
        <f t="shared" si="10"/>
        <v>-46960.09</v>
      </c>
      <c r="N9" s="404">
        <f t="shared" si="11"/>
        <v>432801.6875</v>
      </c>
      <c r="O9" s="161">
        <f t="shared" si="12"/>
        <v>584617.19000000006</v>
      </c>
      <c r="P9" s="403">
        <f t="shared" si="13"/>
        <v>-151815.50250000006</v>
      </c>
      <c r="Q9" s="168">
        <f>Gasket!Q9+'L-lever'!Q9+Proj.2!Q9+Proj.3!Q9+Proj.4!Q9+Proj.5!Q9+'42 78'!Q9+'42 79'!Q9+'42 80'!Q9+Proj.9!Q9+'42 82'!Q9+'42 83'!Q9+'42 84'!Q9</f>
        <v>37923.451999999997</v>
      </c>
      <c r="R9" s="161">
        <f>Gasket!R9+'L-lever'!R9+Proj.2!R9+Proj.3!R9+Proj.4!R9+Proj.5!R9+'42 78'!R9+'42 79'!R9+'42 80'!R9+Proj.9!R9+'42 82'!R9+'42 83'!R9+'42 84'!R9</f>
        <v>22195.75</v>
      </c>
      <c r="S9" s="448">
        <f t="shared" si="14"/>
        <v>15727.701999999997</v>
      </c>
      <c r="T9" s="161">
        <f>Gasket!T9+'L-lever'!T9+Proj.2!T9+Proj.3!T9+Proj.4!T9+Proj.5!T9+'42 78'!T9+'42 79'!T9+'42 80'!T9+Proj.9!T9+'42 82'!T9+'42 83'!T9+'42 84'!T9</f>
        <v>36128.19</v>
      </c>
      <c r="U9" s="161">
        <f>Gasket!U9+'L-lever'!U9+Proj.2!U9+Proj.3!U9+Proj.4!U9+Proj.5!U9+'42 78'!U9+'42 79'!U9+'42 80'!U9+Proj.9!U9+'42 82'!U9+'42 83'!U9+'42 84'!U9</f>
        <v>0</v>
      </c>
      <c r="V9" s="448">
        <f t="shared" si="15"/>
        <v>36128.19</v>
      </c>
      <c r="W9" s="161">
        <f>Gasket!W9+'L-lever'!W9+Proj.2!W9+Proj.3!W9+Proj.4!W9+Proj.5!W9+'42 78'!W9+'42 79'!W9+'42 80'!W9+Proj.9!W9+'42 82'!W9+'42 83'!W9+'42 84'!W9</f>
        <v>35234.8465</v>
      </c>
      <c r="X9" s="161">
        <f>Gasket!X9+'L-lever'!X9+Proj.2!X9+Proj.3!X9+Proj.4!X9+Proj.5!X9+'42 78'!X9+'42 79'!X9+'42 80'!X9+Proj.9!X9+'42 82'!X9+'42 83'!X9+'42 84'!X9</f>
        <v>0</v>
      </c>
      <c r="Y9" s="444">
        <f t="shared" si="16"/>
        <v>35234.8465</v>
      </c>
      <c r="Z9" s="168">
        <f t="shared" si="17"/>
        <v>109286.48849999999</v>
      </c>
      <c r="AA9" s="161">
        <f t="shared" si="18"/>
        <v>22195.75</v>
      </c>
      <c r="AB9" s="403">
        <f t="shared" si="19"/>
        <v>87090.738499999992</v>
      </c>
      <c r="AC9" s="404">
        <f t="shared" si="20"/>
        <v>542088.17599999998</v>
      </c>
      <c r="AD9" s="161">
        <f t="shared" si="21"/>
        <v>606812.94000000006</v>
      </c>
      <c r="AE9" s="403">
        <f t="shared" si="22"/>
        <v>-64724.764000000083</v>
      </c>
      <c r="AF9" s="168">
        <f>Gasket!AF9+'L-lever'!AF9+Proj.2!AF9+Proj.3!AF9+Proj.4!AF9+Proj.5!AF9+'42 78'!AF9+'42 79'!AF9+'42 80'!AF9+Proj.9!AF9+'42 82'!AF9+'42 83'!AF9+'42 84'!AF9</f>
        <v>30870</v>
      </c>
      <c r="AG9" s="161">
        <f>Gasket!AG9+'L-lever'!AG9+Proj.2!AG9+Proj.3!AG9+Proj.4!AG9+Proj.5!AG9+'42 78'!AG9+'42 79'!AG9+'42 80'!AG9+Proj.9!AG9+'42 82'!AG9+'42 83'!AG9+'42 84'!AG9</f>
        <v>0</v>
      </c>
      <c r="AH9" s="462">
        <f t="shared" si="23"/>
        <v>30870</v>
      </c>
      <c r="AI9" s="161">
        <f>Gasket!AI9+'L-lever'!AI9+Proj.2!AI9+Proj.3!AI9+Proj.4!AI9+Proj.5!AI9+'42 78'!AI9+'42 79'!AI9+'42 80'!AI9+Proj.9!AI9+'42 82'!AI9+'42 83'!AI9+'42 84'!AI9</f>
        <v>32069.642500000002</v>
      </c>
      <c r="AJ9" s="161">
        <f>Gasket!AJ9+'L-lever'!AJ9+Proj.2!AJ9+Proj.3!AJ9+Proj.4!AJ9+Proj.5!AJ9+'42 78'!AJ9+'42 79'!AJ9+'42 80'!AJ9+Proj.9!AJ9+'42 82'!AJ9+'42 83'!AJ9+'42 84'!AJ9</f>
        <v>0</v>
      </c>
      <c r="AK9" s="462">
        <f t="shared" si="24"/>
        <v>32069.642500000002</v>
      </c>
      <c r="AL9" s="161">
        <f>Gasket!AL9+'L-lever'!AL9+Proj.2!AL9+Proj.3!AL9+Proj.4!AL9+Proj.5!AL9+'42 78'!AL9+'42 79'!AL9+'42 80'!AL9+Proj.9!AL9+'42 82'!AL9+'42 83'!AL9+'42 84'!AL9</f>
        <v>29155</v>
      </c>
      <c r="AM9" s="161">
        <f>Gasket!AM9+'L-lever'!AM9+Proj.2!AM9+Proj.3!AM9+Proj.4!AM9+Proj.5!AM9+'42 78'!AM9+'42 79'!AM9+'42 80'!AM9+Proj.9!AM9+'42 82'!AM9+'42 83'!AM9+'42 84'!AM9</f>
        <v>0</v>
      </c>
      <c r="AN9" s="444">
        <f t="shared" si="25"/>
        <v>29155</v>
      </c>
      <c r="AO9" s="404">
        <f t="shared" si="26"/>
        <v>92094.642500000002</v>
      </c>
      <c r="AP9" s="161">
        <f t="shared" si="27"/>
        <v>0</v>
      </c>
      <c r="AQ9" s="161">
        <f t="shared" si="28"/>
        <v>92094.642500000002</v>
      </c>
      <c r="AR9" s="168">
        <f>Gasket!AR9+'L-lever'!AR9+Proj.2!AR9+Proj.3!AR9+Proj.4!AR9+Proj.5!AR9+'42 78'!AR9+'42 79'!AR9+'42 80'!AR9+Proj.9!AR9+'42 82'!AR9+'42 83'!AR9+'42 84'!AR9</f>
        <v>27440</v>
      </c>
      <c r="AS9" s="161">
        <f>Gasket!AS9+'L-lever'!AS9+Proj.2!AS9+Proj.3!AS9+Proj.4!AS9+Proj.5!AS9+'42 78'!AS9+'42 79'!AS9+'42 80'!AS9+Proj.9!AS9+'42 82'!AS9+'42 83'!AS9+'42 84'!AS9</f>
        <v>0</v>
      </c>
      <c r="AT9" s="462">
        <f t="shared" si="29"/>
        <v>27440</v>
      </c>
      <c r="AU9" s="161">
        <f>Gasket!AU9+'L-lever'!AU9+Proj.2!AU9+Proj.3!AU9+Proj.4!AU9+Proj.5!AU9+'42 78'!AU9+'42 79'!AU9+'42 80'!AU9+Proj.9!AU9+'42 82'!AU9+'42 83'!AU9+'42 84'!AU9</f>
        <v>24954.621999999999</v>
      </c>
      <c r="AV9" s="161">
        <f>Gasket!AV9+'L-lever'!AV9+Proj.2!AV9+Proj.3!AV9+Proj.4!AV9+Proj.5!AV9+'42 78'!AV9+'42 79'!AV9+'42 80'!AV9+Proj.9!AV9+'42 82'!AV9+'42 83'!AV9+'42 84'!AV9</f>
        <v>0</v>
      </c>
      <c r="AW9" s="448">
        <f t="shared" si="30"/>
        <v>24954.621999999999</v>
      </c>
      <c r="AX9" s="161">
        <f>Gasket!AX9+'L-lever'!AX9+Proj.2!AX9+Proj.3!AX9+Proj.4!AX9+Proj.5!AX9+'42 78'!AX9+'42 79'!AX9+'42 80'!AX9+Proj.9!AX9+'42 82'!AX9+'42 83'!AX9+'42 84'!AX9</f>
        <v>37730</v>
      </c>
      <c r="AY9" s="352">
        <f>Gasket!AY9+'L-lever'!AY9+Proj.2!AY9+Proj.3!AY9+Proj.4!AY9+Proj.5!AY9+'42 78'!AY9+'42 79'!AY9+'42 80'!AY9+Proj.9!AY9+'42 82'!AY9+'42 83'!AY9+'42 84'!AY9</f>
        <v>0</v>
      </c>
      <c r="AZ9" s="444">
        <f t="shared" si="31"/>
        <v>37730</v>
      </c>
      <c r="BA9" s="359">
        <f t="shared" si="32"/>
        <v>90124.622000000003</v>
      </c>
      <c r="BB9" s="364">
        <f t="shared" si="33"/>
        <v>0</v>
      </c>
      <c r="BC9" s="364">
        <f t="shared" si="34"/>
        <v>90124.622000000003</v>
      </c>
      <c r="BD9" s="371">
        <f t="shared" si="35"/>
        <v>182219.26449999999</v>
      </c>
      <c r="BE9" s="372">
        <f t="shared" si="36"/>
        <v>0</v>
      </c>
      <c r="BF9" s="372">
        <f t="shared" si="37"/>
        <v>182219.26449999999</v>
      </c>
      <c r="BG9" s="381">
        <f t="shared" si="38"/>
        <v>724307.44050000003</v>
      </c>
      <c r="BH9" s="372">
        <f t="shared" si="39"/>
        <v>606812.94000000006</v>
      </c>
      <c r="BI9" s="372">
        <f t="shared" si="40"/>
        <v>117494.50049999997</v>
      </c>
      <c r="BJ9" s="436"/>
    </row>
    <row r="10" spans="1:62" s="149" customFormat="1" ht="30" customHeight="1">
      <c r="A10" s="40">
        <f t="shared" si="41"/>
        <v>4</v>
      </c>
      <c r="B10" s="197">
        <v>51299</v>
      </c>
      <c r="C10" s="198" t="s">
        <v>3</v>
      </c>
      <c r="D10" s="150" t="s">
        <v>45</v>
      </c>
      <c r="E10" s="168">
        <f>Gasket!E10+'L-lever'!E10+Proj.2!E10+Proj.3!E10+Proj.4!E10+Proj.5!E10+'42 78'!E10+'42 79'!E10+'42 80'!E10+Proj.9!E10+'42 82'!E10+'42 83'!E10+'42 84'!E10</f>
        <v>0</v>
      </c>
      <c r="F10" s="161">
        <f>Gasket!F10+'L-lever'!F10+Proj.2!F10+Proj.3!F10+Proj.4!F10+Proj.5!F10+'42 78'!F10+'42 79'!F10+'42 80'!F10+Proj.9!F10+'42 82'!F10+'42 83'!F10+'42 84'!F10</f>
        <v>113.5</v>
      </c>
      <c r="G10" s="448">
        <f t="shared" si="8"/>
        <v>-113.5</v>
      </c>
      <c r="H10" s="161">
        <f>Gasket!H10+'L-lever'!H10+Proj.2!H10+Proj.3!H10+Proj.4!H10+Proj.5!H10+'42 78'!H10+'42 79'!H10+'42 80'!H10+Proj.9!H10+'42 82'!H10+'42 83'!H10+'42 84'!H10</f>
        <v>0</v>
      </c>
      <c r="I10" s="161">
        <f>Gasket!I10+'L-lever'!I10+Proj.2!I10+Proj.3!I10+Proj.4!I10+Proj.5!I10+'42 78'!I10+'42 79'!I10+'42 80'!I10+Proj.9!I10+'42 82'!I10+'42 83'!I10+'42 84'!I10</f>
        <v>10029.6</v>
      </c>
      <c r="J10" s="448">
        <f t="shared" si="9"/>
        <v>-10029.6</v>
      </c>
      <c r="K10" s="161">
        <f>Gasket!K10+'L-lever'!K10+Proj.2!K10+Proj.3!K10+Proj.4!K10+Proj.5!K10+'42 78'!K10+'42 79'!K10+'42 80'!K10+Proj.9!K10+'42 82'!K10+'42 83'!K10+'42 84'!K10</f>
        <v>806508</v>
      </c>
      <c r="L10" s="161">
        <f>Gasket!L10+'L-lever'!L10+Proj.2!L10+Proj.3!L10+Proj.4!L10+Proj.5!L10+'42 78'!L10+'42 79'!L10+'42 80'!L10+Proj.9!L10+'42 82'!L10+'42 83'!L10+'42 84'!L10</f>
        <v>897588.8</v>
      </c>
      <c r="M10" s="444">
        <f t="shared" si="10"/>
        <v>-91080.800000000047</v>
      </c>
      <c r="N10" s="404">
        <f t="shared" si="11"/>
        <v>806508</v>
      </c>
      <c r="O10" s="161">
        <f t="shared" si="12"/>
        <v>907731.9</v>
      </c>
      <c r="P10" s="403">
        <f t="shared" si="13"/>
        <v>-101223.90000000002</v>
      </c>
      <c r="Q10" s="168">
        <f>Gasket!Q10+'L-lever'!Q10+Proj.2!Q10+Proj.3!Q10+Proj.4!Q10+Proj.5!Q10+'42 78'!Q10+'42 79'!Q10+'42 80'!Q10+Proj.9!Q10+'42 82'!Q10+'42 83'!Q10+'42 84'!Q10</f>
        <v>0</v>
      </c>
      <c r="R10" s="161">
        <f>Gasket!R10+'L-lever'!R10+Proj.2!R10+Proj.3!R10+Proj.4!R10+Proj.5!R10+'42 78'!R10+'42 79'!R10+'42 80'!R10+Proj.9!R10+'42 82'!R10+'42 83'!R10+'42 84'!R10</f>
        <v>4000</v>
      </c>
      <c r="S10" s="448">
        <f t="shared" si="14"/>
        <v>-4000</v>
      </c>
      <c r="T10" s="161">
        <f>Gasket!T10+'L-lever'!T10+Proj.2!T10+Proj.3!T10+Proj.4!T10+Proj.5!T10+'42 78'!T10+'42 79'!T10+'42 80'!T10+Proj.9!T10+'42 82'!T10+'42 83'!T10+'42 84'!T10</f>
        <v>0</v>
      </c>
      <c r="U10" s="161">
        <f>Gasket!U10+'L-lever'!U10+Proj.2!U10+Proj.3!U10+Proj.4!U10+Proj.5!U10+'42 78'!U10+'42 79'!U10+'42 80'!U10+Proj.9!U10+'42 82'!U10+'42 83'!U10+'42 84'!U10</f>
        <v>0</v>
      </c>
      <c r="V10" s="448">
        <f t="shared" si="15"/>
        <v>0</v>
      </c>
      <c r="W10" s="161">
        <f>Gasket!W10+'L-lever'!W10+Proj.2!W10+Proj.3!W10+Proj.4!W10+Proj.5!W10+'42 78'!W10+'42 79'!W10+'42 80'!W10+Proj.9!W10+'42 82'!W10+'42 83'!W10+'42 84'!W10</f>
        <v>0</v>
      </c>
      <c r="X10" s="161">
        <f>Gasket!X10+'L-lever'!X10+Proj.2!X10+Proj.3!X10+Proj.4!X10+Proj.5!X10+'42 78'!X10+'42 79'!X10+'42 80'!X10+Proj.9!X10+'42 82'!X10+'42 83'!X10+'42 84'!X10</f>
        <v>0</v>
      </c>
      <c r="Y10" s="444">
        <f t="shared" si="16"/>
        <v>0</v>
      </c>
      <c r="Z10" s="168">
        <f t="shared" si="17"/>
        <v>0</v>
      </c>
      <c r="AA10" s="161">
        <f t="shared" si="18"/>
        <v>4000</v>
      </c>
      <c r="AB10" s="403">
        <f t="shared" si="19"/>
        <v>-4000</v>
      </c>
      <c r="AC10" s="404">
        <f t="shared" si="20"/>
        <v>806508</v>
      </c>
      <c r="AD10" s="161">
        <f t="shared" si="21"/>
        <v>911731.9</v>
      </c>
      <c r="AE10" s="403">
        <f t="shared" si="22"/>
        <v>-105223.90000000002</v>
      </c>
      <c r="AF10" s="168">
        <f>Gasket!AF10+'L-lever'!AF10+Proj.2!AF10+Proj.3!AF10+Proj.4!AF10+Proj.5!AF10+'42 78'!AF10+'42 79'!AF10+'42 80'!AF10+Proj.9!AF10+'42 82'!AF10+'42 83'!AF10+'42 84'!AF10</f>
        <v>0</v>
      </c>
      <c r="AG10" s="161">
        <f>Gasket!AG10+'L-lever'!AG10+Proj.2!AG10+Proj.3!AG10+Proj.4!AG10+Proj.5!AG10+'42 78'!AG10+'42 79'!AG10+'42 80'!AG10+Proj.9!AG10+'42 82'!AG10+'42 83'!AG10+'42 84'!AG10</f>
        <v>0</v>
      </c>
      <c r="AH10" s="462">
        <f t="shared" si="23"/>
        <v>0</v>
      </c>
      <c r="AI10" s="161">
        <f>Gasket!AI10+'L-lever'!AI10+Proj.2!AI10+Proj.3!AI10+Proj.4!AI10+Proj.5!AI10+'42 78'!AI10+'42 79'!AI10+'42 80'!AI10+Proj.9!AI10+'42 82'!AI10+'42 83'!AI10+'42 84'!AI10</f>
        <v>0</v>
      </c>
      <c r="AJ10" s="161">
        <f>Gasket!AJ10+'L-lever'!AJ10+Proj.2!AJ10+Proj.3!AJ10+Proj.4!AJ10+Proj.5!AJ10+'42 78'!AJ10+'42 79'!AJ10+'42 80'!AJ10+Proj.9!AJ10+'42 82'!AJ10+'42 83'!AJ10+'42 84'!AJ10</f>
        <v>0</v>
      </c>
      <c r="AK10" s="462">
        <f t="shared" si="24"/>
        <v>0</v>
      </c>
      <c r="AL10" s="161">
        <f>Gasket!AL10+'L-lever'!AL10+Proj.2!AL10+Proj.3!AL10+Proj.4!AL10+Proj.5!AL10+'42 78'!AL10+'42 79'!AL10+'42 80'!AL10+Proj.9!AL10+'42 82'!AL10+'42 83'!AL10+'42 84'!AL10</f>
        <v>0</v>
      </c>
      <c r="AM10" s="161">
        <f>Gasket!AM10+'L-lever'!AM10+Proj.2!AM10+Proj.3!AM10+Proj.4!AM10+Proj.5!AM10+'42 78'!AM10+'42 79'!AM10+'42 80'!AM10+Proj.9!AM10+'42 82'!AM10+'42 83'!AM10+'42 84'!AM10</f>
        <v>0</v>
      </c>
      <c r="AN10" s="444">
        <f t="shared" si="25"/>
        <v>0</v>
      </c>
      <c r="AO10" s="404">
        <f t="shared" si="26"/>
        <v>0</v>
      </c>
      <c r="AP10" s="161">
        <f t="shared" si="27"/>
        <v>0</v>
      </c>
      <c r="AQ10" s="161">
        <f t="shared" si="28"/>
        <v>0</v>
      </c>
      <c r="AR10" s="168">
        <f>Gasket!AR10+'L-lever'!AR10+Proj.2!AR10+Proj.3!AR10+Proj.4!AR10+Proj.5!AR10+'42 78'!AR10+'42 79'!AR10+'42 80'!AR10+Proj.9!AR10+'42 82'!AR10+'42 83'!AR10+'42 84'!AR10</f>
        <v>0</v>
      </c>
      <c r="AS10" s="161">
        <f>Gasket!AS10+'L-lever'!AS10+Proj.2!AS10+Proj.3!AS10+Proj.4!AS10+Proj.5!AS10+'42 78'!AS10+'42 79'!AS10+'42 80'!AS10+Proj.9!AS10+'42 82'!AS10+'42 83'!AS10+'42 84'!AS10</f>
        <v>0</v>
      </c>
      <c r="AT10" s="462">
        <f t="shared" si="29"/>
        <v>0</v>
      </c>
      <c r="AU10" s="161">
        <f>Gasket!AU10+'L-lever'!AU10+Proj.2!AU10+Proj.3!AU10+Proj.4!AU10+Proj.5!AU10+'42 78'!AU10+'42 79'!AU10+'42 80'!AU10+Proj.9!AU10+'42 82'!AU10+'42 83'!AU10+'42 84'!AU10</f>
        <v>0</v>
      </c>
      <c r="AV10" s="161">
        <f>Gasket!AV10+'L-lever'!AV10+Proj.2!AV10+Proj.3!AV10+Proj.4!AV10+Proj.5!AV10+'42 78'!AV10+'42 79'!AV10+'42 80'!AV10+Proj.9!AV10+'42 82'!AV10+'42 83'!AV10+'42 84'!AV10</f>
        <v>0</v>
      </c>
      <c r="AW10" s="448">
        <f t="shared" si="30"/>
        <v>0</v>
      </c>
      <c r="AX10" s="161">
        <f>Gasket!AX10+'L-lever'!AX10+Proj.2!AX10+Proj.3!AX10+Proj.4!AX10+Proj.5!AX10+'42 78'!AX10+'42 79'!AX10+'42 80'!AX10+Proj.9!AX10+'42 82'!AX10+'42 83'!AX10+'42 84'!AX10</f>
        <v>1235789.81</v>
      </c>
      <c r="AY10" s="352">
        <f>Gasket!AY10+'L-lever'!AY10+Proj.2!AY10+Proj.3!AY10+Proj.4!AY10+Proj.5!AY10+'42 78'!AY10+'42 79'!AY10+'42 80'!AY10+Proj.9!AY10+'42 82'!AY10+'42 83'!AY10+'42 84'!AY10</f>
        <v>0</v>
      </c>
      <c r="AZ10" s="444">
        <f t="shared" si="31"/>
        <v>1235789.81</v>
      </c>
      <c r="BA10" s="359">
        <f t="shared" si="32"/>
        <v>1235789.81</v>
      </c>
      <c r="BB10" s="364">
        <f t="shared" si="33"/>
        <v>0</v>
      </c>
      <c r="BC10" s="364">
        <f t="shared" si="34"/>
        <v>1235789.81</v>
      </c>
      <c r="BD10" s="371">
        <f t="shared" si="35"/>
        <v>1235789.81</v>
      </c>
      <c r="BE10" s="372">
        <f t="shared" si="36"/>
        <v>0</v>
      </c>
      <c r="BF10" s="372">
        <f t="shared" si="37"/>
        <v>1235789.81</v>
      </c>
      <c r="BG10" s="381">
        <f t="shared" si="38"/>
        <v>2042297.81</v>
      </c>
      <c r="BH10" s="372">
        <f t="shared" si="39"/>
        <v>911731.9</v>
      </c>
      <c r="BI10" s="372">
        <f t="shared" si="40"/>
        <v>1130565.9100000001</v>
      </c>
      <c r="BJ10" s="436"/>
    </row>
    <row r="11" spans="1:62" s="149" customFormat="1" ht="30" customHeight="1">
      <c r="A11" s="40">
        <f t="shared" si="41"/>
        <v>5</v>
      </c>
      <c r="B11" s="197">
        <v>51301</v>
      </c>
      <c r="C11" s="198" t="s">
        <v>4</v>
      </c>
      <c r="D11" s="150" t="s">
        <v>46</v>
      </c>
      <c r="E11" s="168">
        <f>Gasket!E11+'L-lever'!E11+Proj.2!E11+Proj.3!E11+Proj.4!E11+Proj.5!E11+'42 78'!E11+'42 79'!E11+'42 80'!E11+Proj.9!E11+'42 82'!E11+'42 83'!E11+'42 84'!E11</f>
        <v>1172000</v>
      </c>
      <c r="F11" s="161">
        <f>Gasket!F11+'L-lever'!F11+Proj.2!F11+Proj.3!F11+Proj.4!F11+Proj.5!F11+'42 78'!F11+'42 79'!F11+'42 80'!F11+Proj.9!F11+'42 82'!F11+'42 83'!F11+'42 84'!F11</f>
        <v>159125.49</v>
      </c>
      <c r="G11" s="448">
        <f t="shared" si="8"/>
        <v>1012874.51</v>
      </c>
      <c r="H11" s="161">
        <f>Gasket!H11+'L-lever'!H11+Proj.2!H11+Proj.3!H11+Proj.4!H11+Proj.5!H11+'42 78'!H11+'42 79'!H11+'42 80'!H11+Proj.9!H11+'42 82'!H11+'42 83'!H11+'42 84'!H11</f>
        <v>172000</v>
      </c>
      <c r="I11" s="161">
        <f>Gasket!I11+'L-lever'!I11+Proj.2!I11+Proj.3!I11+Proj.4!I11+Proj.5!I11+'42 78'!I11+'42 79'!I11+'42 80'!I11+Proj.9!I11+'42 82'!I11+'42 83'!I11+'42 84'!I11</f>
        <v>455379.05</v>
      </c>
      <c r="J11" s="448">
        <f t="shared" si="9"/>
        <v>-283379.05</v>
      </c>
      <c r="K11" s="161">
        <f>Gasket!K11+'L-lever'!K11+Proj.2!K11+Proj.3!K11+Proj.4!K11+Proj.5!K11+'42 78'!K11+'42 79'!K11+'42 80'!K11+Proj.9!K11+'42 82'!K11+'42 83'!K11+'42 84'!K11</f>
        <v>172000</v>
      </c>
      <c r="L11" s="161">
        <f>Gasket!L11+'L-lever'!L11+Proj.2!L11+Proj.3!L11+Proj.4!L11+Proj.5!L11+'42 78'!L11+'42 79'!L11+'42 80'!L11+Proj.9!L11+'42 82'!L11+'42 83'!L11+'42 84'!L11</f>
        <v>0</v>
      </c>
      <c r="M11" s="444">
        <f t="shared" si="10"/>
        <v>172000</v>
      </c>
      <c r="N11" s="404">
        <f t="shared" si="11"/>
        <v>1516000</v>
      </c>
      <c r="O11" s="161">
        <f t="shared" si="12"/>
        <v>614504.54</v>
      </c>
      <c r="P11" s="403">
        <f t="shared" si="13"/>
        <v>901495.46</v>
      </c>
      <c r="Q11" s="168">
        <f>Gasket!Q11+'L-lever'!Q11+Proj.2!Q11+Proj.3!Q11+Proj.4!Q11+Proj.5!Q11+'42 78'!Q11+'42 79'!Q11+'42 80'!Q11+Proj.9!Q11+'42 82'!Q11+'42 83'!Q11+'42 84'!Q11</f>
        <v>344000</v>
      </c>
      <c r="R11" s="161">
        <f>Gasket!R11+'L-lever'!R11+Proj.2!R11+Proj.3!R11+Proj.4!R11+Proj.5!R11+'42 78'!R11+'42 79'!R11+'42 80'!R11+Proj.9!R11+'42 82'!R11+'42 83'!R11+'42 84'!R11</f>
        <v>0</v>
      </c>
      <c r="S11" s="448">
        <f t="shared" si="14"/>
        <v>344000</v>
      </c>
      <c r="T11" s="161">
        <f>Gasket!T11+'L-lever'!T11+Proj.2!T11+Proj.3!T11+Proj.4!T11+Proj.5!T11+'42 78'!T11+'42 79'!T11+'42 80'!T11+Proj.9!T11+'42 82'!T11+'42 83'!T11+'42 84'!T11</f>
        <v>222000</v>
      </c>
      <c r="U11" s="161">
        <f>Gasket!U11+'L-lever'!U11+Proj.2!U11+Proj.3!U11+Proj.4!U11+Proj.5!U11+'42 78'!U11+'42 79'!U11+'42 80'!U11+Proj.9!U11+'42 82'!U11+'42 83'!U11+'42 84'!U11</f>
        <v>0</v>
      </c>
      <c r="V11" s="448">
        <f t="shared" si="15"/>
        <v>222000</v>
      </c>
      <c r="W11" s="161">
        <f>Gasket!W11+'L-lever'!W11+Proj.2!W11+Proj.3!W11+Proj.4!W11+Proj.5!W11+'42 78'!W11+'42 79'!W11+'42 80'!W11+Proj.9!W11+'42 82'!W11+'42 83'!W11+'42 84'!W11</f>
        <v>172000</v>
      </c>
      <c r="X11" s="161">
        <f>Gasket!X11+'L-lever'!X11+Proj.2!X11+Proj.3!X11+Proj.4!X11+Proj.5!X11+'42 78'!X11+'42 79'!X11+'42 80'!X11+Proj.9!X11+'42 82'!X11+'42 83'!X11+'42 84'!X11</f>
        <v>0</v>
      </c>
      <c r="Y11" s="444">
        <f t="shared" si="16"/>
        <v>172000</v>
      </c>
      <c r="Z11" s="168">
        <f t="shared" si="17"/>
        <v>738000</v>
      </c>
      <c r="AA11" s="161">
        <f t="shared" si="18"/>
        <v>0</v>
      </c>
      <c r="AB11" s="403">
        <f t="shared" si="19"/>
        <v>738000</v>
      </c>
      <c r="AC11" s="404">
        <f t="shared" si="20"/>
        <v>2254000</v>
      </c>
      <c r="AD11" s="161">
        <f t="shared" si="21"/>
        <v>614504.54</v>
      </c>
      <c r="AE11" s="403">
        <f t="shared" si="22"/>
        <v>1639495.46</v>
      </c>
      <c r="AF11" s="168">
        <f>Gasket!AF11+'L-lever'!AF11+Proj.2!AF11+Proj.3!AF11+Proj.4!AF11+Proj.5!AF11+'42 78'!AF11+'42 79'!AF11+'42 80'!AF11+Proj.9!AF11+'42 82'!AF11+'42 83'!AF11+'42 84'!AF11</f>
        <v>172000</v>
      </c>
      <c r="AG11" s="161">
        <f>Gasket!AG11+'L-lever'!AG11+Proj.2!AG11+Proj.3!AG11+Proj.4!AG11+Proj.5!AG11+'42 78'!AG11+'42 79'!AG11+'42 80'!AG11+Proj.9!AG11+'42 82'!AG11+'42 83'!AG11+'42 84'!AG11</f>
        <v>0</v>
      </c>
      <c r="AH11" s="462">
        <f t="shared" si="23"/>
        <v>172000</v>
      </c>
      <c r="AI11" s="161">
        <f>Gasket!AI11+'L-lever'!AI11+Proj.2!AI11+Proj.3!AI11+Proj.4!AI11+Proj.5!AI11+'42 78'!AI11+'42 79'!AI11+'42 80'!AI11+Proj.9!AI11+'42 82'!AI11+'42 83'!AI11+'42 84'!AI11</f>
        <v>199000</v>
      </c>
      <c r="AJ11" s="161">
        <f>Gasket!AJ11+'L-lever'!AJ11+Proj.2!AJ11+Proj.3!AJ11+Proj.4!AJ11+Proj.5!AJ11+'42 78'!AJ11+'42 79'!AJ11+'42 80'!AJ11+Proj.9!AJ11+'42 82'!AJ11+'42 83'!AJ11+'42 84'!AJ11</f>
        <v>0</v>
      </c>
      <c r="AK11" s="462">
        <f t="shared" si="24"/>
        <v>199000</v>
      </c>
      <c r="AL11" s="161">
        <f>Gasket!AL11+'L-lever'!AL11+Proj.2!AL11+Proj.3!AL11+Proj.4!AL11+Proj.5!AL11+'42 78'!AL11+'42 79'!AL11+'42 80'!AL11+Proj.9!AL11+'42 82'!AL11+'42 83'!AL11+'42 84'!AL11</f>
        <v>172000</v>
      </c>
      <c r="AM11" s="161">
        <f>Gasket!AM11+'L-lever'!AM11+Proj.2!AM11+Proj.3!AM11+Proj.4!AM11+Proj.5!AM11+'42 78'!AM11+'42 79'!AM11+'42 80'!AM11+Proj.9!AM11+'42 82'!AM11+'42 83'!AM11+'42 84'!AM11</f>
        <v>0</v>
      </c>
      <c r="AN11" s="444">
        <f t="shared" si="25"/>
        <v>172000</v>
      </c>
      <c r="AO11" s="404">
        <f t="shared" si="26"/>
        <v>543000</v>
      </c>
      <c r="AP11" s="161">
        <f t="shared" si="27"/>
        <v>0</v>
      </c>
      <c r="AQ11" s="161">
        <f t="shared" si="28"/>
        <v>543000</v>
      </c>
      <c r="AR11" s="168">
        <f>Gasket!AR11+'L-lever'!AR11+Proj.2!AR11+Proj.3!AR11+Proj.4!AR11+Proj.5!AR11+'42 78'!AR11+'42 79'!AR11+'42 80'!AR11+Proj.9!AR11+'42 82'!AR11+'42 83'!AR11+'42 84'!AR11</f>
        <v>172000</v>
      </c>
      <c r="AS11" s="161">
        <f>Gasket!AS11+'L-lever'!AS11+Proj.2!AS11+Proj.3!AS11+Proj.4!AS11+Proj.5!AS11+'42 78'!AS11+'42 79'!AS11+'42 80'!AS11+Proj.9!AS11+'42 82'!AS11+'42 83'!AS11+'42 84'!AS11</f>
        <v>0</v>
      </c>
      <c r="AT11" s="462">
        <f t="shared" si="29"/>
        <v>172000</v>
      </c>
      <c r="AU11" s="161">
        <f>Gasket!AU11+'L-lever'!AU11+Proj.2!AU11+Proj.3!AU11+Proj.4!AU11+Proj.5!AU11+'42 78'!AU11+'42 79'!AU11+'42 80'!AU11+Proj.9!AU11+'42 82'!AU11+'42 83'!AU11+'42 84'!AU11</f>
        <v>172000</v>
      </c>
      <c r="AV11" s="161">
        <f>Gasket!AV11+'L-lever'!AV11+Proj.2!AV11+Proj.3!AV11+Proj.4!AV11+Proj.5!AV11+'42 78'!AV11+'42 79'!AV11+'42 80'!AV11+Proj.9!AV11+'42 82'!AV11+'42 83'!AV11+'42 84'!AV11</f>
        <v>0</v>
      </c>
      <c r="AW11" s="448">
        <f t="shared" si="30"/>
        <v>172000</v>
      </c>
      <c r="AX11" s="161">
        <f>Gasket!AX11+'L-lever'!AX11+Proj.2!AX11+Proj.3!AX11+Proj.4!AX11+Proj.5!AX11+'42 78'!AX11+'42 79'!AX11+'42 80'!AX11+Proj.9!AX11+'42 82'!AX11+'42 83'!AX11+'42 84'!AX11</f>
        <v>222000</v>
      </c>
      <c r="AY11" s="352">
        <f>Gasket!AY11+'L-lever'!AY11+Proj.2!AY11+Proj.3!AY11+Proj.4!AY11+Proj.5!AY11+'42 78'!AY11+'42 79'!AY11+'42 80'!AY11+Proj.9!AY11+'42 82'!AY11+'42 83'!AY11+'42 84'!AY11</f>
        <v>0</v>
      </c>
      <c r="AZ11" s="444">
        <f t="shared" si="31"/>
        <v>222000</v>
      </c>
      <c r="BA11" s="359">
        <f t="shared" si="32"/>
        <v>566000</v>
      </c>
      <c r="BB11" s="364">
        <f t="shared" si="33"/>
        <v>0</v>
      </c>
      <c r="BC11" s="364">
        <f t="shared" si="34"/>
        <v>566000</v>
      </c>
      <c r="BD11" s="371">
        <f t="shared" si="35"/>
        <v>1109000</v>
      </c>
      <c r="BE11" s="372">
        <f t="shared" si="36"/>
        <v>0</v>
      </c>
      <c r="BF11" s="372">
        <f t="shared" si="37"/>
        <v>1109000</v>
      </c>
      <c r="BG11" s="381">
        <f t="shared" si="38"/>
        <v>3363000</v>
      </c>
      <c r="BH11" s="372">
        <f t="shared" si="39"/>
        <v>614504.54</v>
      </c>
      <c r="BI11" s="372">
        <f t="shared" si="40"/>
        <v>2748495.46</v>
      </c>
      <c r="BJ11" s="436"/>
    </row>
    <row r="12" spans="1:62" s="149" customFormat="1" ht="30" customHeight="1">
      <c r="A12" s="40">
        <f t="shared" si="41"/>
        <v>6</v>
      </c>
      <c r="B12" s="197">
        <v>51302</v>
      </c>
      <c r="C12" s="198" t="s">
        <v>5</v>
      </c>
      <c r="D12" s="150" t="s">
        <v>47</v>
      </c>
      <c r="E12" s="168">
        <f>Gasket!E12+'L-lever'!E12+Proj.2!E12+Proj.3!E12+Proj.4!E12+Proj.5!E12+'42 78'!E12+'42 79'!E12+'42 80'!E12+Proj.9!E12+'42 82'!E12+'42 83'!E12+'42 84'!E12</f>
        <v>60819</v>
      </c>
      <c r="F12" s="161">
        <f>Gasket!F12+'L-lever'!F12+Proj.2!F12+Proj.3!F12+Proj.4!F12+Proj.5!F12+'42 78'!F12+'42 79'!F12+'42 80'!F12+Proj.9!F12+'42 82'!F12+'42 83'!F12+'42 84'!F12</f>
        <v>60819</v>
      </c>
      <c r="G12" s="448">
        <f t="shared" si="8"/>
        <v>0</v>
      </c>
      <c r="H12" s="161">
        <f>Gasket!H12+'L-lever'!H12+Proj.2!H12+Proj.3!H12+Proj.4!H12+Proj.5!H12+'42 78'!H12+'42 79'!H12+'42 80'!H12+Proj.9!H12+'42 82'!H12+'42 83'!H12+'42 84'!H12</f>
        <v>56896.219999999965</v>
      </c>
      <c r="I12" s="161">
        <f>Gasket!I12+'L-lever'!I12+Proj.2!I12+Proj.3!I12+Proj.4!I12+Proj.5!I12+'42 78'!I12+'42 79'!I12+'42 80'!I12+Proj.9!I12+'42 82'!I12+'42 83'!I12+'42 84'!I12</f>
        <v>56896.22</v>
      </c>
      <c r="J12" s="448">
        <f t="shared" si="9"/>
        <v>0</v>
      </c>
      <c r="K12" s="161">
        <f>Gasket!K12+'L-lever'!K12+Proj.2!K12+Proj.3!K12+Proj.4!K12+Proj.5!K12+'42 78'!K12+'42 79'!K12+'42 80'!K12+Proj.9!K12+'42 82'!K12+'42 83'!K12+'42 84'!K12</f>
        <v>60819</v>
      </c>
      <c r="L12" s="161">
        <f>Gasket!L12+'L-lever'!L12+Proj.2!L12+Proj.3!L12+Proj.4!L12+Proj.5!L12+'42 78'!L12+'42 79'!L12+'42 80'!L12+Proj.9!L12+'42 82'!L12+'42 83'!L12+'42 84'!L12</f>
        <v>78728.609999999986</v>
      </c>
      <c r="M12" s="444">
        <f t="shared" si="10"/>
        <v>-17909.609999999986</v>
      </c>
      <c r="N12" s="404">
        <f t="shared" si="11"/>
        <v>178534.21999999997</v>
      </c>
      <c r="O12" s="161">
        <f t="shared" si="12"/>
        <v>196443.83</v>
      </c>
      <c r="P12" s="403">
        <f t="shared" si="13"/>
        <v>-17909.610000000015</v>
      </c>
      <c r="Q12" s="168">
        <f>Gasket!Q12+'L-lever'!Q12+Proj.2!Q12+Proj.3!Q12+Proj.4!Q12+Proj.5!Q12+'42 78'!Q12+'42 79'!Q12+'42 80'!Q12+Proj.9!Q12+'42 82'!Q12+'42 83'!Q12+'42 84'!Q12</f>
        <v>59512</v>
      </c>
      <c r="R12" s="161">
        <f>Gasket!R12+'L-lever'!R12+Proj.2!R12+Proj.3!R12+Proj.4!R12+Proj.5!R12+'42 78'!R12+'42 79'!R12+'42 80'!R12+Proj.9!R12+'42 82'!R12+'42 83'!R12+'42 84'!R12</f>
        <v>59512</v>
      </c>
      <c r="S12" s="448">
        <f t="shared" si="14"/>
        <v>0</v>
      </c>
      <c r="T12" s="161">
        <f>Gasket!T12+'L-lever'!T12+Proj.2!T12+Proj.3!T12+Proj.4!T12+Proj.5!T12+'42 78'!T12+'42 79'!T12+'42 80'!T12+Proj.9!T12+'42 82'!T12+'42 83'!T12+'42 84'!T12</f>
        <v>61493.729999999989</v>
      </c>
      <c r="U12" s="161">
        <f>Gasket!U12+'L-lever'!U12+Proj.2!U12+Proj.3!U12+Proj.4!U12+Proj.5!U12+'42 78'!U12+'42 79'!U12+'42 80'!U12+Proj.9!U12+'42 82'!U12+'42 83'!U12+'42 84'!U12</f>
        <v>0</v>
      </c>
      <c r="V12" s="448">
        <f t="shared" si="15"/>
        <v>61493.729999999989</v>
      </c>
      <c r="W12" s="161">
        <f>Gasket!W12+'L-lever'!W12+Proj.2!W12+Proj.3!W12+Proj.4!W12+Proj.5!W12+'42 78'!W12+'42 79'!W12+'42 80'!W12+Proj.9!W12+'42 82'!W12+'42 83'!W12+'42 84'!W12</f>
        <v>59512</v>
      </c>
      <c r="X12" s="161">
        <f>Gasket!X12+'L-lever'!X12+Proj.2!X12+Proj.3!X12+Proj.4!X12+Proj.5!X12+'42 78'!X12+'42 79'!X12+'42 80'!X12+Proj.9!X12+'42 82'!X12+'42 83'!X12+'42 84'!X12</f>
        <v>0</v>
      </c>
      <c r="Y12" s="444">
        <f t="shared" si="16"/>
        <v>59512</v>
      </c>
      <c r="Z12" s="168">
        <f t="shared" si="17"/>
        <v>180517.72999999998</v>
      </c>
      <c r="AA12" s="161">
        <f t="shared" si="18"/>
        <v>59512</v>
      </c>
      <c r="AB12" s="403">
        <f t="shared" si="19"/>
        <v>121005.72999999998</v>
      </c>
      <c r="AC12" s="404">
        <f t="shared" si="20"/>
        <v>359051.94999999995</v>
      </c>
      <c r="AD12" s="161">
        <f t="shared" si="21"/>
        <v>255955.83</v>
      </c>
      <c r="AE12" s="403">
        <f t="shared" si="22"/>
        <v>103096.11999999997</v>
      </c>
      <c r="AF12" s="168">
        <f>Gasket!AF12+'L-lever'!AF12+Proj.2!AF12+Proj.3!AF12+Proj.4!AF12+Proj.5!AF12+'42 78'!AF12+'42 79'!AF12+'42 80'!AF12+Proj.9!AF12+'42 82'!AF12+'42 83'!AF12+'42 84'!AF12</f>
        <v>61496</v>
      </c>
      <c r="AG12" s="161">
        <f>Gasket!AG12+'L-lever'!AG12+Proj.2!AG12+Proj.3!AG12+Proj.4!AG12+Proj.5!AG12+'42 78'!AG12+'42 79'!AG12+'42 80'!AG12+Proj.9!AG12+'42 82'!AG12+'42 83'!AG12+'42 84'!AG12</f>
        <v>0</v>
      </c>
      <c r="AH12" s="462">
        <f t="shared" si="23"/>
        <v>61496</v>
      </c>
      <c r="AI12" s="161">
        <f>Gasket!AI12+'L-lever'!AI12+Proj.2!AI12+Proj.3!AI12+Proj.4!AI12+Proj.5!AI12+'42 78'!AI12+'42 79'!AI12+'42 80'!AI12+Proj.9!AI12+'42 82'!AI12+'42 83'!AI12+'42 84'!AI12</f>
        <v>61496</v>
      </c>
      <c r="AJ12" s="161">
        <f>Gasket!AJ12+'L-lever'!AJ12+Proj.2!AJ12+Proj.3!AJ12+Proj.4!AJ12+Proj.5!AJ12+'42 78'!AJ12+'42 79'!AJ12+'42 80'!AJ12+Proj.9!AJ12+'42 82'!AJ12+'42 83'!AJ12+'42 84'!AJ12</f>
        <v>0</v>
      </c>
      <c r="AK12" s="462">
        <f t="shared" si="24"/>
        <v>61496</v>
      </c>
      <c r="AL12" s="161">
        <f>Gasket!AL12+'L-lever'!AL12+Proj.2!AL12+Proj.3!AL12+Proj.4!AL12+Proj.5!AL12+'42 78'!AL12+'42 79'!AL12+'42 80'!AL12+Proj.9!AL12+'42 82'!AL12+'42 83'!AL12+'42 84'!AL12</f>
        <v>59509.760000000009</v>
      </c>
      <c r="AM12" s="161">
        <f>Gasket!AM12+'L-lever'!AM12+Proj.2!AM12+Proj.3!AM12+Proj.4!AM12+Proj.5!AM12+'42 78'!AM12+'42 79'!AM12+'42 80'!AM12+Proj.9!AM12+'42 82'!AM12+'42 83'!AM12+'42 84'!AM12</f>
        <v>0</v>
      </c>
      <c r="AN12" s="444">
        <f t="shared" si="25"/>
        <v>59509.760000000009</v>
      </c>
      <c r="AO12" s="404">
        <f t="shared" si="26"/>
        <v>182501.76000000001</v>
      </c>
      <c r="AP12" s="161">
        <f t="shared" si="27"/>
        <v>0</v>
      </c>
      <c r="AQ12" s="161">
        <f t="shared" si="28"/>
        <v>182501.76000000001</v>
      </c>
      <c r="AR12" s="168">
        <f>Gasket!AR12+'L-lever'!AR12+Proj.2!AR12+Proj.3!AR12+Proj.4!AR12+Proj.5!AR12+'42 78'!AR12+'42 79'!AR12+'42 80'!AR12+Proj.9!AR12+'42 82'!AR12+'42 83'!AR12+'42 84'!AR12</f>
        <v>61494</v>
      </c>
      <c r="AS12" s="161">
        <f>Gasket!AS12+'L-lever'!AS12+Proj.2!AS12+Proj.3!AS12+Proj.4!AS12+Proj.5!AS12+'42 78'!AS12+'42 79'!AS12+'42 80'!AS12+Proj.9!AS12+'42 82'!AS12+'42 83'!AS12+'42 84'!AS12</f>
        <v>0</v>
      </c>
      <c r="AT12" s="462">
        <f t="shared" si="29"/>
        <v>61494</v>
      </c>
      <c r="AU12" s="161">
        <f>Gasket!AU12+'L-lever'!AU12+Proj.2!AU12+Proj.3!AU12+Proj.4!AU12+Proj.5!AU12+'42 78'!AU12+'42 79'!AU12+'42 80'!AU12+Proj.9!AU12+'42 82'!AU12+'42 83'!AU12+'42 84'!AU12</f>
        <v>59510.759999999922</v>
      </c>
      <c r="AV12" s="161">
        <f>Gasket!AV12+'L-lever'!AV12+Proj.2!AV12+Proj.3!AV12+Proj.4!AV12+Proj.5!AV12+'42 78'!AV12+'42 79'!AV12+'42 80'!AV12+Proj.9!AV12+'42 82'!AV12+'42 83'!AV12+'42 84'!AV12</f>
        <v>0</v>
      </c>
      <c r="AW12" s="448">
        <f t="shared" si="30"/>
        <v>59510.759999999922</v>
      </c>
      <c r="AX12" s="161">
        <f>Gasket!AX12+'L-lever'!AX12+Proj.2!AX12+Proj.3!AX12+Proj.4!AX12+Proj.5!AX12+'42 78'!AX12+'42 79'!AX12+'42 80'!AX12+Proj.9!AX12+'42 82'!AX12+'42 83'!AX12+'42 84'!AX12</f>
        <v>61494</v>
      </c>
      <c r="AY12" s="352">
        <f>Gasket!AY12+'L-lever'!AY12+Proj.2!AY12+Proj.3!AY12+Proj.4!AY12+Proj.5!AY12+'42 78'!AY12+'42 79'!AY12+'42 80'!AY12+Proj.9!AY12+'42 82'!AY12+'42 83'!AY12+'42 84'!AY12</f>
        <v>0</v>
      </c>
      <c r="AZ12" s="444">
        <f t="shared" si="31"/>
        <v>61494</v>
      </c>
      <c r="BA12" s="359">
        <f t="shared" si="32"/>
        <v>182498.75999999992</v>
      </c>
      <c r="BB12" s="364">
        <f t="shared" si="33"/>
        <v>0</v>
      </c>
      <c r="BC12" s="364">
        <f t="shared" si="34"/>
        <v>182498.75999999992</v>
      </c>
      <c r="BD12" s="371">
        <f t="shared" si="35"/>
        <v>365000.5199999999</v>
      </c>
      <c r="BE12" s="372">
        <f t="shared" si="36"/>
        <v>0</v>
      </c>
      <c r="BF12" s="372">
        <f t="shared" si="37"/>
        <v>365000.5199999999</v>
      </c>
      <c r="BG12" s="381">
        <f t="shared" si="38"/>
        <v>724052.46999999986</v>
      </c>
      <c r="BH12" s="372">
        <f t="shared" si="39"/>
        <v>255955.83</v>
      </c>
      <c r="BI12" s="372">
        <f t="shared" si="40"/>
        <v>468096.6399999999</v>
      </c>
      <c r="BJ12" s="436"/>
    </row>
    <row r="13" spans="1:62" s="149" customFormat="1" ht="30" customHeight="1">
      <c r="A13" s="40">
        <f t="shared" si="41"/>
        <v>7</v>
      </c>
      <c r="B13" s="197">
        <v>51306</v>
      </c>
      <c r="C13" s="198" t="s">
        <v>6</v>
      </c>
      <c r="D13" s="150" t="s">
        <v>48</v>
      </c>
      <c r="E13" s="168">
        <f>Gasket!E13+'L-lever'!E13+Proj.2!E13+Proj.3!E13+Proj.4!E13+Proj.5!E13+'42 78'!E13+'42 79'!E13+'42 80'!E13+Proj.9!E13+'42 82'!E13+'42 83'!E13+'42 84'!E13</f>
        <v>0</v>
      </c>
      <c r="F13" s="161">
        <f>Gasket!F13+'L-lever'!F13+Proj.2!F13+Proj.3!F13+Proj.4!F13+Proj.5!F13+'42 78'!F13+'42 79'!F13+'42 80'!F13+Proj.9!F13+'42 82'!F13+'42 83'!F13+'42 84'!F13</f>
        <v>0</v>
      </c>
      <c r="G13" s="448">
        <f t="shared" si="8"/>
        <v>0</v>
      </c>
      <c r="H13" s="161">
        <f>Gasket!H13+'L-lever'!H13+Proj.2!H13+Proj.3!H13+Proj.4!H13+Proj.5!H13+'42 78'!H13+'42 79'!H13+'42 80'!H13+Proj.9!H13+'42 82'!H13+'42 83'!H13+'42 84'!H13</f>
        <v>0</v>
      </c>
      <c r="I13" s="161">
        <f>Gasket!I13+'L-lever'!I13+Proj.2!I13+Proj.3!I13+Proj.4!I13+Proj.5!I13+'42 78'!I13+'42 79'!I13+'42 80'!I13+Proj.9!I13+'42 82'!I13+'42 83'!I13+'42 84'!I13</f>
        <v>0</v>
      </c>
      <c r="J13" s="448">
        <f t="shared" si="9"/>
        <v>0</v>
      </c>
      <c r="K13" s="161">
        <f>Gasket!K13+'L-lever'!K13+Proj.2!K13+Proj.3!K13+Proj.4!K13+Proj.5!K13+'42 78'!K13+'42 79'!K13+'42 80'!K13+Proj.9!K13+'42 82'!K13+'42 83'!K13+'42 84'!K13</f>
        <v>0</v>
      </c>
      <c r="L13" s="161">
        <f>Gasket!L13+'L-lever'!L13+Proj.2!L13+Proj.3!L13+Proj.4!L13+Proj.5!L13+'42 78'!L13+'42 79'!L13+'42 80'!L13+Proj.9!L13+'42 82'!L13+'42 83'!L13+'42 84'!L13</f>
        <v>0</v>
      </c>
      <c r="M13" s="444">
        <f t="shared" si="10"/>
        <v>0</v>
      </c>
      <c r="N13" s="404">
        <f t="shared" si="11"/>
        <v>0</v>
      </c>
      <c r="O13" s="161">
        <f t="shared" si="12"/>
        <v>0</v>
      </c>
      <c r="P13" s="403">
        <f t="shared" si="13"/>
        <v>0</v>
      </c>
      <c r="Q13" s="390">
        <f>Gasket!Q13+'L-lever'!Q13+Proj.2!Q13+Proj.3!Q13+Proj.4!Q13+Proj.5!Q13+'42 78'!Q13+'42 79'!Q13+'42 80'!Q13+Proj.9!Q13+'42 82'!Q13+'42 83'!Q13+'42 84'!Q13</f>
        <v>0</v>
      </c>
      <c r="R13" s="161">
        <f>Gasket!R13+'L-lever'!R13+Proj.2!R13+Proj.3!R13+Proj.4!R13+Proj.5!R13+'42 78'!R13+'42 79'!R13+'42 80'!R13+Proj.9!R13+'42 82'!R13+'42 83'!R13+'42 84'!R13</f>
        <v>0</v>
      </c>
      <c r="S13" s="448">
        <f t="shared" si="14"/>
        <v>0</v>
      </c>
      <c r="T13" s="161">
        <f>Gasket!T13+'L-lever'!T13+Proj.2!T13+Proj.3!T13+Proj.4!T13+Proj.5!T13+'42 78'!T13+'42 79'!T13+'42 80'!T13+Proj.9!T13+'42 82'!T13+'42 83'!T13+'42 84'!T13</f>
        <v>0</v>
      </c>
      <c r="U13" s="161">
        <f>Gasket!U13+'L-lever'!U13+Proj.2!U13+Proj.3!U13+Proj.4!U13+Proj.5!U13+'42 78'!U13+'42 79'!U13+'42 80'!U13+Proj.9!U13+'42 82'!U13+'42 83'!U13+'42 84'!U13</f>
        <v>0</v>
      </c>
      <c r="V13" s="448">
        <f t="shared" si="15"/>
        <v>0</v>
      </c>
      <c r="W13" s="161">
        <f>Gasket!W13+'L-lever'!W13+Proj.2!W13+Proj.3!W13+Proj.4!W13+Proj.5!W13+'42 78'!W13+'42 79'!W13+'42 80'!W13+Proj.9!W13+'42 82'!W13+'42 83'!W13+'42 84'!W13</f>
        <v>0</v>
      </c>
      <c r="X13" s="161">
        <f>Gasket!X13+'L-lever'!X13+Proj.2!X13+Proj.3!X13+Proj.4!X13+Proj.5!X13+'42 78'!X13+'42 79'!X13+'42 80'!X13+Proj.9!X13+'42 82'!X13+'42 83'!X13+'42 84'!X13</f>
        <v>0</v>
      </c>
      <c r="Y13" s="444">
        <f t="shared" si="16"/>
        <v>0</v>
      </c>
      <c r="Z13" s="168">
        <f t="shared" si="17"/>
        <v>0</v>
      </c>
      <c r="AA13" s="161">
        <f t="shared" si="18"/>
        <v>0</v>
      </c>
      <c r="AB13" s="403">
        <f t="shared" si="19"/>
        <v>0</v>
      </c>
      <c r="AC13" s="404">
        <f t="shared" si="20"/>
        <v>0</v>
      </c>
      <c r="AD13" s="161">
        <f t="shared" si="21"/>
        <v>0</v>
      </c>
      <c r="AE13" s="403">
        <f t="shared" si="22"/>
        <v>0</v>
      </c>
      <c r="AF13" s="168">
        <f>Gasket!AF13+'L-lever'!AF13+Proj.2!AF13+Proj.3!AF13+Proj.4!AF13+Proj.5!AF13+'42 78'!AF13+'42 79'!AF13+'42 80'!AF13+Proj.9!AF13+'42 82'!AF13+'42 83'!AF13+'42 84'!AF13</f>
        <v>0</v>
      </c>
      <c r="AG13" s="161">
        <f>Gasket!AG13+'L-lever'!AG13+Proj.2!AG13+Proj.3!AG13+Proj.4!AG13+Proj.5!AG13+'42 78'!AG13+'42 79'!AG13+'42 80'!AG13+Proj.9!AG13+'42 82'!AG13+'42 83'!AG13+'42 84'!AG13</f>
        <v>0</v>
      </c>
      <c r="AH13" s="462">
        <f t="shared" si="23"/>
        <v>0</v>
      </c>
      <c r="AI13" s="161">
        <f>Gasket!AI13+'L-lever'!AI13+Proj.2!AI13+Proj.3!AI13+Proj.4!AI13+Proj.5!AI13+'42 78'!AI13+'42 79'!AI13+'42 80'!AI13+Proj.9!AI13+'42 82'!AI13+'42 83'!AI13+'42 84'!AI13</f>
        <v>0</v>
      </c>
      <c r="AJ13" s="161">
        <f>Gasket!AJ13+'L-lever'!AJ13+Proj.2!AJ13+Proj.3!AJ13+Proj.4!AJ13+Proj.5!AJ13+'42 78'!AJ13+'42 79'!AJ13+'42 80'!AJ13+Proj.9!AJ13+'42 82'!AJ13+'42 83'!AJ13+'42 84'!AJ13</f>
        <v>0</v>
      </c>
      <c r="AK13" s="462">
        <f t="shared" si="24"/>
        <v>0</v>
      </c>
      <c r="AL13" s="161">
        <f>Gasket!AL13+'L-lever'!AL13+Proj.2!AL13+Proj.3!AL13+Proj.4!AL13+Proj.5!AL13+'42 78'!AL13+'42 79'!AL13+'42 80'!AL13+Proj.9!AL13+'42 82'!AL13+'42 83'!AL13+'42 84'!AL13</f>
        <v>0</v>
      </c>
      <c r="AM13" s="161">
        <f>Gasket!AM13+'L-lever'!AM13+Proj.2!AM13+Proj.3!AM13+Proj.4!AM13+Proj.5!AM13+'42 78'!AM13+'42 79'!AM13+'42 80'!AM13+Proj.9!AM13+'42 82'!AM13+'42 83'!AM13+'42 84'!AM13</f>
        <v>0</v>
      </c>
      <c r="AN13" s="444">
        <f t="shared" si="25"/>
        <v>0</v>
      </c>
      <c r="AO13" s="404">
        <f t="shared" si="26"/>
        <v>0</v>
      </c>
      <c r="AP13" s="161">
        <f t="shared" si="27"/>
        <v>0</v>
      </c>
      <c r="AQ13" s="161">
        <f t="shared" si="28"/>
        <v>0</v>
      </c>
      <c r="AR13" s="168">
        <f>Gasket!AR13+'L-lever'!AR13+Proj.2!AR13+Proj.3!AR13+Proj.4!AR13+Proj.5!AR13+'42 78'!AR13+'42 79'!AR13+'42 80'!AR13+Proj.9!AR13+'42 82'!AR13+'42 83'!AR13+'42 84'!AR13</f>
        <v>0</v>
      </c>
      <c r="AS13" s="161">
        <f>Gasket!AS13+'L-lever'!AS13+Proj.2!AS13+Proj.3!AS13+Proj.4!AS13+Proj.5!AS13+'42 78'!AS13+'42 79'!AS13+'42 80'!AS13+Proj.9!AS13+'42 82'!AS13+'42 83'!AS13+'42 84'!AS13</f>
        <v>0</v>
      </c>
      <c r="AT13" s="462">
        <f t="shared" si="29"/>
        <v>0</v>
      </c>
      <c r="AU13" s="161">
        <f>Gasket!AU13+'L-lever'!AU13+Proj.2!AU13+Proj.3!AU13+Proj.4!AU13+Proj.5!AU13+'42 78'!AU13+'42 79'!AU13+'42 80'!AU13+Proj.9!AU13+'42 82'!AU13+'42 83'!AU13+'42 84'!AU13</f>
        <v>0</v>
      </c>
      <c r="AV13" s="161">
        <f>Gasket!AV13+'L-lever'!AV13+Proj.2!AV13+Proj.3!AV13+Proj.4!AV13+Proj.5!AV13+'42 78'!AV13+'42 79'!AV13+'42 80'!AV13+Proj.9!AV13+'42 82'!AV13+'42 83'!AV13+'42 84'!AV13</f>
        <v>0</v>
      </c>
      <c r="AW13" s="448">
        <f t="shared" si="30"/>
        <v>0</v>
      </c>
      <c r="AX13" s="161">
        <f>Gasket!AX13+'L-lever'!AX13+Proj.2!AX13+Proj.3!AX13+Proj.4!AX13+Proj.5!AX13+'42 78'!AX13+'42 79'!AX13+'42 80'!AX13+Proj.9!AX13+'42 82'!AX13+'42 83'!AX13+'42 84'!AX13</f>
        <v>0</v>
      </c>
      <c r="AY13" s="352">
        <f>Gasket!AY13+'L-lever'!AY13+Proj.2!AY13+Proj.3!AY13+Proj.4!AY13+Proj.5!AY13+'42 78'!AY13+'42 79'!AY13+'42 80'!AY13+Proj.9!AY13+'42 82'!AY13+'42 83'!AY13+'42 84'!AY13</f>
        <v>0</v>
      </c>
      <c r="AZ13" s="444">
        <f t="shared" si="31"/>
        <v>0</v>
      </c>
      <c r="BA13" s="359">
        <f t="shared" si="32"/>
        <v>0</v>
      </c>
      <c r="BB13" s="364">
        <f t="shared" si="33"/>
        <v>0</v>
      </c>
      <c r="BC13" s="364">
        <f t="shared" si="34"/>
        <v>0</v>
      </c>
      <c r="BD13" s="371">
        <f t="shared" si="35"/>
        <v>0</v>
      </c>
      <c r="BE13" s="372">
        <f t="shared" si="36"/>
        <v>0</v>
      </c>
      <c r="BF13" s="372">
        <f t="shared" si="37"/>
        <v>0</v>
      </c>
      <c r="BG13" s="381">
        <f t="shared" si="38"/>
        <v>0</v>
      </c>
      <c r="BH13" s="372">
        <f t="shared" si="39"/>
        <v>0</v>
      </c>
      <c r="BI13" s="372">
        <f t="shared" si="40"/>
        <v>0</v>
      </c>
      <c r="BJ13" s="436"/>
    </row>
    <row r="14" spans="1:62" s="149" customFormat="1" ht="30" customHeight="1">
      <c r="A14" s="40">
        <f t="shared" si="41"/>
        <v>8</v>
      </c>
      <c r="B14" s="197">
        <v>51307</v>
      </c>
      <c r="C14" s="198" t="s">
        <v>7</v>
      </c>
      <c r="D14" s="150" t="s">
        <v>49</v>
      </c>
      <c r="E14" s="168">
        <f>Gasket!E14+'L-lever'!E14+Proj.2!E14+Proj.3!E14+Proj.4!E14+Proj.5!E14+'42 78'!E14+'42 79'!E14+'42 80'!E14+Proj.9!E14+'42 82'!E14+'42 83'!E14+'42 84'!E14</f>
        <v>3443550.2746477593</v>
      </c>
      <c r="F14" s="161">
        <f>Gasket!F14+'L-lever'!F14+Proj.2!F14+Proj.3!F14+Proj.4!F14+Proj.5!F14+'42 78'!F14+'42 79'!F14+'42 80'!F14+Proj.9!F14+'42 82'!F14+'42 83'!F14+'42 84'!F14</f>
        <v>2976313.3200000003</v>
      </c>
      <c r="G14" s="448">
        <f t="shared" si="8"/>
        <v>467236.95464775898</v>
      </c>
      <c r="H14" s="161">
        <f>Gasket!H14+'L-lever'!H14+Proj.2!H14+Proj.3!H14+Proj.4!H14+Proj.5!H14+'42 78'!H14+'42 79'!H14+'42 80'!H14+Proj.9!H14+'42 82'!H14+'42 83'!H14+'42 84'!H14</f>
        <v>4363276.0246477593</v>
      </c>
      <c r="I14" s="161">
        <f>Gasket!I14+'L-lever'!I14+Proj.2!I14+Proj.3!I14+Proj.4!I14+Proj.5!I14+'42 78'!I14+'42 79'!I14+'42 80'!I14+Proj.9!I14+'42 82'!I14+'42 83'!I14+'42 84'!I14</f>
        <v>3505666.4299999997</v>
      </c>
      <c r="J14" s="448">
        <f t="shared" si="9"/>
        <v>857609.59464775957</v>
      </c>
      <c r="K14" s="161">
        <f>Gasket!K14+'L-lever'!K14+Proj.2!K14+Proj.3!K14+Proj.4!K14+Proj.5!K14+'42 78'!K14+'42 79'!K14+'42 80'!K14+Proj.9!K14+'42 82'!K14+'42 83'!K14+'42 84'!K14</f>
        <v>3775449.4246477587</v>
      </c>
      <c r="L14" s="161">
        <f>Gasket!L14+'L-lever'!L14+Proj.2!L14+Proj.3!L14+Proj.4!L14+Proj.5!L14+'42 78'!L14+'42 79'!L14+'42 80'!L14+Proj.9!L14+'42 82'!L14+'42 83'!L14+'42 84'!L14</f>
        <v>3651136.83</v>
      </c>
      <c r="M14" s="444">
        <f t="shared" si="10"/>
        <v>124312.59464775864</v>
      </c>
      <c r="N14" s="404">
        <f t="shared" si="11"/>
        <v>11582275.723943278</v>
      </c>
      <c r="O14" s="161">
        <f t="shared" si="12"/>
        <v>10133116.58</v>
      </c>
      <c r="P14" s="403">
        <f t="shared" si="13"/>
        <v>1449159.1439432781</v>
      </c>
      <c r="Q14" s="168">
        <f>Gasket!Q14+'L-lever'!Q14+Proj.2!Q14+Proj.3!Q14+Proj.4!Q14+Proj.5!Q14+'42 78'!Q14+'42 79'!Q14+'42 80'!Q14+Proj.9!Q14+'42 82'!Q14+'42 83'!Q14+'42 84'!Q14</f>
        <v>5934844.6077587279</v>
      </c>
      <c r="R14" s="161">
        <f>Gasket!R14+'L-lever'!R14+Proj.2!R14+Proj.3!R14+Proj.4!R14+Proj.5!R14+'42 78'!R14+'42 79'!R14+'42 80'!R14+Proj.9!R14+'42 82'!R14+'42 83'!R14+'42 84'!R14</f>
        <v>2269295.67</v>
      </c>
      <c r="S14" s="448">
        <f t="shared" si="14"/>
        <v>3665548.9377587279</v>
      </c>
      <c r="T14" s="161">
        <f>Gasket!T14+'L-lever'!T14+Proj.2!T14+Proj.3!T14+Proj.4!T14+Proj.5!T14+'42 78'!T14+'42 79'!T14+'42 80'!T14+Proj.9!T14+'42 82'!T14+'42 83'!T14+'42 84'!T14</f>
        <v>3569575.3077587271</v>
      </c>
      <c r="U14" s="161">
        <f>Gasket!U14+'L-lever'!U14+Proj.2!U14+Proj.3!U14+Proj.4!U14+Proj.5!U14+'42 78'!U14+'42 79'!U14+'42 80'!U14+Proj.9!U14+'42 82'!U14+'42 83'!U14+'42 84'!U14</f>
        <v>0</v>
      </c>
      <c r="V14" s="448">
        <f t="shared" si="15"/>
        <v>3569575.3077587271</v>
      </c>
      <c r="W14" s="161">
        <f>Gasket!W14+'L-lever'!W14+Proj.2!W14+Proj.3!W14+Proj.4!W14+Proj.5!W14+'42 78'!W14+'42 79'!W14+'42 80'!W14+Proj.9!W14+'42 82'!W14+'42 83'!W14+'42 84'!W14</f>
        <v>3484443.2077587275</v>
      </c>
      <c r="X14" s="161">
        <f>Gasket!X14+'L-lever'!X14+Proj.2!X14+Proj.3!X14+Proj.4!X14+Proj.5!X14+'42 78'!X14+'42 79'!X14+'42 80'!X14+Proj.9!X14+'42 82'!X14+'42 83'!X14+'42 84'!X14</f>
        <v>0</v>
      </c>
      <c r="Y14" s="444">
        <f t="shared" si="16"/>
        <v>3484443.2077587275</v>
      </c>
      <c r="Z14" s="168">
        <f t="shared" si="17"/>
        <v>12988863.123276182</v>
      </c>
      <c r="AA14" s="161">
        <f t="shared" si="18"/>
        <v>2269295.67</v>
      </c>
      <c r="AB14" s="403">
        <f t="shared" si="19"/>
        <v>10719567.453276182</v>
      </c>
      <c r="AC14" s="404">
        <f t="shared" si="20"/>
        <v>24571138.84721946</v>
      </c>
      <c r="AD14" s="161">
        <f t="shared" si="21"/>
        <v>12402412.25</v>
      </c>
      <c r="AE14" s="403">
        <f t="shared" si="22"/>
        <v>12168726.59721946</v>
      </c>
      <c r="AF14" s="168">
        <f>Gasket!AF14+'L-lever'!AF14+Proj.2!AF14+Proj.3!AF14+Proj.4!AF14+Proj.5!AF14+'42 78'!AF14+'42 79'!AF14+'42 80'!AF14+Proj.9!AF14+'42 82'!AF14+'42 83'!AF14+'42 84'!AF14</f>
        <v>3446790.6491247565</v>
      </c>
      <c r="AG14" s="161">
        <f>Gasket!AG14+'L-lever'!AG14+Proj.2!AG14+Proj.3!AG14+Proj.4!AG14+Proj.5!AG14+'42 78'!AG14+'42 79'!AG14+'42 80'!AG14+Proj.9!AG14+'42 82'!AG14+'42 83'!AG14+'42 84'!AG14</f>
        <v>0</v>
      </c>
      <c r="AH14" s="462">
        <f t="shared" si="23"/>
        <v>3446790.6491247565</v>
      </c>
      <c r="AI14" s="161">
        <f>Gasket!AI14+'L-lever'!AI14+Proj.2!AI14+Proj.3!AI14+Proj.4!AI14+Proj.5!AI14+'42 78'!AI14+'42 79'!AI14+'42 80'!AI14+Proj.9!AI14+'42 82'!AI14+'42 83'!AI14+'42 84'!AI14</f>
        <v>3744771.3991247565</v>
      </c>
      <c r="AJ14" s="161">
        <f>Gasket!AJ14+'L-lever'!AJ14+Proj.2!AJ14+Proj.3!AJ14+Proj.4!AJ14+Proj.5!AJ14+'42 78'!AJ14+'42 79'!AJ14+'42 80'!AJ14+Proj.9!AJ14+'42 82'!AJ14+'42 83'!AJ14+'42 84'!AJ14</f>
        <v>0</v>
      </c>
      <c r="AK14" s="462">
        <f t="shared" si="24"/>
        <v>3744771.3991247565</v>
      </c>
      <c r="AL14" s="161">
        <f>Gasket!AL14+'L-lever'!AL14+Proj.2!AL14+Proj.3!AL14+Proj.4!AL14+Proj.5!AL14+'42 78'!AL14+'42 79'!AL14+'42 80'!AL14+Proj.9!AL14+'42 82'!AL14+'42 83'!AL14+'42 84'!AL14</f>
        <v>3031157.8547247564</v>
      </c>
      <c r="AM14" s="161">
        <f>Gasket!AM14+'L-lever'!AM14+Proj.2!AM14+Proj.3!AM14+Proj.4!AM14+Proj.5!AM14+'42 78'!AM14+'42 79'!AM14+'42 80'!AM14+Proj.9!AM14+'42 82'!AM14+'42 83'!AM14+'42 84'!AM14</f>
        <v>0</v>
      </c>
      <c r="AN14" s="444">
        <f t="shared" si="25"/>
        <v>3031157.8547247564</v>
      </c>
      <c r="AO14" s="404">
        <f t="shared" si="26"/>
        <v>10222719.90297427</v>
      </c>
      <c r="AP14" s="161">
        <f t="shared" si="27"/>
        <v>0</v>
      </c>
      <c r="AQ14" s="161">
        <f t="shared" si="28"/>
        <v>10222719.90297427</v>
      </c>
      <c r="AR14" s="168">
        <f>Gasket!AR14+'L-lever'!AR14+Proj.2!AR14+Proj.3!AR14+Proj.4!AR14+Proj.5!AR14+'42 78'!AR14+'42 79'!AR14+'42 80'!AR14+Proj.9!AR14+'42 82'!AR14+'42 83'!AR14+'42 84'!AR14</f>
        <v>2669705.4977905704</v>
      </c>
      <c r="AS14" s="161">
        <f>Gasket!AS14+'L-lever'!AS14+Proj.2!AS14+Proj.3!AS14+Proj.4!AS14+Proj.5!AS14+'42 78'!AS14+'42 79'!AS14+'42 80'!AS14+Proj.9!AS14+'42 82'!AS14+'42 83'!AS14+'42 84'!AS14</f>
        <v>0</v>
      </c>
      <c r="AT14" s="462">
        <f t="shared" si="29"/>
        <v>2669705.4977905704</v>
      </c>
      <c r="AU14" s="161">
        <f>Gasket!AU14+'L-lever'!AU14+Proj.2!AU14+Proj.3!AU14+Proj.4!AU14+Proj.5!AU14+'42 78'!AU14+'42 79'!AU14+'42 80'!AU14+Proj.9!AU14+'42 82'!AU14+'42 83'!AU14+'42 84'!AU14</f>
        <v>2823559.7477905704</v>
      </c>
      <c r="AV14" s="161">
        <f>Gasket!AV14+'L-lever'!AV14+Proj.2!AV14+Proj.3!AV14+Proj.4!AV14+Proj.5!AV14+'42 78'!AV14+'42 79'!AV14+'42 80'!AV14+Proj.9!AV14+'42 82'!AV14+'42 83'!AV14+'42 84'!AV14</f>
        <v>0</v>
      </c>
      <c r="AW14" s="448">
        <f t="shared" si="30"/>
        <v>2823559.7477905704</v>
      </c>
      <c r="AX14" s="161">
        <f>Gasket!AX14+'L-lever'!AX14+Proj.2!AX14+Proj.3!AX14+Proj.4!AX14+Proj.5!AX14+'42 78'!AX14+'42 79'!AX14+'42 80'!AX14+Proj.9!AX14+'42 82'!AX14+'42 83'!AX14+'42 84'!AX14</f>
        <v>2763687.1477905703</v>
      </c>
      <c r="AY14" s="352">
        <f>Gasket!AY14+'L-lever'!AY14+Proj.2!AY14+Proj.3!AY14+Proj.4!AY14+Proj.5!AY14+'42 78'!AY14+'42 79'!AY14+'42 80'!AY14+Proj.9!AY14+'42 82'!AY14+'42 83'!AY14+'42 84'!AY14</f>
        <v>0</v>
      </c>
      <c r="AZ14" s="444">
        <f t="shared" si="31"/>
        <v>2763687.1477905703</v>
      </c>
      <c r="BA14" s="359">
        <f t="shared" si="32"/>
        <v>8256952.3933717106</v>
      </c>
      <c r="BB14" s="364">
        <f t="shared" si="33"/>
        <v>0</v>
      </c>
      <c r="BC14" s="364">
        <f t="shared" si="34"/>
        <v>8256952.3933717106</v>
      </c>
      <c r="BD14" s="371">
        <f t="shared" si="35"/>
        <v>18479672.296345983</v>
      </c>
      <c r="BE14" s="372">
        <f t="shared" si="36"/>
        <v>0</v>
      </c>
      <c r="BF14" s="372">
        <f t="shared" si="37"/>
        <v>18479672.296345983</v>
      </c>
      <c r="BG14" s="381">
        <f t="shared" si="38"/>
        <v>43050811.143565446</v>
      </c>
      <c r="BH14" s="372">
        <f t="shared" si="39"/>
        <v>12402412.25</v>
      </c>
      <c r="BI14" s="372">
        <f t="shared" si="40"/>
        <v>30648398.893565446</v>
      </c>
      <c r="BJ14" s="436"/>
    </row>
    <row r="15" spans="1:62" s="149" customFormat="1" ht="30" customHeight="1">
      <c r="A15" s="40">
        <f t="shared" si="41"/>
        <v>9</v>
      </c>
      <c r="B15" s="197">
        <v>51308</v>
      </c>
      <c r="C15" s="198" t="s">
        <v>8</v>
      </c>
      <c r="D15" s="150" t="s">
        <v>50</v>
      </c>
      <c r="E15" s="168">
        <f>Gasket!E15+'L-lever'!E15+Proj.2!E15+Proj.3!E15+Proj.4!E15+Proj.5!E15+'42 78'!E15+'42 79'!E15+'42 80'!E15+Proj.9!E15+'42 82'!E15+'42 83'!E15+'42 84'!E15</f>
        <v>3749132.7658863892</v>
      </c>
      <c r="F15" s="161">
        <f>Gasket!F15+'L-lever'!F15+Proj.2!F15+Proj.3!F15+Proj.4!F15+Proj.5!F15+'42 78'!F15+'42 79'!F15+'42 80'!F15+Proj.9!F15+'42 82'!F15+'42 83'!F15+'42 84'!F15</f>
        <v>3792131.58</v>
      </c>
      <c r="G15" s="448">
        <f t="shared" si="8"/>
        <v>-42998.81411361089</v>
      </c>
      <c r="H15" s="161">
        <f>Gasket!H15+'L-lever'!H15+Proj.2!H15+Proj.3!H15+Proj.4!H15+Proj.5!H15+'42 78'!H15+'42 79'!H15+'42 80'!H15+Proj.9!H15+'42 82'!H15+'42 83'!H15+'42 84'!H15</f>
        <v>3749132.7658863892</v>
      </c>
      <c r="I15" s="161">
        <f>Gasket!I15+'L-lever'!I15+Proj.2!I15+Proj.3!I15+Proj.4!I15+Proj.5!I15+'42 78'!I15+'42 79'!I15+'42 80'!I15+Proj.9!I15+'42 82'!I15+'42 83'!I15+'42 84'!I15</f>
        <v>3962355.04</v>
      </c>
      <c r="J15" s="448">
        <f t="shared" si="9"/>
        <v>-213222.27411361085</v>
      </c>
      <c r="K15" s="161">
        <f>Gasket!K15+'L-lever'!K15+Proj.2!K15+Proj.3!K15+Proj.4!K15+Proj.5!K15+'42 78'!K15+'42 79'!K15+'42 80'!K15+Proj.9!K15+'42 82'!K15+'42 83'!K15+'42 84'!K15</f>
        <v>3897632.7658863887</v>
      </c>
      <c r="L15" s="161">
        <f>Gasket!L15+'L-lever'!L15+Proj.2!L15+Proj.3!L15+Proj.4!L15+Proj.5!L15+'42 78'!L15+'42 79'!L15+'42 80'!L15+Proj.9!L15+'42 82'!L15+'42 83'!L15+'42 84'!L15</f>
        <v>4301591.7300000004</v>
      </c>
      <c r="M15" s="444">
        <f t="shared" si="10"/>
        <v>-403958.96411361173</v>
      </c>
      <c r="N15" s="404">
        <f t="shared" si="11"/>
        <v>11395898.297659166</v>
      </c>
      <c r="O15" s="161">
        <f t="shared" si="12"/>
        <v>12056078.350000001</v>
      </c>
      <c r="P15" s="403">
        <f t="shared" si="13"/>
        <v>-660180.05234083533</v>
      </c>
      <c r="Q15" s="168">
        <f>Gasket!Q15+'L-lever'!Q15+Proj.2!Q15+Proj.3!Q15+Proj.4!Q15+Proj.5!Q15+'42 78'!Q15+'42 79'!Q15+'42 80'!Q15+Proj.9!Q15+'42 82'!Q15+'42 83'!Q15+'42 84'!Q15</f>
        <v>3804649.2533135163</v>
      </c>
      <c r="R15" s="161">
        <f>Gasket!R15+'L-lever'!R15+Proj.2!R15+Proj.3!R15+Proj.4!R15+Proj.5!R15+'42 78'!R15+'42 79'!R15+'42 80'!R15+Proj.9!R15+'42 82'!R15+'42 83'!R15+'42 84'!R15</f>
        <v>3545806.6199999996</v>
      </c>
      <c r="S15" s="448">
        <f t="shared" si="14"/>
        <v>258842.63331351662</v>
      </c>
      <c r="T15" s="161">
        <f>Gasket!T15+'L-lever'!T15+Proj.2!T15+Proj.3!T15+Proj.4!T15+Proj.5!T15+'42 78'!T15+'42 79'!T15+'42 80'!T15+Proj.9!T15+'42 82'!T15+'42 83'!T15+'42 84'!T15</f>
        <v>3911068.6364886453</v>
      </c>
      <c r="U15" s="161">
        <f>Gasket!U15+'L-lever'!U15+Proj.2!U15+Proj.3!U15+Proj.4!U15+Proj.5!U15+'42 78'!U15+'42 79'!U15+'42 80'!U15+Proj.9!U15+'42 82'!U15+'42 83'!U15+'42 84'!U15</f>
        <v>0</v>
      </c>
      <c r="V15" s="448">
        <f t="shared" si="15"/>
        <v>3911068.6364886453</v>
      </c>
      <c r="W15" s="161">
        <f>Gasket!W15+'L-lever'!W15+Proj.2!W15+Proj.3!W15+Proj.4!W15+Proj.5!W15+'42 78'!W15+'42 79'!W15+'42 80'!W15+Proj.9!W15+'42 82'!W15+'42 83'!W15+'42 84'!W15</f>
        <v>4031558.0462230551</v>
      </c>
      <c r="X15" s="161">
        <f>Gasket!X15+'L-lever'!X15+Proj.2!X15+Proj.3!X15+Proj.4!X15+Proj.5!X15+'42 78'!X15+'42 79'!X15+'42 80'!X15+Proj.9!X15+'42 82'!X15+'42 83'!X15+'42 84'!X15</f>
        <v>0</v>
      </c>
      <c r="Y15" s="444">
        <f t="shared" si="16"/>
        <v>4031558.0462230551</v>
      </c>
      <c r="Z15" s="168">
        <f t="shared" si="17"/>
        <v>11747275.936025217</v>
      </c>
      <c r="AA15" s="161">
        <f t="shared" si="18"/>
        <v>3545806.6199999996</v>
      </c>
      <c r="AB15" s="403">
        <f t="shared" si="19"/>
        <v>8201469.316025218</v>
      </c>
      <c r="AC15" s="404">
        <f t="shared" si="20"/>
        <v>23143174.233684383</v>
      </c>
      <c r="AD15" s="161">
        <f t="shared" si="21"/>
        <v>15601884.970000001</v>
      </c>
      <c r="AE15" s="403">
        <f t="shared" si="22"/>
        <v>7541289.2636843827</v>
      </c>
      <c r="AF15" s="168">
        <f>Gasket!AF15+'L-lever'!AF15+Proj.2!AF15+Proj.3!AF15+Proj.4!AF15+Proj.5!AF15+'42 78'!AF15+'42 79'!AF15+'42 80'!AF15+Proj.9!AF15+'42 82'!AF15+'42 83'!AF15+'42 84'!AF15</f>
        <v>4046635.5598303257</v>
      </c>
      <c r="AG15" s="161">
        <f>Gasket!AG15+'L-lever'!AG15+Proj.2!AG15+Proj.3!AG15+Proj.4!AG15+Proj.5!AG15+'42 78'!AG15+'42 79'!AG15+'42 80'!AG15+Proj.9!AG15+'42 82'!AG15+'42 83'!AG15+'42 84'!AG15</f>
        <v>0</v>
      </c>
      <c r="AH15" s="462">
        <f t="shared" si="23"/>
        <v>4046635.5598303257</v>
      </c>
      <c r="AI15" s="161">
        <f>Gasket!AI15+'L-lever'!AI15+Proj.2!AI15+Proj.3!AI15+Proj.4!AI15+Proj.5!AI15+'42 78'!AI15+'42 79'!AI15+'42 80'!AI15+Proj.9!AI15+'42 82'!AI15+'42 83'!AI15+'42 84'!AI15</f>
        <v>4078869.6744319452</v>
      </c>
      <c r="AJ15" s="161">
        <f>Gasket!AJ15+'L-lever'!AJ15+Proj.2!AJ15+Proj.3!AJ15+Proj.4!AJ15+Proj.5!AJ15+'42 78'!AJ15+'42 79'!AJ15+'42 80'!AJ15+Proj.9!AJ15+'42 82'!AJ15+'42 83'!AJ15+'42 84'!AJ15</f>
        <v>0</v>
      </c>
      <c r="AK15" s="462">
        <f t="shared" si="24"/>
        <v>4078869.6744319452</v>
      </c>
      <c r="AL15" s="161">
        <f>Gasket!AL15+'L-lever'!AL15+Proj.2!AL15+Proj.3!AL15+Proj.4!AL15+Proj.5!AL15+'42 78'!AL15+'42 79'!AL15+'42 80'!AL15+Proj.9!AL15+'42 82'!AL15+'42 83'!AL15+'42 84'!AL15</f>
        <v>4170103.5251515354</v>
      </c>
      <c r="AM15" s="161">
        <f>Gasket!AM15+'L-lever'!AM15+Proj.2!AM15+Proj.3!AM15+Proj.4!AM15+Proj.5!AM15+'42 78'!AM15+'42 79'!AM15+'42 80'!AM15+Proj.9!AM15+'42 82'!AM15+'42 83'!AM15+'42 84'!AM15</f>
        <v>0</v>
      </c>
      <c r="AN15" s="444">
        <f t="shared" si="25"/>
        <v>4170103.5251515354</v>
      </c>
      <c r="AO15" s="404">
        <f t="shared" si="26"/>
        <v>12295608.759413807</v>
      </c>
      <c r="AP15" s="161">
        <f t="shared" si="27"/>
        <v>0</v>
      </c>
      <c r="AQ15" s="161">
        <f t="shared" si="28"/>
        <v>12295608.759413807</v>
      </c>
      <c r="AR15" s="168">
        <f>Gasket!AR15+'L-lever'!AR15+Proj.2!AR15+Proj.3!AR15+Proj.4!AR15+Proj.5!AR15+'42 78'!AR15+'42 79'!AR15+'42 80'!AR15+Proj.9!AR15+'42 82'!AR15+'42 83'!AR15+'42 84'!AR15</f>
        <v>4034426.6065227157</v>
      </c>
      <c r="AS15" s="161">
        <f>Gasket!AS15+'L-lever'!AS15+Proj.2!AS15+Proj.3!AS15+Proj.4!AS15+Proj.5!AS15+'42 78'!AS15+'42 79'!AS15+'42 80'!AS15+Proj.9!AS15+'42 82'!AS15+'42 83'!AS15+'42 84'!AS15</f>
        <v>0</v>
      </c>
      <c r="AT15" s="462">
        <f t="shared" si="29"/>
        <v>4034426.6065227157</v>
      </c>
      <c r="AU15" s="161">
        <f>Gasket!AU15+'L-lever'!AU15+Proj.2!AU15+Proj.3!AU15+Proj.4!AU15+Proj.5!AU15+'42 78'!AU15+'42 79'!AU15+'42 80'!AU15+Proj.9!AU15+'42 82'!AU15+'42 83'!AU15+'42 84'!AU15</f>
        <v>4034426.6065227157</v>
      </c>
      <c r="AV15" s="161">
        <f>Gasket!AV15+'L-lever'!AV15+Proj.2!AV15+Proj.3!AV15+Proj.4!AV15+Proj.5!AV15+'42 78'!AV15+'42 79'!AV15+'42 80'!AV15+Proj.9!AV15+'42 82'!AV15+'42 83'!AV15+'42 84'!AV15</f>
        <v>0</v>
      </c>
      <c r="AW15" s="448">
        <f t="shared" si="30"/>
        <v>4034426.6065227157</v>
      </c>
      <c r="AX15" s="161">
        <f>Gasket!AX15+'L-lever'!AX15+Proj.2!AX15+Proj.3!AX15+Proj.4!AX15+Proj.5!AX15+'42 78'!AX15+'42 79'!AX15+'42 80'!AX15+Proj.9!AX15+'42 82'!AX15+'42 83'!AX15+'42 84'!AX15</f>
        <v>4025417.6065227157</v>
      </c>
      <c r="AY15" s="352">
        <f>Gasket!AY15+'L-lever'!AY15+Proj.2!AY15+Proj.3!AY15+Proj.4!AY15+Proj.5!AY15+'42 78'!AY15+'42 79'!AY15+'42 80'!AY15+Proj.9!AY15+'42 82'!AY15+'42 83'!AY15+'42 84'!AY15</f>
        <v>0</v>
      </c>
      <c r="AZ15" s="444">
        <f t="shared" si="31"/>
        <v>4025417.6065227157</v>
      </c>
      <c r="BA15" s="359">
        <f t="shared" si="32"/>
        <v>12094270.819568146</v>
      </c>
      <c r="BB15" s="364">
        <f t="shared" si="33"/>
        <v>0</v>
      </c>
      <c r="BC15" s="364">
        <f t="shared" si="34"/>
        <v>12094270.819568146</v>
      </c>
      <c r="BD15" s="371">
        <f t="shared" si="35"/>
        <v>24389879.578981955</v>
      </c>
      <c r="BE15" s="372">
        <f t="shared" si="36"/>
        <v>0</v>
      </c>
      <c r="BF15" s="372">
        <f t="shared" si="37"/>
        <v>24389879.578981955</v>
      </c>
      <c r="BG15" s="381">
        <f t="shared" si="38"/>
        <v>47533053.812666342</v>
      </c>
      <c r="BH15" s="372">
        <f t="shared" si="39"/>
        <v>15601884.970000001</v>
      </c>
      <c r="BI15" s="372">
        <f t="shared" si="40"/>
        <v>31931168.842666343</v>
      </c>
      <c r="BJ15" s="436"/>
    </row>
    <row r="16" spans="1:62" s="149" customFormat="1" ht="30" customHeight="1">
      <c r="A16" s="40">
        <f t="shared" si="41"/>
        <v>10</v>
      </c>
      <c r="B16" s="197">
        <v>51309</v>
      </c>
      <c r="C16" s="198" t="s">
        <v>9</v>
      </c>
      <c r="D16" s="150" t="s">
        <v>88</v>
      </c>
      <c r="E16" s="168">
        <f>Gasket!E16+'L-lever'!E16+Proj.2!E16+Proj.3!E16+Proj.4!E16+Proj.5!E16+'42 78'!E16+'42 79'!E16+'42 80'!E16+Proj.9!E16+'42 82'!E16+'42 83'!E16+'42 84'!E16</f>
        <v>183978</v>
      </c>
      <c r="F16" s="161">
        <f>Gasket!F16+'L-lever'!F16+Proj.2!F16+Proj.3!F16+Proj.4!F16+Proj.5!F16+'42 78'!F16+'42 79'!F16+'42 80'!F16+Proj.9!F16+'42 82'!F16+'42 83'!F16+'42 84'!F16</f>
        <v>230533.26</v>
      </c>
      <c r="G16" s="448">
        <f t="shared" si="8"/>
        <v>-46555.260000000009</v>
      </c>
      <c r="H16" s="161">
        <f>Gasket!H16+'L-lever'!H16+Proj.2!H16+Proj.3!H16+Proj.4!H16+Proj.5!H16+'42 78'!H16+'42 79'!H16+'42 80'!H16+Proj.9!H16+'42 82'!H16+'42 83'!H16+'42 84'!H16</f>
        <v>183978</v>
      </c>
      <c r="I16" s="161">
        <f>Gasket!I16+'L-lever'!I16+Proj.2!I16+Proj.3!I16+Proj.4!I16+Proj.5!I16+'42 78'!I16+'42 79'!I16+'42 80'!I16+Proj.9!I16+'42 82'!I16+'42 83'!I16+'42 84'!I16</f>
        <v>234553.54</v>
      </c>
      <c r="J16" s="448">
        <f t="shared" si="9"/>
        <v>-50575.540000000008</v>
      </c>
      <c r="K16" s="161">
        <f>Gasket!K16+'L-lever'!K16+Proj.2!K16+Proj.3!K16+Proj.4!K16+Proj.5!K16+'42 78'!K16+'42 79'!K16+'42 80'!K16+Proj.9!K16+'42 82'!K16+'42 83'!K16+'42 84'!K16</f>
        <v>183978</v>
      </c>
      <c r="L16" s="161">
        <f>Gasket!L16+'L-lever'!L16+Proj.2!L16+Proj.3!L16+Proj.4!L16+Proj.5!L16+'42 78'!L16+'42 79'!L16+'42 80'!L16+Proj.9!L16+'42 82'!L16+'42 83'!L16+'42 84'!L16</f>
        <v>245701.7</v>
      </c>
      <c r="M16" s="444">
        <f t="shared" si="10"/>
        <v>-61723.700000000012</v>
      </c>
      <c r="N16" s="404">
        <f t="shared" si="11"/>
        <v>551934</v>
      </c>
      <c r="O16" s="161">
        <f t="shared" si="12"/>
        <v>710788.5</v>
      </c>
      <c r="P16" s="403">
        <f t="shared" si="13"/>
        <v>-158854.5</v>
      </c>
      <c r="Q16" s="168">
        <f>Gasket!Q16+'L-lever'!Q16+Proj.2!Q16+Proj.3!Q16+Proj.4!Q16+Proj.5!Q16+'42 78'!Q16+'42 79'!Q16+'42 80'!Q16+Proj.9!Q16+'42 82'!Q16+'42 83'!Q16+'42 84'!Q16</f>
        <v>185333</v>
      </c>
      <c r="R16" s="161">
        <f>Gasket!R16+'L-lever'!R16+Proj.2!R16+Proj.3!R16+Proj.4!R16+Proj.5!R16+'42 78'!R16+'42 79'!R16+'42 80'!R16+Proj.9!R16+'42 82'!R16+'42 83'!R16+'42 84'!R16</f>
        <v>222291</v>
      </c>
      <c r="S16" s="448">
        <f t="shared" si="14"/>
        <v>-36958</v>
      </c>
      <c r="T16" s="161">
        <f>Gasket!T16+'L-lever'!T16+Proj.2!T16+Proj.3!T16+Proj.4!T16+Proj.5!T16+'42 78'!T16+'42 79'!T16+'42 80'!T16+Proj.9!T16+'42 82'!T16+'42 83'!T16+'42 84'!T16</f>
        <v>187267</v>
      </c>
      <c r="U16" s="161">
        <f>Gasket!U16+'L-lever'!U16+Proj.2!U16+Proj.3!U16+Proj.4!U16+Proj.5!U16+'42 78'!U16+'42 79'!U16+'42 80'!U16+Proj.9!U16+'42 82'!U16+'42 83'!U16+'42 84'!U16</f>
        <v>0</v>
      </c>
      <c r="V16" s="448">
        <f t="shared" si="15"/>
        <v>187267</v>
      </c>
      <c r="W16" s="161">
        <f>Gasket!W16+'L-lever'!W16+Proj.2!W16+Proj.3!W16+Proj.4!W16+Proj.5!W16+'42 78'!W16+'42 79'!W16+'42 80'!W16+Proj.9!W16+'42 82'!W16+'42 83'!W16+'42 84'!W16</f>
        <v>188530</v>
      </c>
      <c r="X16" s="161">
        <f>Gasket!X16+'L-lever'!X16+Proj.2!X16+Proj.3!X16+Proj.4!X16+Proj.5!X16+'42 78'!X16+'42 79'!X16+'42 80'!X16+Proj.9!X16+'42 82'!X16+'42 83'!X16+'42 84'!X16</f>
        <v>0</v>
      </c>
      <c r="Y16" s="444">
        <f t="shared" si="16"/>
        <v>188530</v>
      </c>
      <c r="Z16" s="168">
        <f t="shared" si="17"/>
        <v>561130</v>
      </c>
      <c r="AA16" s="161">
        <f t="shared" si="18"/>
        <v>222291</v>
      </c>
      <c r="AB16" s="403">
        <f t="shared" si="19"/>
        <v>338839</v>
      </c>
      <c r="AC16" s="404">
        <f t="shared" si="20"/>
        <v>1113064</v>
      </c>
      <c r="AD16" s="161">
        <f t="shared" si="21"/>
        <v>933079.5</v>
      </c>
      <c r="AE16" s="403">
        <f t="shared" si="22"/>
        <v>179984.5</v>
      </c>
      <c r="AF16" s="168">
        <f>Gasket!AF16+'L-lever'!AF16+Proj.2!AF16+Proj.3!AF16+Proj.4!AF16+Proj.5!AF16+'42 78'!AF16+'42 79'!AF16+'42 80'!AF16+Proj.9!AF16+'42 82'!AF16+'42 83'!AF16+'42 84'!AF16</f>
        <v>203412</v>
      </c>
      <c r="AG16" s="161">
        <f>Gasket!AG16+'L-lever'!AG16+Proj.2!AG16+Proj.3!AG16+Proj.4!AG16+Proj.5!AG16+'42 78'!AG16+'42 79'!AG16+'42 80'!AG16+Proj.9!AG16+'42 82'!AG16+'42 83'!AG16+'42 84'!AG16</f>
        <v>0</v>
      </c>
      <c r="AH16" s="462">
        <f t="shared" si="23"/>
        <v>203412</v>
      </c>
      <c r="AI16" s="161">
        <f>Gasket!AI16+'L-lever'!AI16+Proj.2!AI16+Proj.3!AI16+Proj.4!AI16+Proj.5!AI16+'42 78'!AI16+'42 79'!AI16+'42 80'!AI16+Proj.9!AI16+'42 82'!AI16+'42 83'!AI16+'42 84'!AI16</f>
        <v>205307</v>
      </c>
      <c r="AJ16" s="161">
        <f>Gasket!AJ16+'L-lever'!AJ16+Proj.2!AJ16+Proj.3!AJ16+Proj.4!AJ16+Proj.5!AJ16+'42 78'!AJ16+'42 79'!AJ16+'42 80'!AJ16+Proj.9!AJ16+'42 82'!AJ16+'42 83'!AJ16+'42 84'!AJ16</f>
        <v>0</v>
      </c>
      <c r="AK16" s="462">
        <f t="shared" si="24"/>
        <v>205307</v>
      </c>
      <c r="AL16" s="161">
        <f>Gasket!AL16+'L-lever'!AL16+Proj.2!AL16+Proj.3!AL16+Proj.4!AL16+Proj.5!AL16+'42 78'!AL16+'42 79'!AL16+'42 80'!AL16+Proj.9!AL16+'42 82'!AL16+'42 83'!AL16+'42 84'!AL16</f>
        <v>206738</v>
      </c>
      <c r="AM16" s="161">
        <f>Gasket!AM16+'L-lever'!AM16+Proj.2!AM16+Proj.3!AM16+Proj.4!AM16+Proj.5!AM16+'42 78'!AM16+'42 79'!AM16+'42 80'!AM16+Proj.9!AM16+'42 82'!AM16+'42 83'!AM16+'42 84'!AM16</f>
        <v>0</v>
      </c>
      <c r="AN16" s="444">
        <f t="shared" si="25"/>
        <v>206738</v>
      </c>
      <c r="AO16" s="404">
        <f t="shared" si="26"/>
        <v>615457</v>
      </c>
      <c r="AP16" s="161">
        <f t="shared" si="27"/>
        <v>0</v>
      </c>
      <c r="AQ16" s="161">
        <f t="shared" si="28"/>
        <v>615457</v>
      </c>
      <c r="AR16" s="168">
        <f>Gasket!AR16+'L-lever'!AR16+Proj.2!AR16+Proj.3!AR16+Proj.4!AR16+Proj.5!AR16+'42 78'!AR16+'42 79'!AR16+'42 80'!AR16+Proj.9!AR16+'42 82'!AR16+'42 83'!AR16+'42 84'!AR16</f>
        <v>201671</v>
      </c>
      <c r="AS16" s="161">
        <f>Gasket!AS16+'L-lever'!AS16+Proj.2!AS16+Proj.3!AS16+Proj.4!AS16+Proj.5!AS16+'42 78'!AS16+'42 79'!AS16+'42 80'!AS16+Proj.9!AS16+'42 82'!AS16+'42 83'!AS16+'42 84'!AS16</f>
        <v>0</v>
      </c>
      <c r="AT16" s="462">
        <f t="shared" si="29"/>
        <v>201671</v>
      </c>
      <c r="AU16" s="161">
        <f>Gasket!AU16+'L-lever'!AU16+Proj.2!AU16+Proj.3!AU16+Proj.4!AU16+Proj.5!AU16+'42 78'!AU16+'42 79'!AU16+'42 80'!AU16+Proj.9!AU16+'42 82'!AU16+'42 83'!AU16+'42 84'!AU16</f>
        <v>201671</v>
      </c>
      <c r="AV16" s="161">
        <f>Gasket!AV16+'L-lever'!AV16+Proj.2!AV16+Proj.3!AV16+Proj.4!AV16+Proj.5!AV16+'42 78'!AV16+'42 79'!AV16+'42 80'!AV16+Proj.9!AV16+'42 82'!AV16+'42 83'!AV16+'42 84'!AV16</f>
        <v>0</v>
      </c>
      <c r="AW16" s="448">
        <f t="shared" si="30"/>
        <v>201671</v>
      </c>
      <c r="AX16" s="161">
        <f>Gasket!AX16+'L-lever'!AX16+Proj.2!AX16+Proj.3!AX16+Proj.4!AX16+Proj.5!AX16+'42 78'!AX16+'42 79'!AX16+'42 80'!AX16+Proj.9!AX16+'42 82'!AX16+'42 83'!AX16+'42 84'!AX16</f>
        <v>201671</v>
      </c>
      <c r="AY16" s="352">
        <f>Gasket!AY16+'L-lever'!AY16+Proj.2!AY16+Proj.3!AY16+Proj.4!AY16+Proj.5!AY16+'42 78'!AY16+'42 79'!AY16+'42 80'!AY16+Proj.9!AY16+'42 82'!AY16+'42 83'!AY16+'42 84'!AY16</f>
        <v>0</v>
      </c>
      <c r="AZ16" s="444">
        <f t="shared" si="31"/>
        <v>201671</v>
      </c>
      <c r="BA16" s="359">
        <f t="shared" si="32"/>
        <v>605013</v>
      </c>
      <c r="BB16" s="364">
        <f t="shared" si="33"/>
        <v>0</v>
      </c>
      <c r="BC16" s="364">
        <f t="shared" si="34"/>
        <v>605013</v>
      </c>
      <c r="BD16" s="371">
        <f t="shared" si="35"/>
        <v>1220470</v>
      </c>
      <c r="BE16" s="372">
        <f t="shared" si="36"/>
        <v>0</v>
      </c>
      <c r="BF16" s="372">
        <f t="shared" si="37"/>
        <v>1220470</v>
      </c>
      <c r="BG16" s="381">
        <f t="shared" si="38"/>
        <v>2333534</v>
      </c>
      <c r="BH16" s="372">
        <f t="shared" si="39"/>
        <v>933079.5</v>
      </c>
      <c r="BI16" s="372">
        <f t="shared" si="40"/>
        <v>1400454.5</v>
      </c>
      <c r="BJ16" s="436"/>
    </row>
    <row r="17" spans="1:62" s="149" customFormat="1" ht="30" customHeight="1">
      <c r="A17" s="40">
        <f t="shared" si="41"/>
        <v>11</v>
      </c>
      <c r="B17" s="197">
        <v>51310</v>
      </c>
      <c r="C17" s="198" t="s">
        <v>10</v>
      </c>
      <c r="D17" s="150" t="s">
        <v>89</v>
      </c>
      <c r="E17" s="168">
        <f>Gasket!E17+'L-lever'!E17+Proj.2!E17+Proj.3!E17+Proj.4!E17+Proj.5!E17+'42 78'!E17+'42 79'!E17+'42 80'!E17+Proj.9!E17+'42 82'!E17+'42 83'!E17+'42 84'!E17</f>
        <v>0</v>
      </c>
      <c r="F17" s="161">
        <f>Gasket!F17+'L-lever'!F17+Proj.2!F17+Proj.3!F17+Proj.4!F17+Proj.5!F17+'42 78'!F17+'42 79'!F17+'42 80'!F17+Proj.9!F17+'42 82'!F17+'42 83'!F17+'42 84'!F17</f>
        <v>0</v>
      </c>
      <c r="G17" s="448">
        <f t="shared" si="8"/>
        <v>0</v>
      </c>
      <c r="H17" s="161">
        <f>Gasket!H17+'L-lever'!H17+Proj.2!H17+Proj.3!H17+Proj.4!H17+Proj.5!H17+'42 78'!H17+'42 79'!H17+'42 80'!H17+Proj.9!H17+'42 82'!H17+'42 83'!H17+'42 84'!H17</f>
        <v>0</v>
      </c>
      <c r="I17" s="161">
        <f>Gasket!I17+'L-lever'!I17+Proj.2!I17+Proj.3!I17+Proj.4!I17+Proj.5!I17+'42 78'!I17+'42 79'!I17+'42 80'!I17+Proj.9!I17+'42 82'!I17+'42 83'!I17+'42 84'!I17</f>
        <v>0</v>
      </c>
      <c r="J17" s="448">
        <f t="shared" si="9"/>
        <v>0</v>
      </c>
      <c r="K17" s="161">
        <f>Gasket!K17+'L-lever'!K17+Proj.2!K17+Proj.3!K17+Proj.4!K17+Proj.5!K17+'42 78'!K17+'42 79'!K17+'42 80'!K17+Proj.9!K17+'42 82'!K17+'42 83'!K17+'42 84'!K17</f>
        <v>0</v>
      </c>
      <c r="L17" s="161">
        <f>Gasket!L17+'L-lever'!L17+Proj.2!L17+Proj.3!L17+Proj.4!L17+Proj.5!L17+'42 78'!L17+'42 79'!L17+'42 80'!L17+Proj.9!L17+'42 82'!L17+'42 83'!L17+'42 84'!L17</f>
        <v>0</v>
      </c>
      <c r="M17" s="444">
        <f t="shared" si="10"/>
        <v>0</v>
      </c>
      <c r="N17" s="404">
        <f t="shared" si="11"/>
        <v>0</v>
      </c>
      <c r="O17" s="161">
        <f t="shared" si="12"/>
        <v>0</v>
      </c>
      <c r="P17" s="403">
        <f t="shared" si="13"/>
        <v>0</v>
      </c>
      <c r="Q17" s="168">
        <f>Gasket!Q17+'L-lever'!Q17+Proj.2!Q17+Proj.3!Q17+Proj.4!Q17+Proj.5!Q17+'42 78'!Q17+'42 79'!Q17+'42 80'!Q17+Proj.9!Q17+'42 82'!Q17+'42 83'!Q17+'42 84'!Q17</f>
        <v>0</v>
      </c>
      <c r="R17" s="161">
        <f>Gasket!R17+'L-lever'!R17+Proj.2!R17+Proj.3!R17+Proj.4!R17+Proj.5!R17+'42 78'!R17+'42 79'!R17+'42 80'!R17+Proj.9!R17+'42 82'!R17+'42 83'!R17+'42 84'!R17</f>
        <v>0</v>
      </c>
      <c r="S17" s="448">
        <f t="shared" si="14"/>
        <v>0</v>
      </c>
      <c r="T17" s="161">
        <f>Gasket!T17+'L-lever'!T17+Proj.2!T17+Proj.3!T17+Proj.4!T17+Proj.5!T17+'42 78'!T17+'42 79'!T17+'42 80'!T17+Proj.9!T17+'42 82'!T17+'42 83'!T17+'42 84'!T17</f>
        <v>0</v>
      </c>
      <c r="U17" s="161">
        <f>Gasket!U17+'L-lever'!U17+Proj.2!U17+Proj.3!U17+Proj.4!U17+Proj.5!U17+'42 78'!U17+'42 79'!U17+'42 80'!U17+Proj.9!U17+'42 82'!U17+'42 83'!U17+'42 84'!U17</f>
        <v>0</v>
      </c>
      <c r="V17" s="448">
        <f t="shared" si="15"/>
        <v>0</v>
      </c>
      <c r="W17" s="161">
        <f>Gasket!W17+'L-lever'!W17+Proj.2!W17+Proj.3!W17+Proj.4!W17+Proj.5!W17+'42 78'!W17+'42 79'!W17+'42 80'!W17+Proj.9!W17+'42 82'!W17+'42 83'!W17+'42 84'!W17</f>
        <v>0</v>
      </c>
      <c r="X17" s="161">
        <f>Gasket!X17+'L-lever'!X17+Proj.2!X17+Proj.3!X17+Proj.4!X17+Proj.5!X17+'42 78'!X17+'42 79'!X17+'42 80'!X17+Proj.9!X17+'42 82'!X17+'42 83'!X17+'42 84'!X17</f>
        <v>0</v>
      </c>
      <c r="Y17" s="444">
        <f t="shared" si="16"/>
        <v>0</v>
      </c>
      <c r="Z17" s="168">
        <f t="shared" si="17"/>
        <v>0</v>
      </c>
      <c r="AA17" s="161">
        <f t="shared" si="18"/>
        <v>0</v>
      </c>
      <c r="AB17" s="403">
        <f t="shared" si="19"/>
        <v>0</v>
      </c>
      <c r="AC17" s="404">
        <f t="shared" si="20"/>
        <v>0</v>
      </c>
      <c r="AD17" s="161">
        <f t="shared" si="21"/>
        <v>0</v>
      </c>
      <c r="AE17" s="403">
        <f t="shared" si="22"/>
        <v>0</v>
      </c>
      <c r="AF17" s="168">
        <f>Gasket!AF17+'L-lever'!AF17+Proj.2!AF17+Proj.3!AF17+Proj.4!AF17+Proj.5!AF17+'42 78'!AF17+'42 79'!AF17+'42 80'!AF17+Proj.9!AF17+'42 82'!AF17+'42 83'!AF17+'42 84'!AF17</f>
        <v>0</v>
      </c>
      <c r="AG17" s="161">
        <f>Gasket!AG17+'L-lever'!AG17+Proj.2!AG17+Proj.3!AG17+Proj.4!AG17+Proj.5!AG17+'42 78'!AG17+'42 79'!AG17+'42 80'!AG17+Proj.9!AG17+'42 82'!AG17+'42 83'!AG17+'42 84'!AG17</f>
        <v>0</v>
      </c>
      <c r="AH17" s="462">
        <f t="shared" si="23"/>
        <v>0</v>
      </c>
      <c r="AI17" s="161">
        <f>Gasket!AI17+'L-lever'!AI17+Proj.2!AI17+Proj.3!AI17+Proj.4!AI17+Proj.5!AI17+'42 78'!AI17+'42 79'!AI17+'42 80'!AI17+Proj.9!AI17+'42 82'!AI17+'42 83'!AI17+'42 84'!AI17</f>
        <v>0</v>
      </c>
      <c r="AJ17" s="161">
        <f>Gasket!AJ17+'L-lever'!AJ17+Proj.2!AJ17+Proj.3!AJ17+Proj.4!AJ17+Proj.5!AJ17+'42 78'!AJ17+'42 79'!AJ17+'42 80'!AJ17+Proj.9!AJ17+'42 82'!AJ17+'42 83'!AJ17+'42 84'!AJ17</f>
        <v>0</v>
      </c>
      <c r="AK17" s="462">
        <f t="shared" si="24"/>
        <v>0</v>
      </c>
      <c r="AL17" s="161">
        <f>Gasket!AL17+'L-lever'!AL17+Proj.2!AL17+Proj.3!AL17+Proj.4!AL17+Proj.5!AL17+'42 78'!AL17+'42 79'!AL17+'42 80'!AL17+Proj.9!AL17+'42 82'!AL17+'42 83'!AL17+'42 84'!AL17</f>
        <v>0</v>
      </c>
      <c r="AM17" s="161">
        <f>Gasket!AM17+'L-lever'!AM17+Proj.2!AM17+Proj.3!AM17+Proj.4!AM17+Proj.5!AM17+'42 78'!AM17+'42 79'!AM17+'42 80'!AM17+Proj.9!AM17+'42 82'!AM17+'42 83'!AM17+'42 84'!AM17</f>
        <v>0</v>
      </c>
      <c r="AN17" s="444">
        <f t="shared" si="25"/>
        <v>0</v>
      </c>
      <c r="AO17" s="404">
        <f t="shared" si="26"/>
        <v>0</v>
      </c>
      <c r="AP17" s="161">
        <f t="shared" si="27"/>
        <v>0</v>
      </c>
      <c r="AQ17" s="161">
        <f t="shared" si="28"/>
        <v>0</v>
      </c>
      <c r="AR17" s="168">
        <f>Gasket!AR17+'L-lever'!AR17+Proj.2!AR17+Proj.3!AR17+Proj.4!AR17+Proj.5!AR17+'42 78'!AR17+'42 79'!AR17+'42 80'!AR17+Proj.9!AR17+'42 82'!AR17+'42 83'!AR17+'42 84'!AR17</f>
        <v>0</v>
      </c>
      <c r="AS17" s="161">
        <f>Gasket!AS17+'L-lever'!AS17+Proj.2!AS17+Proj.3!AS17+Proj.4!AS17+Proj.5!AS17+'42 78'!AS17+'42 79'!AS17+'42 80'!AS17+Proj.9!AS17+'42 82'!AS17+'42 83'!AS17+'42 84'!AS17</f>
        <v>0</v>
      </c>
      <c r="AT17" s="462">
        <f t="shared" si="29"/>
        <v>0</v>
      </c>
      <c r="AU17" s="161">
        <f>Gasket!AU17+'L-lever'!AU17+Proj.2!AU17+Proj.3!AU17+Proj.4!AU17+Proj.5!AU17+'42 78'!AU17+'42 79'!AU17+'42 80'!AU17+Proj.9!AU17+'42 82'!AU17+'42 83'!AU17+'42 84'!AU17</f>
        <v>0</v>
      </c>
      <c r="AV17" s="161">
        <f>Gasket!AV17+'L-lever'!AV17+Proj.2!AV17+Proj.3!AV17+Proj.4!AV17+Proj.5!AV17+'42 78'!AV17+'42 79'!AV17+'42 80'!AV17+Proj.9!AV17+'42 82'!AV17+'42 83'!AV17+'42 84'!AV17</f>
        <v>0</v>
      </c>
      <c r="AW17" s="448">
        <f t="shared" si="30"/>
        <v>0</v>
      </c>
      <c r="AX17" s="161">
        <f>Gasket!AX17+'L-lever'!AX17+Proj.2!AX17+Proj.3!AX17+Proj.4!AX17+Proj.5!AX17+'42 78'!AX17+'42 79'!AX17+'42 80'!AX17+Proj.9!AX17+'42 82'!AX17+'42 83'!AX17+'42 84'!AX17</f>
        <v>0</v>
      </c>
      <c r="AY17" s="352">
        <f>Gasket!AY17+'L-lever'!AY17+Proj.2!AY17+Proj.3!AY17+Proj.4!AY17+Proj.5!AY17+'42 78'!AY17+'42 79'!AY17+'42 80'!AY17+Proj.9!AY17+'42 82'!AY17+'42 83'!AY17+'42 84'!AY17</f>
        <v>0</v>
      </c>
      <c r="AZ17" s="444">
        <f t="shared" si="31"/>
        <v>0</v>
      </c>
      <c r="BA17" s="359">
        <f t="shared" si="32"/>
        <v>0</v>
      </c>
      <c r="BB17" s="364">
        <f t="shared" si="33"/>
        <v>0</v>
      </c>
      <c r="BC17" s="364">
        <f t="shared" si="34"/>
        <v>0</v>
      </c>
      <c r="BD17" s="371">
        <f t="shared" si="35"/>
        <v>0</v>
      </c>
      <c r="BE17" s="372">
        <f t="shared" si="36"/>
        <v>0</v>
      </c>
      <c r="BF17" s="372">
        <f t="shared" si="37"/>
        <v>0</v>
      </c>
      <c r="BG17" s="381">
        <f t="shared" si="38"/>
        <v>0</v>
      </c>
      <c r="BH17" s="372">
        <f t="shared" si="39"/>
        <v>0</v>
      </c>
      <c r="BI17" s="372">
        <f t="shared" si="40"/>
        <v>0</v>
      </c>
      <c r="BJ17" s="436"/>
    </row>
    <row r="18" spans="1:62" s="149" customFormat="1" ht="30" customHeight="1">
      <c r="A18" s="40">
        <f t="shared" si="41"/>
        <v>12</v>
      </c>
      <c r="B18" s="197">
        <v>51311</v>
      </c>
      <c r="C18" s="198" t="s">
        <v>79</v>
      </c>
      <c r="D18" s="151" t="s">
        <v>51</v>
      </c>
      <c r="E18" s="168">
        <f>Gasket!E18+'L-lever'!E18+Proj.2!E18+Proj.3!E18+Proj.4!E18+Proj.5!E18+'42 78'!E18+'42 79'!E18+'42 80'!E18+Proj.9!E18+'42 82'!E18+'42 83'!E18+'42 84'!E18</f>
        <v>844440</v>
      </c>
      <c r="F18" s="161">
        <f>Gasket!F18+'L-lever'!F18+Proj.2!F18+Proj.3!F18+Proj.4!F18+Proj.5!F18+'42 78'!F18+'42 79'!F18+'42 80'!F18+Proj.9!F18+'42 82'!F18+'42 83'!F18+'42 84'!F18</f>
        <v>1093872.01</v>
      </c>
      <c r="G18" s="448">
        <f t="shared" si="8"/>
        <v>-249432.01</v>
      </c>
      <c r="H18" s="161">
        <f>Gasket!H18+'L-lever'!H18+Proj.2!H18+Proj.3!H18+Proj.4!H18+Proj.5!H18+'42 78'!H18+'42 79'!H18+'42 80'!H18+Proj.9!H18+'42 82'!H18+'42 83'!H18+'42 84'!H18</f>
        <v>844440</v>
      </c>
      <c r="I18" s="161">
        <f>Gasket!I18+'L-lever'!I18+Proj.2!I18+Proj.3!I18+Proj.4!I18+Proj.5!I18+'42 78'!I18+'42 79'!I18+'42 80'!I18+Proj.9!I18+'42 82'!I18+'42 83'!I18+'42 84'!I18</f>
        <v>1167467.54</v>
      </c>
      <c r="J18" s="448">
        <f t="shared" si="9"/>
        <v>-323027.54000000004</v>
      </c>
      <c r="K18" s="161">
        <f>Gasket!K18+'L-lever'!K18+Proj.2!K18+Proj.3!K18+Proj.4!K18+Proj.5!K18+'42 78'!K18+'42 79'!K18+'42 80'!K18+Proj.9!K18+'42 82'!K18+'42 83'!K18+'42 84'!K18</f>
        <v>844440</v>
      </c>
      <c r="L18" s="161">
        <f>Gasket!L18+'L-lever'!L18+Proj.2!L18+Proj.3!L18+Proj.4!L18+Proj.5!L18+'42 78'!L18+'42 79'!L18+'42 80'!L18+Proj.9!L18+'42 82'!L18+'42 83'!L18+'42 84'!L18</f>
        <v>1237224.95</v>
      </c>
      <c r="M18" s="444">
        <f t="shared" si="10"/>
        <v>-392784.94999999995</v>
      </c>
      <c r="N18" s="404">
        <f t="shared" si="11"/>
        <v>2533320</v>
      </c>
      <c r="O18" s="161">
        <f t="shared" si="12"/>
        <v>3498564.5</v>
      </c>
      <c r="P18" s="403">
        <f t="shared" si="13"/>
        <v>-965244.5</v>
      </c>
      <c r="Q18" s="168">
        <f>Gasket!Q18+'L-lever'!Q18+Proj.2!Q18+Proj.3!Q18+Proj.4!Q18+Proj.5!Q18+'42 78'!Q18+'42 79'!Q18+'42 80'!Q18+Proj.9!Q18+'42 82'!Q18+'42 83'!Q18+'42 84'!Q18</f>
        <v>878250</v>
      </c>
      <c r="R18" s="161">
        <f>Gasket!R18+'L-lever'!R18+Proj.2!R18+Proj.3!R18+Proj.4!R18+Proj.5!R18+'42 78'!R18+'42 79'!R18+'42 80'!R18+Proj.9!R18+'42 82'!R18+'42 83'!R18+'42 84'!R18</f>
        <v>1546569.8</v>
      </c>
      <c r="S18" s="448">
        <f t="shared" si="14"/>
        <v>-668319.80000000005</v>
      </c>
      <c r="T18" s="161">
        <f>Gasket!T18+'L-lever'!T18+Proj.2!T18+Proj.3!T18+Proj.4!T18+Proj.5!T18+'42 78'!T18+'42 79'!T18+'42 80'!T18+Proj.9!T18+'42 82'!T18+'42 83'!T18+'42 84'!T18</f>
        <v>915000</v>
      </c>
      <c r="U18" s="161">
        <f>Gasket!U18+'L-lever'!U18+Proj.2!U18+Proj.3!U18+Proj.4!U18+Proj.5!U18+'42 78'!U18+'42 79'!U18+'42 80'!U18+Proj.9!U18+'42 82'!U18+'42 83'!U18+'42 84'!U18</f>
        <v>0</v>
      </c>
      <c r="V18" s="448">
        <f t="shared" si="15"/>
        <v>915000</v>
      </c>
      <c r="W18" s="161">
        <f>Gasket!W18+'L-lever'!W18+Proj.2!W18+Proj.3!W18+Proj.4!W18+Proj.5!W18+'42 78'!W18+'42 79'!W18+'42 80'!W18+Proj.9!W18+'42 82'!W18+'42 83'!W18+'42 84'!W18</f>
        <v>939255</v>
      </c>
      <c r="X18" s="161">
        <f>Gasket!X18+'L-lever'!X18+Proj.2!X18+Proj.3!X18+Proj.4!X18+Proj.5!X18+'42 78'!X18+'42 79'!X18+'42 80'!X18+Proj.9!X18+'42 82'!X18+'42 83'!X18+'42 84'!X18</f>
        <v>0</v>
      </c>
      <c r="Y18" s="444">
        <f t="shared" si="16"/>
        <v>939255</v>
      </c>
      <c r="Z18" s="168">
        <f t="shared" si="17"/>
        <v>2732505</v>
      </c>
      <c r="AA18" s="161">
        <f t="shared" si="18"/>
        <v>1546569.8</v>
      </c>
      <c r="AB18" s="403">
        <f t="shared" si="19"/>
        <v>1185935.2</v>
      </c>
      <c r="AC18" s="404">
        <f t="shared" si="20"/>
        <v>5265825</v>
      </c>
      <c r="AD18" s="161">
        <f t="shared" si="21"/>
        <v>5045134.3</v>
      </c>
      <c r="AE18" s="403">
        <f t="shared" si="22"/>
        <v>220690.70000000019</v>
      </c>
      <c r="AF18" s="168">
        <f>Gasket!AF18+'L-lever'!AF18+Proj.2!AF18+Proj.3!AF18+Proj.4!AF18+Proj.5!AF18+'42 78'!AF18+'42 79'!AF18+'42 80'!AF18+Proj.9!AF18+'42 82'!AF18+'42 83'!AF18+'42 84'!AF18</f>
        <v>1068615</v>
      </c>
      <c r="AG18" s="161">
        <f>Gasket!AG18+'L-lever'!AG18+Proj.2!AG18+Proj.3!AG18+Proj.4!AG18+Proj.5!AG18+'42 78'!AG18+'42 79'!AG18+'42 80'!AG18+Proj.9!AG18+'42 82'!AG18+'42 83'!AG18+'42 84'!AG18</f>
        <v>0</v>
      </c>
      <c r="AH18" s="462">
        <f t="shared" si="23"/>
        <v>1068615</v>
      </c>
      <c r="AI18" s="161">
        <f>Gasket!AI18+'L-lever'!AI18+Proj.2!AI18+Proj.3!AI18+Proj.4!AI18+Proj.5!AI18+'42 78'!AI18+'42 79'!AI18+'42 80'!AI18+Proj.9!AI18+'42 82'!AI18+'42 83'!AI18+'42 84'!AI18</f>
        <v>1092135</v>
      </c>
      <c r="AJ18" s="161">
        <f>Gasket!AJ18+'L-lever'!AJ18+Proj.2!AJ18+Proj.3!AJ18+Proj.4!AJ18+Proj.5!AJ18+'42 78'!AJ18+'42 79'!AJ18+'42 80'!AJ18+Proj.9!AJ18+'42 82'!AJ18+'42 83'!AJ18+'42 84'!AJ18</f>
        <v>0</v>
      </c>
      <c r="AK18" s="462">
        <f t="shared" si="24"/>
        <v>1092135</v>
      </c>
      <c r="AL18" s="161">
        <f>Gasket!AL18+'L-lever'!AL18+Proj.2!AL18+Proj.3!AL18+Proj.4!AL18+Proj.5!AL18+'42 78'!AL18+'42 79'!AL18+'42 80'!AL18+Proj.9!AL18+'42 82'!AL18+'42 83'!AL18+'42 84'!AL18</f>
        <v>1110510</v>
      </c>
      <c r="AM18" s="161">
        <f>Gasket!AM18+'L-lever'!AM18+Proj.2!AM18+Proj.3!AM18+Proj.4!AM18+Proj.5!AM18+'42 78'!AM18+'42 79'!AM18+'42 80'!AM18+Proj.9!AM18+'42 82'!AM18+'42 83'!AM18+'42 84'!AM18</f>
        <v>0</v>
      </c>
      <c r="AN18" s="444">
        <f t="shared" si="25"/>
        <v>1110510</v>
      </c>
      <c r="AO18" s="404">
        <f t="shared" si="26"/>
        <v>3271260</v>
      </c>
      <c r="AP18" s="161">
        <f t="shared" si="27"/>
        <v>0</v>
      </c>
      <c r="AQ18" s="161">
        <f t="shared" si="28"/>
        <v>3271260</v>
      </c>
      <c r="AR18" s="168">
        <f>Gasket!AR18+'L-lever'!AR18+Proj.2!AR18+Proj.3!AR18+Proj.4!AR18+Proj.5!AR18+'42 78'!AR18+'42 79'!AR18+'42 80'!AR18+Proj.9!AR18+'42 82'!AR18+'42 83'!AR18+'42 84'!AR18</f>
        <v>1126680</v>
      </c>
      <c r="AS18" s="161">
        <f>Gasket!AS18+'L-lever'!AS18+Proj.2!AS18+Proj.3!AS18+Proj.4!AS18+Proj.5!AS18+'42 78'!AS18+'42 79'!AS18+'42 80'!AS18+Proj.9!AS18+'42 82'!AS18+'42 83'!AS18+'42 84'!AS18</f>
        <v>0</v>
      </c>
      <c r="AT18" s="462">
        <f t="shared" si="29"/>
        <v>1126680</v>
      </c>
      <c r="AU18" s="161">
        <f>Gasket!AU18+'L-lever'!AU18+Proj.2!AU18+Proj.3!AU18+Proj.4!AU18+Proj.5!AU18+'42 78'!AU18+'42 79'!AU18+'42 80'!AU18+Proj.9!AU18+'42 82'!AU18+'42 83'!AU18+'42 84'!AU18</f>
        <v>1126680</v>
      </c>
      <c r="AV18" s="161">
        <f>Gasket!AV18+'L-lever'!AV18+Proj.2!AV18+Proj.3!AV18+Proj.4!AV18+Proj.5!AV18+'42 78'!AV18+'42 79'!AV18+'42 80'!AV18+Proj.9!AV18+'42 82'!AV18+'42 83'!AV18+'42 84'!AV18</f>
        <v>0</v>
      </c>
      <c r="AW18" s="448">
        <f t="shared" si="30"/>
        <v>1126680</v>
      </c>
      <c r="AX18" s="161">
        <f>Gasket!AX18+'L-lever'!AX18+Proj.2!AX18+Proj.3!AX18+Proj.4!AX18+Proj.5!AX18+'42 78'!AX18+'42 79'!AX18+'42 80'!AX18+Proj.9!AX18+'42 82'!AX18+'42 83'!AX18+'42 84'!AX18</f>
        <v>1126680</v>
      </c>
      <c r="AY18" s="352">
        <f>Gasket!AY18+'L-lever'!AY18+Proj.2!AY18+Proj.3!AY18+Proj.4!AY18+Proj.5!AY18+'42 78'!AY18+'42 79'!AY18+'42 80'!AY18+Proj.9!AY18+'42 82'!AY18+'42 83'!AY18+'42 84'!AY18</f>
        <v>0</v>
      </c>
      <c r="AZ18" s="444">
        <f t="shared" si="31"/>
        <v>1126680</v>
      </c>
      <c r="BA18" s="359">
        <f t="shared" si="32"/>
        <v>3380040</v>
      </c>
      <c r="BB18" s="364">
        <f t="shared" si="33"/>
        <v>0</v>
      </c>
      <c r="BC18" s="364">
        <f t="shared" si="34"/>
        <v>3380040</v>
      </c>
      <c r="BD18" s="371">
        <f t="shared" si="35"/>
        <v>6651300</v>
      </c>
      <c r="BE18" s="372">
        <f t="shared" si="36"/>
        <v>0</v>
      </c>
      <c r="BF18" s="372">
        <f t="shared" si="37"/>
        <v>6651300</v>
      </c>
      <c r="BG18" s="381">
        <f t="shared" si="38"/>
        <v>11917125</v>
      </c>
      <c r="BH18" s="372">
        <f t="shared" si="39"/>
        <v>5045134.3</v>
      </c>
      <c r="BI18" s="372">
        <f t="shared" si="40"/>
        <v>6871990.7000000002</v>
      </c>
      <c r="BJ18" s="436"/>
    </row>
    <row r="19" spans="1:62" s="149" customFormat="1" ht="30" customHeight="1">
      <c r="A19" s="40">
        <f t="shared" si="41"/>
        <v>13</v>
      </c>
      <c r="B19" s="197">
        <v>51312</v>
      </c>
      <c r="C19" s="198" t="s">
        <v>80</v>
      </c>
      <c r="D19" s="151" t="s">
        <v>52</v>
      </c>
      <c r="E19" s="168">
        <f>Gasket!E19+'L-lever'!E19+Proj.2!E19+Proj.3!E19+Proj.4!E19+Proj.5!E19+'42 78'!E19+'42 79'!E19+'42 80'!E19+Proj.9!E19+'42 82'!E19+'42 83'!E19+'42 84'!E19</f>
        <v>109031.72</v>
      </c>
      <c r="F19" s="161">
        <f>Gasket!F19+'L-lever'!F19+Proj.2!F19+Proj.3!F19+Proj.4!F19+Proj.5!F19+'42 78'!F19+'42 79'!F19+'42 80'!F19+Proj.9!F19+'42 82'!F19+'42 83'!F19+'42 84'!F19</f>
        <v>148761.84</v>
      </c>
      <c r="G19" s="448">
        <f t="shared" si="8"/>
        <v>-39730.119999999995</v>
      </c>
      <c r="H19" s="161">
        <f>Gasket!H19+'L-lever'!H19+Proj.2!H19+Proj.3!H19+Proj.4!H19+Proj.5!H19+'42 78'!H19+'42 79'!H19+'42 80'!H19+Proj.9!H19+'42 82'!H19+'42 83'!H19+'42 84'!H19</f>
        <v>109031.72</v>
      </c>
      <c r="I19" s="161">
        <f>Gasket!I19+'L-lever'!I19+Proj.2!I19+Proj.3!I19+Proj.4!I19+Proj.5!I19+'42 78'!I19+'42 79'!I19+'42 80'!I19+Proj.9!I19+'42 82'!I19+'42 83'!I19+'42 84'!I19</f>
        <v>72981.820000000007</v>
      </c>
      <c r="J19" s="448">
        <f t="shared" si="9"/>
        <v>36049.899999999994</v>
      </c>
      <c r="K19" s="161">
        <f>Gasket!K19+'L-lever'!K19+Proj.2!K19+Proj.3!K19+Proj.4!K19+Proj.5!K19+'42 78'!K19+'42 79'!K19+'42 80'!K19+Proj.9!K19+'42 82'!K19+'42 83'!K19+'42 84'!K19</f>
        <v>109031.72</v>
      </c>
      <c r="L19" s="161">
        <f>Gasket!L19+'L-lever'!L19+Proj.2!L19+Proj.3!L19+Proj.4!L19+Proj.5!L19+'42 78'!L19+'42 79'!L19+'42 80'!L19+Proj.9!L19+'42 82'!L19+'42 83'!L19+'42 84'!L19</f>
        <v>0</v>
      </c>
      <c r="M19" s="444">
        <f t="shared" si="10"/>
        <v>109031.72</v>
      </c>
      <c r="N19" s="404">
        <f t="shared" si="11"/>
        <v>327095.16000000003</v>
      </c>
      <c r="O19" s="161">
        <f t="shared" si="12"/>
        <v>221743.66</v>
      </c>
      <c r="P19" s="403">
        <f t="shared" si="13"/>
        <v>105351.50000000003</v>
      </c>
      <c r="Q19" s="168">
        <f>Gasket!Q19+'L-lever'!Q19+Proj.2!Q19+Proj.3!Q19+Proj.4!Q19+Proj.5!Q19+'42 78'!Q19+'42 79'!Q19+'42 80'!Q19+Proj.9!Q19+'42 82'!Q19+'42 83'!Q19+'42 84'!Q19</f>
        <v>109031.72</v>
      </c>
      <c r="R19" s="161">
        <f>Gasket!R19+'L-lever'!R19+Proj.2!R19+Proj.3!R19+Proj.4!R19+Proj.5!R19+'42 78'!R19+'42 79'!R19+'42 80'!R19+Proj.9!R19+'42 82'!R19+'42 83'!R19+'42 84'!R19</f>
        <v>0</v>
      </c>
      <c r="S19" s="448">
        <f t="shared" si="14"/>
        <v>109031.72</v>
      </c>
      <c r="T19" s="161">
        <f>Gasket!T19+'L-lever'!T19+Proj.2!T19+Proj.3!T19+Proj.4!T19+Proj.5!T19+'42 78'!T19+'42 79'!T19+'42 80'!T19+Proj.9!T19+'42 82'!T19+'42 83'!T19+'42 84'!T19</f>
        <v>109031.72</v>
      </c>
      <c r="U19" s="161">
        <f>Gasket!U19+'L-lever'!U19+Proj.2!U19+Proj.3!U19+Proj.4!U19+Proj.5!U19+'42 78'!U19+'42 79'!U19+'42 80'!U19+Proj.9!U19+'42 82'!U19+'42 83'!U19+'42 84'!U19</f>
        <v>0</v>
      </c>
      <c r="V19" s="448">
        <f t="shared" si="15"/>
        <v>109031.72</v>
      </c>
      <c r="W19" s="161">
        <f>Gasket!W19+'L-lever'!W19+Proj.2!W19+Proj.3!W19+Proj.4!W19+Proj.5!W19+'42 78'!W19+'42 79'!W19+'42 80'!W19+Proj.9!W19+'42 82'!W19+'42 83'!W19+'42 84'!W19</f>
        <v>109031.72</v>
      </c>
      <c r="X19" s="161">
        <f>Gasket!X19+'L-lever'!X19+Proj.2!X19+Proj.3!X19+Proj.4!X19+Proj.5!X19+'42 78'!X19+'42 79'!X19+'42 80'!X19+Proj.9!X19+'42 82'!X19+'42 83'!X19+'42 84'!X19</f>
        <v>0</v>
      </c>
      <c r="Y19" s="444">
        <f t="shared" si="16"/>
        <v>109031.72</v>
      </c>
      <c r="Z19" s="168">
        <f t="shared" si="17"/>
        <v>327095.16000000003</v>
      </c>
      <c r="AA19" s="161">
        <f t="shared" si="18"/>
        <v>0</v>
      </c>
      <c r="AB19" s="403">
        <f t="shared" si="19"/>
        <v>327095.16000000003</v>
      </c>
      <c r="AC19" s="404">
        <f t="shared" si="20"/>
        <v>654190.31999999995</v>
      </c>
      <c r="AD19" s="161">
        <f t="shared" si="21"/>
        <v>221743.66</v>
      </c>
      <c r="AE19" s="403">
        <f t="shared" si="22"/>
        <v>432446.65999999992</v>
      </c>
      <c r="AF19" s="168">
        <f>Gasket!AF19+'L-lever'!AF19+Proj.2!AF19+Proj.3!AF19+Proj.4!AF19+Proj.5!AF19+'42 78'!AF19+'42 79'!AF19+'42 80'!AF19+Proj.9!AF19+'42 82'!AF19+'42 83'!AF19+'42 84'!AF19</f>
        <v>109031.72</v>
      </c>
      <c r="AG19" s="161">
        <f>Gasket!AG19+'L-lever'!AG19+Proj.2!AG19+Proj.3!AG19+Proj.4!AG19+Proj.5!AG19+'42 78'!AG19+'42 79'!AG19+'42 80'!AG19+Proj.9!AG19+'42 82'!AG19+'42 83'!AG19+'42 84'!AG19</f>
        <v>0</v>
      </c>
      <c r="AH19" s="462">
        <f t="shared" si="23"/>
        <v>109031.72</v>
      </c>
      <c r="AI19" s="161">
        <f>Gasket!AI19+'L-lever'!AI19+Proj.2!AI19+Proj.3!AI19+Proj.4!AI19+Proj.5!AI19+'42 78'!AI19+'42 79'!AI19+'42 80'!AI19+Proj.9!AI19+'42 82'!AI19+'42 83'!AI19+'42 84'!AI19</f>
        <v>109031.72</v>
      </c>
      <c r="AJ19" s="161">
        <f>Gasket!AJ19+'L-lever'!AJ19+Proj.2!AJ19+Proj.3!AJ19+Proj.4!AJ19+Proj.5!AJ19+'42 78'!AJ19+'42 79'!AJ19+'42 80'!AJ19+Proj.9!AJ19+'42 82'!AJ19+'42 83'!AJ19+'42 84'!AJ19</f>
        <v>0</v>
      </c>
      <c r="AK19" s="462">
        <f t="shared" si="24"/>
        <v>109031.72</v>
      </c>
      <c r="AL19" s="161">
        <f>Gasket!AL19+'L-lever'!AL19+Proj.2!AL19+Proj.3!AL19+Proj.4!AL19+Proj.5!AL19+'42 78'!AL19+'42 79'!AL19+'42 80'!AL19+Proj.9!AL19+'42 82'!AL19+'42 83'!AL19+'42 84'!AL19</f>
        <v>109031.72</v>
      </c>
      <c r="AM19" s="161">
        <f>Gasket!AM19+'L-lever'!AM19+Proj.2!AM19+Proj.3!AM19+Proj.4!AM19+Proj.5!AM19+'42 78'!AM19+'42 79'!AM19+'42 80'!AM19+Proj.9!AM19+'42 82'!AM19+'42 83'!AM19+'42 84'!AM19</f>
        <v>0</v>
      </c>
      <c r="AN19" s="444">
        <f t="shared" si="25"/>
        <v>109031.72</v>
      </c>
      <c r="AO19" s="404">
        <f t="shared" si="26"/>
        <v>327095.16000000003</v>
      </c>
      <c r="AP19" s="161">
        <f t="shared" si="27"/>
        <v>0</v>
      </c>
      <c r="AQ19" s="161">
        <f t="shared" si="28"/>
        <v>327095.16000000003</v>
      </c>
      <c r="AR19" s="168">
        <f>Gasket!AR19+'L-lever'!AR19+Proj.2!AR19+Proj.3!AR19+Proj.4!AR19+Proj.5!AR19+'42 78'!AR19+'42 79'!AR19+'42 80'!AR19+Proj.9!AR19+'42 82'!AR19+'42 83'!AR19+'42 84'!AR19</f>
        <v>109031.72</v>
      </c>
      <c r="AS19" s="161">
        <f>Gasket!AS19+'L-lever'!AS19+Proj.2!AS19+Proj.3!AS19+Proj.4!AS19+Proj.5!AS19+'42 78'!AS19+'42 79'!AS19+'42 80'!AS19+Proj.9!AS19+'42 82'!AS19+'42 83'!AS19+'42 84'!AS19</f>
        <v>0</v>
      </c>
      <c r="AT19" s="462">
        <f t="shared" si="29"/>
        <v>109031.72</v>
      </c>
      <c r="AU19" s="161">
        <f>Gasket!AU19+'L-lever'!AU19+Proj.2!AU19+Proj.3!AU19+Proj.4!AU19+Proj.5!AU19+'42 78'!AU19+'42 79'!AU19+'42 80'!AU19+Proj.9!AU19+'42 82'!AU19+'42 83'!AU19+'42 84'!AU19</f>
        <v>109031.72</v>
      </c>
      <c r="AV19" s="161">
        <f>Gasket!AV19+'L-lever'!AV19+Proj.2!AV19+Proj.3!AV19+Proj.4!AV19+Proj.5!AV19+'42 78'!AV19+'42 79'!AV19+'42 80'!AV19+Proj.9!AV19+'42 82'!AV19+'42 83'!AV19+'42 84'!AV19</f>
        <v>0</v>
      </c>
      <c r="AW19" s="448">
        <f t="shared" si="30"/>
        <v>109031.72</v>
      </c>
      <c r="AX19" s="161">
        <f>Gasket!AX19+'L-lever'!AX19+Proj.2!AX19+Proj.3!AX19+Proj.4!AX19+Proj.5!AX19+'42 78'!AX19+'42 79'!AX19+'42 80'!AX19+Proj.9!AX19+'42 82'!AX19+'42 83'!AX19+'42 84'!AX19</f>
        <v>109031.72</v>
      </c>
      <c r="AY19" s="352">
        <f>Gasket!AY19+'L-lever'!AY19+Proj.2!AY19+Proj.3!AY19+Proj.4!AY19+Proj.5!AY19+'42 78'!AY19+'42 79'!AY19+'42 80'!AY19+Proj.9!AY19+'42 82'!AY19+'42 83'!AY19+'42 84'!AY19</f>
        <v>0</v>
      </c>
      <c r="AZ19" s="444">
        <f t="shared" si="31"/>
        <v>109031.72</v>
      </c>
      <c r="BA19" s="359">
        <f t="shared" si="32"/>
        <v>327095.16000000003</v>
      </c>
      <c r="BB19" s="364">
        <f t="shared" si="33"/>
        <v>0</v>
      </c>
      <c r="BC19" s="364">
        <f t="shared" si="34"/>
        <v>327095.16000000003</v>
      </c>
      <c r="BD19" s="371">
        <f t="shared" si="35"/>
        <v>654190.31999999995</v>
      </c>
      <c r="BE19" s="372">
        <f t="shared" si="36"/>
        <v>0</v>
      </c>
      <c r="BF19" s="372">
        <f t="shared" si="37"/>
        <v>654190.31999999995</v>
      </c>
      <c r="BG19" s="381">
        <f t="shared" si="38"/>
        <v>1308380.6399999999</v>
      </c>
      <c r="BH19" s="372">
        <f t="shared" si="39"/>
        <v>221743.66</v>
      </c>
      <c r="BI19" s="372">
        <f t="shared" si="40"/>
        <v>1086636.98</v>
      </c>
      <c r="BJ19" s="436"/>
    </row>
    <row r="20" spans="1:62" s="149" customFormat="1" ht="30" customHeight="1">
      <c r="A20" s="40">
        <f t="shared" si="41"/>
        <v>14</v>
      </c>
      <c r="B20" s="197">
        <v>51313</v>
      </c>
      <c r="C20" s="198" t="s">
        <v>11</v>
      </c>
      <c r="D20" s="151" t="s">
        <v>53</v>
      </c>
      <c r="E20" s="168">
        <f>Gasket!E20+'L-lever'!E20+Proj.2!E20+Proj.3!E20+Proj.4!E20+Proj.5!E20+'42 78'!E20+'42 79'!E20+'42 80'!E20+Proj.9!E20+'42 82'!E20+'42 83'!E20+'42 84'!E20</f>
        <v>0</v>
      </c>
      <c r="F20" s="161">
        <f>Gasket!F20+'L-lever'!F20+Proj.2!F20+Proj.3!F20+Proj.4!F20+Proj.5!F20+'42 78'!F20+'42 79'!F20+'42 80'!F20+Proj.9!F20+'42 82'!F20+'42 83'!F20+'42 84'!F20</f>
        <v>0</v>
      </c>
      <c r="G20" s="448">
        <f t="shared" si="8"/>
        <v>0</v>
      </c>
      <c r="H20" s="161">
        <f>Gasket!H20+'L-lever'!H20+Proj.2!H20+Proj.3!H20+Proj.4!H20+Proj.5!H20+'42 78'!H20+'42 79'!H20+'42 80'!H20+Proj.9!H20+'42 82'!H20+'42 83'!H20+'42 84'!H20</f>
        <v>0</v>
      </c>
      <c r="I20" s="161">
        <f>Gasket!I20+'L-lever'!I20+Proj.2!I20+Proj.3!I20+Proj.4!I20+Proj.5!I20+'42 78'!I20+'42 79'!I20+'42 80'!I20+Proj.9!I20+'42 82'!I20+'42 83'!I20+'42 84'!I20</f>
        <v>0</v>
      </c>
      <c r="J20" s="448">
        <f t="shared" si="9"/>
        <v>0</v>
      </c>
      <c r="K20" s="161">
        <f>Gasket!K20+'L-lever'!K20+Proj.2!K20+Proj.3!K20+Proj.4!K20+Proj.5!K20+'42 78'!K20+'42 79'!K20+'42 80'!K20+Proj.9!K20+'42 82'!K20+'42 83'!K20+'42 84'!K20</f>
        <v>0</v>
      </c>
      <c r="L20" s="161">
        <f>Gasket!L20+'L-lever'!L20+Proj.2!L20+Proj.3!L20+Proj.4!L20+Proj.5!L20+'42 78'!L20+'42 79'!L20+'42 80'!L20+Proj.9!L20+'42 82'!L20+'42 83'!L20+'42 84'!L20</f>
        <v>0</v>
      </c>
      <c r="M20" s="444">
        <f t="shared" si="10"/>
        <v>0</v>
      </c>
      <c r="N20" s="404">
        <f t="shared" si="11"/>
        <v>0</v>
      </c>
      <c r="O20" s="161">
        <f t="shared" si="12"/>
        <v>0</v>
      </c>
      <c r="P20" s="403">
        <f t="shared" si="13"/>
        <v>0</v>
      </c>
      <c r="Q20" s="168">
        <f>Gasket!Q20+'L-lever'!Q20+Proj.2!Q20+Proj.3!Q20+Proj.4!Q20+Proj.5!Q20+'42 78'!Q20+'42 79'!Q20+'42 80'!Q20+Proj.9!Q20+'42 82'!Q20+'42 83'!Q20+'42 84'!Q20</f>
        <v>0</v>
      </c>
      <c r="R20" s="161">
        <f>Gasket!R20+'L-lever'!R20+Proj.2!R20+Proj.3!R20+Proj.4!R20+Proj.5!R20+'42 78'!R20+'42 79'!R20+'42 80'!R20+Proj.9!R20+'42 82'!R20+'42 83'!R20+'42 84'!R20</f>
        <v>0</v>
      </c>
      <c r="S20" s="448">
        <f t="shared" si="14"/>
        <v>0</v>
      </c>
      <c r="T20" s="161">
        <f>Gasket!T20+'L-lever'!T20+Proj.2!T20+Proj.3!T20+Proj.4!T20+Proj.5!T20+'42 78'!T20+'42 79'!T20+'42 80'!T20+Proj.9!T20+'42 82'!T20+'42 83'!T20+'42 84'!T20</f>
        <v>0</v>
      </c>
      <c r="U20" s="161">
        <f>Gasket!U20+'L-lever'!U20+Proj.2!U20+Proj.3!U20+Proj.4!U20+Proj.5!U20+'42 78'!U20+'42 79'!U20+'42 80'!U20+Proj.9!U20+'42 82'!U20+'42 83'!U20+'42 84'!U20</f>
        <v>0</v>
      </c>
      <c r="V20" s="448">
        <f t="shared" si="15"/>
        <v>0</v>
      </c>
      <c r="W20" s="161">
        <f>Gasket!W20+'L-lever'!W20+Proj.2!W20+Proj.3!W20+Proj.4!W20+Proj.5!W20+'42 78'!W20+'42 79'!W20+'42 80'!W20+Proj.9!W20+'42 82'!W20+'42 83'!W20+'42 84'!W20</f>
        <v>0</v>
      </c>
      <c r="X20" s="161">
        <f>Gasket!X20+'L-lever'!X20+Proj.2!X20+Proj.3!X20+Proj.4!X20+Proj.5!X20+'42 78'!X20+'42 79'!X20+'42 80'!X20+Proj.9!X20+'42 82'!X20+'42 83'!X20+'42 84'!X20</f>
        <v>0</v>
      </c>
      <c r="Y20" s="444">
        <f t="shared" si="16"/>
        <v>0</v>
      </c>
      <c r="Z20" s="168">
        <f t="shared" si="17"/>
        <v>0</v>
      </c>
      <c r="AA20" s="161">
        <f t="shared" si="18"/>
        <v>0</v>
      </c>
      <c r="AB20" s="403">
        <f t="shared" si="19"/>
        <v>0</v>
      </c>
      <c r="AC20" s="404">
        <f t="shared" si="20"/>
        <v>0</v>
      </c>
      <c r="AD20" s="161">
        <f t="shared" si="21"/>
        <v>0</v>
      </c>
      <c r="AE20" s="403">
        <f t="shared" si="22"/>
        <v>0</v>
      </c>
      <c r="AF20" s="168">
        <f>Gasket!AF20+'L-lever'!AF20+Proj.2!AF20+Proj.3!AF20+Proj.4!AF20+Proj.5!AF20+'42 78'!AF20+'42 79'!AF20+'42 80'!AF20+Proj.9!AF20+'42 82'!AF20+'42 83'!AF20+'42 84'!AF20</f>
        <v>0</v>
      </c>
      <c r="AG20" s="161">
        <f>Gasket!AG20+'L-lever'!AG20+Proj.2!AG20+Proj.3!AG20+Proj.4!AG20+Proj.5!AG20+'42 78'!AG20+'42 79'!AG20+'42 80'!AG20+Proj.9!AG20+'42 82'!AG20+'42 83'!AG20+'42 84'!AG20</f>
        <v>0</v>
      </c>
      <c r="AH20" s="462">
        <f t="shared" si="23"/>
        <v>0</v>
      </c>
      <c r="AI20" s="161">
        <f>Gasket!AI20+'L-lever'!AI20+Proj.2!AI20+Proj.3!AI20+Proj.4!AI20+Proj.5!AI20+'42 78'!AI20+'42 79'!AI20+'42 80'!AI20+Proj.9!AI20+'42 82'!AI20+'42 83'!AI20+'42 84'!AI20</f>
        <v>0</v>
      </c>
      <c r="AJ20" s="161">
        <f>Gasket!AJ20+'L-lever'!AJ20+Proj.2!AJ20+Proj.3!AJ20+Proj.4!AJ20+Proj.5!AJ20+'42 78'!AJ20+'42 79'!AJ20+'42 80'!AJ20+Proj.9!AJ20+'42 82'!AJ20+'42 83'!AJ20+'42 84'!AJ20</f>
        <v>0</v>
      </c>
      <c r="AK20" s="462">
        <f t="shared" si="24"/>
        <v>0</v>
      </c>
      <c r="AL20" s="161">
        <f>Gasket!AL20+'L-lever'!AL20+Proj.2!AL20+Proj.3!AL20+Proj.4!AL20+Proj.5!AL20+'42 78'!AL20+'42 79'!AL20+'42 80'!AL20+Proj.9!AL20+'42 82'!AL20+'42 83'!AL20+'42 84'!AL20</f>
        <v>0</v>
      </c>
      <c r="AM20" s="161">
        <f>Gasket!AM20+'L-lever'!AM20+Proj.2!AM20+Proj.3!AM20+Proj.4!AM20+Proj.5!AM20+'42 78'!AM20+'42 79'!AM20+'42 80'!AM20+Proj.9!AM20+'42 82'!AM20+'42 83'!AM20+'42 84'!AM20</f>
        <v>0</v>
      </c>
      <c r="AN20" s="444">
        <f t="shared" si="25"/>
        <v>0</v>
      </c>
      <c r="AO20" s="404">
        <f t="shared" si="26"/>
        <v>0</v>
      </c>
      <c r="AP20" s="161">
        <f t="shared" si="27"/>
        <v>0</v>
      </c>
      <c r="AQ20" s="161">
        <f t="shared" si="28"/>
        <v>0</v>
      </c>
      <c r="AR20" s="168">
        <f>Gasket!AR20+'L-lever'!AR20+Proj.2!AR20+Proj.3!AR20+Proj.4!AR20+Proj.5!AR20+'42 78'!AR20+'42 79'!AR20+'42 80'!AR20+Proj.9!AR20+'42 82'!AR20+'42 83'!AR20+'42 84'!AR20</f>
        <v>0</v>
      </c>
      <c r="AS20" s="161">
        <f>Gasket!AS20+'L-lever'!AS20+Proj.2!AS20+Proj.3!AS20+Proj.4!AS20+Proj.5!AS20+'42 78'!AS20+'42 79'!AS20+'42 80'!AS20+Proj.9!AS20+'42 82'!AS20+'42 83'!AS20+'42 84'!AS20</f>
        <v>0</v>
      </c>
      <c r="AT20" s="462">
        <f t="shared" si="29"/>
        <v>0</v>
      </c>
      <c r="AU20" s="161">
        <f>Gasket!AU20+'L-lever'!AU20+Proj.2!AU20+Proj.3!AU20+Proj.4!AU20+Proj.5!AU20+'42 78'!AU20+'42 79'!AU20+'42 80'!AU20+Proj.9!AU20+'42 82'!AU20+'42 83'!AU20+'42 84'!AU20</f>
        <v>0</v>
      </c>
      <c r="AV20" s="161">
        <f>Gasket!AV20+'L-lever'!AV20+Proj.2!AV20+Proj.3!AV20+Proj.4!AV20+Proj.5!AV20+'42 78'!AV20+'42 79'!AV20+'42 80'!AV20+Proj.9!AV20+'42 82'!AV20+'42 83'!AV20+'42 84'!AV20</f>
        <v>0</v>
      </c>
      <c r="AW20" s="448">
        <f t="shared" si="30"/>
        <v>0</v>
      </c>
      <c r="AX20" s="161">
        <f>Gasket!AX20+'L-lever'!AX20+Proj.2!AX20+Proj.3!AX20+Proj.4!AX20+Proj.5!AX20+'42 78'!AX20+'42 79'!AX20+'42 80'!AX20+Proj.9!AX20+'42 82'!AX20+'42 83'!AX20+'42 84'!AX20</f>
        <v>0</v>
      </c>
      <c r="AY20" s="352">
        <f>Gasket!AY20+'L-lever'!AY20+Proj.2!AY20+Proj.3!AY20+Proj.4!AY20+Proj.5!AY20+'42 78'!AY20+'42 79'!AY20+'42 80'!AY20+Proj.9!AY20+'42 82'!AY20+'42 83'!AY20+'42 84'!AY20</f>
        <v>0</v>
      </c>
      <c r="AZ20" s="444">
        <f t="shared" si="31"/>
        <v>0</v>
      </c>
      <c r="BA20" s="359">
        <f t="shared" si="32"/>
        <v>0</v>
      </c>
      <c r="BB20" s="364">
        <f t="shared" si="33"/>
        <v>0</v>
      </c>
      <c r="BC20" s="364">
        <f t="shared" si="34"/>
        <v>0</v>
      </c>
      <c r="BD20" s="371">
        <f t="shared" si="35"/>
        <v>0</v>
      </c>
      <c r="BE20" s="372">
        <f t="shared" si="36"/>
        <v>0</v>
      </c>
      <c r="BF20" s="372">
        <f t="shared" si="37"/>
        <v>0</v>
      </c>
      <c r="BG20" s="381">
        <f t="shared" si="38"/>
        <v>0</v>
      </c>
      <c r="BH20" s="372">
        <f t="shared" si="39"/>
        <v>0</v>
      </c>
      <c r="BI20" s="372">
        <f t="shared" si="40"/>
        <v>0</v>
      </c>
      <c r="BJ20" s="436"/>
    </row>
    <row r="21" spans="1:62" s="149" customFormat="1" ht="30" customHeight="1">
      <c r="A21" s="40">
        <f t="shared" si="41"/>
        <v>15</v>
      </c>
      <c r="B21" s="197">
        <v>51314</v>
      </c>
      <c r="C21" s="198" t="s">
        <v>12</v>
      </c>
      <c r="D21" s="151" t="s">
        <v>54</v>
      </c>
      <c r="E21" s="168">
        <f>Gasket!E21+'L-lever'!E21+Proj.2!E21+Proj.3!E21+Proj.4!E21+Proj.5!E21+'42 78'!E21+'42 79'!E21+'42 80'!E21+Proj.9!E21+'42 82'!E21+'42 83'!E21+'42 84'!E21</f>
        <v>-876181.51911111118</v>
      </c>
      <c r="F21" s="161">
        <f>Gasket!F21+'L-lever'!F21+Proj.2!F21+Proj.3!F21+Proj.4!F21+Proj.5!F21+'42 78'!F21+'42 79'!F21+'42 80'!F21+Proj.9!F21+'42 82'!F21+'42 83'!F21+'42 84'!F21</f>
        <v>-1095374.44</v>
      </c>
      <c r="G21" s="448">
        <f t="shared" si="8"/>
        <v>219192.92088888877</v>
      </c>
      <c r="H21" s="161">
        <f>Gasket!H21+'L-lever'!H21+Proj.2!H21+Proj.3!H21+Proj.4!H21+Proj.5!H21+'42 78'!H21+'42 79'!H21+'42 80'!H21+Proj.9!H21+'42 82'!H21+'42 83'!H21+'42 84'!H21</f>
        <v>-876181.51911111118</v>
      </c>
      <c r="I21" s="161">
        <f>Gasket!I21+'L-lever'!I21+Proj.2!I21+Proj.3!I21+Proj.4!I21+Proj.5!I21+'42 78'!I21+'42 79'!I21+'42 80'!I21+Proj.9!I21+'42 82'!I21+'42 83'!I21+'42 84'!I21</f>
        <v>-1000205.36</v>
      </c>
      <c r="J21" s="448">
        <f t="shared" si="9"/>
        <v>124023.84088888881</v>
      </c>
      <c r="K21" s="161">
        <f>Gasket!K21+'L-lever'!K21+Proj.2!K21+Proj.3!K21+Proj.4!K21+Proj.5!K21+'42 78'!K21+'42 79'!K21+'42 80'!K21+Proj.9!K21+'42 82'!K21+'42 83'!K21+'42 84'!K21</f>
        <v>-876181.51911111118</v>
      </c>
      <c r="L21" s="161">
        <f>Gasket!L21+'L-lever'!L21+Proj.2!L21+Proj.3!L21+Proj.4!L21+Proj.5!L21+'42 78'!L21+'42 79'!L21+'42 80'!L21+Proj.9!L21+'42 82'!L21+'42 83'!L21+'42 84'!L21</f>
        <v>-1159661.8599999999</v>
      </c>
      <c r="M21" s="444">
        <f t="shared" si="10"/>
        <v>283480.34088888869</v>
      </c>
      <c r="N21" s="404">
        <f t="shared" si="11"/>
        <v>-2628544.5573333334</v>
      </c>
      <c r="O21" s="161">
        <f t="shared" si="12"/>
        <v>-3255241.6599999997</v>
      </c>
      <c r="P21" s="403">
        <f t="shared" si="13"/>
        <v>626697.10266666627</v>
      </c>
      <c r="Q21" s="168">
        <f>Gasket!Q21+'L-lever'!Q21+Proj.2!Q21+Proj.3!Q21+Proj.4!Q21+Proj.5!Q21+'42 78'!Q21+'42 79'!Q21+'42 80'!Q21+Proj.9!Q21+'42 82'!Q21+'42 83'!Q21+'42 84'!Q21</f>
        <v>-876181.51911111118</v>
      </c>
      <c r="R21" s="161">
        <f>Gasket!R21+'L-lever'!R21+Proj.2!R21+Proj.3!R21+Proj.4!R21+Proj.5!R21+'42 78'!R21+'42 79'!R21+'42 80'!R21+Proj.9!R21+'42 82'!R21+'42 83'!R21+'42 84'!R21</f>
        <v>-122254.95999999999</v>
      </c>
      <c r="S21" s="448">
        <f t="shared" si="14"/>
        <v>-753926.55911111122</v>
      </c>
      <c r="T21" s="161">
        <f>Gasket!T21+'L-lever'!T21+Proj.2!T21+Proj.3!T21+Proj.4!T21+Proj.5!T21+'42 78'!T21+'42 79'!T21+'42 80'!T21+Proj.9!T21+'42 82'!T21+'42 83'!T21+'42 84'!T21</f>
        <v>-876181.51911111118</v>
      </c>
      <c r="U21" s="161">
        <f>Gasket!U21+'L-lever'!U21+Proj.2!U21+Proj.3!U21+Proj.4!U21+Proj.5!U21+'42 78'!U21+'42 79'!U21+'42 80'!U21+Proj.9!U21+'42 82'!U21+'42 83'!U21+'42 84'!U21</f>
        <v>0</v>
      </c>
      <c r="V21" s="448">
        <f t="shared" si="15"/>
        <v>-876181.51911111118</v>
      </c>
      <c r="W21" s="161">
        <f>Gasket!W21+'L-lever'!W21+Proj.2!W21+Proj.3!W21+Proj.4!W21+Proj.5!W21+'42 78'!W21+'42 79'!W21+'42 80'!W21+Proj.9!W21+'42 82'!W21+'42 83'!W21+'42 84'!W21</f>
        <v>-876181.51911111118</v>
      </c>
      <c r="X21" s="161">
        <f>Gasket!X21+'L-lever'!X21+Proj.2!X21+Proj.3!X21+Proj.4!X21+Proj.5!X21+'42 78'!X21+'42 79'!X21+'42 80'!X21+Proj.9!X21+'42 82'!X21+'42 83'!X21+'42 84'!X21</f>
        <v>0</v>
      </c>
      <c r="Y21" s="444">
        <f t="shared" si="16"/>
        <v>-876181.51911111118</v>
      </c>
      <c r="Z21" s="168">
        <f t="shared" si="17"/>
        <v>-2628544.5573333334</v>
      </c>
      <c r="AA21" s="161">
        <f t="shared" si="18"/>
        <v>-122254.95999999999</v>
      </c>
      <c r="AB21" s="403">
        <f t="shared" si="19"/>
        <v>-2506289.5973333335</v>
      </c>
      <c r="AC21" s="404">
        <f t="shared" si="20"/>
        <v>-5257089.1146666668</v>
      </c>
      <c r="AD21" s="161">
        <f t="shared" si="21"/>
        <v>-3377496.6199999996</v>
      </c>
      <c r="AE21" s="403">
        <f t="shared" si="22"/>
        <v>-1879592.4946666672</v>
      </c>
      <c r="AF21" s="168">
        <f>Gasket!AF21+'L-lever'!AF21+Proj.2!AF21+Proj.3!AF21+Proj.4!AF21+Proj.5!AF21+'42 78'!AF21+'42 79'!AF21+'42 80'!AF21+Proj.9!AF21+'42 82'!AF21+'42 83'!AF21+'42 84'!AF21</f>
        <v>-876181.51911111118</v>
      </c>
      <c r="AG21" s="161">
        <f>Gasket!AG21+'L-lever'!AG21+Proj.2!AG21+Proj.3!AG21+Proj.4!AG21+Proj.5!AG21+'42 78'!AG21+'42 79'!AG21+'42 80'!AG21+Proj.9!AG21+'42 82'!AG21+'42 83'!AG21+'42 84'!AG21</f>
        <v>0</v>
      </c>
      <c r="AH21" s="462">
        <f t="shared" si="23"/>
        <v>-876181.51911111118</v>
      </c>
      <c r="AI21" s="161">
        <f>Gasket!AI21+'L-lever'!AI21+Proj.2!AI21+Proj.3!AI21+Proj.4!AI21+Proj.5!AI21+'42 78'!AI21+'42 79'!AI21+'42 80'!AI21+Proj.9!AI21+'42 82'!AI21+'42 83'!AI21+'42 84'!AI21</f>
        <v>-876181.51911111118</v>
      </c>
      <c r="AJ21" s="161">
        <f>Gasket!AJ21+'L-lever'!AJ21+Proj.2!AJ21+Proj.3!AJ21+Proj.4!AJ21+Proj.5!AJ21+'42 78'!AJ21+'42 79'!AJ21+'42 80'!AJ21+Proj.9!AJ21+'42 82'!AJ21+'42 83'!AJ21+'42 84'!AJ21</f>
        <v>0</v>
      </c>
      <c r="AK21" s="462">
        <f t="shared" si="24"/>
        <v>-876181.51911111118</v>
      </c>
      <c r="AL21" s="161">
        <f>Gasket!AL21+'L-lever'!AL21+Proj.2!AL21+Proj.3!AL21+Proj.4!AL21+Proj.5!AL21+'42 78'!AL21+'42 79'!AL21+'42 80'!AL21+Proj.9!AL21+'42 82'!AL21+'42 83'!AL21+'42 84'!AL21</f>
        <v>-876181.51911111118</v>
      </c>
      <c r="AM21" s="161">
        <f>Gasket!AM21+'L-lever'!AM21+Proj.2!AM21+Proj.3!AM21+Proj.4!AM21+Proj.5!AM21+'42 78'!AM21+'42 79'!AM21+'42 80'!AM21+Proj.9!AM21+'42 82'!AM21+'42 83'!AM21+'42 84'!AM21</f>
        <v>0</v>
      </c>
      <c r="AN21" s="444">
        <f t="shared" si="25"/>
        <v>-876181.51911111118</v>
      </c>
      <c r="AO21" s="404">
        <f t="shared" si="26"/>
        <v>-2628544.5573333334</v>
      </c>
      <c r="AP21" s="161">
        <f t="shared" si="27"/>
        <v>0</v>
      </c>
      <c r="AQ21" s="161">
        <f t="shared" si="28"/>
        <v>-2628544.5573333334</v>
      </c>
      <c r="AR21" s="168">
        <f>Gasket!AR21+'L-lever'!AR21+Proj.2!AR21+Proj.3!AR21+Proj.4!AR21+Proj.5!AR21+'42 78'!AR21+'42 79'!AR21+'42 80'!AR21+Proj.9!AR21+'42 82'!AR21+'42 83'!AR21+'42 84'!AR21</f>
        <v>-876181.51911111118</v>
      </c>
      <c r="AS21" s="161">
        <f>Gasket!AS21+'L-lever'!AS21+Proj.2!AS21+Proj.3!AS21+Proj.4!AS21+Proj.5!AS21+'42 78'!AS21+'42 79'!AS21+'42 80'!AS21+Proj.9!AS21+'42 82'!AS21+'42 83'!AS21+'42 84'!AS21</f>
        <v>0</v>
      </c>
      <c r="AT21" s="462">
        <f t="shared" si="29"/>
        <v>-876181.51911111118</v>
      </c>
      <c r="AU21" s="161">
        <f>Gasket!AU21+'L-lever'!AU21+Proj.2!AU21+Proj.3!AU21+Proj.4!AU21+Proj.5!AU21+'42 78'!AU21+'42 79'!AU21+'42 80'!AU21+Proj.9!AU21+'42 82'!AU21+'42 83'!AU21+'42 84'!AU21</f>
        <v>-876181.51911111118</v>
      </c>
      <c r="AV21" s="161">
        <f>Gasket!AV21+'L-lever'!AV21+Proj.2!AV21+Proj.3!AV21+Proj.4!AV21+Proj.5!AV21+'42 78'!AV21+'42 79'!AV21+'42 80'!AV21+Proj.9!AV21+'42 82'!AV21+'42 83'!AV21+'42 84'!AV21</f>
        <v>0</v>
      </c>
      <c r="AW21" s="448">
        <f t="shared" si="30"/>
        <v>-876181.51911111118</v>
      </c>
      <c r="AX21" s="161">
        <f>Gasket!AX21+'L-lever'!AX21+Proj.2!AX21+Proj.3!AX21+Proj.4!AX21+Proj.5!AX21+'42 78'!AX21+'42 79'!AX21+'42 80'!AX21+Proj.9!AX21+'42 82'!AX21+'42 83'!AX21+'42 84'!AX21</f>
        <v>-876181.51911111118</v>
      </c>
      <c r="AY21" s="352">
        <f>Gasket!AY21+'L-lever'!AY21+Proj.2!AY21+Proj.3!AY21+Proj.4!AY21+Proj.5!AY21+'42 78'!AY21+'42 79'!AY21+'42 80'!AY21+Proj.9!AY21+'42 82'!AY21+'42 83'!AY21+'42 84'!AY21</f>
        <v>0</v>
      </c>
      <c r="AZ21" s="444">
        <f t="shared" si="31"/>
        <v>-876181.51911111118</v>
      </c>
      <c r="BA21" s="359">
        <f t="shared" si="32"/>
        <v>-2628544.5573333334</v>
      </c>
      <c r="BB21" s="364">
        <f t="shared" si="33"/>
        <v>0</v>
      </c>
      <c r="BC21" s="364">
        <f t="shared" si="34"/>
        <v>-2628544.5573333334</v>
      </c>
      <c r="BD21" s="371">
        <f t="shared" si="35"/>
        <v>-5257089.1146666668</v>
      </c>
      <c r="BE21" s="372">
        <f t="shared" si="36"/>
        <v>0</v>
      </c>
      <c r="BF21" s="372">
        <f t="shared" si="37"/>
        <v>-5257089.1146666668</v>
      </c>
      <c r="BG21" s="381">
        <f t="shared" si="38"/>
        <v>-10514178.229333334</v>
      </c>
      <c r="BH21" s="372">
        <f t="shared" si="39"/>
        <v>-3377496.6199999996</v>
      </c>
      <c r="BI21" s="372">
        <f t="shared" si="40"/>
        <v>-7136681.6093333345</v>
      </c>
      <c r="BJ21" s="436"/>
    </row>
    <row r="22" spans="1:62" s="149" customFormat="1" ht="30" customHeight="1">
      <c r="A22" s="40">
        <f t="shared" si="41"/>
        <v>16</v>
      </c>
      <c r="B22" s="197">
        <v>51315</v>
      </c>
      <c r="C22" s="198" t="s">
        <v>108</v>
      </c>
      <c r="D22" s="151" t="s">
        <v>109</v>
      </c>
      <c r="E22" s="168">
        <f>Gasket!E22+'L-lever'!E22+Proj.2!E22+Proj.3!E22+Proj.4!E22+Proj.5!E22+'42 78'!E22+'42 79'!E22+'42 80'!E22+Proj.9!E22+'42 82'!E22+'42 83'!E22+'42 84'!E22</f>
        <v>0</v>
      </c>
      <c r="F22" s="161">
        <f>Gasket!F22+'L-lever'!F22+Proj.2!F22+Proj.3!F22+Proj.4!F22+Proj.5!F22+'42 78'!F22+'42 79'!F22+'42 80'!F22+Proj.9!F22+'42 82'!F22+'42 83'!F22+'42 84'!F22</f>
        <v>0</v>
      </c>
      <c r="G22" s="448">
        <f t="shared" si="8"/>
        <v>0</v>
      </c>
      <c r="H22" s="161">
        <f>Gasket!H22+'L-lever'!H22+Proj.2!H22+Proj.3!H22+Proj.4!H22+Proj.5!H22+'42 78'!H22+'42 79'!H22+'42 80'!H22+Proj.9!H22+'42 82'!H22+'42 83'!H22+'42 84'!H22</f>
        <v>0</v>
      </c>
      <c r="I22" s="161">
        <f>Gasket!I22+'L-lever'!I22+Proj.2!I22+Proj.3!I22+Proj.4!I22+Proj.5!I22+'42 78'!I22+'42 79'!I22+'42 80'!I22+Proj.9!I22+'42 82'!I22+'42 83'!I22+'42 84'!I22</f>
        <v>0</v>
      </c>
      <c r="J22" s="448">
        <f t="shared" si="9"/>
        <v>0</v>
      </c>
      <c r="K22" s="161">
        <f>Gasket!K22+'L-lever'!K22+Proj.2!K22+Proj.3!K22+Proj.4!K22+Proj.5!K22+'42 78'!K22+'42 79'!K22+'42 80'!K22+Proj.9!K22+'42 82'!K22+'42 83'!K22+'42 84'!K22</f>
        <v>0</v>
      </c>
      <c r="L22" s="161">
        <f>Gasket!L22+'L-lever'!L22+Proj.2!L22+Proj.3!L22+Proj.4!L22+Proj.5!L22+'42 78'!L22+'42 79'!L22+'42 80'!L22+Proj.9!L22+'42 82'!L22+'42 83'!L22+'42 84'!L22</f>
        <v>0</v>
      </c>
      <c r="M22" s="444">
        <f t="shared" si="10"/>
        <v>0</v>
      </c>
      <c r="N22" s="404">
        <f t="shared" si="11"/>
        <v>0</v>
      </c>
      <c r="O22" s="161">
        <f t="shared" si="12"/>
        <v>0</v>
      </c>
      <c r="P22" s="403">
        <f t="shared" si="13"/>
        <v>0</v>
      </c>
      <c r="Q22" s="168">
        <f>Gasket!Q22+'L-lever'!Q22+Proj.2!Q22+Proj.3!Q22+Proj.4!Q22+Proj.5!Q22+'42 78'!Q22+'42 79'!Q22+'42 80'!Q22+Proj.9!Q22+'42 82'!Q22+'42 83'!Q22+'42 84'!Q22</f>
        <v>0</v>
      </c>
      <c r="R22" s="161">
        <f>Gasket!R22+'L-lever'!R22+Proj.2!R22+Proj.3!R22+Proj.4!R22+Proj.5!R22+'42 78'!R22+'42 79'!R22+'42 80'!R22+Proj.9!R22+'42 82'!R22+'42 83'!R22+'42 84'!R22</f>
        <v>0</v>
      </c>
      <c r="S22" s="448">
        <f t="shared" si="14"/>
        <v>0</v>
      </c>
      <c r="T22" s="161">
        <f>Gasket!T22+'L-lever'!T22+Proj.2!T22+Proj.3!T22+Proj.4!T22+Proj.5!T22+'42 78'!T22+'42 79'!T22+'42 80'!T22+Proj.9!T22+'42 82'!T22+'42 83'!T22+'42 84'!T22</f>
        <v>0</v>
      </c>
      <c r="U22" s="161">
        <f>Gasket!U22+'L-lever'!U22+Proj.2!U22+Proj.3!U22+Proj.4!U22+Proj.5!U22+'42 78'!U22+'42 79'!U22+'42 80'!U22+Proj.9!U22+'42 82'!U22+'42 83'!U22+'42 84'!U22</f>
        <v>0</v>
      </c>
      <c r="V22" s="448">
        <f t="shared" si="15"/>
        <v>0</v>
      </c>
      <c r="W22" s="161">
        <f>Gasket!W22+'L-lever'!W22+Proj.2!W22+Proj.3!W22+Proj.4!W22+Proj.5!W22+'42 78'!W22+'42 79'!W22+'42 80'!W22+Proj.9!W22+'42 82'!W22+'42 83'!W22+'42 84'!W22</f>
        <v>0</v>
      </c>
      <c r="X22" s="161">
        <f>Gasket!X22+'L-lever'!X22+Proj.2!X22+Proj.3!X22+Proj.4!X22+Proj.5!X22+'42 78'!X22+'42 79'!X22+'42 80'!X22+Proj.9!X22+'42 82'!X22+'42 83'!X22+'42 84'!X22</f>
        <v>0</v>
      </c>
      <c r="Y22" s="444">
        <f t="shared" si="16"/>
        <v>0</v>
      </c>
      <c r="Z22" s="168">
        <f t="shared" si="17"/>
        <v>0</v>
      </c>
      <c r="AA22" s="161">
        <f t="shared" si="18"/>
        <v>0</v>
      </c>
      <c r="AB22" s="403">
        <f t="shared" si="19"/>
        <v>0</v>
      </c>
      <c r="AC22" s="404">
        <f t="shared" si="20"/>
        <v>0</v>
      </c>
      <c r="AD22" s="161">
        <f t="shared" si="21"/>
        <v>0</v>
      </c>
      <c r="AE22" s="403">
        <f t="shared" si="22"/>
        <v>0</v>
      </c>
      <c r="AF22" s="168">
        <f>Gasket!AF22+'L-lever'!AF22+Proj.2!AF22+Proj.3!AF22+Proj.4!AF22+Proj.5!AF22+'42 78'!AF22+'42 79'!AF22+'42 80'!AF22+Proj.9!AF22+'42 82'!AF22+'42 83'!AF22+'42 84'!AF22</f>
        <v>0</v>
      </c>
      <c r="AG22" s="161">
        <f>Gasket!AG22+'L-lever'!AG22+Proj.2!AG22+Proj.3!AG22+Proj.4!AG22+Proj.5!AG22+'42 78'!AG22+'42 79'!AG22+'42 80'!AG22+Proj.9!AG22+'42 82'!AG22+'42 83'!AG22+'42 84'!AG22</f>
        <v>0</v>
      </c>
      <c r="AH22" s="462">
        <f t="shared" si="23"/>
        <v>0</v>
      </c>
      <c r="AI22" s="161">
        <f>Gasket!AI22+'L-lever'!AI22+Proj.2!AI22+Proj.3!AI22+Proj.4!AI22+Proj.5!AI22+'42 78'!AI22+'42 79'!AI22+'42 80'!AI22+Proj.9!AI22+'42 82'!AI22+'42 83'!AI22+'42 84'!AI22</f>
        <v>0</v>
      </c>
      <c r="AJ22" s="161">
        <f>Gasket!AJ22+'L-lever'!AJ22+Proj.2!AJ22+Proj.3!AJ22+Proj.4!AJ22+Proj.5!AJ22+'42 78'!AJ22+'42 79'!AJ22+'42 80'!AJ22+Proj.9!AJ22+'42 82'!AJ22+'42 83'!AJ22+'42 84'!AJ22</f>
        <v>0</v>
      </c>
      <c r="AK22" s="462">
        <f t="shared" si="24"/>
        <v>0</v>
      </c>
      <c r="AL22" s="161">
        <f>Gasket!AL22+'L-lever'!AL22+Proj.2!AL22+Proj.3!AL22+Proj.4!AL22+Proj.5!AL22+'42 78'!AL22+'42 79'!AL22+'42 80'!AL22+Proj.9!AL22+'42 82'!AL22+'42 83'!AL22+'42 84'!AL22</f>
        <v>0</v>
      </c>
      <c r="AM22" s="161">
        <f>Gasket!AM22+'L-lever'!AM22+Proj.2!AM22+Proj.3!AM22+Proj.4!AM22+Proj.5!AM22+'42 78'!AM22+'42 79'!AM22+'42 80'!AM22+Proj.9!AM22+'42 82'!AM22+'42 83'!AM22+'42 84'!AM22</f>
        <v>0</v>
      </c>
      <c r="AN22" s="444">
        <f t="shared" si="25"/>
        <v>0</v>
      </c>
      <c r="AO22" s="404">
        <f t="shared" si="26"/>
        <v>0</v>
      </c>
      <c r="AP22" s="161">
        <f t="shared" si="27"/>
        <v>0</v>
      </c>
      <c r="AQ22" s="161">
        <f t="shared" si="28"/>
        <v>0</v>
      </c>
      <c r="AR22" s="168">
        <f>Gasket!AR22+'L-lever'!AR22+Proj.2!AR22+Proj.3!AR22+Proj.4!AR22+Proj.5!AR22+'42 78'!AR22+'42 79'!AR22+'42 80'!AR22+Proj.9!AR22+'42 82'!AR22+'42 83'!AR22+'42 84'!AR22</f>
        <v>0</v>
      </c>
      <c r="AS22" s="161">
        <f>Gasket!AS22+'L-lever'!AS22+Proj.2!AS22+Proj.3!AS22+Proj.4!AS22+Proj.5!AS22+'42 78'!AS22+'42 79'!AS22+'42 80'!AS22+Proj.9!AS22+'42 82'!AS22+'42 83'!AS22+'42 84'!AS22</f>
        <v>0</v>
      </c>
      <c r="AT22" s="462">
        <f t="shared" si="29"/>
        <v>0</v>
      </c>
      <c r="AU22" s="161">
        <f>Gasket!AU22+'L-lever'!AU22+Proj.2!AU22+Proj.3!AU22+Proj.4!AU22+Proj.5!AU22+'42 78'!AU22+'42 79'!AU22+'42 80'!AU22+Proj.9!AU22+'42 82'!AU22+'42 83'!AU22+'42 84'!AU22</f>
        <v>0</v>
      </c>
      <c r="AV22" s="161">
        <f>Gasket!AV22+'L-lever'!AV22+Proj.2!AV22+Proj.3!AV22+Proj.4!AV22+Proj.5!AV22+'42 78'!AV22+'42 79'!AV22+'42 80'!AV22+Proj.9!AV22+'42 82'!AV22+'42 83'!AV22+'42 84'!AV22</f>
        <v>0</v>
      </c>
      <c r="AW22" s="448">
        <f t="shared" si="30"/>
        <v>0</v>
      </c>
      <c r="AX22" s="161">
        <f>Gasket!AX22+'L-lever'!AX22+Proj.2!AX22+Proj.3!AX22+Proj.4!AX22+Proj.5!AX22+'42 78'!AX22+'42 79'!AX22+'42 80'!AX22+Proj.9!AX22+'42 82'!AX22+'42 83'!AX22+'42 84'!AX22</f>
        <v>0</v>
      </c>
      <c r="AY22" s="352">
        <f>Gasket!AY22+'L-lever'!AY22+Proj.2!AY22+Proj.3!AY22+Proj.4!AY22+Proj.5!AY22+'42 78'!AY22+'42 79'!AY22+'42 80'!AY22+Proj.9!AY22+'42 82'!AY22+'42 83'!AY22+'42 84'!AY22</f>
        <v>0</v>
      </c>
      <c r="AZ22" s="444">
        <f t="shared" si="31"/>
        <v>0</v>
      </c>
      <c r="BA22" s="359">
        <f t="shared" si="32"/>
        <v>0</v>
      </c>
      <c r="BB22" s="364">
        <f t="shared" si="33"/>
        <v>0</v>
      </c>
      <c r="BC22" s="364">
        <f t="shared" si="34"/>
        <v>0</v>
      </c>
      <c r="BD22" s="371">
        <f t="shared" si="35"/>
        <v>0</v>
      </c>
      <c r="BE22" s="372">
        <f t="shared" si="36"/>
        <v>0</v>
      </c>
      <c r="BF22" s="372">
        <f t="shared" si="37"/>
        <v>0</v>
      </c>
      <c r="BG22" s="381">
        <f t="shared" si="38"/>
        <v>0</v>
      </c>
      <c r="BH22" s="372">
        <f t="shared" si="39"/>
        <v>0</v>
      </c>
      <c r="BI22" s="372">
        <f t="shared" si="40"/>
        <v>0</v>
      </c>
      <c r="BJ22" s="436"/>
    </row>
    <row r="23" spans="1:62" s="149" customFormat="1" ht="30" customHeight="1">
      <c r="A23" s="40">
        <f t="shared" si="41"/>
        <v>17</v>
      </c>
      <c r="B23" s="197">
        <v>51316</v>
      </c>
      <c r="C23" s="198" t="s">
        <v>150</v>
      </c>
      <c r="D23" s="151" t="s">
        <v>312</v>
      </c>
      <c r="E23" s="168">
        <f>Gasket!E23+'L-lever'!E23+Proj.2!E23+Proj.3!E23+Proj.4!E23+Proj.5!E23+'42 78'!E23+'42 79'!E23+'42 80'!E23+Proj.9!E23+'42 82'!E23+'42 83'!E23+'42 84'!E23</f>
        <v>0</v>
      </c>
      <c r="F23" s="161">
        <f>Gasket!F23+'L-lever'!F23+Proj.2!F23+Proj.3!F23+Proj.4!F23+Proj.5!F23+'42 78'!F23+'42 79'!F23+'42 80'!F23+Proj.9!F23+'42 82'!F23+'42 83'!F23+'42 84'!F23</f>
        <v>0</v>
      </c>
      <c r="G23" s="448">
        <f t="shared" si="8"/>
        <v>0</v>
      </c>
      <c r="H23" s="161">
        <f>Gasket!H23+'L-lever'!H23+Proj.2!H23+Proj.3!H23+Proj.4!H23+Proj.5!H23+'42 78'!H23+'42 79'!H23+'42 80'!H23+Proj.9!H23+'42 82'!H23+'42 83'!H23+'42 84'!H23</f>
        <v>0</v>
      </c>
      <c r="I23" s="161">
        <f>Gasket!I23+'L-lever'!I23+Proj.2!I23+Proj.3!I23+Proj.4!I23+Proj.5!I23+'42 78'!I23+'42 79'!I23+'42 80'!I23+Proj.9!I23+'42 82'!I23+'42 83'!I23+'42 84'!I23</f>
        <v>0</v>
      </c>
      <c r="J23" s="448">
        <f t="shared" si="9"/>
        <v>0</v>
      </c>
      <c r="K23" s="161">
        <f>Gasket!K23+'L-lever'!K23+Proj.2!K23+Proj.3!K23+Proj.4!K23+Proj.5!K23+'42 78'!K23+'42 79'!K23+'42 80'!K23+Proj.9!K23+'42 82'!K23+'42 83'!K23+'42 84'!K23</f>
        <v>0</v>
      </c>
      <c r="L23" s="161">
        <f>Gasket!L23+'L-lever'!L23+Proj.2!L23+Proj.3!L23+Proj.4!L23+Proj.5!L23+'42 78'!L23+'42 79'!L23+'42 80'!L23+Proj.9!L23+'42 82'!L23+'42 83'!L23+'42 84'!L23</f>
        <v>0</v>
      </c>
      <c r="M23" s="444">
        <f t="shared" si="10"/>
        <v>0</v>
      </c>
      <c r="N23" s="404">
        <f t="shared" si="11"/>
        <v>0</v>
      </c>
      <c r="O23" s="161">
        <f t="shared" si="12"/>
        <v>0</v>
      </c>
      <c r="P23" s="403">
        <f t="shared" si="13"/>
        <v>0</v>
      </c>
      <c r="Q23" s="168">
        <f>Gasket!Q23+'L-lever'!Q23+Proj.2!Q23+Proj.3!Q23+Proj.4!Q23+Proj.5!Q23+'42 78'!Q23+'42 79'!Q23+'42 80'!Q23+Proj.9!Q23+'42 82'!Q23+'42 83'!Q23+'42 84'!Q23</f>
        <v>0</v>
      </c>
      <c r="R23" s="161">
        <f>Gasket!R23+'L-lever'!R23+Proj.2!R23+Proj.3!R23+Proj.4!R23+Proj.5!R23+'42 78'!R23+'42 79'!R23+'42 80'!R23+Proj.9!R23+'42 82'!R23+'42 83'!R23+'42 84'!R23</f>
        <v>0</v>
      </c>
      <c r="S23" s="448">
        <f t="shared" si="14"/>
        <v>0</v>
      </c>
      <c r="T23" s="161">
        <f>Gasket!T23+'L-lever'!T23+Proj.2!T23+Proj.3!T23+Proj.4!T23+Proj.5!T23+'42 78'!T23+'42 79'!T23+'42 80'!T23+Proj.9!T23+'42 82'!T23+'42 83'!T23+'42 84'!T23</f>
        <v>0</v>
      </c>
      <c r="U23" s="161">
        <f>Gasket!U23+'L-lever'!U23+Proj.2!U23+Proj.3!U23+Proj.4!U23+Proj.5!U23+'42 78'!U23+'42 79'!U23+'42 80'!U23+Proj.9!U23+'42 82'!U23+'42 83'!U23+'42 84'!U23</f>
        <v>0</v>
      </c>
      <c r="V23" s="448">
        <f t="shared" si="15"/>
        <v>0</v>
      </c>
      <c r="W23" s="161">
        <f>Gasket!W23+'L-lever'!W23+Proj.2!W23+Proj.3!W23+Proj.4!W23+Proj.5!W23+'42 78'!W23+'42 79'!W23+'42 80'!W23+Proj.9!W23+'42 82'!W23+'42 83'!W23+'42 84'!W23</f>
        <v>0</v>
      </c>
      <c r="X23" s="161">
        <f>Gasket!X23+'L-lever'!X23+Proj.2!X23+Proj.3!X23+Proj.4!X23+Proj.5!X23+'42 78'!X23+'42 79'!X23+'42 80'!X23+Proj.9!X23+'42 82'!X23+'42 83'!X23+'42 84'!X23</f>
        <v>0</v>
      </c>
      <c r="Y23" s="444">
        <f t="shared" si="16"/>
        <v>0</v>
      </c>
      <c r="Z23" s="168">
        <f t="shared" si="17"/>
        <v>0</v>
      </c>
      <c r="AA23" s="161">
        <f t="shared" si="18"/>
        <v>0</v>
      </c>
      <c r="AB23" s="403">
        <f t="shared" si="19"/>
        <v>0</v>
      </c>
      <c r="AC23" s="404">
        <f t="shared" si="20"/>
        <v>0</v>
      </c>
      <c r="AD23" s="161">
        <f t="shared" si="21"/>
        <v>0</v>
      </c>
      <c r="AE23" s="403">
        <f t="shared" si="22"/>
        <v>0</v>
      </c>
      <c r="AF23" s="168">
        <f>Gasket!AF23+'L-lever'!AF23+Proj.2!AF23+Proj.3!AF23+Proj.4!AF23+Proj.5!AF23+'42 78'!AF23+'42 79'!AF23+'42 80'!AF23+Proj.9!AF23+'42 82'!AF23+'42 83'!AF23+'42 84'!AF23</f>
        <v>0</v>
      </c>
      <c r="AG23" s="161">
        <f>Gasket!AG23+'L-lever'!AG23+Proj.2!AG23+Proj.3!AG23+Proj.4!AG23+Proj.5!AG23+'42 78'!AG23+'42 79'!AG23+'42 80'!AG23+Proj.9!AG23+'42 82'!AG23+'42 83'!AG23+'42 84'!AG23</f>
        <v>0</v>
      </c>
      <c r="AH23" s="462">
        <f t="shared" si="23"/>
        <v>0</v>
      </c>
      <c r="AI23" s="161">
        <f>Gasket!AI23+'L-lever'!AI23+Proj.2!AI23+Proj.3!AI23+Proj.4!AI23+Proj.5!AI23+'42 78'!AI23+'42 79'!AI23+'42 80'!AI23+Proj.9!AI23+'42 82'!AI23+'42 83'!AI23+'42 84'!AI23</f>
        <v>0</v>
      </c>
      <c r="AJ23" s="161">
        <f>Gasket!AJ23+'L-lever'!AJ23+Proj.2!AJ23+Proj.3!AJ23+Proj.4!AJ23+Proj.5!AJ23+'42 78'!AJ23+'42 79'!AJ23+'42 80'!AJ23+Proj.9!AJ23+'42 82'!AJ23+'42 83'!AJ23+'42 84'!AJ23</f>
        <v>0</v>
      </c>
      <c r="AK23" s="462">
        <f t="shared" si="24"/>
        <v>0</v>
      </c>
      <c r="AL23" s="161">
        <f>Gasket!AL23+'L-lever'!AL23+Proj.2!AL23+Proj.3!AL23+Proj.4!AL23+Proj.5!AL23+'42 78'!AL23+'42 79'!AL23+'42 80'!AL23+Proj.9!AL23+'42 82'!AL23+'42 83'!AL23+'42 84'!AL23</f>
        <v>0</v>
      </c>
      <c r="AM23" s="161">
        <f>Gasket!AM23+'L-lever'!AM23+Proj.2!AM23+Proj.3!AM23+Proj.4!AM23+Proj.5!AM23+'42 78'!AM23+'42 79'!AM23+'42 80'!AM23+Proj.9!AM23+'42 82'!AM23+'42 83'!AM23+'42 84'!AM23</f>
        <v>0</v>
      </c>
      <c r="AN23" s="444">
        <f t="shared" si="25"/>
        <v>0</v>
      </c>
      <c r="AO23" s="404">
        <f t="shared" si="26"/>
        <v>0</v>
      </c>
      <c r="AP23" s="161">
        <f t="shared" si="27"/>
        <v>0</v>
      </c>
      <c r="AQ23" s="161">
        <f t="shared" si="28"/>
        <v>0</v>
      </c>
      <c r="AR23" s="168">
        <f>Gasket!AR23+'L-lever'!AR23+Proj.2!AR23+Proj.3!AR23+Proj.4!AR23+Proj.5!AR23+'42 78'!AR23+'42 79'!AR23+'42 80'!AR23+Proj.9!AR23+'42 82'!AR23+'42 83'!AR23+'42 84'!AR23</f>
        <v>0</v>
      </c>
      <c r="AS23" s="161">
        <f>Gasket!AS23+'L-lever'!AS23+Proj.2!AS23+Proj.3!AS23+Proj.4!AS23+Proj.5!AS23+'42 78'!AS23+'42 79'!AS23+'42 80'!AS23+Proj.9!AS23+'42 82'!AS23+'42 83'!AS23+'42 84'!AS23</f>
        <v>0</v>
      </c>
      <c r="AT23" s="462">
        <f t="shared" si="29"/>
        <v>0</v>
      </c>
      <c r="AU23" s="161">
        <f>Gasket!AU23+'L-lever'!AU23+Proj.2!AU23+Proj.3!AU23+Proj.4!AU23+Proj.5!AU23+'42 78'!AU23+'42 79'!AU23+'42 80'!AU23+Proj.9!AU23+'42 82'!AU23+'42 83'!AU23+'42 84'!AU23</f>
        <v>0</v>
      </c>
      <c r="AV23" s="161">
        <f>Gasket!AV23+'L-lever'!AV23+Proj.2!AV23+Proj.3!AV23+Proj.4!AV23+Proj.5!AV23+'42 78'!AV23+'42 79'!AV23+'42 80'!AV23+Proj.9!AV23+'42 82'!AV23+'42 83'!AV23+'42 84'!AV23</f>
        <v>0</v>
      </c>
      <c r="AW23" s="448">
        <f t="shared" si="30"/>
        <v>0</v>
      </c>
      <c r="AX23" s="161">
        <f>Gasket!AX23+'L-lever'!AX23+Proj.2!AX23+Proj.3!AX23+Proj.4!AX23+Proj.5!AX23+'42 78'!AX23+'42 79'!AX23+'42 80'!AX23+Proj.9!AX23+'42 82'!AX23+'42 83'!AX23+'42 84'!AX23</f>
        <v>0</v>
      </c>
      <c r="AY23" s="352">
        <f>Gasket!AY23+'L-lever'!AY23+Proj.2!AY23+Proj.3!AY23+Proj.4!AY23+Proj.5!AY23+'42 78'!AY23+'42 79'!AY23+'42 80'!AY23+Proj.9!AY23+'42 82'!AY23+'42 83'!AY23+'42 84'!AY23</f>
        <v>0</v>
      </c>
      <c r="AZ23" s="444">
        <f t="shared" si="31"/>
        <v>0</v>
      </c>
      <c r="BA23" s="359">
        <f t="shared" si="32"/>
        <v>0</v>
      </c>
      <c r="BB23" s="364">
        <f t="shared" si="33"/>
        <v>0</v>
      </c>
      <c r="BC23" s="364">
        <f t="shared" si="34"/>
        <v>0</v>
      </c>
      <c r="BD23" s="371">
        <f t="shared" si="35"/>
        <v>0</v>
      </c>
      <c r="BE23" s="372">
        <f t="shared" si="36"/>
        <v>0</v>
      </c>
      <c r="BF23" s="372">
        <f t="shared" si="37"/>
        <v>0</v>
      </c>
      <c r="BG23" s="381">
        <f t="shared" si="38"/>
        <v>0</v>
      </c>
      <c r="BH23" s="372">
        <f t="shared" si="39"/>
        <v>0</v>
      </c>
      <c r="BI23" s="372">
        <f t="shared" si="40"/>
        <v>0</v>
      </c>
      <c r="BJ23" s="436"/>
    </row>
    <row r="24" spans="1:62" s="149" customFormat="1" ht="30" customHeight="1">
      <c r="A24" s="40">
        <f t="shared" si="41"/>
        <v>18</v>
      </c>
      <c r="B24" s="197">
        <v>51399</v>
      </c>
      <c r="C24" s="198" t="s">
        <v>13</v>
      </c>
      <c r="D24" s="151" t="s">
        <v>55</v>
      </c>
      <c r="E24" s="168">
        <f>Gasket!E24+'L-lever'!E24+Proj.2!E24+Proj.3!E24+Proj.4!E24+Proj.5!E24+'42 78'!E24+'42 79'!E24+'42 80'!E24+Proj.9!E24+'42 82'!E24+'42 83'!E24+'42 84'!E24</f>
        <v>200589.32827999996</v>
      </c>
      <c r="F24" s="161">
        <f>Gasket!F24+'L-lever'!F24+Proj.2!F24+Proj.3!F24+Proj.4!F24+Proj.5!F24+'42 78'!F24+'42 79'!F24+'42 80'!F24+Proj.9!F24+'42 82'!F24+'42 83'!F24+'42 84'!F24</f>
        <v>545363.94999999995</v>
      </c>
      <c r="G24" s="448">
        <f t="shared" si="8"/>
        <v>-344774.62172</v>
      </c>
      <c r="H24" s="161">
        <f>Gasket!H24+'L-lever'!H24+Proj.2!H24+Proj.3!H24+Proj.4!H24+Proj.5!H24+'42 78'!H24+'42 79'!H24+'42 80'!H24+Proj.9!H24+'42 82'!H24+'42 83'!H24+'42 84'!H24</f>
        <v>178139.60927999998</v>
      </c>
      <c r="I24" s="161">
        <f>Gasket!I24+'L-lever'!I24+Proj.2!I24+Proj.3!I24+Proj.4!I24+Proj.5!I24+'42 78'!I24+'42 79'!I24+'42 80'!I24+Proj.9!I24+'42 82'!I24+'42 83'!I24+'42 84'!I24</f>
        <v>412146.51</v>
      </c>
      <c r="J24" s="448">
        <f t="shared" si="9"/>
        <v>-234006.90072000003</v>
      </c>
      <c r="K24" s="161">
        <f>Gasket!K24+'L-lever'!K24+Proj.2!K24+Proj.3!K24+Proj.4!K24+Proj.5!K24+'42 78'!K24+'42 79'!K24+'42 80'!K24+Proj.9!K24+'42 82'!K24+'42 83'!K24+'42 84'!K24</f>
        <v>177770.10388799998</v>
      </c>
      <c r="L24" s="161">
        <f>Gasket!L24+'L-lever'!L24+Proj.2!L24+Proj.3!L24+Proj.4!L24+Proj.5!L24+'42 78'!L24+'42 79'!L24+'42 80'!L24+Proj.9!L24+'42 82'!L24+'42 83'!L24+'42 84'!L24</f>
        <v>585527.69999999995</v>
      </c>
      <c r="M24" s="444">
        <f t="shared" si="10"/>
        <v>-407757.59611199994</v>
      </c>
      <c r="N24" s="404">
        <f t="shared" si="11"/>
        <v>556499.04144799989</v>
      </c>
      <c r="O24" s="161">
        <f t="shared" si="12"/>
        <v>1543038.16</v>
      </c>
      <c r="P24" s="403">
        <f t="shared" si="13"/>
        <v>-986539.11855200003</v>
      </c>
      <c r="Q24" s="168">
        <f>Gasket!Q24+'L-lever'!Q24+Proj.2!Q24+Proj.3!Q24+Proj.4!Q24+Proj.5!Q24+'42 78'!Q24+'42 79'!Q24+'42 80'!Q24+Proj.9!Q24+'42 82'!Q24+'42 83'!Q24+'42 84'!Q24</f>
        <v>180260.85187199997</v>
      </c>
      <c r="R24" s="161">
        <f>Gasket!R24+'L-lever'!R24+Proj.2!R24+Proj.3!R24+Proj.4!R24+Proj.5!R24+'42 78'!R24+'42 79'!R24+'42 80'!R24+Proj.9!R24+'42 82'!R24+'42 83'!R24+'42 84'!R24</f>
        <v>708773.95</v>
      </c>
      <c r="S24" s="448">
        <f t="shared" si="14"/>
        <v>-528513.09812800004</v>
      </c>
      <c r="T24" s="161">
        <f>Gasket!T24+'L-lever'!T24+Proj.2!T24+Proj.3!T24+Proj.4!T24+Proj.5!T24+'42 78'!T24+'42 79'!T24+'42 80'!T24+Proj.9!T24+'42 82'!T24+'42 83'!T24+'42 84'!T24</f>
        <v>178019.66183999999</v>
      </c>
      <c r="U24" s="161">
        <f>Gasket!U24+'L-lever'!U24+Proj.2!U24+Proj.3!U24+Proj.4!U24+Proj.5!U24+'42 78'!U24+'42 79'!U24+'42 80'!U24+Proj.9!U24+'42 82'!U24+'42 83'!U24+'42 84'!U24</f>
        <v>0</v>
      </c>
      <c r="V24" s="448">
        <f t="shared" si="15"/>
        <v>178019.66183999999</v>
      </c>
      <c r="W24" s="161">
        <f>Gasket!W24+'L-lever'!W24+Proj.2!W24+Proj.3!W24+Proj.4!W24+Proj.5!W24+'42 78'!W24+'42 79'!W24+'42 80'!W24+Proj.9!W24+'42 82'!W24+'42 83'!W24+'42 84'!W24</f>
        <v>179085.84984799998</v>
      </c>
      <c r="X24" s="161">
        <f>Gasket!X24+'L-lever'!X24+Proj.2!X24+Proj.3!X24+Proj.4!X24+Proj.5!X24+'42 78'!X24+'42 79'!X24+'42 80'!X24+Proj.9!X24+'42 82'!X24+'42 83'!X24+'42 84'!X24</f>
        <v>0</v>
      </c>
      <c r="Y24" s="444">
        <f t="shared" si="16"/>
        <v>179085.84984799998</v>
      </c>
      <c r="Z24" s="168">
        <f t="shared" si="17"/>
        <v>537366.36355999997</v>
      </c>
      <c r="AA24" s="161">
        <f t="shared" si="18"/>
        <v>708773.95</v>
      </c>
      <c r="AB24" s="403">
        <f t="shared" si="19"/>
        <v>-171407.58643999998</v>
      </c>
      <c r="AC24" s="404">
        <f t="shared" si="20"/>
        <v>1093865.4050079999</v>
      </c>
      <c r="AD24" s="161">
        <f t="shared" si="21"/>
        <v>2251812.11</v>
      </c>
      <c r="AE24" s="403">
        <f t="shared" si="22"/>
        <v>-1157946.704992</v>
      </c>
      <c r="AF24" s="168">
        <f>Gasket!AF24+'L-lever'!AF24+Proj.2!AF24+Proj.3!AF24+Proj.4!AF24+Proj.5!AF24+'42 78'!AF24+'42 79'!AF24+'42 80'!AF24+Proj.9!AF24+'42 82'!AF24+'42 83'!AF24+'42 84'!AF24</f>
        <v>179631.39027999999</v>
      </c>
      <c r="AG24" s="161">
        <f>Gasket!AG24+'L-lever'!AG24+Proj.2!AG24+Proj.3!AG24+Proj.4!AG24+Proj.5!AG24+'42 78'!AG24+'42 79'!AG24+'42 80'!AG24+Proj.9!AG24+'42 82'!AG24+'42 83'!AG24+'42 84'!AG24</f>
        <v>0</v>
      </c>
      <c r="AH24" s="462">
        <f t="shared" si="23"/>
        <v>179631.39027999999</v>
      </c>
      <c r="AI24" s="161">
        <f>Gasket!AI24+'L-lever'!AI24+Proj.2!AI24+Proj.3!AI24+Proj.4!AI24+Proj.5!AI24+'42 78'!AI24+'42 79'!AI24+'42 80'!AI24+Proj.9!AI24+'42 82'!AI24+'42 83'!AI24+'42 84'!AI24</f>
        <v>181311.07491999998</v>
      </c>
      <c r="AJ24" s="161">
        <f>Gasket!AJ24+'L-lever'!AJ24+Proj.2!AJ24+Proj.3!AJ24+Proj.4!AJ24+Proj.5!AJ24+'42 78'!AJ24+'42 79'!AJ24+'42 80'!AJ24+Proj.9!AJ24+'42 82'!AJ24+'42 83'!AJ24+'42 84'!AJ24</f>
        <v>0</v>
      </c>
      <c r="AK24" s="462">
        <f t="shared" si="24"/>
        <v>181311.07491999998</v>
      </c>
      <c r="AL24" s="161">
        <f>Gasket!AL24+'L-lever'!AL24+Proj.2!AL24+Proj.3!AL24+Proj.4!AL24+Proj.5!AL24+'42 78'!AL24+'42 79'!AL24+'42 80'!AL24+Proj.9!AL24+'42 82'!AL24+'42 83'!AL24+'42 84'!AL24</f>
        <v>182074.97855999999</v>
      </c>
      <c r="AM24" s="161">
        <f>Gasket!AM24+'L-lever'!AM24+Proj.2!AM24+Proj.3!AM24+Proj.4!AM24+Proj.5!AM24+'42 78'!AM24+'42 79'!AM24+'42 80'!AM24+Proj.9!AM24+'42 82'!AM24+'42 83'!AM24+'42 84'!AM24</f>
        <v>0</v>
      </c>
      <c r="AN24" s="444">
        <f t="shared" si="25"/>
        <v>182074.97855999999</v>
      </c>
      <c r="AO24" s="404">
        <f t="shared" si="26"/>
        <v>543017.44375999994</v>
      </c>
      <c r="AP24" s="161">
        <f t="shared" si="27"/>
        <v>0</v>
      </c>
      <c r="AQ24" s="161">
        <f t="shared" si="28"/>
        <v>543017.44375999994</v>
      </c>
      <c r="AR24" s="168">
        <f>Gasket!AR24+'L-lever'!AR24+Proj.2!AR24+Proj.3!AR24+Proj.4!AR24+Proj.5!AR24+'42 78'!AR24+'42 79'!AR24+'42 80'!AR24+Proj.9!AR24+'42 82'!AR24+'42 83'!AR24+'42 84'!AR24</f>
        <v>180666.38354399998</v>
      </c>
      <c r="AS24" s="161">
        <f>Gasket!AS24+'L-lever'!AS24+Proj.2!AS24+Proj.3!AS24+Proj.4!AS24+Proj.5!AS24+'42 78'!AS24+'42 79'!AS24+'42 80'!AS24+Proj.9!AS24+'42 82'!AS24+'42 83'!AS24+'42 84'!AS24</f>
        <v>0</v>
      </c>
      <c r="AT24" s="462">
        <f t="shared" si="29"/>
        <v>180666.38354399998</v>
      </c>
      <c r="AU24" s="161">
        <f>Gasket!AU24+'L-lever'!AU24+Proj.2!AU24+Proj.3!AU24+Proj.4!AU24+Proj.5!AU24+'42 78'!AU24+'42 79'!AU24+'42 80'!AU24+Proj.9!AU24+'42 82'!AU24+'42 83'!AU24+'42 84'!AU24</f>
        <v>179870.54998399998</v>
      </c>
      <c r="AV24" s="161">
        <f>Gasket!AV24+'L-lever'!AV24+Proj.2!AV24+Proj.3!AV24+Proj.4!AV24+Proj.5!AV24+'42 78'!AV24+'42 79'!AV24+'42 80'!AV24+Proj.9!AV24+'42 82'!AV24+'42 83'!AV24+'42 84'!AV24</f>
        <v>0</v>
      </c>
      <c r="AW24" s="448">
        <f t="shared" si="30"/>
        <v>179870.54998399998</v>
      </c>
      <c r="AX24" s="161">
        <f>Gasket!AX24+'L-lever'!AX24+Proj.2!AX24+Proj.3!AX24+Proj.4!AX24+Proj.5!AX24+'42 78'!AX24+'42 79'!AX24+'42 80'!AX24+Proj.9!AX24+'42 82'!AX24+'42 83'!AX24+'42 84'!AX24</f>
        <v>181591.82761600002</v>
      </c>
      <c r="AY24" s="352">
        <f>Gasket!AY24+'L-lever'!AY24+Proj.2!AY24+Proj.3!AY24+Proj.4!AY24+Proj.5!AY24+'42 78'!AY24+'42 79'!AY24+'42 80'!AY24+Proj.9!AY24+'42 82'!AY24+'42 83'!AY24+'42 84'!AY24</f>
        <v>0</v>
      </c>
      <c r="AZ24" s="444">
        <f t="shared" si="31"/>
        <v>181591.82761600002</v>
      </c>
      <c r="BA24" s="359">
        <f t="shared" si="32"/>
        <v>542128.76114399999</v>
      </c>
      <c r="BB24" s="364">
        <f t="shared" si="33"/>
        <v>0</v>
      </c>
      <c r="BC24" s="364">
        <f t="shared" si="34"/>
        <v>542128.76114399999</v>
      </c>
      <c r="BD24" s="371">
        <f t="shared" si="35"/>
        <v>1085146.204904</v>
      </c>
      <c r="BE24" s="372">
        <f t="shared" si="36"/>
        <v>0</v>
      </c>
      <c r="BF24" s="372">
        <f t="shared" si="37"/>
        <v>1085146.204904</v>
      </c>
      <c r="BG24" s="381">
        <f t="shared" si="38"/>
        <v>2179011.6099119997</v>
      </c>
      <c r="BH24" s="372">
        <f t="shared" si="39"/>
        <v>2251812.11</v>
      </c>
      <c r="BI24" s="372">
        <f t="shared" si="40"/>
        <v>-72800.500088000204</v>
      </c>
      <c r="BJ24" s="436"/>
    </row>
    <row r="25" spans="1:62" s="149" customFormat="1" ht="30" customHeight="1">
      <c r="A25" s="40">
        <f t="shared" si="41"/>
        <v>19</v>
      </c>
      <c r="B25" s="197">
        <v>51401</v>
      </c>
      <c r="C25" s="198" t="s">
        <v>14</v>
      </c>
      <c r="D25" s="151" t="s">
        <v>56</v>
      </c>
      <c r="E25" s="168">
        <f>Gasket!E25+'L-lever'!E25+Proj.2!E25+Proj.3!E25+Proj.4!E25+Proj.5!E25+'42 78'!E25+'42 79'!E25+'42 80'!E25+Proj.9!E25+'42 82'!E25+'42 83'!E25+'42 84'!E25</f>
        <v>0</v>
      </c>
      <c r="F25" s="161">
        <f>Gasket!F25+'L-lever'!F25+Proj.2!F25+Proj.3!F25+Proj.4!F25+Proj.5!F25+'42 78'!F25+'42 79'!F25+'42 80'!F25+Proj.9!F25+'42 82'!F25+'42 83'!F25+'42 84'!F25</f>
        <v>0</v>
      </c>
      <c r="G25" s="448">
        <f t="shared" si="8"/>
        <v>0</v>
      </c>
      <c r="H25" s="161">
        <f>Gasket!H25+'L-lever'!H25+Proj.2!H25+Proj.3!H25+Proj.4!H25+Proj.5!H25+'42 78'!H25+'42 79'!H25+'42 80'!H25+Proj.9!H25+'42 82'!H25+'42 83'!H25+'42 84'!H25</f>
        <v>0</v>
      </c>
      <c r="I25" s="161">
        <f>Gasket!I25+'L-lever'!I25+Proj.2!I25+Proj.3!I25+Proj.4!I25+Proj.5!I25+'42 78'!I25+'42 79'!I25+'42 80'!I25+Proj.9!I25+'42 82'!I25+'42 83'!I25+'42 84'!I25</f>
        <v>0</v>
      </c>
      <c r="J25" s="448">
        <f t="shared" si="9"/>
        <v>0</v>
      </c>
      <c r="K25" s="161">
        <f>Gasket!K25+'L-lever'!K25+Proj.2!K25+Proj.3!K25+Proj.4!K25+Proj.5!K25+'42 78'!K25+'42 79'!K25+'42 80'!K25+Proj.9!K25+'42 82'!K25+'42 83'!K25+'42 84'!K25</f>
        <v>0</v>
      </c>
      <c r="L25" s="161">
        <f>Gasket!L25+'L-lever'!L25+Proj.2!L25+Proj.3!L25+Proj.4!L25+Proj.5!L25+'42 78'!L25+'42 79'!L25+'42 80'!L25+Proj.9!L25+'42 82'!L25+'42 83'!L25+'42 84'!L25</f>
        <v>0</v>
      </c>
      <c r="M25" s="444">
        <f t="shared" si="10"/>
        <v>0</v>
      </c>
      <c r="N25" s="404">
        <f t="shared" si="11"/>
        <v>0</v>
      </c>
      <c r="O25" s="161">
        <f t="shared" si="12"/>
        <v>0</v>
      </c>
      <c r="P25" s="403">
        <f t="shared" si="13"/>
        <v>0</v>
      </c>
      <c r="Q25" s="168">
        <f>Gasket!Q25+'L-lever'!Q25+Proj.2!Q25+Proj.3!Q25+Proj.4!Q25+Proj.5!Q25+'42 78'!Q25+'42 79'!Q25+'42 80'!Q25+Proj.9!Q25+'42 82'!Q25+'42 83'!Q25+'42 84'!Q25</f>
        <v>0</v>
      </c>
      <c r="R25" s="161">
        <f>Gasket!R25+'L-lever'!R25+Proj.2!R25+Proj.3!R25+Proj.4!R25+Proj.5!R25+'42 78'!R25+'42 79'!R25+'42 80'!R25+Proj.9!R25+'42 82'!R25+'42 83'!R25+'42 84'!R25</f>
        <v>0</v>
      </c>
      <c r="S25" s="448">
        <f t="shared" si="14"/>
        <v>0</v>
      </c>
      <c r="T25" s="161">
        <f>Gasket!T25+'L-lever'!T25+Proj.2!T25+Proj.3!T25+Proj.4!T25+Proj.5!T25+'42 78'!T25+'42 79'!T25+'42 80'!T25+Proj.9!T25+'42 82'!T25+'42 83'!T25+'42 84'!T25</f>
        <v>0</v>
      </c>
      <c r="U25" s="161">
        <f>Gasket!U25+'L-lever'!U25+Proj.2!U25+Proj.3!U25+Proj.4!U25+Proj.5!U25+'42 78'!U25+'42 79'!U25+'42 80'!U25+Proj.9!U25+'42 82'!U25+'42 83'!U25+'42 84'!U25</f>
        <v>0</v>
      </c>
      <c r="V25" s="448">
        <f t="shared" si="15"/>
        <v>0</v>
      </c>
      <c r="W25" s="161">
        <f>Gasket!W25+'L-lever'!W25+Proj.2!W25+Proj.3!W25+Proj.4!W25+Proj.5!W25+'42 78'!W25+'42 79'!W25+'42 80'!W25+Proj.9!W25+'42 82'!W25+'42 83'!W25+'42 84'!W25</f>
        <v>0</v>
      </c>
      <c r="X25" s="161">
        <f>Gasket!X25+'L-lever'!X25+Proj.2!X25+Proj.3!X25+Proj.4!X25+Proj.5!X25+'42 78'!X25+'42 79'!X25+'42 80'!X25+Proj.9!X25+'42 82'!X25+'42 83'!X25+'42 84'!X25</f>
        <v>0</v>
      </c>
      <c r="Y25" s="444">
        <f t="shared" si="16"/>
        <v>0</v>
      </c>
      <c r="Z25" s="168">
        <f t="shared" si="17"/>
        <v>0</v>
      </c>
      <c r="AA25" s="161">
        <f t="shared" si="18"/>
        <v>0</v>
      </c>
      <c r="AB25" s="403">
        <f t="shared" si="19"/>
        <v>0</v>
      </c>
      <c r="AC25" s="404">
        <f t="shared" si="20"/>
        <v>0</v>
      </c>
      <c r="AD25" s="161">
        <f t="shared" si="21"/>
        <v>0</v>
      </c>
      <c r="AE25" s="403">
        <f t="shared" si="22"/>
        <v>0</v>
      </c>
      <c r="AF25" s="168">
        <f>Gasket!AF25+'L-lever'!AF25+Proj.2!AF25+Proj.3!AF25+Proj.4!AF25+Proj.5!AF25+'42 78'!AF25+'42 79'!AF25+'42 80'!AF25+Proj.9!AF25+'42 82'!AF25+'42 83'!AF25+'42 84'!AF25</f>
        <v>0</v>
      </c>
      <c r="AG25" s="161">
        <f>Gasket!AG25+'L-lever'!AG25+Proj.2!AG25+Proj.3!AG25+Proj.4!AG25+Proj.5!AG25+'42 78'!AG25+'42 79'!AG25+'42 80'!AG25+Proj.9!AG25+'42 82'!AG25+'42 83'!AG25+'42 84'!AG25</f>
        <v>0</v>
      </c>
      <c r="AH25" s="462">
        <f t="shared" si="23"/>
        <v>0</v>
      </c>
      <c r="AI25" s="161">
        <f>Gasket!AI25+'L-lever'!AI25+Proj.2!AI25+Proj.3!AI25+Proj.4!AI25+Proj.5!AI25+'42 78'!AI25+'42 79'!AI25+'42 80'!AI25+Proj.9!AI25+'42 82'!AI25+'42 83'!AI25+'42 84'!AI25</f>
        <v>0</v>
      </c>
      <c r="AJ25" s="161">
        <f>Gasket!AJ25+'L-lever'!AJ25+Proj.2!AJ25+Proj.3!AJ25+Proj.4!AJ25+Proj.5!AJ25+'42 78'!AJ25+'42 79'!AJ25+'42 80'!AJ25+Proj.9!AJ25+'42 82'!AJ25+'42 83'!AJ25+'42 84'!AJ25</f>
        <v>0</v>
      </c>
      <c r="AK25" s="462">
        <f t="shared" si="24"/>
        <v>0</v>
      </c>
      <c r="AL25" s="161">
        <f>Gasket!AL25+'L-lever'!AL25+Proj.2!AL25+Proj.3!AL25+Proj.4!AL25+Proj.5!AL25+'42 78'!AL25+'42 79'!AL25+'42 80'!AL25+Proj.9!AL25+'42 82'!AL25+'42 83'!AL25+'42 84'!AL25</f>
        <v>0</v>
      </c>
      <c r="AM25" s="161">
        <f>Gasket!AM25+'L-lever'!AM25+Proj.2!AM25+Proj.3!AM25+Proj.4!AM25+Proj.5!AM25+'42 78'!AM25+'42 79'!AM25+'42 80'!AM25+Proj.9!AM25+'42 82'!AM25+'42 83'!AM25+'42 84'!AM25</f>
        <v>0</v>
      </c>
      <c r="AN25" s="444">
        <f t="shared" si="25"/>
        <v>0</v>
      </c>
      <c r="AO25" s="404">
        <f t="shared" si="26"/>
        <v>0</v>
      </c>
      <c r="AP25" s="161">
        <f t="shared" si="27"/>
        <v>0</v>
      </c>
      <c r="AQ25" s="161">
        <f t="shared" si="28"/>
        <v>0</v>
      </c>
      <c r="AR25" s="168">
        <f>Gasket!AR25+'L-lever'!AR25+Proj.2!AR25+Proj.3!AR25+Proj.4!AR25+Proj.5!AR25+'42 78'!AR25+'42 79'!AR25+'42 80'!AR25+Proj.9!AR25+'42 82'!AR25+'42 83'!AR25+'42 84'!AR25</f>
        <v>0</v>
      </c>
      <c r="AS25" s="161">
        <f>Gasket!AS25+'L-lever'!AS25+Proj.2!AS25+Proj.3!AS25+Proj.4!AS25+Proj.5!AS25+'42 78'!AS25+'42 79'!AS25+'42 80'!AS25+Proj.9!AS25+'42 82'!AS25+'42 83'!AS25+'42 84'!AS25</f>
        <v>0</v>
      </c>
      <c r="AT25" s="462">
        <f t="shared" si="29"/>
        <v>0</v>
      </c>
      <c r="AU25" s="161">
        <f>Gasket!AU25+'L-lever'!AU25+Proj.2!AU25+Proj.3!AU25+Proj.4!AU25+Proj.5!AU25+'42 78'!AU25+'42 79'!AU25+'42 80'!AU25+Proj.9!AU25+'42 82'!AU25+'42 83'!AU25+'42 84'!AU25</f>
        <v>0</v>
      </c>
      <c r="AV25" s="161">
        <f>Gasket!AV25+'L-lever'!AV25+Proj.2!AV25+Proj.3!AV25+Proj.4!AV25+Proj.5!AV25+'42 78'!AV25+'42 79'!AV25+'42 80'!AV25+Proj.9!AV25+'42 82'!AV25+'42 83'!AV25+'42 84'!AV25</f>
        <v>0</v>
      </c>
      <c r="AW25" s="448">
        <f t="shared" si="30"/>
        <v>0</v>
      </c>
      <c r="AX25" s="161">
        <f>Gasket!AX25+'L-lever'!AX25+Proj.2!AX25+Proj.3!AX25+Proj.4!AX25+Proj.5!AX25+'42 78'!AX25+'42 79'!AX25+'42 80'!AX25+Proj.9!AX25+'42 82'!AX25+'42 83'!AX25+'42 84'!AX25</f>
        <v>0</v>
      </c>
      <c r="AY25" s="352">
        <f>Gasket!AY25+'L-lever'!AY25+Proj.2!AY25+Proj.3!AY25+Proj.4!AY25+Proj.5!AY25+'42 78'!AY25+'42 79'!AY25+'42 80'!AY25+Proj.9!AY25+'42 82'!AY25+'42 83'!AY25+'42 84'!AY25</f>
        <v>0</v>
      </c>
      <c r="AZ25" s="444">
        <f t="shared" si="31"/>
        <v>0</v>
      </c>
      <c r="BA25" s="359">
        <f t="shared" si="32"/>
        <v>0</v>
      </c>
      <c r="BB25" s="364">
        <f t="shared" si="33"/>
        <v>0</v>
      </c>
      <c r="BC25" s="364">
        <f t="shared" si="34"/>
        <v>0</v>
      </c>
      <c r="BD25" s="371">
        <f t="shared" si="35"/>
        <v>0</v>
      </c>
      <c r="BE25" s="372">
        <f t="shared" si="36"/>
        <v>0</v>
      </c>
      <c r="BF25" s="372">
        <f t="shared" si="37"/>
        <v>0</v>
      </c>
      <c r="BG25" s="381">
        <f t="shared" si="38"/>
        <v>0</v>
      </c>
      <c r="BH25" s="372">
        <f t="shared" si="39"/>
        <v>0</v>
      </c>
      <c r="BI25" s="372">
        <f t="shared" si="40"/>
        <v>0</v>
      </c>
      <c r="BJ25" s="436"/>
    </row>
    <row r="26" spans="1:62" s="149" customFormat="1" ht="30" customHeight="1">
      <c r="A26" s="40">
        <f t="shared" si="41"/>
        <v>20</v>
      </c>
      <c r="B26" s="197">
        <v>51402</v>
      </c>
      <c r="C26" s="198" t="s">
        <v>15</v>
      </c>
      <c r="D26" s="151" t="s">
        <v>57</v>
      </c>
      <c r="E26" s="168">
        <f>Gasket!E26+'L-lever'!E26+Proj.2!E26+Proj.3!E26+Proj.4!E26+Proj.5!E26+'42 78'!E26+'42 79'!E26+'42 80'!E26+Proj.9!E26+'42 82'!E26+'42 83'!E26+'42 84'!E26</f>
        <v>0</v>
      </c>
      <c r="F26" s="161">
        <f>Gasket!F26+'L-lever'!F26+Proj.2!F26+Proj.3!F26+Proj.4!F26+Proj.5!F26+'42 78'!F26+'42 79'!F26+'42 80'!F26+Proj.9!F26+'42 82'!F26+'42 83'!F26+'42 84'!F26</f>
        <v>0</v>
      </c>
      <c r="G26" s="448">
        <f t="shared" si="8"/>
        <v>0</v>
      </c>
      <c r="H26" s="161">
        <f>Gasket!H26+'L-lever'!H26+Proj.2!H26+Proj.3!H26+Proj.4!H26+Proj.5!H26+'42 78'!H26+'42 79'!H26+'42 80'!H26+Proj.9!H26+'42 82'!H26+'42 83'!H26+'42 84'!H26</f>
        <v>0</v>
      </c>
      <c r="I26" s="161">
        <f>Gasket!I26+'L-lever'!I26+Proj.2!I26+Proj.3!I26+Proj.4!I26+Proj.5!I26+'42 78'!I26+'42 79'!I26+'42 80'!I26+Proj.9!I26+'42 82'!I26+'42 83'!I26+'42 84'!I26</f>
        <v>0</v>
      </c>
      <c r="J26" s="448">
        <f t="shared" si="9"/>
        <v>0</v>
      </c>
      <c r="K26" s="161">
        <f>Gasket!K26+'L-lever'!K26+Proj.2!K26+Proj.3!K26+Proj.4!K26+Proj.5!K26+'42 78'!K26+'42 79'!K26+'42 80'!K26+Proj.9!K26+'42 82'!K26+'42 83'!K26+'42 84'!K26</f>
        <v>0</v>
      </c>
      <c r="L26" s="161">
        <f>Gasket!L26+'L-lever'!L26+Proj.2!L26+Proj.3!L26+Proj.4!L26+Proj.5!L26+'42 78'!L26+'42 79'!L26+'42 80'!L26+Proj.9!L26+'42 82'!L26+'42 83'!L26+'42 84'!L26</f>
        <v>0</v>
      </c>
      <c r="M26" s="444">
        <f t="shared" si="10"/>
        <v>0</v>
      </c>
      <c r="N26" s="404">
        <f t="shared" si="11"/>
        <v>0</v>
      </c>
      <c r="O26" s="161">
        <f t="shared" si="12"/>
        <v>0</v>
      </c>
      <c r="P26" s="403">
        <f t="shared" si="13"/>
        <v>0</v>
      </c>
      <c r="Q26" s="168">
        <f>Gasket!Q26+'L-lever'!Q26+Proj.2!Q26+Proj.3!Q26+Proj.4!Q26+Proj.5!Q26+'42 78'!Q26+'42 79'!Q26+'42 80'!Q26+Proj.9!Q26+'42 82'!Q26+'42 83'!Q26+'42 84'!Q26</f>
        <v>0</v>
      </c>
      <c r="R26" s="161">
        <f>Gasket!R26+'L-lever'!R26+Proj.2!R26+Proj.3!R26+Proj.4!R26+Proj.5!R26+'42 78'!R26+'42 79'!R26+'42 80'!R26+Proj.9!R26+'42 82'!R26+'42 83'!R26+'42 84'!R26</f>
        <v>0</v>
      </c>
      <c r="S26" s="448">
        <f t="shared" si="14"/>
        <v>0</v>
      </c>
      <c r="T26" s="161">
        <f>Gasket!T26+'L-lever'!T26+Proj.2!T26+Proj.3!T26+Proj.4!T26+Proj.5!T26+'42 78'!T26+'42 79'!T26+'42 80'!T26+Proj.9!T26+'42 82'!T26+'42 83'!T26+'42 84'!T26</f>
        <v>0</v>
      </c>
      <c r="U26" s="161">
        <f>Gasket!U26+'L-lever'!U26+Proj.2!U26+Proj.3!U26+Proj.4!U26+Proj.5!U26+'42 78'!U26+'42 79'!U26+'42 80'!U26+Proj.9!U26+'42 82'!U26+'42 83'!U26+'42 84'!U26</f>
        <v>0</v>
      </c>
      <c r="V26" s="448">
        <f t="shared" si="15"/>
        <v>0</v>
      </c>
      <c r="W26" s="161">
        <f>Gasket!W26+'L-lever'!W26+Proj.2!W26+Proj.3!W26+Proj.4!W26+Proj.5!W26+'42 78'!W26+'42 79'!W26+'42 80'!W26+Proj.9!W26+'42 82'!W26+'42 83'!W26+'42 84'!W26</f>
        <v>0</v>
      </c>
      <c r="X26" s="161">
        <f>Gasket!X26+'L-lever'!X26+Proj.2!X26+Proj.3!X26+Proj.4!X26+Proj.5!X26+'42 78'!X26+'42 79'!X26+'42 80'!X26+Proj.9!X26+'42 82'!X26+'42 83'!X26+'42 84'!X26</f>
        <v>0</v>
      </c>
      <c r="Y26" s="444">
        <f t="shared" si="16"/>
        <v>0</v>
      </c>
      <c r="Z26" s="168">
        <f t="shared" si="17"/>
        <v>0</v>
      </c>
      <c r="AA26" s="161">
        <f t="shared" si="18"/>
        <v>0</v>
      </c>
      <c r="AB26" s="403">
        <f t="shared" si="19"/>
        <v>0</v>
      </c>
      <c r="AC26" s="404">
        <f t="shared" si="20"/>
        <v>0</v>
      </c>
      <c r="AD26" s="161">
        <f t="shared" si="21"/>
        <v>0</v>
      </c>
      <c r="AE26" s="403">
        <f t="shared" si="22"/>
        <v>0</v>
      </c>
      <c r="AF26" s="168">
        <f>Gasket!AF26+'L-lever'!AF26+Proj.2!AF26+Proj.3!AF26+Proj.4!AF26+Proj.5!AF26+'42 78'!AF26+'42 79'!AF26+'42 80'!AF26+Proj.9!AF26+'42 82'!AF26+'42 83'!AF26+'42 84'!AF26</f>
        <v>0</v>
      </c>
      <c r="AG26" s="161">
        <f>Gasket!AG26+'L-lever'!AG26+Proj.2!AG26+Proj.3!AG26+Proj.4!AG26+Proj.5!AG26+'42 78'!AG26+'42 79'!AG26+'42 80'!AG26+Proj.9!AG26+'42 82'!AG26+'42 83'!AG26+'42 84'!AG26</f>
        <v>0</v>
      </c>
      <c r="AH26" s="462">
        <f t="shared" si="23"/>
        <v>0</v>
      </c>
      <c r="AI26" s="161">
        <f>Gasket!AI26+'L-lever'!AI26+Proj.2!AI26+Proj.3!AI26+Proj.4!AI26+Proj.5!AI26+'42 78'!AI26+'42 79'!AI26+'42 80'!AI26+Proj.9!AI26+'42 82'!AI26+'42 83'!AI26+'42 84'!AI26</f>
        <v>0</v>
      </c>
      <c r="AJ26" s="161">
        <f>Gasket!AJ26+'L-lever'!AJ26+Proj.2!AJ26+Proj.3!AJ26+Proj.4!AJ26+Proj.5!AJ26+'42 78'!AJ26+'42 79'!AJ26+'42 80'!AJ26+Proj.9!AJ26+'42 82'!AJ26+'42 83'!AJ26+'42 84'!AJ26</f>
        <v>0</v>
      </c>
      <c r="AK26" s="462">
        <f t="shared" si="24"/>
        <v>0</v>
      </c>
      <c r="AL26" s="161">
        <f>Gasket!AL26+'L-lever'!AL26+Proj.2!AL26+Proj.3!AL26+Proj.4!AL26+Proj.5!AL26+'42 78'!AL26+'42 79'!AL26+'42 80'!AL26+Proj.9!AL26+'42 82'!AL26+'42 83'!AL26+'42 84'!AL26</f>
        <v>0</v>
      </c>
      <c r="AM26" s="161">
        <f>Gasket!AM26+'L-lever'!AM26+Proj.2!AM26+Proj.3!AM26+Proj.4!AM26+Proj.5!AM26+'42 78'!AM26+'42 79'!AM26+'42 80'!AM26+Proj.9!AM26+'42 82'!AM26+'42 83'!AM26+'42 84'!AM26</f>
        <v>0</v>
      </c>
      <c r="AN26" s="444">
        <f t="shared" si="25"/>
        <v>0</v>
      </c>
      <c r="AO26" s="404">
        <f t="shared" si="26"/>
        <v>0</v>
      </c>
      <c r="AP26" s="161">
        <f t="shared" si="27"/>
        <v>0</v>
      </c>
      <c r="AQ26" s="161">
        <f t="shared" si="28"/>
        <v>0</v>
      </c>
      <c r="AR26" s="168">
        <f>Gasket!AR26+'L-lever'!AR26+Proj.2!AR26+Proj.3!AR26+Proj.4!AR26+Proj.5!AR26+'42 78'!AR26+'42 79'!AR26+'42 80'!AR26+Proj.9!AR26+'42 82'!AR26+'42 83'!AR26+'42 84'!AR26</f>
        <v>0</v>
      </c>
      <c r="AS26" s="161">
        <f>Gasket!AS26+'L-lever'!AS26+Proj.2!AS26+Proj.3!AS26+Proj.4!AS26+Proj.5!AS26+'42 78'!AS26+'42 79'!AS26+'42 80'!AS26+Proj.9!AS26+'42 82'!AS26+'42 83'!AS26+'42 84'!AS26</f>
        <v>0</v>
      </c>
      <c r="AT26" s="462">
        <f t="shared" si="29"/>
        <v>0</v>
      </c>
      <c r="AU26" s="161">
        <f>Gasket!AU26+'L-lever'!AU26+Proj.2!AU26+Proj.3!AU26+Proj.4!AU26+Proj.5!AU26+'42 78'!AU26+'42 79'!AU26+'42 80'!AU26+Proj.9!AU26+'42 82'!AU26+'42 83'!AU26+'42 84'!AU26</f>
        <v>0</v>
      </c>
      <c r="AV26" s="161">
        <f>Gasket!AV26+'L-lever'!AV26+Proj.2!AV26+Proj.3!AV26+Proj.4!AV26+Proj.5!AV26+'42 78'!AV26+'42 79'!AV26+'42 80'!AV26+Proj.9!AV26+'42 82'!AV26+'42 83'!AV26+'42 84'!AV26</f>
        <v>0</v>
      </c>
      <c r="AW26" s="448">
        <f t="shared" si="30"/>
        <v>0</v>
      </c>
      <c r="AX26" s="161">
        <f>Gasket!AX26+'L-lever'!AX26+Proj.2!AX26+Proj.3!AX26+Proj.4!AX26+Proj.5!AX26+'42 78'!AX26+'42 79'!AX26+'42 80'!AX26+Proj.9!AX26+'42 82'!AX26+'42 83'!AX26+'42 84'!AX26</f>
        <v>0</v>
      </c>
      <c r="AY26" s="352">
        <f>Gasket!AY26+'L-lever'!AY26+Proj.2!AY26+Proj.3!AY26+Proj.4!AY26+Proj.5!AY26+'42 78'!AY26+'42 79'!AY26+'42 80'!AY26+Proj.9!AY26+'42 82'!AY26+'42 83'!AY26+'42 84'!AY26</f>
        <v>0</v>
      </c>
      <c r="AZ26" s="444">
        <f t="shared" si="31"/>
        <v>0</v>
      </c>
      <c r="BA26" s="359">
        <f t="shared" si="32"/>
        <v>0</v>
      </c>
      <c r="BB26" s="364">
        <f t="shared" si="33"/>
        <v>0</v>
      </c>
      <c r="BC26" s="364">
        <f t="shared" si="34"/>
        <v>0</v>
      </c>
      <c r="BD26" s="371">
        <f t="shared" si="35"/>
        <v>0</v>
      </c>
      <c r="BE26" s="372">
        <f t="shared" si="36"/>
        <v>0</v>
      </c>
      <c r="BF26" s="372">
        <f t="shared" si="37"/>
        <v>0</v>
      </c>
      <c r="BG26" s="381">
        <f t="shared" si="38"/>
        <v>0</v>
      </c>
      <c r="BH26" s="372">
        <f t="shared" si="39"/>
        <v>0</v>
      </c>
      <c r="BI26" s="372">
        <f t="shared" si="40"/>
        <v>0</v>
      </c>
      <c r="BJ26" s="436"/>
    </row>
    <row r="27" spans="1:62" s="149" customFormat="1" ht="30" customHeight="1">
      <c r="A27" s="40">
        <f t="shared" si="41"/>
        <v>21</v>
      </c>
      <c r="B27" s="197">
        <v>51403</v>
      </c>
      <c r="C27" s="198" t="s">
        <v>16</v>
      </c>
      <c r="D27" s="151" t="s">
        <v>58</v>
      </c>
      <c r="E27" s="168">
        <f>Gasket!E27+'L-lever'!E27+Proj.2!E27+Proj.3!E27+Proj.4!E27+Proj.5!E27+'42 78'!E27+'42 79'!E27+'42 80'!E27+Proj.9!E27+'42 82'!E27+'42 83'!E27+'42 84'!E27</f>
        <v>0</v>
      </c>
      <c r="F27" s="161">
        <f>Gasket!F27+'L-lever'!F27+Proj.2!F27+Proj.3!F27+Proj.4!F27+Proj.5!F27+'42 78'!F27+'42 79'!F27+'42 80'!F27+Proj.9!F27+'42 82'!F27+'42 83'!F27+'42 84'!F27</f>
        <v>17000</v>
      </c>
      <c r="G27" s="448">
        <f t="shared" si="8"/>
        <v>-17000</v>
      </c>
      <c r="H27" s="161">
        <f>Gasket!H27+'L-lever'!H27+Proj.2!H27+Proj.3!H27+Proj.4!H27+Proj.5!H27+'42 78'!H27+'42 79'!H27+'42 80'!H27+Proj.9!H27+'42 82'!H27+'42 83'!H27+'42 84'!H27</f>
        <v>0</v>
      </c>
      <c r="I27" s="161">
        <f>Gasket!I27+'L-lever'!I27+Proj.2!I27+Proj.3!I27+Proj.4!I27+Proj.5!I27+'42 78'!I27+'42 79'!I27+'42 80'!I27+Proj.9!I27+'42 82'!I27+'42 83'!I27+'42 84'!I27</f>
        <v>-17000</v>
      </c>
      <c r="J27" s="448">
        <f t="shared" si="9"/>
        <v>17000</v>
      </c>
      <c r="K27" s="161">
        <f>Gasket!K27+'L-lever'!K27+Proj.2!K27+Proj.3!K27+Proj.4!K27+Proj.5!K27+'42 78'!K27+'42 79'!K27+'42 80'!K27+Proj.9!K27+'42 82'!K27+'42 83'!K27+'42 84'!K27</f>
        <v>0</v>
      </c>
      <c r="L27" s="161">
        <f>Gasket!L27+'L-lever'!L27+Proj.2!L27+Proj.3!L27+Proj.4!L27+Proj.5!L27+'42 78'!L27+'42 79'!L27+'42 80'!L27+Proj.9!L27+'42 82'!L27+'42 83'!L27+'42 84'!L27</f>
        <v>0</v>
      </c>
      <c r="M27" s="444">
        <f t="shared" si="10"/>
        <v>0</v>
      </c>
      <c r="N27" s="404">
        <f t="shared" si="11"/>
        <v>0</v>
      </c>
      <c r="O27" s="161">
        <f t="shared" si="12"/>
        <v>0</v>
      </c>
      <c r="P27" s="403">
        <f t="shared" si="13"/>
        <v>0</v>
      </c>
      <c r="Q27" s="168">
        <f>Gasket!Q27+'L-lever'!Q27+Proj.2!Q27+Proj.3!Q27+Proj.4!Q27+Proj.5!Q27+'42 78'!Q27+'42 79'!Q27+'42 80'!Q27+Proj.9!Q27+'42 82'!Q27+'42 83'!Q27+'42 84'!Q27</f>
        <v>0</v>
      </c>
      <c r="R27" s="161">
        <f>Gasket!R27+'L-lever'!R27+Proj.2!R27+Proj.3!R27+Proj.4!R27+Proj.5!R27+'42 78'!R27+'42 79'!R27+'42 80'!R27+Proj.9!R27+'42 82'!R27+'42 83'!R27+'42 84'!R27</f>
        <v>0</v>
      </c>
      <c r="S27" s="448">
        <f t="shared" si="14"/>
        <v>0</v>
      </c>
      <c r="T27" s="161">
        <f>Gasket!T27+'L-lever'!T27+Proj.2!T27+Proj.3!T27+Proj.4!T27+Proj.5!T27+'42 78'!T27+'42 79'!T27+'42 80'!T27+Proj.9!T27+'42 82'!T27+'42 83'!T27+'42 84'!T27</f>
        <v>0</v>
      </c>
      <c r="U27" s="161">
        <f>Gasket!U27+'L-lever'!U27+Proj.2!U27+Proj.3!U27+Proj.4!U27+Proj.5!U27+'42 78'!U27+'42 79'!U27+'42 80'!U27+Proj.9!U27+'42 82'!U27+'42 83'!U27+'42 84'!U27</f>
        <v>0</v>
      </c>
      <c r="V27" s="448">
        <f t="shared" si="15"/>
        <v>0</v>
      </c>
      <c r="W27" s="161">
        <f>Gasket!W27+'L-lever'!W27+Proj.2!W27+Proj.3!W27+Proj.4!W27+Proj.5!W27+'42 78'!W27+'42 79'!W27+'42 80'!W27+Proj.9!W27+'42 82'!W27+'42 83'!W27+'42 84'!W27</f>
        <v>0</v>
      </c>
      <c r="X27" s="161">
        <f>Gasket!X27+'L-lever'!X27+Proj.2!X27+Proj.3!X27+Proj.4!X27+Proj.5!X27+'42 78'!X27+'42 79'!X27+'42 80'!X27+Proj.9!X27+'42 82'!X27+'42 83'!X27+'42 84'!X27</f>
        <v>0</v>
      </c>
      <c r="Y27" s="444">
        <f t="shared" si="16"/>
        <v>0</v>
      </c>
      <c r="Z27" s="168">
        <f t="shared" si="17"/>
        <v>0</v>
      </c>
      <c r="AA27" s="161">
        <f t="shared" si="18"/>
        <v>0</v>
      </c>
      <c r="AB27" s="403">
        <f t="shared" si="19"/>
        <v>0</v>
      </c>
      <c r="AC27" s="404">
        <f t="shared" si="20"/>
        <v>0</v>
      </c>
      <c r="AD27" s="161">
        <f t="shared" si="21"/>
        <v>0</v>
      </c>
      <c r="AE27" s="403">
        <f t="shared" si="22"/>
        <v>0</v>
      </c>
      <c r="AF27" s="168">
        <f>Gasket!AF27+'L-lever'!AF27+Proj.2!AF27+Proj.3!AF27+Proj.4!AF27+Proj.5!AF27+'42 78'!AF27+'42 79'!AF27+'42 80'!AF27+Proj.9!AF27+'42 82'!AF27+'42 83'!AF27+'42 84'!AF27</f>
        <v>0</v>
      </c>
      <c r="AG27" s="161">
        <f>Gasket!AG27+'L-lever'!AG27+Proj.2!AG27+Proj.3!AG27+Proj.4!AG27+Proj.5!AG27+'42 78'!AG27+'42 79'!AG27+'42 80'!AG27+Proj.9!AG27+'42 82'!AG27+'42 83'!AG27+'42 84'!AG27</f>
        <v>0</v>
      </c>
      <c r="AH27" s="462">
        <f t="shared" si="23"/>
        <v>0</v>
      </c>
      <c r="AI27" s="161">
        <f>Gasket!AI27+'L-lever'!AI27+Proj.2!AI27+Proj.3!AI27+Proj.4!AI27+Proj.5!AI27+'42 78'!AI27+'42 79'!AI27+'42 80'!AI27+Proj.9!AI27+'42 82'!AI27+'42 83'!AI27+'42 84'!AI27</f>
        <v>0</v>
      </c>
      <c r="AJ27" s="161">
        <f>Gasket!AJ27+'L-lever'!AJ27+Proj.2!AJ27+Proj.3!AJ27+Proj.4!AJ27+Proj.5!AJ27+'42 78'!AJ27+'42 79'!AJ27+'42 80'!AJ27+Proj.9!AJ27+'42 82'!AJ27+'42 83'!AJ27+'42 84'!AJ27</f>
        <v>0</v>
      </c>
      <c r="AK27" s="462">
        <f t="shared" si="24"/>
        <v>0</v>
      </c>
      <c r="AL27" s="161">
        <f>Gasket!AL27+'L-lever'!AL27+Proj.2!AL27+Proj.3!AL27+Proj.4!AL27+Proj.5!AL27+'42 78'!AL27+'42 79'!AL27+'42 80'!AL27+Proj.9!AL27+'42 82'!AL27+'42 83'!AL27+'42 84'!AL27</f>
        <v>0</v>
      </c>
      <c r="AM27" s="161">
        <f>Gasket!AM27+'L-lever'!AM27+Proj.2!AM27+Proj.3!AM27+Proj.4!AM27+Proj.5!AM27+'42 78'!AM27+'42 79'!AM27+'42 80'!AM27+Proj.9!AM27+'42 82'!AM27+'42 83'!AM27+'42 84'!AM27</f>
        <v>0</v>
      </c>
      <c r="AN27" s="444">
        <f t="shared" si="25"/>
        <v>0</v>
      </c>
      <c r="AO27" s="404">
        <f t="shared" si="26"/>
        <v>0</v>
      </c>
      <c r="AP27" s="161">
        <f t="shared" si="27"/>
        <v>0</v>
      </c>
      <c r="AQ27" s="161">
        <f t="shared" si="28"/>
        <v>0</v>
      </c>
      <c r="AR27" s="168">
        <f>Gasket!AR27+'L-lever'!AR27+Proj.2!AR27+Proj.3!AR27+Proj.4!AR27+Proj.5!AR27+'42 78'!AR27+'42 79'!AR27+'42 80'!AR27+Proj.9!AR27+'42 82'!AR27+'42 83'!AR27+'42 84'!AR27</f>
        <v>0</v>
      </c>
      <c r="AS27" s="161">
        <f>Gasket!AS27+'L-lever'!AS27+Proj.2!AS27+Proj.3!AS27+Proj.4!AS27+Proj.5!AS27+'42 78'!AS27+'42 79'!AS27+'42 80'!AS27+Proj.9!AS27+'42 82'!AS27+'42 83'!AS27+'42 84'!AS27</f>
        <v>0</v>
      </c>
      <c r="AT27" s="462">
        <f t="shared" si="29"/>
        <v>0</v>
      </c>
      <c r="AU27" s="161">
        <f>Gasket!AU27+'L-lever'!AU27+Proj.2!AU27+Proj.3!AU27+Proj.4!AU27+Proj.5!AU27+'42 78'!AU27+'42 79'!AU27+'42 80'!AU27+Proj.9!AU27+'42 82'!AU27+'42 83'!AU27+'42 84'!AU27</f>
        <v>0</v>
      </c>
      <c r="AV27" s="161">
        <f>Gasket!AV27+'L-lever'!AV27+Proj.2!AV27+Proj.3!AV27+Proj.4!AV27+Proj.5!AV27+'42 78'!AV27+'42 79'!AV27+'42 80'!AV27+Proj.9!AV27+'42 82'!AV27+'42 83'!AV27+'42 84'!AV27</f>
        <v>0</v>
      </c>
      <c r="AW27" s="448">
        <f t="shared" si="30"/>
        <v>0</v>
      </c>
      <c r="AX27" s="161">
        <f>Gasket!AX27+'L-lever'!AX27+Proj.2!AX27+Proj.3!AX27+Proj.4!AX27+Proj.5!AX27+'42 78'!AX27+'42 79'!AX27+'42 80'!AX27+Proj.9!AX27+'42 82'!AX27+'42 83'!AX27+'42 84'!AX27</f>
        <v>0</v>
      </c>
      <c r="AY27" s="352">
        <f>Gasket!AY27+'L-lever'!AY27+Proj.2!AY27+Proj.3!AY27+Proj.4!AY27+Proj.5!AY27+'42 78'!AY27+'42 79'!AY27+'42 80'!AY27+Proj.9!AY27+'42 82'!AY27+'42 83'!AY27+'42 84'!AY27</f>
        <v>0</v>
      </c>
      <c r="AZ27" s="444">
        <f t="shared" si="31"/>
        <v>0</v>
      </c>
      <c r="BA27" s="359">
        <f t="shared" si="32"/>
        <v>0</v>
      </c>
      <c r="BB27" s="364">
        <f t="shared" si="33"/>
        <v>0</v>
      </c>
      <c r="BC27" s="364">
        <f t="shared" si="34"/>
        <v>0</v>
      </c>
      <c r="BD27" s="371">
        <f t="shared" si="35"/>
        <v>0</v>
      </c>
      <c r="BE27" s="372">
        <f t="shared" si="36"/>
        <v>0</v>
      </c>
      <c r="BF27" s="372">
        <f t="shared" si="37"/>
        <v>0</v>
      </c>
      <c r="BG27" s="381">
        <f t="shared" si="38"/>
        <v>0</v>
      </c>
      <c r="BH27" s="372">
        <f t="shared" si="39"/>
        <v>0</v>
      </c>
      <c r="BI27" s="372">
        <f t="shared" si="40"/>
        <v>0</v>
      </c>
      <c r="BJ27" s="436"/>
    </row>
    <row r="28" spans="1:62" s="149" customFormat="1" ht="30" customHeight="1">
      <c r="A28" s="40">
        <f t="shared" si="41"/>
        <v>22</v>
      </c>
      <c r="B28" s="197">
        <v>51404</v>
      </c>
      <c r="C28" s="198" t="s">
        <v>17</v>
      </c>
      <c r="D28" s="151" t="s">
        <v>59</v>
      </c>
      <c r="E28" s="168">
        <f>Gasket!E28+'L-lever'!E28+Proj.2!E28+Proj.3!E28+Proj.4!E28+Proj.5!E28+'42 78'!E28+'42 79'!E28+'42 80'!E28+Proj.9!E28+'42 82'!E28+'42 83'!E28+'42 84'!E28</f>
        <v>0</v>
      </c>
      <c r="F28" s="161">
        <f>Gasket!F28+'L-lever'!F28+Proj.2!F28+Proj.3!F28+Proj.4!F28+Proj.5!F28+'42 78'!F28+'42 79'!F28+'42 80'!F28+Proj.9!F28+'42 82'!F28+'42 83'!F28+'42 84'!F28</f>
        <v>0</v>
      </c>
      <c r="G28" s="448">
        <f t="shared" si="8"/>
        <v>0</v>
      </c>
      <c r="H28" s="161">
        <f>Gasket!H28+'L-lever'!H28+Proj.2!H28+Proj.3!H28+Proj.4!H28+Proj.5!H28+'42 78'!H28+'42 79'!H28+'42 80'!H28+Proj.9!H28+'42 82'!H28+'42 83'!H28+'42 84'!H28</f>
        <v>0</v>
      </c>
      <c r="I28" s="161">
        <f>Gasket!I28+'L-lever'!I28+Proj.2!I28+Proj.3!I28+Proj.4!I28+Proj.5!I28+'42 78'!I28+'42 79'!I28+'42 80'!I28+Proj.9!I28+'42 82'!I28+'42 83'!I28+'42 84'!I28</f>
        <v>0</v>
      </c>
      <c r="J28" s="448">
        <f t="shared" si="9"/>
        <v>0</v>
      </c>
      <c r="K28" s="161">
        <f>Gasket!K28+'L-lever'!K28+Proj.2!K28+Proj.3!K28+Proj.4!K28+Proj.5!K28+'42 78'!K28+'42 79'!K28+'42 80'!K28+Proj.9!K28+'42 82'!K28+'42 83'!K28+'42 84'!K28</f>
        <v>0</v>
      </c>
      <c r="L28" s="161">
        <f>Gasket!L28+'L-lever'!L28+Proj.2!L28+Proj.3!L28+Proj.4!L28+Proj.5!L28+'42 78'!L28+'42 79'!L28+'42 80'!L28+Proj.9!L28+'42 82'!L28+'42 83'!L28+'42 84'!L28</f>
        <v>0</v>
      </c>
      <c r="M28" s="444">
        <f t="shared" si="10"/>
        <v>0</v>
      </c>
      <c r="N28" s="404">
        <f t="shared" si="11"/>
        <v>0</v>
      </c>
      <c r="O28" s="161">
        <f t="shared" si="12"/>
        <v>0</v>
      </c>
      <c r="P28" s="403">
        <f t="shared" si="13"/>
        <v>0</v>
      </c>
      <c r="Q28" s="168">
        <f>Gasket!Q28+'L-lever'!Q28+Proj.2!Q28+Proj.3!Q28+Proj.4!Q28+Proj.5!Q28+'42 78'!Q28+'42 79'!Q28+'42 80'!Q28+Proj.9!Q28+'42 82'!Q28+'42 83'!Q28+'42 84'!Q28</f>
        <v>0</v>
      </c>
      <c r="R28" s="161">
        <f>Gasket!R28+'L-lever'!R28+Proj.2!R28+Proj.3!R28+Proj.4!R28+Proj.5!R28+'42 78'!R28+'42 79'!R28+'42 80'!R28+Proj.9!R28+'42 82'!R28+'42 83'!R28+'42 84'!R28</f>
        <v>0</v>
      </c>
      <c r="S28" s="448">
        <f t="shared" si="14"/>
        <v>0</v>
      </c>
      <c r="T28" s="161">
        <f>Gasket!T28+'L-lever'!T28+Proj.2!T28+Proj.3!T28+Proj.4!T28+Proj.5!T28+'42 78'!T28+'42 79'!T28+'42 80'!T28+Proj.9!T28+'42 82'!T28+'42 83'!T28+'42 84'!T28</f>
        <v>0</v>
      </c>
      <c r="U28" s="161">
        <f>Gasket!U28+'L-lever'!U28+Proj.2!U28+Proj.3!U28+Proj.4!U28+Proj.5!U28+'42 78'!U28+'42 79'!U28+'42 80'!U28+Proj.9!U28+'42 82'!U28+'42 83'!U28+'42 84'!U28</f>
        <v>0</v>
      </c>
      <c r="V28" s="448">
        <f t="shared" si="15"/>
        <v>0</v>
      </c>
      <c r="W28" s="161">
        <f>Gasket!W28+'L-lever'!W28+Proj.2!W28+Proj.3!W28+Proj.4!W28+Proj.5!W28+'42 78'!W28+'42 79'!W28+'42 80'!W28+Proj.9!W28+'42 82'!W28+'42 83'!W28+'42 84'!W28</f>
        <v>0</v>
      </c>
      <c r="X28" s="161">
        <f>Gasket!X28+'L-lever'!X28+Proj.2!X28+Proj.3!X28+Proj.4!X28+Proj.5!X28+'42 78'!X28+'42 79'!X28+'42 80'!X28+Proj.9!X28+'42 82'!X28+'42 83'!X28+'42 84'!X28</f>
        <v>0</v>
      </c>
      <c r="Y28" s="444">
        <f t="shared" si="16"/>
        <v>0</v>
      </c>
      <c r="Z28" s="168">
        <f t="shared" si="17"/>
        <v>0</v>
      </c>
      <c r="AA28" s="161">
        <f t="shared" si="18"/>
        <v>0</v>
      </c>
      <c r="AB28" s="403">
        <f t="shared" si="19"/>
        <v>0</v>
      </c>
      <c r="AC28" s="404">
        <f t="shared" si="20"/>
        <v>0</v>
      </c>
      <c r="AD28" s="161">
        <f t="shared" si="21"/>
        <v>0</v>
      </c>
      <c r="AE28" s="403">
        <f t="shared" si="22"/>
        <v>0</v>
      </c>
      <c r="AF28" s="168">
        <f>Gasket!AF28+'L-lever'!AF28+Proj.2!AF28+Proj.3!AF28+Proj.4!AF28+Proj.5!AF28+'42 78'!AF28+'42 79'!AF28+'42 80'!AF28+Proj.9!AF28+'42 82'!AF28+'42 83'!AF28+'42 84'!AF28</f>
        <v>0</v>
      </c>
      <c r="AG28" s="161">
        <f>Gasket!AG28+'L-lever'!AG28+Proj.2!AG28+Proj.3!AG28+Proj.4!AG28+Proj.5!AG28+'42 78'!AG28+'42 79'!AG28+'42 80'!AG28+Proj.9!AG28+'42 82'!AG28+'42 83'!AG28+'42 84'!AG28</f>
        <v>0</v>
      </c>
      <c r="AH28" s="462">
        <f t="shared" si="23"/>
        <v>0</v>
      </c>
      <c r="AI28" s="161">
        <f>Gasket!AI28+'L-lever'!AI28+Proj.2!AI28+Proj.3!AI28+Proj.4!AI28+Proj.5!AI28+'42 78'!AI28+'42 79'!AI28+'42 80'!AI28+Proj.9!AI28+'42 82'!AI28+'42 83'!AI28+'42 84'!AI28</f>
        <v>0</v>
      </c>
      <c r="AJ28" s="161">
        <f>Gasket!AJ28+'L-lever'!AJ28+Proj.2!AJ28+Proj.3!AJ28+Proj.4!AJ28+Proj.5!AJ28+'42 78'!AJ28+'42 79'!AJ28+'42 80'!AJ28+Proj.9!AJ28+'42 82'!AJ28+'42 83'!AJ28+'42 84'!AJ28</f>
        <v>0</v>
      </c>
      <c r="AK28" s="462">
        <f t="shared" si="24"/>
        <v>0</v>
      </c>
      <c r="AL28" s="161">
        <f>Gasket!AL28+'L-lever'!AL28+Proj.2!AL28+Proj.3!AL28+Proj.4!AL28+Proj.5!AL28+'42 78'!AL28+'42 79'!AL28+'42 80'!AL28+Proj.9!AL28+'42 82'!AL28+'42 83'!AL28+'42 84'!AL28</f>
        <v>0</v>
      </c>
      <c r="AM28" s="161">
        <f>Gasket!AM28+'L-lever'!AM28+Proj.2!AM28+Proj.3!AM28+Proj.4!AM28+Proj.5!AM28+'42 78'!AM28+'42 79'!AM28+'42 80'!AM28+Proj.9!AM28+'42 82'!AM28+'42 83'!AM28+'42 84'!AM28</f>
        <v>0</v>
      </c>
      <c r="AN28" s="444">
        <f t="shared" si="25"/>
        <v>0</v>
      </c>
      <c r="AO28" s="404">
        <f t="shared" si="26"/>
        <v>0</v>
      </c>
      <c r="AP28" s="161">
        <f t="shared" si="27"/>
        <v>0</v>
      </c>
      <c r="AQ28" s="161">
        <f t="shared" si="28"/>
        <v>0</v>
      </c>
      <c r="AR28" s="168">
        <f>Gasket!AR28+'L-lever'!AR28+Proj.2!AR28+Proj.3!AR28+Proj.4!AR28+Proj.5!AR28+'42 78'!AR28+'42 79'!AR28+'42 80'!AR28+Proj.9!AR28+'42 82'!AR28+'42 83'!AR28+'42 84'!AR28</f>
        <v>0</v>
      </c>
      <c r="AS28" s="161">
        <f>Gasket!AS28+'L-lever'!AS28+Proj.2!AS28+Proj.3!AS28+Proj.4!AS28+Proj.5!AS28+'42 78'!AS28+'42 79'!AS28+'42 80'!AS28+Proj.9!AS28+'42 82'!AS28+'42 83'!AS28+'42 84'!AS28</f>
        <v>0</v>
      </c>
      <c r="AT28" s="462">
        <f t="shared" si="29"/>
        <v>0</v>
      </c>
      <c r="AU28" s="161">
        <f>Gasket!AU28+'L-lever'!AU28+Proj.2!AU28+Proj.3!AU28+Proj.4!AU28+Proj.5!AU28+'42 78'!AU28+'42 79'!AU28+'42 80'!AU28+Proj.9!AU28+'42 82'!AU28+'42 83'!AU28+'42 84'!AU28</f>
        <v>0</v>
      </c>
      <c r="AV28" s="161">
        <f>Gasket!AV28+'L-lever'!AV28+Proj.2!AV28+Proj.3!AV28+Proj.4!AV28+Proj.5!AV28+'42 78'!AV28+'42 79'!AV28+'42 80'!AV28+Proj.9!AV28+'42 82'!AV28+'42 83'!AV28+'42 84'!AV28</f>
        <v>0</v>
      </c>
      <c r="AW28" s="448">
        <f t="shared" si="30"/>
        <v>0</v>
      </c>
      <c r="AX28" s="161">
        <f>Gasket!AX28+'L-lever'!AX28+Proj.2!AX28+Proj.3!AX28+Proj.4!AX28+Proj.5!AX28+'42 78'!AX28+'42 79'!AX28+'42 80'!AX28+Proj.9!AX28+'42 82'!AX28+'42 83'!AX28+'42 84'!AX28</f>
        <v>0</v>
      </c>
      <c r="AY28" s="352">
        <f>Gasket!AY28+'L-lever'!AY28+Proj.2!AY28+Proj.3!AY28+Proj.4!AY28+Proj.5!AY28+'42 78'!AY28+'42 79'!AY28+'42 80'!AY28+Proj.9!AY28+'42 82'!AY28+'42 83'!AY28+'42 84'!AY28</f>
        <v>0</v>
      </c>
      <c r="AZ28" s="444">
        <f t="shared" si="31"/>
        <v>0</v>
      </c>
      <c r="BA28" s="359">
        <f t="shared" si="32"/>
        <v>0</v>
      </c>
      <c r="BB28" s="364">
        <f t="shared" si="33"/>
        <v>0</v>
      </c>
      <c r="BC28" s="364">
        <f t="shared" si="34"/>
        <v>0</v>
      </c>
      <c r="BD28" s="371">
        <f t="shared" si="35"/>
        <v>0</v>
      </c>
      <c r="BE28" s="372">
        <f t="shared" si="36"/>
        <v>0</v>
      </c>
      <c r="BF28" s="372">
        <f t="shared" si="37"/>
        <v>0</v>
      </c>
      <c r="BG28" s="381">
        <f t="shared" si="38"/>
        <v>0</v>
      </c>
      <c r="BH28" s="372">
        <f t="shared" si="39"/>
        <v>0</v>
      </c>
      <c r="BI28" s="372">
        <f t="shared" si="40"/>
        <v>0</v>
      </c>
      <c r="BJ28" s="436"/>
    </row>
    <row r="29" spans="1:62" s="149" customFormat="1" ht="30" customHeight="1">
      <c r="A29" s="40">
        <f t="shared" si="41"/>
        <v>23</v>
      </c>
      <c r="B29" s="197">
        <v>51405</v>
      </c>
      <c r="C29" s="198" t="s">
        <v>18</v>
      </c>
      <c r="D29" s="151" t="s">
        <v>60</v>
      </c>
      <c r="E29" s="168">
        <f>Gasket!E29+'L-lever'!E29+Proj.2!E29+Proj.3!E29+Proj.4!E29+Proj.5!E29+'42 78'!E29+'42 79'!E29+'42 80'!E29+Proj.9!E29+'42 82'!E29+'42 83'!E29+'42 84'!E29</f>
        <v>90752.75</v>
      </c>
      <c r="F29" s="161">
        <f>Gasket!F29+'L-lever'!F29+Proj.2!F29+Proj.3!F29+Proj.4!F29+Proj.5!F29+'42 78'!F29+'42 79'!F29+'42 80'!F29+Proj.9!F29+'42 82'!F29+'42 83'!F29+'42 84'!F29</f>
        <v>71061.25</v>
      </c>
      <c r="G29" s="448">
        <f t="shared" si="8"/>
        <v>19691.5</v>
      </c>
      <c r="H29" s="161">
        <f>Gasket!H29+'L-lever'!H29+Proj.2!H29+Proj.3!H29+Proj.4!H29+Proj.5!H29+'42 78'!H29+'42 79'!H29+'42 80'!H29+Proj.9!H29+'42 82'!H29+'42 83'!H29+'42 84'!H29</f>
        <v>92084</v>
      </c>
      <c r="I29" s="161">
        <f>Gasket!I29+'L-lever'!I29+Proj.2!I29+Proj.3!I29+Proj.4!I29+Proj.5!I29+'42 78'!I29+'42 79'!I29+'42 80'!I29+Proj.9!I29+'42 82'!I29+'42 83'!I29+'42 84'!I29</f>
        <v>99441.9</v>
      </c>
      <c r="J29" s="448">
        <f t="shared" si="9"/>
        <v>-7357.8999999999942</v>
      </c>
      <c r="K29" s="161">
        <f>Gasket!K29+'L-lever'!K29+Proj.2!K29+Proj.3!K29+Proj.4!K29+Proj.5!K29+'42 78'!K29+'42 79'!K29+'42 80'!K29+Proj.9!K29+'42 82'!K29+'42 83'!K29+'42 84'!K29</f>
        <v>91508.9</v>
      </c>
      <c r="L29" s="161">
        <f>Gasket!L29+'L-lever'!L29+Proj.2!L29+Proj.3!L29+Proj.4!L29+Proj.5!L29+'42 78'!L29+'42 79'!L29+'42 80'!L29+Proj.9!L29+'42 82'!L29+'42 83'!L29+'42 84'!L29</f>
        <v>92159</v>
      </c>
      <c r="M29" s="444">
        <f t="shared" si="10"/>
        <v>-650.10000000000582</v>
      </c>
      <c r="N29" s="404">
        <f t="shared" si="11"/>
        <v>274345.65000000002</v>
      </c>
      <c r="O29" s="161">
        <f t="shared" si="12"/>
        <v>262662.15000000002</v>
      </c>
      <c r="P29" s="403">
        <f t="shared" si="13"/>
        <v>11683.5</v>
      </c>
      <c r="Q29" s="168">
        <f>Gasket!Q29+'L-lever'!Q29+Proj.2!Q29+Proj.3!Q29+Proj.4!Q29+Proj.5!Q29+'42 78'!Q29+'42 79'!Q29+'42 80'!Q29+Proj.9!Q29+'42 82'!Q29+'42 83'!Q29+'42 84'!Q29</f>
        <v>94256.6</v>
      </c>
      <c r="R29" s="161">
        <f>Gasket!R29+'L-lever'!R29+Proj.2!R29+Proj.3!R29+Proj.4!R29+Proj.5!R29+'42 78'!R29+'42 79'!R29+'42 80'!R29+Proj.9!R29+'42 82'!R29+'42 83'!R29+'42 84'!R29</f>
        <v>80490.350000000006</v>
      </c>
      <c r="S29" s="448">
        <f t="shared" si="14"/>
        <v>13766.25</v>
      </c>
      <c r="T29" s="161">
        <f>Gasket!T29+'L-lever'!T29+Proj.2!T29+Proj.3!T29+Proj.4!T29+Proj.5!T29+'42 78'!T29+'42 79'!T29+'42 80'!T29+Proj.9!T29+'42 82'!T29+'42 83'!T29+'42 84'!T29</f>
        <v>91764.5</v>
      </c>
      <c r="U29" s="161">
        <f>Gasket!U29+'L-lever'!U29+Proj.2!U29+Proj.3!U29+Proj.4!U29+Proj.5!U29+'42 78'!U29+'42 79'!U29+'42 80'!U29+Proj.9!U29+'42 82'!U29+'42 83'!U29+'42 84'!U29</f>
        <v>0</v>
      </c>
      <c r="V29" s="448">
        <f t="shared" si="15"/>
        <v>91764.5</v>
      </c>
      <c r="W29" s="161">
        <f>Gasket!W29+'L-lever'!W29+Proj.2!W29+Proj.3!W29+Proj.4!W29+Proj.5!W29+'42 78'!W29+'42 79'!W29+'42 80'!W29+Proj.9!W29+'42 82'!W29+'42 83'!W29+'42 84'!W29</f>
        <v>93053.150000000009</v>
      </c>
      <c r="X29" s="161">
        <f>Gasket!X29+'L-lever'!X29+Proj.2!X29+Proj.3!X29+Proj.4!X29+Proj.5!X29+'42 78'!X29+'42 79'!X29+'42 80'!X29+Proj.9!X29+'42 82'!X29+'42 83'!X29+'42 84'!X29</f>
        <v>0</v>
      </c>
      <c r="Y29" s="444">
        <f t="shared" si="16"/>
        <v>93053.150000000009</v>
      </c>
      <c r="Z29" s="168">
        <f t="shared" si="17"/>
        <v>279074.25</v>
      </c>
      <c r="AA29" s="161">
        <f t="shared" si="18"/>
        <v>80490.350000000006</v>
      </c>
      <c r="AB29" s="403">
        <f t="shared" si="19"/>
        <v>198583.9</v>
      </c>
      <c r="AC29" s="404">
        <f t="shared" si="20"/>
        <v>553419.9</v>
      </c>
      <c r="AD29" s="161">
        <f t="shared" si="21"/>
        <v>343152.5</v>
      </c>
      <c r="AE29" s="403">
        <f t="shared" si="22"/>
        <v>210267.40000000002</v>
      </c>
      <c r="AF29" s="168">
        <f>Gasket!AF29+'L-lever'!AF29+Proj.2!AF29+Proj.3!AF29+Proj.4!AF29+Proj.5!AF29+'42 78'!AF29+'42 79'!AF29+'42 80'!AF29+Proj.9!AF29+'42 82'!AF29+'42 83'!AF29+'42 84'!AF29</f>
        <v>93415.25</v>
      </c>
      <c r="AG29" s="161">
        <f>Gasket!AG29+'L-lever'!AG29+Proj.2!AG29+Proj.3!AG29+Proj.4!AG29+Proj.5!AG29+'42 78'!AG29+'42 79'!AG29+'42 80'!AG29+Proj.9!AG29+'42 82'!AG29+'42 83'!AG29+'42 84'!AG29</f>
        <v>0</v>
      </c>
      <c r="AH29" s="462">
        <f t="shared" si="23"/>
        <v>93415.25</v>
      </c>
      <c r="AI29" s="161">
        <f>Gasket!AI29+'L-lever'!AI29+Proj.2!AI29+Proj.3!AI29+Proj.4!AI29+Proj.5!AI29+'42 78'!AI29+'42 79'!AI29+'42 80'!AI29+Proj.9!AI29+'42 82'!AI29+'42 83'!AI29+'42 84'!AI29</f>
        <v>95332.25</v>
      </c>
      <c r="AJ29" s="161">
        <f>Gasket!AJ29+'L-lever'!AJ29+Proj.2!AJ29+Proj.3!AJ29+Proj.4!AJ29+Proj.5!AJ29+'42 78'!AJ29+'42 79'!AJ29+'42 80'!AJ29+Proj.9!AJ29+'42 82'!AJ29+'42 83'!AJ29+'42 84'!AJ29</f>
        <v>0</v>
      </c>
      <c r="AK29" s="462">
        <f t="shared" si="24"/>
        <v>95332.25</v>
      </c>
      <c r="AL29" s="161">
        <f>Gasket!AL29+'L-lever'!AL29+Proj.2!AL29+Proj.3!AL29+Proj.4!AL29+Proj.5!AL29+'42 78'!AL29+'42 79'!AL29+'42 80'!AL29+Proj.9!AL29+'42 82'!AL29+'42 83'!AL29+'42 84'!AL29</f>
        <v>95918</v>
      </c>
      <c r="AM29" s="161">
        <f>Gasket!AM29+'L-lever'!AM29+Proj.2!AM29+Proj.3!AM29+Proj.4!AM29+Proj.5!AM29+'42 78'!AM29+'42 79'!AM29+'42 80'!AM29+Proj.9!AM29+'42 82'!AM29+'42 83'!AM29+'42 84'!AM29</f>
        <v>0</v>
      </c>
      <c r="AN29" s="444">
        <f t="shared" si="25"/>
        <v>95918</v>
      </c>
      <c r="AO29" s="404">
        <f t="shared" si="26"/>
        <v>284665.5</v>
      </c>
      <c r="AP29" s="161">
        <f t="shared" si="27"/>
        <v>0</v>
      </c>
      <c r="AQ29" s="161">
        <f t="shared" si="28"/>
        <v>284665.5</v>
      </c>
      <c r="AR29" s="168">
        <f>Gasket!AR29+'L-lever'!AR29+Proj.2!AR29+Proj.3!AR29+Proj.4!AR29+Proj.5!AR29+'42 78'!AR29+'42 79'!AR29+'42 80'!AR29+Proj.9!AR29+'42 82'!AR29+'42 83'!AR29+'42 84'!AR29</f>
        <v>94671.950000000012</v>
      </c>
      <c r="AS29" s="161">
        <f>Gasket!AS29+'L-lever'!AS29+Proj.2!AS29+Proj.3!AS29+Proj.4!AS29+Proj.5!AS29+'42 78'!AS29+'42 79'!AS29+'42 80'!AS29+Proj.9!AS29+'42 82'!AS29+'42 83'!AS29+'42 84'!AS29</f>
        <v>0</v>
      </c>
      <c r="AT29" s="462">
        <f t="shared" si="29"/>
        <v>94671.950000000012</v>
      </c>
      <c r="AU29" s="161">
        <f>Gasket!AU29+'L-lever'!AU29+Proj.2!AU29+Proj.3!AU29+Proj.4!AU29+Proj.5!AU29+'42 78'!AU29+'42 79'!AU29+'42 80'!AU29+Proj.9!AU29+'42 82'!AU29+'42 83'!AU29+'42 84'!AU29</f>
        <v>93660.200000000012</v>
      </c>
      <c r="AV29" s="161">
        <f>Gasket!AV29+'L-lever'!AV29+Proj.2!AV29+Proj.3!AV29+Proj.4!AV29+Proj.5!AV29+'42 78'!AV29+'42 79'!AV29+'42 80'!AV29+Proj.9!AV29+'42 82'!AV29+'42 83'!AV29+'42 84'!AV29</f>
        <v>0</v>
      </c>
      <c r="AW29" s="448">
        <f t="shared" si="30"/>
        <v>93660.200000000012</v>
      </c>
      <c r="AX29" s="161">
        <f>Gasket!AX29+'L-lever'!AX29+Proj.2!AX29+Proj.3!AX29+Proj.4!AX29+Proj.5!AX29+'42 78'!AX29+'42 79'!AX29+'42 80'!AX29+Proj.9!AX29+'42 82'!AX29+'42 83'!AX29+'42 84'!AX29</f>
        <v>95619.800000000017</v>
      </c>
      <c r="AY29" s="352">
        <f>Gasket!AY29+'L-lever'!AY29+Proj.2!AY29+Proj.3!AY29+Proj.4!AY29+Proj.5!AY29+'42 78'!AY29+'42 79'!AY29+'42 80'!AY29+Proj.9!AY29+'42 82'!AY29+'42 83'!AY29+'42 84'!AY29</f>
        <v>0</v>
      </c>
      <c r="AZ29" s="444">
        <f t="shared" si="31"/>
        <v>95619.800000000017</v>
      </c>
      <c r="BA29" s="359">
        <f t="shared" si="32"/>
        <v>283951.95000000007</v>
      </c>
      <c r="BB29" s="364">
        <f t="shared" si="33"/>
        <v>0</v>
      </c>
      <c r="BC29" s="364">
        <f t="shared" si="34"/>
        <v>283951.95000000007</v>
      </c>
      <c r="BD29" s="371">
        <f t="shared" si="35"/>
        <v>568617.45000000007</v>
      </c>
      <c r="BE29" s="372">
        <f t="shared" si="36"/>
        <v>0</v>
      </c>
      <c r="BF29" s="372">
        <f t="shared" si="37"/>
        <v>568617.45000000007</v>
      </c>
      <c r="BG29" s="381">
        <f t="shared" si="38"/>
        <v>1122037.3500000001</v>
      </c>
      <c r="BH29" s="372">
        <f t="shared" si="39"/>
        <v>343152.5</v>
      </c>
      <c r="BI29" s="372">
        <f t="shared" si="40"/>
        <v>778884.85000000009</v>
      </c>
      <c r="BJ29" s="436"/>
    </row>
    <row r="30" spans="1:62" s="149" customFormat="1" ht="30" customHeight="1">
      <c r="A30" s="40">
        <f t="shared" si="41"/>
        <v>24</v>
      </c>
      <c r="B30" s="197">
        <v>51406</v>
      </c>
      <c r="C30" s="198" t="s">
        <v>19</v>
      </c>
      <c r="D30" s="151" t="s">
        <v>61</v>
      </c>
      <c r="E30" s="168">
        <f>Gasket!E30+'L-lever'!E30+Proj.2!E30+Proj.3!E30+Proj.4!E30+Proj.5!E30+'42 78'!E30+'42 79'!E30+'42 80'!E30+Proj.9!E30+'42 82'!E30+'42 83'!E30+'42 84'!E30</f>
        <v>0</v>
      </c>
      <c r="F30" s="161">
        <f>Gasket!F30+'L-lever'!F30+Proj.2!F30+Proj.3!F30+Proj.4!F30+Proj.5!F30+'42 78'!F30+'42 79'!F30+'42 80'!F30+Proj.9!F30+'42 82'!F30+'42 83'!F30+'42 84'!F30</f>
        <v>0</v>
      </c>
      <c r="G30" s="448">
        <f t="shared" si="8"/>
        <v>0</v>
      </c>
      <c r="H30" s="161">
        <f>Gasket!H30+'L-lever'!H30+Proj.2!H30+Proj.3!H30+Proj.4!H30+Proj.5!H30+'42 78'!H30+'42 79'!H30+'42 80'!H30+Proj.9!H30+'42 82'!H30+'42 83'!H30+'42 84'!H30</f>
        <v>0</v>
      </c>
      <c r="I30" s="161">
        <f>Gasket!I30+'L-lever'!I30+Proj.2!I30+Proj.3!I30+Proj.4!I30+Proj.5!I30+'42 78'!I30+'42 79'!I30+'42 80'!I30+Proj.9!I30+'42 82'!I30+'42 83'!I30+'42 84'!I30</f>
        <v>0</v>
      </c>
      <c r="J30" s="448">
        <f t="shared" si="9"/>
        <v>0</v>
      </c>
      <c r="K30" s="161">
        <f>Gasket!K30+'L-lever'!K30+Proj.2!K30+Proj.3!K30+Proj.4!K30+Proj.5!K30+'42 78'!K30+'42 79'!K30+'42 80'!K30+Proj.9!K30+'42 82'!K30+'42 83'!K30+'42 84'!K30</f>
        <v>0</v>
      </c>
      <c r="L30" s="161">
        <f>Gasket!L30+'L-lever'!L30+Proj.2!L30+Proj.3!L30+Proj.4!L30+Proj.5!L30+'42 78'!L30+'42 79'!L30+'42 80'!L30+Proj.9!L30+'42 82'!L30+'42 83'!L30+'42 84'!L30</f>
        <v>0</v>
      </c>
      <c r="M30" s="444">
        <f t="shared" si="10"/>
        <v>0</v>
      </c>
      <c r="N30" s="404">
        <f t="shared" si="11"/>
        <v>0</v>
      </c>
      <c r="O30" s="161">
        <f t="shared" si="12"/>
        <v>0</v>
      </c>
      <c r="P30" s="403">
        <f t="shared" si="13"/>
        <v>0</v>
      </c>
      <c r="Q30" s="168">
        <f>Gasket!Q30+'L-lever'!Q30+Proj.2!Q30+Proj.3!Q30+Proj.4!Q30+Proj.5!Q30+'42 78'!Q30+'42 79'!Q30+'42 80'!Q30+Proj.9!Q30+'42 82'!Q30+'42 83'!Q30+'42 84'!Q30</f>
        <v>0</v>
      </c>
      <c r="R30" s="161">
        <f>Gasket!R30+'L-lever'!R30+Proj.2!R30+Proj.3!R30+Proj.4!R30+Proj.5!R30+'42 78'!R30+'42 79'!R30+'42 80'!R30+Proj.9!R30+'42 82'!R30+'42 83'!R30+'42 84'!R30</f>
        <v>0</v>
      </c>
      <c r="S30" s="448">
        <f t="shared" si="14"/>
        <v>0</v>
      </c>
      <c r="T30" s="161">
        <f>Gasket!T30+'L-lever'!T30+Proj.2!T30+Proj.3!T30+Proj.4!T30+Proj.5!T30+'42 78'!T30+'42 79'!T30+'42 80'!T30+Proj.9!T30+'42 82'!T30+'42 83'!T30+'42 84'!T30</f>
        <v>0</v>
      </c>
      <c r="U30" s="161">
        <f>Gasket!U30+'L-lever'!U30+Proj.2!U30+Proj.3!U30+Proj.4!U30+Proj.5!U30+'42 78'!U30+'42 79'!U30+'42 80'!U30+Proj.9!U30+'42 82'!U30+'42 83'!U30+'42 84'!U30</f>
        <v>0</v>
      </c>
      <c r="V30" s="448">
        <f t="shared" si="15"/>
        <v>0</v>
      </c>
      <c r="W30" s="161">
        <f>Gasket!W30+'L-lever'!W30+Proj.2!W30+Proj.3!W30+Proj.4!W30+Proj.5!W30+'42 78'!W30+'42 79'!W30+'42 80'!W30+Proj.9!W30+'42 82'!W30+'42 83'!W30+'42 84'!W30</f>
        <v>0</v>
      </c>
      <c r="X30" s="161">
        <f>Gasket!X30+'L-lever'!X30+Proj.2!X30+Proj.3!X30+Proj.4!X30+Proj.5!X30+'42 78'!X30+'42 79'!X30+'42 80'!X30+Proj.9!X30+'42 82'!X30+'42 83'!X30+'42 84'!X30</f>
        <v>0</v>
      </c>
      <c r="Y30" s="444">
        <f t="shared" si="16"/>
        <v>0</v>
      </c>
      <c r="Z30" s="168">
        <f t="shared" si="17"/>
        <v>0</v>
      </c>
      <c r="AA30" s="161">
        <f t="shared" si="18"/>
        <v>0</v>
      </c>
      <c r="AB30" s="403">
        <f t="shared" si="19"/>
        <v>0</v>
      </c>
      <c r="AC30" s="404">
        <f t="shared" si="20"/>
        <v>0</v>
      </c>
      <c r="AD30" s="161">
        <f t="shared" si="21"/>
        <v>0</v>
      </c>
      <c r="AE30" s="403">
        <f t="shared" si="22"/>
        <v>0</v>
      </c>
      <c r="AF30" s="168">
        <f>Gasket!AF30+'L-lever'!AF30+Proj.2!AF30+Proj.3!AF30+Proj.4!AF30+Proj.5!AF30+'42 78'!AF30+'42 79'!AF30+'42 80'!AF30+Proj.9!AF30+'42 82'!AF30+'42 83'!AF30+'42 84'!AF30</f>
        <v>0</v>
      </c>
      <c r="AG30" s="161">
        <f>Gasket!AG30+'L-lever'!AG30+Proj.2!AG30+Proj.3!AG30+Proj.4!AG30+Proj.5!AG30+'42 78'!AG30+'42 79'!AG30+'42 80'!AG30+Proj.9!AG30+'42 82'!AG30+'42 83'!AG30+'42 84'!AG30</f>
        <v>0</v>
      </c>
      <c r="AH30" s="462">
        <f t="shared" si="23"/>
        <v>0</v>
      </c>
      <c r="AI30" s="161">
        <f>Gasket!AI30+'L-lever'!AI30+Proj.2!AI30+Proj.3!AI30+Proj.4!AI30+Proj.5!AI30+'42 78'!AI30+'42 79'!AI30+'42 80'!AI30+Proj.9!AI30+'42 82'!AI30+'42 83'!AI30+'42 84'!AI30</f>
        <v>0</v>
      </c>
      <c r="AJ30" s="161">
        <f>Gasket!AJ30+'L-lever'!AJ30+Proj.2!AJ30+Proj.3!AJ30+Proj.4!AJ30+Proj.5!AJ30+'42 78'!AJ30+'42 79'!AJ30+'42 80'!AJ30+Proj.9!AJ30+'42 82'!AJ30+'42 83'!AJ30+'42 84'!AJ30</f>
        <v>0</v>
      </c>
      <c r="AK30" s="462">
        <f t="shared" si="24"/>
        <v>0</v>
      </c>
      <c r="AL30" s="161">
        <f>Gasket!AL30+'L-lever'!AL30+Proj.2!AL30+Proj.3!AL30+Proj.4!AL30+Proj.5!AL30+'42 78'!AL30+'42 79'!AL30+'42 80'!AL30+Proj.9!AL30+'42 82'!AL30+'42 83'!AL30+'42 84'!AL30</f>
        <v>0</v>
      </c>
      <c r="AM30" s="161">
        <f>Gasket!AM30+'L-lever'!AM30+Proj.2!AM30+Proj.3!AM30+Proj.4!AM30+Proj.5!AM30+'42 78'!AM30+'42 79'!AM30+'42 80'!AM30+Proj.9!AM30+'42 82'!AM30+'42 83'!AM30+'42 84'!AM30</f>
        <v>0</v>
      </c>
      <c r="AN30" s="444">
        <f t="shared" si="25"/>
        <v>0</v>
      </c>
      <c r="AO30" s="404">
        <f t="shared" si="26"/>
        <v>0</v>
      </c>
      <c r="AP30" s="161">
        <f t="shared" si="27"/>
        <v>0</v>
      </c>
      <c r="AQ30" s="161">
        <f t="shared" si="28"/>
        <v>0</v>
      </c>
      <c r="AR30" s="168">
        <f>Gasket!AR30+'L-lever'!AR30+Proj.2!AR30+Proj.3!AR30+Proj.4!AR30+Proj.5!AR30+'42 78'!AR30+'42 79'!AR30+'42 80'!AR30+Proj.9!AR30+'42 82'!AR30+'42 83'!AR30+'42 84'!AR30</f>
        <v>0</v>
      </c>
      <c r="AS30" s="161">
        <f>Gasket!AS30+'L-lever'!AS30+Proj.2!AS30+Proj.3!AS30+Proj.4!AS30+Proj.5!AS30+'42 78'!AS30+'42 79'!AS30+'42 80'!AS30+Proj.9!AS30+'42 82'!AS30+'42 83'!AS30+'42 84'!AS30</f>
        <v>0</v>
      </c>
      <c r="AT30" s="462">
        <f t="shared" si="29"/>
        <v>0</v>
      </c>
      <c r="AU30" s="161">
        <f>Gasket!AU30+'L-lever'!AU30+Proj.2!AU30+Proj.3!AU30+Proj.4!AU30+Proj.5!AU30+'42 78'!AU30+'42 79'!AU30+'42 80'!AU30+Proj.9!AU30+'42 82'!AU30+'42 83'!AU30+'42 84'!AU30</f>
        <v>0</v>
      </c>
      <c r="AV30" s="161">
        <f>Gasket!AV30+'L-lever'!AV30+Proj.2!AV30+Proj.3!AV30+Proj.4!AV30+Proj.5!AV30+'42 78'!AV30+'42 79'!AV30+'42 80'!AV30+Proj.9!AV30+'42 82'!AV30+'42 83'!AV30+'42 84'!AV30</f>
        <v>0</v>
      </c>
      <c r="AW30" s="448">
        <f t="shared" si="30"/>
        <v>0</v>
      </c>
      <c r="AX30" s="161">
        <f>Gasket!AX30+'L-lever'!AX30+Proj.2!AX30+Proj.3!AX30+Proj.4!AX30+Proj.5!AX30+'42 78'!AX30+'42 79'!AX30+'42 80'!AX30+Proj.9!AX30+'42 82'!AX30+'42 83'!AX30+'42 84'!AX30</f>
        <v>0</v>
      </c>
      <c r="AY30" s="352">
        <f>Gasket!AY30+'L-lever'!AY30+Proj.2!AY30+Proj.3!AY30+Proj.4!AY30+Proj.5!AY30+'42 78'!AY30+'42 79'!AY30+'42 80'!AY30+Proj.9!AY30+'42 82'!AY30+'42 83'!AY30+'42 84'!AY30</f>
        <v>0</v>
      </c>
      <c r="AZ30" s="444">
        <f t="shared" si="31"/>
        <v>0</v>
      </c>
      <c r="BA30" s="359">
        <f t="shared" si="32"/>
        <v>0</v>
      </c>
      <c r="BB30" s="364">
        <f t="shared" si="33"/>
        <v>0</v>
      </c>
      <c r="BC30" s="364">
        <f t="shared" si="34"/>
        <v>0</v>
      </c>
      <c r="BD30" s="371">
        <f t="shared" si="35"/>
        <v>0</v>
      </c>
      <c r="BE30" s="372">
        <f t="shared" si="36"/>
        <v>0</v>
      </c>
      <c r="BF30" s="372">
        <f t="shared" si="37"/>
        <v>0</v>
      </c>
      <c r="BG30" s="381">
        <f t="shared" si="38"/>
        <v>0</v>
      </c>
      <c r="BH30" s="372">
        <f t="shared" si="39"/>
        <v>0</v>
      </c>
      <c r="BI30" s="372">
        <f t="shared" si="40"/>
        <v>0</v>
      </c>
      <c r="BJ30" s="436"/>
    </row>
    <row r="31" spans="1:62" s="149" customFormat="1" ht="30" customHeight="1">
      <c r="A31" s="40">
        <f t="shared" si="41"/>
        <v>25</v>
      </c>
      <c r="B31" s="197">
        <v>51407</v>
      </c>
      <c r="C31" s="198" t="s">
        <v>20</v>
      </c>
      <c r="D31" s="151" t="s">
        <v>62</v>
      </c>
      <c r="E31" s="168">
        <f>Gasket!E31+'L-lever'!E31+Proj.2!E31+Proj.3!E31+Proj.4!E31+Proj.5!E31+'42 78'!E31+'42 79'!E31+'42 80'!E31+Proj.9!E31+'42 82'!E31+'42 83'!E31+'42 84'!E31</f>
        <v>0</v>
      </c>
      <c r="F31" s="161">
        <f>Gasket!F31+'L-lever'!F31+Proj.2!F31+Proj.3!F31+Proj.4!F31+Proj.5!F31+'42 78'!F31+'42 79'!F31+'42 80'!F31+Proj.9!F31+'42 82'!F31+'42 83'!F31+'42 84'!F31</f>
        <v>0</v>
      </c>
      <c r="G31" s="448">
        <f t="shared" si="8"/>
        <v>0</v>
      </c>
      <c r="H31" s="161">
        <f>Gasket!H31+'L-lever'!H31+Proj.2!H31+Proj.3!H31+Proj.4!H31+Proj.5!H31+'42 78'!H31+'42 79'!H31+'42 80'!H31+Proj.9!H31+'42 82'!H31+'42 83'!H31+'42 84'!H31</f>
        <v>0</v>
      </c>
      <c r="I31" s="161">
        <f>Gasket!I31+'L-lever'!I31+Proj.2!I31+Proj.3!I31+Proj.4!I31+Proj.5!I31+'42 78'!I31+'42 79'!I31+'42 80'!I31+Proj.9!I31+'42 82'!I31+'42 83'!I31+'42 84'!I31</f>
        <v>0</v>
      </c>
      <c r="J31" s="448">
        <f t="shared" si="9"/>
        <v>0</v>
      </c>
      <c r="K31" s="161">
        <f>Gasket!K31+'L-lever'!K31+Proj.2!K31+Proj.3!K31+Proj.4!K31+Proj.5!K31+'42 78'!K31+'42 79'!K31+'42 80'!K31+Proj.9!K31+'42 82'!K31+'42 83'!K31+'42 84'!K31</f>
        <v>0</v>
      </c>
      <c r="L31" s="161">
        <f>Gasket!L31+'L-lever'!L31+Proj.2!L31+Proj.3!L31+Proj.4!L31+Proj.5!L31+'42 78'!L31+'42 79'!L31+'42 80'!L31+Proj.9!L31+'42 82'!L31+'42 83'!L31+'42 84'!L31</f>
        <v>0</v>
      </c>
      <c r="M31" s="444">
        <f t="shared" si="10"/>
        <v>0</v>
      </c>
      <c r="N31" s="404">
        <f t="shared" si="11"/>
        <v>0</v>
      </c>
      <c r="O31" s="161">
        <f t="shared" si="12"/>
        <v>0</v>
      </c>
      <c r="P31" s="403">
        <f t="shared" si="13"/>
        <v>0</v>
      </c>
      <c r="Q31" s="168">
        <f>Gasket!Q31+'L-lever'!Q31+Proj.2!Q31+Proj.3!Q31+Proj.4!Q31+Proj.5!Q31+'42 78'!Q31+'42 79'!Q31+'42 80'!Q31+Proj.9!Q31+'42 82'!Q31+'42 83'!Q31+'42 84'!Q31</f>
        <v>0</v>
      </c>
      <c r="R31" s="161">
        <f>Gasket!R31+'L-lever'!R31+Proj.2!R31+Proj.3!R31+Proj.4!R31+Proj.5!R31+'42 78'!R31+'42 79'!R31+'42 80'!R31+Proj.9!R31+'42 82'!R31+'42 83'!R31+'42 84'!R31</f>
        <v>0</v>
      </c>
      <c r="S31" s="448">
        <f t="shared" si="14"/>
        <v>0</v>
      </c>
      <c r="T31" s="161">
        <f>Gasket!T31+'L-lever'!T31+Proj.2!T31+Proj.3!T31+Proj.4!T31+Proj.5!T31+'42 78'!T31+'42 79'!T31+'42 80'!T31+Proj.9!T31+'42 82'!T31+'42 83'!T31+'42 84'!T31</f>
        <v>0</v>
      </c>
      <c r="U31" s="161">
        <f>Gasket!U31+'L-lever'!U31+Proj.2!U31+Proj.3!U31+Proj.4!U31+Proj.5!U31+'42 78'!U31+'42 79'!U31+'42 80'!U31+Proj.9!U31+'42 82'!U31+'42 83'!U31+'42 84'!U31</f>
        <v>0</v>
      </c>
      <c r="V31" s="448">
        <f t="shared" si="15"/>
        <v>0</v>
      </c>
      <c r="W31" s="161">
        <f>Gasket!W31+'L-lever'!W31+Proj.2!W31+Proj.3!W31+Proj.4!W31+Proj.5!W31+'42 78'!W31+'42 79'!W31+'42 80'!W31+Proj.9!W31+'42 82'!W31+'42 83'!W31+'42 84'!W31</f>
        <v>0</v>
      </c>
      <c r="X31" s="161">
        <f>Gasket!X31+'L-lever'!X31+Proj.2!X31+Proj.3!X31+Proj.4!X31+Proj.5!X31+'42 78'!X31+'42 79'!X31+'42 80'!X31+Proj.9!X31+'42 82'!X31+'42 83'!X31+'42 84'!X31</f>
        <v>0</v>
      </c>
      <c r="Y31" s="444">
        <f t="shared" si="16"/>
        <v>0</v>
      </c>
      <c r="Z31" s="168">
        <f t="shared" si="17"/>
        <v>0</v>
      </c>
      <c r="AA31" s="161">
        <f t="shared" si="18"/>
        <v>0</v>
      </c>
      <c r="AB31" s="403">
        <f t="shared" si="19"/>
        <v>0</v>
      </c>
      <c r="AC31" s="404">
        <f t="shared" si="20"/>
        <v>0</v>
      </c>
      <c r="AD31" s="161">
        <f t="shared" si="21"/>
        <v>0</v>
      </c>
      <c r="AE31" s="403">
        <f t="shared" si="22"/>
        <v>0</v>
      </c>
      <c r="AF31" s="168">
        <f>Gasket!AF31+'L-lever'!AF31+Proj.2!AF31+Proj.3!AF31+Proj.4!AF31+Proj.5!AF31+'42 78'!AF31+'42 79'!AF31+'42 80'!AF31+Proj.9!AF31+'42 82'!AF31+'42 83'!AF31+'42 84'!AF31</f>
        <v>0</v>
      </c>
      <c r="AG31" s="161">
        <f>Gasket!AG31+'L-lever'!AG31+Proj.2!AG31+Proj.3!AG31+Proj.4!AG31+Proj.5!AG31+'42 78'!AG31+'42 79'!AG31+'42 80'!AG31+Proj.9!AG31+'42 82'!AG31+'42 83'!AG31+'42 84'!AG31</f>
        <v>0</v>
      </c>
      <c r="AH31" s="462">
        <f t="shared" si="23"/>
        <v>0</v>
      </c>
      <c r="AI31" s="161">
        <f>Gasket!AI31+'L-lever'!AI31+Proj.2!AI31+Proj.3!AI31+Proj.4!AI31+Proj.5!AI31+'42 78'!AI31+'42 79'!AI31+'42 80'!AI31+Proj.9!AI31+'42 82'!AI31+'42 83'!AI31+'42 84'!AI31</f>
        <v>0</v>
      </c>
      <c r="AJ31" s="161">
        <f>Gasket!AJ31+'L-lever'!AJ31+Proj.2!AJ31+Proj.3!AJ31+Proj.4!AJ31+Proj.5!AJ31+'42 78'!AJ31+'42 79'!AJ31+'42 80'!AJ31+Proj.9!AJ31+'42 82'!AJ31+'42 83'!AJ31+'42 84'!AJ31</f>
        <v>0</v>
      </c>
      <c r="AK31" s="462">
        <f t="shared" si="24"/>
        <v>0</v>
      </c>
      <c r="AL31" s="161">
        <f>Gasket!AL31+'L-lever'!AL31+Proj.2!AL31+Proj.3!AL31+Proj.4!AL31+Proj.5!AL31+'42 78'!AL31+'42 79'!AL31+'42 80'!AL31+Proj.9!AL31+'42 82'!AL31+'42 83'!AL31+'42 84'!AL31</f>
        <v>0</v>
      </c>
      <c r="AM31" s="161">
        <f>Gasket!AM31+'L-lever'!AM31+Proj.2!AM31+Proj.3!AM31+Proj.4!AM31+Proj.5!AM31+'42 78'!AM31+'42 79'!AM31+'42 80'!AM31+Proj.9!AM31+'42 82'!AM31+'42 83'!AM31+'42 84'!AM31</f>
        <v>0</v>
      </c>
      <c r="AN31" s="444">
        <f t="shared" si="25"/>
        <v>0</v>
      </c>
      <c r="AO31" s="404">
        <f t="shared" si="26"/>
        <v>0</v>
      </c>
      <c r="AP31" s="161">
        <f t="shared" si="27"/>
        <v>0</v>
      </c>
      <c r="AQ31" s="161">
        <f t="shared" si="28"/>
        <v>0</v>
      </c>
      <c r="AR31" s="168">
        <f>Gasket!AR31+'L-lever'!AR31+Proj.2!AR31+Proj.3!AR31+Proj.4!AR31+Proj.5!AR31+'42 78'!AR31+'42 79'!AR31+'42 80'!AR31+Proj.9!AR31+'42 82'!AR31+'42 83'!AR31+'42 84'!AR31</f>
        <v>0</v>
      </c>
      <c r="AS31" s="161">
        <f>Gasket!AS31+'L-lever'!AS31+Proj.2!AS31+Proj.3!AS31+Proj.4!AS31+Proj.5!AS31+'42 78'!AS31+'42 79'!AS31+'42 80'!AS31+Proj.9!AS31+'42 82'!AS31+'42 83'!AS31+'42 84'!AS31</f>
        <v>0</v>
      </c>
      <c r="AT31" s="462">
        <f t="shared" si="29"/>
        <v>0</v>
      </c>
      <c r="AU31" s="161">
        <f>Gasket!AU31+'L-lever'!AU31+Proj.2!AU31+Proj.3!AU31+Proj.4!AU31+Proj.5!AU31+'42 78'!AU31+'42 79'!AU31+'42 80'!AU31+Proj.9!AU31+'42 82'!AU31+'42 83'!AU31+'42 84'!AU31</f>
        <v>0</v>
      </c>
      <c r="AV31" s="161">
        <f>Gasket!AV31+'L-lever'!AV31+Proj.2!AV31+Proj.3!AV31+Proj.4!AV31+Proj.5!AV31+'42 78'!AV31+'42 79'!AV31+'42 80'!AV31+Proj.9!AV31+'42 82'!AV31+'42 83'!AV31+'42 84'!AV31</f>
        <v>0</v>
      </c>
      <c r="AW31" s="448">
        <f t="shared" si="30"/>
        <v>0</v>
      </c>
      <c r="AX31" s="161">
        <f>Gasket!AX31+'L-lever'!AX31+Proj.2!AX31+Proj.3!AX31+Proj.4!AX31+Proj.5!AX31+'42 78'!AX31+'42 79'!AX31+'42 80'!AX31+Proj.9!AX31+'42 82'!AX31+'42 83'!AX31+'42 84'!AX31</f>
        <v>0</v>
      </c>
      <c r="AY31" s="352">
        <f>Gasket!AY31+'L-lever'!AY31+Proj.2!AY31+Proj.3!AY31+Proj.4!AY31+Proj.5!AY31+'42 78'!AY31+'42 79'!AY31+'42 80'!AY31+Proj.9!AY31+'42 82'!AY31+'42 83'!AY31+'42 84'!AY31</f>
        <v>0</v>
      </c>
      <c r="AZ31" s="444">
        <f t="shared" si="31"/>
        <v>0</v>
      </c>
      <c r="BA31" s="359">
        <f t="shared" si="32"/>
        <v>0</v>
      </c>
      <c r="BB31" s="364">
        <f t="shared" si="33"/>
        <v>0</v>
      </c>
      <c r="BC31" s="364">
        <f t="shared" si="34"/>
        <v>0</v>
      </c>
      <c r="BD31" s="371">
        <f t="shared" si="35"/>
        <v>0</v>
      </c>
      <c r="BE31" s="372">
        <f t="shared" si="36"/>
        <v>0</v>
      </c>
      <c r="BF31" s="372">
        <f t="shared" si="37"/>
        <v>0</v>
      </c>
      <c r="BG31" s="381">
        <f t="shared" si="38"/>
        <v>0</v>
      </c>
      <c r="BH31" s="372">
        <f t="shared" si="39"/>
        <v>0</v>
      </c>
      <c r="BI31" s="372">
        <f t="shared" si="40"/>
        <v>0</v>
      </c>
      <c r="BJ31" s="436"/>
    </row>
    <row r="32" spans="1:62" s="149" customFormat="1" ht="30" customHeight="1">
      <c r="A32" s="40">
        <f t="shared" si="41"/>
        <v>26</v>
      </c>
      <c r="B32" s="197">
        <v>51408</v>
      </c>
      <c r="C32" s="198" t="s">
        <v>21</v>
      </c>
      <c r="D32" s="151" t="s">
        <v>63</v>
      </c>
      <c r="E32" s="168">
        <f>Gasket!E32+'L-lever'!E32+Proj.2!E32+Proj.3!E32+Proj.4!E32+Proj.5!E32+'42 78'!E32+'42 79'!E32+'42 80'!E32+Proj.9!E32+'42 82'!E32+'42 83'!E32+'42 84'!E32</f>
        <v>519791.29266298487</v>
      </c>
      <c r="F32" s="161">
        <f>Gasket!F32+'L-lever'!F32+Proj.2!F32+Proj.3!F32+Proj.4!F32+Proj.5!F32+'42 78'!F32+'42 79'!F32+'42 80'!F32+Proj.9!F32+'42 82'!F32+'42 83'!F32+'42 84'!F32</f>
        <v>451248.5</v>
      </c>
      <c r="G32" s="448">
        <f t="shared" si="8"/>
        <v>68542.792662984866</v>
      </c>
      <c r="H32" s="161">
        <f>Gasket!H32+'L-lever'!H32+Proj.2!H32+Proj.3!H32+Proj.4!H32+Proj.5!H32+'42 78'!H32+'42 79'!H32+'42 80'!H32+Proj.9!H32+'42 82'!H32+'42 83'!H32+'42 84'!H32</f>
        <v>519791.29266298487</v>
      </c>
      <c r="I32" s="161">
        <f>Gasket!I32+'L-lever'!I32+Proj.2!I32+Proj.3!I32+Proj.4!I32+Proj.5!I32+'42 78'!I32+'42 79'!I32+'42 80'!I32+Proj.9!I32+'42 82'!I32+'42 83'!I32+'42 84'!I32</f>
        <v>738657</v>
      </c>
      <c r="J32" s="448">
        <f t="shared" si="9"/>
        <v>-218865.70733701513</v>
      </c>
      <c r="K32" s="161">
        <f>Gasket!K32+'L-lever'!K32+Proj.2!K32+Proj.3!K32+Proj.4!K32+Proj.5!K32+'42 78'!K32+'42 79'!K32+'42 80'!K32+Proj.9!K32+'42 82'!K32+'42 83'!K32+'42 84'!K32</f>
        <v>519791.29266298487</v>
      </c>
      <c r="L32" s="161">
        <f>Gasket!L32+'L-lever'!L32+Proj.2!L32+Proj.3!L32+Proj.4!L32+Proj.5!L32+'42 78'!L32+'42 79'!L32+'42 80'!L32+Proj.9!L32+'42 82'!L32+'42 83'!L32+'42 84'!L32</f>
        <v>665088</v>
      </c>
      <c r="M32" s="444">
        <f t="shared" si="10"/>
        <v>-145296.70733701513</v>
      </c>
      <c r="N32" s="404">
        <f t="shared" si="11"/>
        <v>1559373.8779889545</v>
      </c>
      <c r="O32" s="161">
        <f t="shared" si="12"/>
        <v>1854993.5</v>
      </c>
      <c r="P32" s="403">
        <f t="shared" si="13"/>
        <v>-295619.62201104546</v>
      </c>
      <c r="Q32" s="168">
        <f>Gasket!Q32+'L-lever'!Q32+Proj.2!Q32+Proj.3!Q32+Proj.4!Q32+Proj.5!Q32+'42 78'!Q32+'42 79'!Q32+'42 80'!Q32+Proj.9!Q32+'42 82'!Q32+'42 83'!Q32+'42 84'!Q32</f>
        <v>525417.70488996594</v>
      </c>
      <c r="R32" s="161">
        <f>Gasket!R32+'L-lever'!R32+Proj.2!R32+Proj.3!R32+Proj.4!R32+Proj.5!R32+'42 78'!R32+'42 79'!R32+'42 80'!R32+Proj.9!R32+'42 82'!R32+'42 83'!R32+'42 84'!R32</f>
        <v>431918</v>
      </c>
      <c r="S32" s="448">
        <f t="shared" si="14"/>
        <v>93499.704889965942</v>
      </c>
      <c r="T32" s="161">
        <f>Gasket!T32+'L-lever'!T32+Proj.2!T32+Proj.3!T32+Proj.4!T32+Proj.5!T32+'42 78'!T32+'42 79'!T32+'42 80'!T32+Proj.9!T32+'42 82'!T32+'42 83'!T32+'42 84'!T32</f>
        <v>539401.64913696586</v>
      </c>
      <c r="U32" s="161">
        <f>Gasket!U32+'L-lever'!U32+Proj.2!U32+Proj.3!U32+Proj.4!U32+Proj.5!U32+'42 78'!U32+'42 79'!U32+'42 80'!U32+Proj.9!U32+'42 82'!U32+'42 83'!U32+'42 84'!U32</f>
        <v>0</v>
      </c>
      <c r="V32" s="448">
        <f t="shared" si="15"/>
        <v>539401.64913696586</v>
      </c>
      <c r="W32" s="161">
        <f>Gasket!W32+'L-lever'!W32+Proj.2!W32+Proj.3!W32+Proj.4!W32+Proj.5!W32+'42 78'!W32+'42 79'!W32+'42 80'!W32+Proj.9!W32+'42 82'!W32+'42 83'!W32+'42 84'!W32</f>
        <v>548537.82604500593</v>
      </c>
      <c r="X32" s="161">
        <f>Gasket!X32+'L-lever'!X32+Proj.2!X32+Proj.3!X32+Proj.4!X32+Proj.5!X32+'42 78'!X32+'42 79'!X32+'42 80'!X32+Proj.9!X32+'42 82'!X32+'42 83'!X32+'42 84'!X32</f>
        <v>0</v>
      </c>
      <c r="Y32" s="444">
        <f t="shared" si="16"/>
        <v>548537.82604500593</v>
      </c>
      <c r="Z32" s="168">
        <f t="shared" si="17"/>
        <v>1613357.1800719379</v>
      </c>
      <c r="AA32" s="161">
        <f t="shared" si="18"/>
        <v>431918</v>
      </c>
      <c r="AB32" s="403">
        <f t="shared" si="19"/>
        <v>1181439.1800719379</v>
      </c>
      <c r="AC32" s="404">
        <f t="shared" si="20"/>
        <v>3172731.0580608924</v>
      </c>
      <c r="AD32" s="161">
        <f t="shared" si="21"/>
        <v>2286911.5</v>
      </c>
      <c r="AE32" s="403">
        <f t="shared" si="22"/>
        <v>885819.55806089239</v>
      </c>
      <c r="AF32" s="168">
        <f>Gasket!AF32+'L-lever'!AF32+Proj.2!AF32+Proj.3!AF32+Proj.4!AF32+Proj.5!AF32+'42 78'!AF32+'42 79'!AF32+'42 80'!AF32+Proj.9!AF32+'42 82'!AF32+'42 83'!AF32+'42 84'!AF32</f>
        <v>586994.48987753689</v>
      </c>
      <c r="AG32" s="161">
        <f>Gasket!AG32+'L-lever'!AG32+Proj.2!AG32+Proj.3!AG32+Proj.4!AG32+Proj.5!AG32+'42 78'!AG32+'42 79'!AG32+'42 80'!AG32+Proj.9!AG32+'42 82'!AG32+'42 83'!AG32+'42 84'!AG32</f>
        <v>0</v>
      </c>
      <c r="AH32" s="462">
        <f t="shared" si="23"/>
        <v>586994.48987753689</v>
      </c>
      <c r="AI32" s="161">
        <f>Gasket!AI32+'L-lever'!AI32+Proj.2!AI32+Proj.3!AI32+Proj.4!AI32+Proj.5!AI32+'42 78'!AI32+'42 79'!AI32+'42 80'!AI32+Proj.9!AI32+'42 82'!AI32+'42 83'!AI32+'42 84'!AI32</f>
        <v>598199.97287162696</v>
      </c>
      <c r="AJ32" s="161">
        <f>Gasket!AJ32+'L-lever'!AJ32+Proj.2!AJ32+Proj.3!AJ32+Proj.4!AJ32+Proj.5!AJ32+'42 78'!AJ32+'42 79'!AJ32+'42 80'!AJ32+Proj.9!AJ32+'42 82'!AJ32+'42 83'!AJ32+'42 84'!AJ32</f>
        <v>0</v>
      </c>
      <c r="AK32" s="462">
        <f t="shared" si="24"/>
        <v>598199.97287162696</v>
      </c>
      <c r="AL32" s="161">
        <f>Gasket!AL32+'L-lever'!AL32+Proj.2!AL32+Proj.3!AL32+Proj.4!AL32+Proj.5!AL32+'42 78'!AL32+'42 79'!AL32+'42 80'!AL32+Proj.9!AL32+'42 82'!AL32+'42 83'!AL32+'42 84'!AL32</f>
        <v>606661.25594879687</v>
      </c>
      <c r="AM32" s="161">
        <f>Gasket!AM32+'L-lever'!AM32+Proj.2!AM32+Proj.3!AM32+Proj.4!AM32+Proj.5!AM32+'42 78'!AM32+'42 79'!AM32+'42 80'!AM32+Proj.9!AM32+'42 82'!AM32+'42 83'!AM32+'42 84'!AM32</f>
        <v>0</v>
      </c>
      <c r="AN32" s="444">
        <f t="shared" si="25"/>
        <v>606661.25594879687</v>
      </c>
      <c r="AO32" s="404">
        <f t="shared" si="26"/>
        <v>1791855.7186979607</v>
      </c>
      <c r="AP32" s="161">
        <f t="shared" si="27"/>
        <v>0</v>
      </c>
      <c r="AQ32" s="161">
        <f t="shared" si="28"/>
        <v>1791855.7186979607</v>
      </c>
      <c r="AR32" s="168">
        <f>Gasket!AR32+'L-lever'!AR32+Proj.2!AR32+Proj.3!AR32+Proj.4!AR32+Proj.5!AR32+'42 78'!AR32+'42 79'!AR32+'42 80'!AR32+Proj.9!AR32+'42 82'!AR32+'42 83'!AR32+'42 84'!AR32</f>
        <v>617592.91345390794</v>
      </c>
      <c r="AS32" s="161">
        <f>Gasket!AS32+'L-lever'!AS32+Proj.2!AS32+Proj.3!AS32+Proj.4!AS32+Proj.5!AS32+'42 78'!AS32+'42 79'!AS32+'42 80'!AS32+Proj.9!AS32+'42 82'!AS32+'42 83'!AS32+'42 84'!AS32</f>
        <v>0</v>
      </c>
      <c r="AT32" s="462">
        <f t="shared" si="29"/>
        <v>617592.91345390794</v>
      </c>
      <c r="AU32" s="161">
        <f>Gasket!AU32+'L-lever'!AU32+Proj.2!AU32+Proj.3!AU32+Proj.4!AU32+Proj.5!AU32+'42 78'!AU32+'42 79'!AU32+'42 80'!AU32+Proj.9!AU32+'42 82'!AU32+'42 83'!AU32+'42 84'!AU32</f>
        <v>617592.91345390794</v>
      </c>
      <c r="AV32" s="161">
        <f>Gasket!AV32+'L-lever'!AV32+Proj.2!AV32+Proj.3!AV32+Proj.4!AV32+Proj.5!AV32+'42 78'!AV32+'42 79'!AV32+'42 80'!AV32+Proj.9!AV32+'42 82'!AV32+'42 83'!AV32+'42 84'!AV32</f>
        <v>0</v>
      </c>
      <c r="AW32" s="448">
        <f t="shared" si="30"/>
        <v>617592.91345390794</v>
      </c>
      <c r="AX32" s="161">
        <f>Gasket!AX32+'L-lever'!AX32+Proj.2!AX32+Proj.3!AX32+Proj.4!AX32+Proj.5!AX32+'42 78'!AX32+'42 79'!AX32+'42 80'!AX32+Proj.9!AX32+'42 82'!AX32+'42 83'!AX32+'42 84'!AX32</f>
        <v>617592.91345390794</v>
      </c>
      <c r="AY32" s="352">
        <f>Gasket!AY32+'L-lever'!AY32+Proj.2!AY32+Proj.3!AY32+Proj.4!AY32+Proj.5!AY32+'42 78'!AY32+'42 79'!AY32+'42 80'!AY32+Proj.9!AY32+'42 82'!AY32+'42 83'!AY32+'42 84'!AY32</f>
        <v>0</v>
      </c>
      <c r="AZ32" s="444">
        <f t="shared" si="31"/>
        <v>617592.91345390794</v>
      </c>
      <c r="BA32" s="359">
        <f t="shared" si="32"/>
        <v>1852778.7403617238</v>
      </c>
      <c r="BB32" s="364">
        <f t="shared" si="33"/>
        <v>0</v>
      </c>
      <c r="BC32" s="364">
        <f t="shared" si="34"/>
        <v>1852778.7403617238</v>
      </c>
      <c r="BD32" s="371">
        <f t="shared" si="35"/>
        <v>3644634.4590596845</v>
      </c>
      <c r="BE32" s="372">
        <f t="shared" si="36"/>
        <v>0</v>
      </c>
      <c r="BF32" s="372">
        <f t="shared" si="37"/>
        <v>3644634.4590596845</v>
      </c>
      <c r="BG32" s="381">
        <f t="shared" si="38"/>
        <v>6817365.5171205774</v>
      </c>
      <c r="BH32" s="372">
        <f t="shared" si="39"/>
        <v>2286911.5</v>
      </c>
      <c r="BI32" s="372">
        <f t="shared" si="40"/>
        <v>4530454.0171205774</v>
      </c>
      <c r="BJ32" s="436"/>
    </row>
    <row r="33" spans="1:62" s="149" customFormat="1" ht="30" customHeight="1">
      <c r="A33" s="40">
        <f t="shared" si="41"/>
        <v>27</v>
      </c>
      <c r="B33" s="197">
        <v>51409</v>
      </c>
      <c r="C33" s="198" t="s">
        <v>22</v>
      </c>
      <c r="D33" s="151" t="s">
        <v>64</v>
      </c>
      <c r="E33" s="168">
        <f>Gasket!E33+'L-lever'!E33+Proj.2!E33+Proj.3!E33+Proj.4!E33+Proj.5!E33+'42 78'!E33+'42 79'!E33+'42 80'!E33+Proj.9!E33+'42 82'!E33+'42 83'!E33+'42 84'!E33</f>
        <v>1081358</v>
      </c>
      <c r="F33" s="161">
        <f>Gasket!F33+'L-lever'!F33+Proj.2!F33+Proj.3!F33+Proj.4!F33+Proj.5!F33+'42 78'!F33+'42 79'!F33+'42 80'!F33+Proj.9!F33+'42 82'!F33+'42 83'!F33+'42 84'!F33</f>
        <v>1148132.24</v>
      </c>
      <c r="G33" s="448">
        <f t="shared" si="8"/>
        <v>-66774.239999999991</v>
      </c>
      <c r="H33" s="161">
        <f>Gasket!H33+'L-lever'!H33+Proj.2!H33+Proj.3!H33+Proj.4!H33+Proj.5!H33+'42 78'!H33+'42 79'!H33+'42 80'!H33+Proj.9!H33+'42 82'!H33+'42 83'!H33+'42 84'!H33</f>
        <v>1078208</v>
      </c>
      <c r="I33" s="161">
        <f>Gasket!I33+'L-lever'!I33+Proj.2!I33+Proj.3!I33+Proj.4!I33+Proj.5!I33+'42 78'!I33+'42 79'!I33+'42 80'!I33+Proj.9!I33+'42 82'!I33+'42 83'!I33+'42 84'!I33</f>
        <v>1127797.81</v>
      </c>
      <c r="J33" s="448">
        <f t="shared" si="9"/>
        <v>-49589.810000000056</v>
      </c>
      <c r="K33" s="161">
        <f>Gasket!K33+'L-lever'!K33+Proj.2!K33+Proj.3!K33+Proj.4!K33+Proj.5!K33+'42 78'!K33+'42 79'!K33+'42 80'!K33+Proj.9!K33+'42 82'!K33+'42 83'!K33+'42 84'!K33</f>
        <v>1068976.8</v>
      </c>
      <c r="L33" s="161">
        <f>Gasket!L33+'L-lever'!L33+Proj.2!L33+Proj.3!L33+Proj.4!L33+Proj.5!L33+'42 78'!L33+'42 79'!L33+'42 80'!L33+Proj.9!L33+'42 82'!L33+'42 83'!L33+'42 84'!L33</f>
        <v>1179639.24</v>
      </c>
      <c r="M33" s="444">
        <f t="shared" si="10"/>
        <v>-110662.43999999994</v>
      </c>
      <c r="N33" s="404">
        <f t="shared" si="11"/>
        <v>3228542.8</v>
      </c>
      <c r="O33" s="161">
        <f t="shared" si="12"/>
        <v>3455569.29</v>
      </c>
      <c r="P33" s="403">
        <f t="shared" si="13"/>
        <v>-227026.49000000022</v>
      </c>
      <c r="Q33" s="168">
        <f>Gasket!Q33+'L-lever'!Q33+Proj.2!Q33+Proj.3!Q33+Proj.4!Q33+Proj.5!Q33+'42 78'!Q33+'42 79'!Q33+'42 80'!Q33+Proj.9!Q33+'42 82'!Q33+'42 83'!Q33+'42 84'!Q33</f>
        <v>1098859.2</v>
      </c>
      <c r="R33" s="161">
        <f>Gasket!R33+'L-lever'!R33+Proj.2!R33+Proj.3!R33+Proj.4!R33+Proj.5!R33+'42 78'!R33+'42 79'!R33+'42 80'!R33+Proj.9!R33+'42 82'!R33+'42 83'!R33+'42 84'!R33</f>
        <v>920022.4</v>
      </c>
      <c r="S33" s="448">
        <f t="shared" si="14"/>
        <v>178836.79999999993</v>
      </c>
      <c r="T33" s="161">
        <f>Gasket!T33+'L-lever'!T33+Proj.2!T33+Proj.3!T33+Proj.4!T33+Proj.5!T33+'42 78'!T33+'42 79'!T33+'42 80'!T33+Proj.9!T33+'42 82'!T33+'42 83'!T33+'42 84'!T33</f>
        <v>1095524</v>
      </c>
      <c r="U33" s="161">
        <f>Gasket!U33+'L-lever'!U33+Proj.2!U33+Proj.3!U33+Proj.4!U33+Proj.5!U33+'42 78'!U33+'42 79'!U33+'42 80'!U33+Proj.9!U33+'42 82'!U33+'42 83'!U33+'42 84'!U33</f>
        <v>0</v>
      </c>
      <c r="V33" s="448">
        <f t="shared" si="15"/>
        <v>1095524</v>
      </c>
      <c r="W33" s="161">
        <f>Gasket!W33+'L-lever'!W33+Proj.2!W33+Proj.3!W33+Proj.4!W33+Proj.5!W33+'42 78'!W33+'42 79'!W33+'42 80'!W33+Proj.9!W33+'42 82'!W33+'42 83'!W33+'42 84'!W33</f>
        <v>1092282.7999999998</v>
      </c>
      <c r="X33" s="161">
        <f>Gasket!X33+'L-lever'!X33+Proj.2!X33+Proj.3!X33+Proj.4!X33+Proj.5!X33+'42 78'!X33+'42 79'!X33+'42 80'!X33+Proj.9!X33+'42 82'!X33+'42 83'!X33+'42 84'!X33</f>
        <v>0</v>
      </c>
      <c r="Y33" s="444">
        <f t="shared" si="16"/>
        <v>1092282.7999999998</v>
      </c>
      <c r="Z33" s="168">
        <f t="shared" si="17"/>
        <v>3286666</v>
      </c>
      <c r="AA33" s="161">
        <f t="shared" si="18"/>
        <v>920022.4</v>
      </c>
      <c r="AB33" s="403">
        <f t="shared" si="19"/>
        <v>2366643.6</v>
      </c>
      <c r="AC33" s="404">
        <f t="shared" si="20"/>
        <v>6515208.7999999998</v>
      </c>
      <c r="AD33" s="161">
        <f t="shared" si="21"/>
        <v>4375591.6900000004</v>
      </c>
      <c r="AE33" s="403">
        <f t="shared" si="22"/>
        <v>2139617.1099999994</v>
      </c>
      <c r="AF33" s="168">
        <f>Gasket!AF33+'L-lever'!AF33+Proj.2!AF33+Proj.3!AF33+Proj.4!AF33+Proj.5!AF33+'42 78'!AF33+'42 79'!AF33+'42 80'!AF33+Proj.9!AF33+'42 82'!AF33+'42 83'!AF33+'42 84'!AF33</f>
        <v>1057058</v>
      </c>
      <c r="AG33" s="161">
        <f>Gasket!AG33+'L-lever'!AG33+Proj.2!AG33+Proj.3!AG33+Proj.4!AG33+Proj.5!AG33+'42 78'!AG33+'42 79'!AG33+'42 80'!AG33+Proj.9!AG33+'42 82'!AG33+'42 83'!AG33+'42 84'!AG33</f>
        <v>0</v>
      </c>
      <c r="AH33" s="462">
        <f t="shared" si="23"/>
        <v>1057058</v>
      </c>
      <c r="AI33" s="161">
        <f>Gasket!AI33+'L-lever'!AI33+Proj.2!AI33+Proj.3!AI33+Proj.4!AI33+Proj.5!AI33+'42 78'!AI33+'42 79'!AI33+'42 80'!AI33+Proj.9!AI33+'42 82'!AI33+'42 83'!AI33+'42 84'!AI33</f>
        <v>1065162</v>
      </c>
      <c r="AJ33" s="161">
        <f>Gasket!AJ33+'L-lever'!AJ33+Proj.2!AJ33+Proj.3!AJ33+Proj.4!AJ33+Proj.5!AJ33+'42 78'!AJ33+'42 79'!AJ33+'42 80'!AJ33+Proj.9!AJ33+'42 82'!AJ33+'42 83'!AJ33+'42 84'!AJ33</f>
        <v>0</v>
      </c>
      <c r="AK33" s="462">
        <f t="shared" si="24"/>
        <v>1065162</v>
      </c>
      <c r="AL33" s="161">
        <f>Gasket!AL33+'L-lever'!AL33+Proj.2!AL33+Proj.3!AL33+Proj.4!AL33+Proj.5!AL33+'42 78'!AL33+'42 79'!AL33+'42 80'!AL33+Proj.9!AL33+'42 82'!AL33+'42 83'!AL33+'42 84'!AL33</f>
        <v>1052416</v>
      </c>
      <c r="AM33" s="161">
        <f>Gasket!AM33+'L-lever'!AM33+Proj.2!AM33+Proj.3!AM33+Proj.4!AM33+Proj.5!AM33+'42 78'!AM33+'42 79'!AM33+'42 80'!AM33+Proj.9!AM33+'42 82'!AM33+'42 83'!AM33+'42 84'!AM33</f>
        <v>0</v>
      </c>
      <c r="AN33" s="444">
        <f t="shared" si="25"/>
        <v>1052416</v>
      </c>
      <c r="AO33" s="404">
        <f t="shared" si="26"/>
        <v>3174636</v>
      </c>
      <c r="AP33" s="161">
        <f t="shared" si="27"/>
        <v>0</v>
      </c>
      <c r="AQ33" s="161">
        <f t="shared" si="28"/>
        <v>3174636</v>
      </c>
      <c r="AR33" s="168">
        <f>Gasket!AR33+'L-lever'!AR33+Proj.2!AR33+Proj.3!AR33+Proj.4!AR33+Proj.5!AR33+'42 78'!AR33+'42 79'!AR33+'42 80'!AR33+Proj.9!AR33+'42 82'!AR33+'42 83'!AR33+'42 84'!AR33</f>
        <v>1057748.3999999999</v>
      </c>
      <c r="AS33" s="161">
        <f>Gasket!AS33+'L-lever'!AS33+Proj.2!AS33+Proj.3!AS33+Proj.4!AS33+Proj.5!AS33+'42 78'!AS33+'42 79'!AS33+'42 80'!AS33+Proj.9!AS33+'42 82'!AS33+'42 83'!AS33+'42 84'!AS33</f>
        <v>0</v>
      </c>
      <c r="AT33" s="462">
        <f t="shared" si="29"/>
        <v>1057748.3999999999</v>
      </c>
      <c r="AU33" s="161">
        <f>Gasket!AU33+'L-lever'!AU33+Proj.2!AU33+Proj.3!AU33+Proj.4!AU33+Proj.5!AU33+'42 78'!AU33+'42 79'!AU33+'42 80'!AU33+Proj.9!AU33+'42 82'!AU33+'42 83'!AU33+'42 84'!AU33</f>
        <v>1077582.3999999999</v>
      </c>
      <c r="AV33" s="161">
        <f>Gasket!AV33+'L-lever'!AV33+Proj.2!AV33+Proj.3!AV33+Proj.4!AV33+Proj.5!AV33+'42 78'!AV33+'42 79'!AV33+'42 80'!AV33+Proj.9!AV33+'42 82'!AV33+'42 83'!AV33+'42 84'!AV33</f>
        <v>0</v>
      </c>
      <c r="AW33" s="448">
        <f t="shared" si="30"/>
        <v>1077582.3999999999</v>
      </c>
      <c r="AX33" s="161">
        <f>Gasket!AX33+'L-lever'!AX33+Proj.2!AX33+Proj.3!AX33+Proj.4!AX33+Proj.5!AX33+'42 78'!AX33+'42 79'!AX33+'42 80'!AX33+Proj.9!AX33+'42 82'!AX33+'42 83'!AX33+'42 84'!AX33</f>
        <v>1077777.6000000001</v>
      </c>
      <c r="AY33" s="352">
        <f>Gasket!AY33+'L-lever'!AY33+Proj.2!AY33+Proj.3!AY33+Proj.4!AY33+Proj.5!AY33+'42 78'!AY33+'42 79'!AY33+'42 80'!AY33+Proj.9!AY33+'42 82'!AY33+'42 83'!AY33+'42 84'!AY33</f>
        <v>0</v>
      </c>
      <c r="AZ33" s="444">
        <f t="shared" si="31"/>
        <v>1077777.6000000001</v>
      </c>
      <c r="BA33" s="359">
        <f t="shared" si="32"/>
        <v>3213108.4</v>
      </c>
      <c r="BB33" s="364">
        <f t="shared" si="33"/>
        <v>0</v>
      </c>
      <c r="BC33" s="364">
        <f t="shared" si="34"/>
        <v>3213108.4</v>
      </c>
      <c r="BD33" s="371">
        <f t="shared" si="35"/>
        <v>6387744.4000000004</v>
      </c>
      <c r="BE33" s="372">
        <f t="shared" si="36"/>
        <v>0</v>
      </c>
      <c r="BF33" s="372">
        <f t="shared" si="37"/>
        <v>6387744.4000000004</v>
      </c>
      <c r="BG33" s="381">
        <f t="shared" si="38"/>
        <v>12902953.199999999</v>
      </c>
      <c r="BH33" s="372">
        <f t="shared" si="39"/>
        <v>4375591.6900000004</v>
      </c>
      <c r="BI33" s="372">
        <f t="shared" si="40"/>
        <v>8527361.5099999979</v>
      </c>
      <c r="BJ33" s="436"/>
    </row>
    <row r="34" spans="1:62" s="149" customFormat="1" ht="30" customHeight="1">
      <c r="A34" s="40">
        <f t="shared" si="41"/>
        <v>28</v>
      </c>
      <c r="B34" s="197">
        <v>51499</v>
      </c>
      <c r="C34" s="198" t="s">
        <v>23</v>
      </c>
      <c r="D34" s="151" t="s">
        <v>65</v>
      </c>
      <c r="E34" s="168">
        <f>Gasket!E34+'L-lever'!E34+Proj.2!E34+Proj.3!E34+Proj.4!E34+Proj.5!E34+'42 78'!E34+'42 79'!E34+'42 80'!E34+Proj.9!E34+'42 82'!E34+'42 83'!E34+'42 84'!E34</f>
        <v>0</v>
      </c>
      <c r="F34" s="161">
        <f>Gasket!F34+'L-lever'!F34+Proj.2!F34+Proj.3!F34+Proj.4!F34+Proj.5!F34+'42 78'!F34+'42 79'!F34+'42 80'!F34+Proj.9!F34+'42 82'!F34+'42 83'!F34+'42 84'!F34</f>
        <v>0</v>
      </c>
      <c r="G34" s="448">
        <f t="shared" si="8"/>
        <v>0</v>
      </c>
      <c r="H34" s="161">
        <f>Gasket!H34+'L-lever'!H34+Proj.2!H34+Proj.3!H34+Proj.4!H34+Proj.5!H34+'42 78'!H34+'42 79'!H34+'42 80'!H34+Proj.9!H34+'42 82'!H34+'42 83'!H34+'42 84'!H34</f>
        <v>0</v>
      </c>
      <c r="I34" s="161">
        <f>Gasket!I34+'L-lever'!I34+Proj.2!I34+Proj.3!I34+Proj.4!I34+Proj.5!I34+'42 78'!I34+'42 79'!I34+'42 80'!I34+Proj.9!I34+'42 82'!I34+'42 83'!I34+'42 84'!I34</f>
        <v>0</v>
      </c>
      <c r="J34" s="448">
        <f t="shared" si="9"/>
        <v>0</v>
      </c>
      <c r="K34" s="161">
        <f>Gasket!K34+'L-lever'!K34+Proj.2!K34+Proj.3!K34+Proj.4!K34+Proj.5!K34+'42 78'!K34+'42 79'!K34+'42 80'!K34+Proj.9!K34+'42 82'!K34+'42 83'!K34+'42 84'!K34</f>
        <v>0</v>
      </c>
      <c r="L34" s="161">
        <f>Gasket!L34+'L-lever'!L34+Proj.2!L34+Proj.3!L34+Proj.4!L34+Proj.5!L34+'42 78'!L34+'42 79'!L34+'42 80'!L34+Proj.9!L34+'42 82'!L34+'42 83'!L34+'42 84'!L34</f>
        <v>0</v>
      </c>
      <c r="M34" s="444">
        <f t="shared" si="10"/>
        <v>0</v>
      </c>
      <c r="N34" s="404">
        <f t="shared" si="11"/>
        <v>0</v>
      </c>
      <c r="O34" s="161">
        <f t="shared" si="12"/>
        <v>0</v>
      </c>
      <c r="P34" s="403">
        <f t="shared" si="13"/>
        <v>0</v>
      </c>
      <c r="Q34" s="168">
        <f>Gasket!Q34+'L-lever'!Q34+Proj.2!Q34+Proj.3!Q34+Proj.4!Q34+Proj.5!Q34+'42 78'!Q34+'42 79'!Q34+'42 80'!Q34+Proj.9!Q34+'42 82'!Q34+'42 83'!Q34+'42 84'!Q34</f>
        <v>0</v>
      </c>
      <c r="R34" s="161">
        <f>Gasket!R34+'L-lever'!R34+Proj.2!R34+Proj.3!R34+Proj.4!R34+Proj.5!R34+'42 78'!R34+'42 79'!R34+'42 80'!R34+Proj.9!R34+'42 82'!R34+'42 83'!R34+'42 84'!R34</f>
        <v>0</v>
      </c>
      <c r="S34" s="448">
        <f t="shared" si="14"/>
        <v>0</v>
      </c>
      <c r="T34" s="161">
        <f>Gasket!T34+'L-lever'!T34+Proj.2!T34+Proj.3!T34+Proj.4!T34+Proj.5!T34+'42 78'!T34+'42 79'!T34+'42 80'!T34+Proj.9!T34+'42 82'!T34+'42 83'!T34+'42 84'!T34</f>
        <v>0</v>
      </c>
      <c r="U34" s="161">
        <f>Gasket!U34+'L-lever'!U34+Proj.2!U34+Proj.3!U34+Proj.4!U34+Proj.5!U34+'42 78'!U34+'42 79'!U34+'42 80'!U34+Proj.9!U34+'42 82'!U34+'42 83'!U34+'42 84'!U34</f>
        <v>0</v>
      </c>
      <c r="V34" s="448">
        <f t="shared" si="15"/>
        <v>0</v>
      </c>
      <c r="W34" s="161">
        <f>Gasket!W34+'L-lever'!W34+Proj.2!W34+Proj.3!W34+Proj.4!W34+Proj.5!W34+'42 78'!W34+'42 79'!W34+'42 80'!W34+Proj.9!W34+'42 82'!W34+'42 83'!W34+'42 84'!W34</f>
        <v>0</v>
      </c>
      <c r="X34" s="161">
        <f>Gasket!X34+'L-lever'!X34+Proj.2!X34+Proj.3!X34+Proj.4!X34+Proj.5!X34+'42 78'!X34+'42 79'!X34+'42 80'!X34+Proj.9!X34+'42 82'!X34+'42 83'!X34+'42 84'!X34</f>
        <v>0</v>
      </c>
      <c r="Y34" s="444">
        <f t="shared" si="16"/>
        <v>0</v>
      </c>
      <c r="Z34" s="168">
        <f t="shared" si="17"/>
        <v>0</v>
      </c>
      <c r="AA34" s="161">
        <f t="shared" si="18"/>
        <v>0</v>
      </c>
      <c r="AB34" s="403">
        <f t="shared" si="19"/>
        <v>0</v>
      </c>
      <c r="AC34" s="404">
        <f t="shared" si="20"/>
        <v>0</v>
      </c>
      <c r="AD34" s="161">
        <f t="shared" si="21"/>
        <v>0</v>
      </c>
      <c r="AE34" s="403">
        <f t="shared" si="22"/>
        <v>0</v>
      </c>
      <c r="AF34" s="168">
        <f>Gasket!AF34+'L-lever'!AF34+Proj.2!AF34+Proj.3!AF34+Proj.4!AF34+Proj.5!AF34+'42 78'!AF34+'42 79'!AF34+'42 80'!AF34+Proj.9!AF34+'42 82'!AF34+'42 83'!AF34+'42 84'!AF34</f>
        <v>0</v>
      </c>
      <c r="AG34" s="161">
        <f>Gasket!AG34+'L-lever'!AG34+Proj.2!AG34+Proj.3!AG34+Proj.4!AG34+Proj.5!AG34+'42 78'!AG34+'42 79'!AG34+'42 80'!AG34+Proj.9!AG34+'42 82'!AG34+'42 83'!AG34+'42 84'!AG34</f>
        <v>0</v>
      </c>
      <c r="AH34" s="462">
        <f t="shared" si="23"/>
        <v>0</v>
      </c>
      <c r="AI34" s="161">
        <f>Gasket!AI34+'L-lever'!AI34+Proj.2!AI34+Proj.3!AI34+Proj.4!AI34+Proj.5!AI34+'42 78'!AI34+'42 79'!AI34+'42 80'!AI34+Proj.9!AI34+'42 82'!AI34+'42 83'!AI34+'42 84'!AI34</f>
        <v>0</v>
      </c>
      <c r="AJ34" s="161">
        <f>Gasket!AJ34+'L-lever'!AJ34+Proj.2!AJ34+Proj.3!AJ34+Proj.4!AJ34+Proj.5!AJ34+'42 78'!AJ34+'42 79'!AJ34+'42 80'!AJ34+Proj.9!AJ34+'42 82'!AJ34+'42 83'!AJ34+'42 84'!AJ34</f>
        <v>0</v>
      </c>
      <c r="AK34" s="462">
        <f t="shared" si="24"/>
        <v>0</v>
      </c>
      <c r="AL34" s="161">
        <f>Gasket!AL34+'L-lever'!AL34+Proj.2!AL34+Proj.3!AL34+Proj.4!AL34+Proj.5!AL34+'42 78'!AL34+'42 79'!AL34+'42 80'!AL34+Proj.9!AL34+'42 82'!AL34+'42 83'!AL34+'42 84'!AL34</f>
        <v>0</v>
      </c>
      <c r="AM34" s="161">
        <f>Gasket!AM34+'L-lever'!AM34+Proj.2!AM34+Proj.3!AM34+Proj.4!AM34+Proj.5!AM34+'42 78'!AM34+'42 79'!AM34+'42 80'!AM34+Proj.9!AM34+'42 82'!AM34+'42 83'!AM34+'42 84'!AM34</f>
        <v>0</v>
      </c>
      <c r="AN34" s="444">
        <f t="shared" si="25"/>
        <v>0</v>
      </c>
      <c r="AO34" s="404">
        <f t="shared" si="26"/>
        <v>0</v>
      </c>
      <c r="AP34" s="161">
        <f t="shared" si="27"/>
        <v>0</v>
      </c>
      <c r="AQ34" s="161">
        <f t="shared" si="28"/>
        <v>0</v>
      </c>
      <c r="AR34" s="168">
        <f>Gasket!AR34+'L-lever'!AR34+Proj.2!AR34+Proj.3!AR34+Proj.4!AR34+Proj.5!AR34+'42 78'!AR34+'42 79'!AR34+'42 80'!AR34+Proj.9!AR34+'42 82'!AR34+'42 83'!AR34+'42 84'!AR34</f>
        <v>0</v>
      </c>
      <c r="AS34" s="161">
        <f>Gasket!AS34+'L-lever'!AS34+Proj.2!AS34+Proj.3!AS34+Proj.4!AS34+Proj.5!AS34+'42 78'!AS34+'42 79'!AS34+'42 80'!AS34+Proj.9!AS34+'42 82'!AS34+'42 83'!AS34+'42 84'!AS34</f>
        <v>0</v>
      </c>
      <c r="AT34" s="462">
        <f t="shared" si="29"/>
        <v>0</v>
      </c>
      <c r="AU34" s="161">
        <f>Gasket!AU34+'L-lever'!AU34+Proj.2!AU34+Proj.3!AU34+Proj.4!AU34+Proj.5!AU34+'42 78'!AU34+'42 79'!AU34+'42 80'!AU34+Proj.9!AU34+'42 82'!AU34+'42 83'!AU34+'42 84'!AU34</f>
        <v>0</v>
      </c>
      <c r="AV34" s="161">
        <f>Gasket!AV34+'L-lever'!AV34+Proj.2!AV34+Proj.3!AV34+Proj.4!AV34+Proj.5!AV34+'42 78'!AV34+'42 79'!AV34+'42 80'!AV34+Proj.9!AV34+'42 82'!AV34+'42 83'!AV34+'42 84'!AV34</f>
        <v>0</v>
      </c>
      <c r="AW34" s="448">
        <f t="shared" si="30"/>
        <v>0</v>
      </c>
      <c r="AX34" s="161">
        <f>Gasket!AX34+'L-lever'!AX34+Proj.2!AX34+Proj.3!AX34+Proj.4!AX34+Proj.5!AX34+'42 78'!AX34+'42 79'!AX34+'42 80'!AX34+Proj.9!AX34+'42 82'!AX34+'42 83'!AX34+'42 84'!AX34</f>
        <v>0</v>
      </c>
      <c r="AY34" s="352">
        <f>Gasket!AY34+'L-lever'!AY34+Proj.2!AY34+Proj.3!AY34+Proj.4!AY34+Proj.5!AY34+'42 78'!AY34+'42 79'!AY34+'42 80'!AY34+Proj.9!AY34+'42 82'!AY34+'42 83'!AY34+'42 84'!AY34</f>
        <v>0</v>
      </c>
      <c r="AZ34" s="444">
        <f t="shared" si="31"/>
        <v>0</v>
      </c>
      <c r="BA34" s="359">
        <f t="shared" si="32"/>
        <v>0</v>
      </c>
      <c r="BB34" s="364">
        <f t="shared" si="33"/>
        <v>0</v>
      </c>
      <c r="BC34" s="364">
        <f t="shared" si="34"/>
        <v>0</v>
      </c>
      <c r="BD34" s="371">
        <f t="shared" si="35"/>
        <v>0</v>
      </c>
      <c r="BE34" s="372">
        <f t="shared" si="36"/>
        <v>0</v>
      </c>
      <c r="BF34" s="372">
        <f t="shared" si="37"/>
        <v>0</v>
      </c>
      <c r="BG34" s="381">
        <f t="shared" si="38"/>
        <v>0</v>
      </c>
      <c r="BH34" s="372">
        <f t="shared" si="39"/>
        <v>0</v>
      </c>
      <c r="BI34" s="372">
        <f t="shared" si="40"/>
        <v>0</v>
      </c>
      <c r="BJ34" s="436"/>
    </row>
    <row r="35" spans="1:62" s="149" customFormat="1" ht="30" customHeight="1">
      <c r="A35" s="40">
        <f t="shared" si="41"/>
        <v>29</v>
      </c>
      <c r="B35" s="197">
        <v>51601</v>
      </c>
      <c r="C35" s="198" t="s">
        <v>24</v>
      </c>
      <c r="D35" s="151" t="s">
        <v>66</v>
      </c>
      <c r="E35" s="168">
        <f>Gasket!E35+'L-lever'!E35+Proj.2!E35+Proj.3!E35+Proj.4!E35+Proj.5!E35+'42 78'!E35+'42 79'!E35+'42 80'!E35+Proj.9!E35+'42 82'!E35+'42 83'!E35+'42 84'!E35</f>
        <v>0</v>
      </c>
      <c r="F35" s="161">
        <f>Gasket!F35+'L-lever'!F35+Proj.2!F35+Proj.3!F35+Proj.4!F35+Proj.5!F35+'42 78'!F35+'42 79'!F35+'42 80'!F35+Proj.9!F35+'42 82'!F35+'42 83'!F35+'42 84'!F35</f>
        <v>0</v>
      </c>
      <c r="G35" s="448">
        <f t="shared" si="8"/>
        <v>0</v>
      </c>
      <c r="H35" s="161">
        <f>Gasket!H35+'L-lever'!H35+Proj.2!H35+Proj.3!H35+Proj.4!H35+Proj.5!H35+'42 78'!H35+'42 79'!H35+'42 80'!H35+Proj.9!H35+'42 82'!H35+'42 83'!H35+'42 84'!H35</f>
        <v>0</v>
      </c>
      <c r="I35" s="161">
        <f>Gasket!I35+'L-lever'!I35+Proj.2!I35+Proj.3!I35+Proj.4!I35+Proj.5!I35+'42 78'!I35+'42 79'!I35+'42 80'!I35+Proj.9!I35+'42 82'!I35+'42 83'!I35+'42 84'!I35</f>
        <v>0</v>
      </c>
      <c r="J35" s="448">
        <f t="shared" si="9"/>
        <v>0</v>
      </c>
      <c r="K35" s="161">
        <f>Gasket!K35+'L-lever'!K35+Proj.2!K35+Proj.3!K35+Proj.4!K35+Proj.5!K35+'42 78'!K35+'42 79'!K35+'42 80'!K35+Proj.9!K35+'42 82'!K35+'42 83'!K35+'42 84'!K35</f>
        <v>0</v>
      </c>
      <c r="L35" s="161">
        <f>Gasket!L35+'L-lever'!L35+Proj.2!L35+Proj.3!L35+Proj.4!L35+Proj.5!L35+'42 78'!L35+'42 79'!L35+'42 80'!L35+Proj.9!L35+'42 82'!L35+'42 83'!L35+'42 84'!L35</f>
        <v>0</v>
      </c>
      <c r="M35" s="444">
        <f t="shared" si="10"/>
        <v>0</v>
      </c>
      <c r="N35" s="404">
        <f t="shared" si="11"/>
        <v>0</v>
      </c>
      <c r="O35" s="161">
        <f t="shared" si="12"/>
        <v>0</v>
      </c>
      <c r="P35" s="403">
        <f t="shared" si="13"/>
        <v>0</v>
      </c>
      <c r="Q35" s="168">
        <f>Gasket!Q35+'L-lever'!Q35+Proj.2!Q35+Proj.3!Q35+Proj.4!Q35+Proj.5!Q35+'42 78'!Q35+'42 79'!Q35+'42 80'!Q35+Proj.9!Q35+'42 82'!Q35+'42 83'!Q35+'42 84'!Q35</f>
        <v>0</v>
      </c>
      <c r="R35" s="161">
        <f>Gasket!R35+'L-lever'!R35+Proj.2!R35+Proj.3!R35+Proj.4!R35+Proj.5!R35+'42 78'!R35+'42 79'!R35+'42 80'!R35+Proj.9!R35+'42 82'!R35+'42 83'!R35+'42 84'!R35</f>
        <v>0</v>
      </c>
      <c r="S35" s="448">
        <f t="shared" si="14"/>
        <v>0</v>
      </c>
      <c r="T35" s="161">
        <f>Gasket!T35+'L-lever'!T35+Proj.2!T35+Proj.3!T35+Proj.4!T35+Proj.5!T35+'42 78'!T35+'42 79'!T35+'42 80'!T35+Proj.9!T35+'42 82'!T35+'42 83'!T35+'42 84'!T35</f>
        <v>0</v>
      </c>
      <c r="U35" s="161">
        <f>Gasket!U35+'L-lever'!U35+Proj.2!U35+Proj.3!U35+Proj.4!U35+Proj.5!U35+'42 78'!U35+'42 79'!U35+'42 80'!U35+Proj.9!U35+'42 82'!U35+'42 83'!U35+'42 84'!U35</f>
        <v>0</v>
      </c>
      <c r="V35" s="448">
        <f t="shared" si="15"/>
        <v>0</v>
      </c>
      <c r="W35" s="161">
        <f>Gasket!W35+'L-lever'!W35+Proj.2!W35+Proj.3!W35+Proj.4!W35+Proj.5!W35+'42 78'!W35+'42 79'!W35+'42 80'!W35+Proj.9!W35+'42 82'!W35+'42 83'!W35+'42 84'!W35</f>
        <v>0</v>
      </c>
      <c r="X35" s="161">
        <f>Gasket!X35+'L-lever'!X35+Proj.2!X35+Proj.3!X35+Proj.4!X35+Proj.5!X35+'42 78'!X35+'42 79'!X35+'42 80'!X35+Proj.9!X35+'42 82'!X35+'42 83'!X35+'42 84'!X35</f>
        <v>0</v>
      </c>
      <c r="Y35" s="444">
        <f t="shared" si="16"/>
        <v>0</v>
      </c>
      <c r="Z35" s="168">
        <f t="shared" si="17"/>
        <v>0</v>
      </c>
      <c r="AA35" s="161">
        <f t="shared" si="18"/>
        <v>0</v>
      </c>
      <c r="AB35" s="403">
        <f t="shared" si="19"/>
        <v>0</v>
      </c>
      <c r="AC35" s="404">
        <f t="shared" si="20"/>
        <v>0</v>
      </c>
      <c r="AD35" s="161">
        <f t="shared" si="21"/>
        <v>0</v>
      </c>
      <c r="AE35" s="403">
        <f t="shared" si="22"/>
        <v>0</v>
      </c>
      <c r="AF35" s="168">
        <f>Gasket!AF35+'L-lever'!AF35+Proj.2!AF35+Proj.3!AF35+Proj.4!AF35+Proj.5!AF35+'42 78'!AF35+'42 79'!AF35+'42 80'!AF35+Proj.9!AF35+'42 82'!AF35+'42 83'!AF35+'42 84'!AF35</f>
        <v>0</v>
      </c>
      <c r="AG35" s="161">
        <f>Gasket!AG35+'L-lever'!AG35+Proj.2!AG35+Proj.3!AG35+Proj.4!AG35+Proj.5!AG35+'42 78'!AG35+'42 79'!AG35+'42 80'!AG35+Proj.9!AG35+'42 82'!AG35+'42 83'!AG35+'42 84'!AG35</f>
        <v>0</v>
      </c>
      <c r="AH35" s="462">
        <f t="shared" si="23"/>
        <v>0</v>
      </c>
      <c r="AI35" s="161">
        <f>Gasket!AI35+'L-lever'!AI35+Proj.2!AI35+Proj.3!AI35+Proj.4!AI35+Proj.5!AI35+'42 78'!AI35+'42 79'!AI35+'42 80'!AI35+Proj.9!AI35+'42 82'!AI35+'42 83'!AI35+'42 84'!AI35</f>
        <v>0</v>
      </c>
      <c r="AJ35" s="161">
        <f>Gasket!AJ35+'L-lever'!AJ35+Proj.2!AJ35+Proj.3!AJ35+Proj.4!AJ35+Proj.5!AJ35+'42 78'!AJ35+'42 79'!AJ35+'42 80'!AJ35+Proj.9!AJ35+'42 82'!AJ35+'42 83'!AJ35+'42 84'!AJ35</f>
        <v>0</v>
      </c>
      <c r="AK35" s="462">
        <f t="shared" si="24"/>
        <v>0</v>
      </c>
      <c r="AL35" s="161">
        <f>Gasket!AL35+'L-lever'!AL35+Proj.2!AL35+Proj.3!AL35+Proj.4!AL35+Proj.5!AL35+'42 78'!AL35+'42 79'!AL35+'42 80'!AL35+Proj.9!AL35+'42 82'!AL35+'42 83'!AL35+'42 84'!AL35</f>
        <v>0</v>
      </c>
      <c r="AM35" s="161">
        <f>Gasket!AM35+'L-lever'!AM35+Proj.2!AM35+Proj.3!AM35+Proj.4!AM35+Proj.5!AM35+'42 78'!AM35+'42 79'!AM35+'42 80'!AM35+Proj.9!AM35+'42 82'!AM35+'42 83'!AM35+'42 84'!AM35</f>
        <v>0</v>
      </c>
      <c r="AN35" s="444">
        <f t="shared" si="25"/>
        <v>0</v>
      </c>
      <c r="AO35" s="404">
        <f t="shared" si="26"/>
        <v>0</v>
      </c>
      <c r="AP35" s="161">
        <f t="shared" si="27"/>
        <v>0</v>
      </c>
      <c r="AQ35" s="161">
        <f t="shared" si="28"/>
        <v>0</v>
      </c>
      <c r="AR35" s="168">
        <f>Gasket!AR35+'L-lever'!AR35+Proj.2!AR35+Proj.3!AR35+Proj.4!AR35+Proj.5!AR35+'42 78'!AR35+'42 79'!AR35+'42 80'!AR35+Proj.9!AR35+'42 82'!AR35+'42 83'!AR35+'42 84'!AR35</f>
        <v>0</v>
      </c>
      <c r="AS35" s="161">
        <f>Gasket!AS35+'L-lever'!AS35+Proj.2!AS35+Proj.3!AS35+Proj.4!AS35+Proj.5!AS35+'42 78'!AS35+'42 79'!AS35+'42 80'!AS35+Proj.9!AS35+'42 82'!AS35+'42 83'!AS35+'42 84'!AS35</f>
        <v>0</v>
      </c>
      <c r="AT35" s="462">
        <f t="shared" si="29"/>
        <v>0</v>
      </c>
      <c r="AU35" s="161">
        <f>Gasket!AU35+'L-lever'!AU35+Proj.2!AU35+Proj.3!AU35+Proj.4!AU35+Proj.5!AU35+'42 78'!AU35+'42 79'!AU35+'42 80'!AU35+Proj.9!AU35+'42 82'!AU35+'42 83'!AU35+'42 84'!AU35</f>
        <v>0</v>
      </c>
      <c r="AV35" s="161">
        <f>Gasket!AV35+'L-lever'!AV35+Proj.2!AV35+Proj.3!AV35+Proj.4!AV35+Proj.5!AV35+'42 78'!AV35+'42 79'!AV35+'42 80'!AV35+Proj.9!AV35+'42 82'!AV35+'42 83'!AV35+'42 84'!AV35</f>
        <v>0</v>
      </c>
      <c r="AW35" s="448">
        <f t="shared" si="30"/>
        <v>0</v>
      </c>
      <c r="AX35" s="161">
        <f>Gasket!AX35+'L-lever'!AX35+Proj.2!AX35+Proj.3!AX35+Proj.4!AX35+Proj.5!AX35+'42 78'!AX35+'42 79'!AX35+'42 80'!AX35+Proj.9!AX35+'42 82'!AX35+'42 83'!AX35+'42 84'!AX35</f>
        <v>0</v>
      </c>
      <c r="AY35" s="352">
        <f>Gasket!AY35+'L-lever'!AY35+Proj.2!AY35+Proj.3!AY35+Proj.4!AY35+Proj.5!AY35+'42 78'!AY35+'42 79'!AY35+'42 80'!AY35+Proj.9!AY35+'42 82'!AY35+'42 83'!AY35+'42 84'!AY35</f>
        <v>0</v>
      </c>
      <c r="AZ35" s="444">
        <f t="shared" si="31"/>
        <v>0</v>
      </c>
      <c r="BA35" s="359">
        <f t="shared" si="32"/>
        <v>0</v>
      </c>
      <c r="BB35" s="364">
        <f t="shared" si="33"/>
        <v>0</v>
      </c>
      <c r="BC35" s="364">
        <f t="shared" si="34"/>
        <v>0</v>
      </c>
      <c r="BD35" s="371">
        <f t="shared" si="35"/>
        <v>0</v>
      </c>
      <c r="BE35" s="372">
        <f t="shared" si="36"/>
        <v>0</v>
      </c>
      <c r="BF35" s="372">
        <f t="shared" si="37"/>
        <v>0</v>
      </c>
      <c r="BG35" s="381">
        <f t="shared" si="38"/>
        <v>0</v>
      </c>
      <c r="BH35" s="372">
        <f t="shared" si="39"/>
        <v>0</v>
      </c>
      <c r="BI35" s="372">
        <f t="shared" si="40"/>
        <v>0</v>
      </c>
      <c r="BJ35" s="436"/>
    </row>
    <row r="36" spans="1:62" s="149" customFormat="1" ht="30" customHeight="1">
      <c r="A36" s="40">
        <f t="shared" si="41"/>
        <v>30</v>
      </c>
      <c r="B36" s="197">
        <v>51602</v>
      </c>
      <c r="C36" s="198" t="s">
        <v>25</v>
      </c>
      <c r="D36" s="151" t="s">
        <v>67</v>
      </c>
      <c r="E36" s="168">
        <f>Gasket!E36+'L-lever'!E36+Proj.2!E36+Proj.3!E36+Proj.4!E36+Proj.5!E36+'42 78'!E36+'42 79'!E36+'42 80'!E36+Proj.9!E36+'42 82'!E36+'42 83'!E36+'42 84'!E36</f>
        <v>0</v>
      </c>
      <c r="F36" s="161">
        <f>Gasket!F36+'L-lever'!F36+Proj.2!F36+Proj.3!F36+Proj.4!F36+Proj.5!F36+'42 78'!F36+'42 79'!F36+'42 80'!F36+Proj.9!F36+'42 82'!F36+'42 83'!F36+'42 84'!F36</f>
        <v>0</v>
      </c>
      <c r="G36" s="448">
        <f t="shared" si="8"/>
        <v>0</v>
      </c>
      <c r="H36" s="161">
        <f>Gasket!H36+'L-lever'!H36+Proj.2!H36+Proj.3!H36+Proj.4!H36+Proj.5!H36+'42 78'!H36+'42 79'!H36+'42 80'!H36+Proj.9!H36+'42 82'!H36+'42 83'!H36+'42 84'!H36</f>
        <v>0</v>
      </c>
      <c r="I36" s="161">
        <f>Gasket!I36+'L-lever'!I36+Proj.2!I36+Proj.3!I36+Proj.4!I36+Proj.5!I36+'42 78'!I36+'42 79'!I36+'42 80'!I36+Proj.9!I36+'42 82'!I36+'42 83'!I36+'42 84'!I36</f>
        <v>0</v>
      </c>
      <c r="J36" s="448">
        <f t="shared" si="9"/>
        <v>0</v>
      </c>
      <c r="K36" s="161">
        <f>Gasket!K36+'L-lever'!K36+Proj.2!K36+Proj.3!K36+Proj.4!K36+Proj.5!K36+'42 78'!K36+'42 79'!K36+'42 80'!K36+Proj.9!K36+'42 82'!K36+'42 83'!K36+'42 84'!K36</f>
        <v>0</v>
      </c>
      <c r="L36" s="161">
        <f>Gasket!L36+'L-lever'!L36+Proj.2!L36+Proj.3!L36+Proj.4!L36+Proj.5!L36+'42 78'!L36+'42 79'!L36+'42 80'!L36+Proj.9!L36+'42 82'!L36+'42 83'!L36+'42 84'!L36</f>
        <v>0</v>
      </c>
      <c r="M36" s="444">
        <f t="shared" si="10"/>
        <v>0</v>
      </c>
      <c r="N36" s="404">
        <f t="shared" si="11"/>
        <v>0</v>
      </c>
      <c r="O36" s="161">
        <f t="shared" si="12"/>
        <v>0</v>
      </c>
      <c r="P36" s="403">
        <f t="shared" si="13"/>
        <v>0</v>
      </c>
      <c r="Q36" s="168">
        <f>Gasket!Q36+'L-lever'!Q36+Proj.2!Q36+Proj.3!Q36+Proj.4!Q36+Proj.5!Q36+'42 78'!Q36+'42 79'!Q36+'42 80'!Q36+Proj.9!Q36+'42 82'!Q36+'42 83'!Q36+'42 84'!Q36</f>
        <v>0</v>
      </c>
      <c r="R36" s="161">
        <f>Gasket!R36+'L-lever'!R36+Proj.2!R36+Proj.3!R36+Proj.4!R36+Proj.5!R36+'42 78'!R36+'42 79'!R36+'42 80'!R36+Proj.9!R36+'42 82'!R36+'42 83'!R36+'42 84'!R36</f>
        <v>0</v>
      </c>
      <c r="S36" s="448">
        <f t="shared" si="14"/>
        <v>0</v>
      </c>
      <c r="T36" s="161">
        <f>Gasket!T36+'L-lever'!T36+Proj.2!T36+Proj.3!T36+Proj.4!T36+Proj.5!T36+'42 78'!T36+'42 79'!T36+'42 80'!T36+Proj.9!T36+'42 82'!T36+'42 83'!T36+'42 84'!T36</f>
        <v>0</v>
      </c>
      <c r="U36" s="161">
        <f>Gasket!U36+'L-lever'!U36+Proj.2!U36+Proj.3!U36+Proj.4!U36+Proj.5!U36+'42 78'!U36+'42 79'!U36+'42 80'!U36+Proj.9!U36+'42 82'!U36+'42 83'!U36+'42 84'!U36</f>
        <v>0</v>
      </c>
      <c r="V36" s="448">
        <f t="shared" si="15"/>
        <v>0</v>
      </c>
      <c r="W36" s="161">
        <f>Gasket!W36+'L-lever'!W36+Proj.2!W36+Proj.3!W36+Proj.4!W36+Proj.5!W36+'42 78'!W36+'42 79'!W36+'42 80'!W36+Proj.9!W36+'42 82'!W36+'42 83'!W36+'42 84'!W36</f>
        <v>0</v>
      </c>
      <c r="X36" s="161">
        <f>Gasket!X36+'L-lever'!X36+Proj.2!X36+Proj.3!X36+Proj.4!X36+Proj.5!X36+'42 78'!X36+'42 79'!X36+'42 80'!X36+Proj.9!X36+'42 82'!X36+'42 83'!X36+'42 84'!X36</f>
        <v>0</v>
      </c>
      <c r="Y36" s="444">
        <f t="shared" si="16"/>
        <v>0</v>
      </c>
      <c r="Z36" s="168">
        <f t="shared" si="17"/>
        <v>0</v>
      </c>
      <c r="AA36" s="161">
        <f t="shared" si="18"/>
        <v>0</v>
      </c>
      <c r="AB36" s="403">
        <f t="shared" si="19"/>
        <v>0</v>
      </c>
      <c r="AC36" s="404">
        <f t="shared" si="20"/>
        <v>0</v>
      </c>
      <c r="AD36" s="161">
        <f t="shared" si="21"/>
        <v>0</v>
      </c>
      <c r="AE36" s="403">
        <f t="shared" si="22"/>
        <v>0</v>
      </c>
      <c r="AF36" s="168">
        <f>Gasket!AF36+'L-lever'!AF36+Proj.2!AF36+Proj.3!AF36+Proj.4!AF36+Proj.5!AF36+'42 78'!AF36+'42 79'!AF36+'42 80'!AF36+Proj.9!AF36+'42 82'!AF36+'42 83'!AF36+'42 84'!AF36</f>
        <v>0</v>
      </c>
      <c r="AG36" s="161">
        <f>Gasket!AG36+'L-lever'!AG36+Proj.2!AG36+Proj.3!AG36+Proj.4!AG36+Proj.5!AG36+'42 78'!AG36+'42 79'!AG36+'42 80'!AG36+Proj.9!AG36+'42 82'!AG36+'42 83'!AG36+'42 84'!AG36</f>
        <v>0</v>
      </c>
      <c r="AH36" s="462">
        <f t="shared" si="23"/>
        <v>0</v>
      </c>
      <c r="AI36" s="161">
        <f>Gasket!AI36+'L-lever'!AI36+Proj.2!AI36+Proj.3!AI36+Proj.4!AI36+Proj.5!AI36+'42 78'!AI36+'42 79'!AI36+'42 80'!AI36+Proj.9!AI36+'42 82'!AI36+'42 83'!AI36+'42 84'!AI36</f>
        <v>0</v>
      </c>
      <c r="AJ36" s="161">
        <f>Gasket!AJ36+'L-lever'!AJ36+Proj.2!AJ36+Proj.3!AJ36+Proj.4!AJ36+Proj.5!AJ36+'42 78'!AJ36+'42 79'!AJ36+'42 80'!AJ36+Proj.9!AJ36+'42 82'!AJ36+'42 83'!AJ36+'42 84'!AJ36</f>
        <v>0</v>
      </c>
      <c r="AK36" s="462">
        <f t="shared" si="24"/>
        <v>0</v>
      </c>
      <c r="AL36" s="161">
        <f>Gasket!AL36+'L-lever'!AL36+Proj.2!AL36+Proj.3!AL36+Proj.4!AL36+Proj.5!AL36+'42 78'!AL36+'42 79'!AL36+'42 80'!AL36+Proj.9!AL36+'42 82'!AL36+'42 83'!AL36+'42 84'!AL36</f>
        <v>0</v>
      </c>
      <c r="AM36" s="161">
        <f>Gasket!AM36+'L-lever'!AM36+Proj.2!AM36+Proj.3!AM36+Proj.4!AM36+Proj.5!AM36+'42 78'!AM36+'42 79'!AM36+'42 80'!AM36+Proj.9!AM36+'42 82'!AM36+'42 83'!AM36+'42 84'!AM36</f>
        <v>0</v>
      </c>
      <c r="AN36" s="444">
        <f t="shared" si="25"/>
        <v>0</v>
      </c>
      <c r="AO36" s="404">
        <f t="shared" si="26"/>
        <v>0</v>
      </c>
      <c r="AP36" s="161">
        <f t="shared" si="27"/>
        <v>0</v>
      </c>
      <c r="AQ36" s="161">
        <f t="shared" si="28"/>
        <v>0</v>
      </c>
      <c r="AR36" s="168">
        <f>Gasket!AR36+'L-lever'!AR36+Proj.2!AR36+Proj.3!AR36+Proj.4!AR36+Proj.5!AR36+'42 78'!AR36+'42 79'!AR36+'42 80'!AR36+Proj.9!AR36+'42 82'!AR36+'42 83'!AR36+'42 84'!AR36</f>
        <v>0</v>
      </c>
      <c r="AS36" s="161">
        <f>Gasket!AS36+'L-lever'!AS36+Proj.2!AS36+Proj.3!AS36+Proj.4!AS36+Proj.5!AS36+'42 78'!AS36+'42 79'!AS36+'42 80'!AS36+Proj.9!AS36+'42 82'!AS36+'42 83'!AS36+'42 84'!AS36</f>
        <v>0</v>
      </c>
      <c r="AT36" s="462">
        <f t="shared" si="29"/>
        <v>0</v>
      </c>
      <c r="AU36" s="161">
        <f>Gasket!AU36+'L-lever'!AU36+Proj.2!AU36+Proj.3!AU36+Proj.4!AU36+Proj.5!AU36+'42 78'!AU36+'42 79'!AU36+'42 80'!AU36+Proj.9!AU36+'42 82'!AU36+'42 83'!AU36+'42 84'!AU36</f>
        <v>0</v>
      </c>
      <c r="AV36" s="161">
        <f>Gasket!AV36+'L-lever'!AV36+Proj.2!AV36+Proj.3!AV36+Proj.4!AV36+Proj.5!AV36+'42 78'!AV36+'42 79'!AV36+'42 80'!AV36+Proj.9!AV36+'42 82'!AV36+'42 83'!AV36+'42 84'!AV36</f>
        <v>0</v>
      </c>
      <c r="AW36" s="448">
        <f t="shared" si="30"/>
        <v>0</v>
      </c>
      <c r="AX36" s="161">
        <f>Gasket!AX36+'L-lever'!AX36+Proj.2!AX36+Proj.3!AX36+Proj.4!AX36+Proj.5!AX36+'42 78'!AX36+'42 79'!AX36+'42 80'!AX36+Proj.9!AX36+'42 82'!AX36+'42 83'!AX36+'42 84'!AX36</f>
        <v>0</v>
      </c>
      <c r="AY36" s="352">
        <f>Gasket!AY36+'L-lever'!AY36+Proj.2!AY36+Proj.3!AY36+Proj.4!AY36+Proj.5!AY36+'42 78'!AY36+'42 79'!AY36+'42 80'!AY36+Proj.9!AY36+'42 82'!AY36+'42 83'!AY36+'42 84'!AY36</f>
        <v>0</v>
      </c>
      <c r="AZ36" s="444">
        <f t="shared" si="31"/>
        <v>0</v>
      </c>
      <c r="BA36" s="359">
        <f t="shared" si="32"/>
        <v>0</v>
      </c>
      <c r="BB36" s="364">
        <f t="shared" si="33"/>
        <v>0</v>
      </c>
      <c r="BC36" s="364">
        <f t="shared" si="34"/>
        <v>0</v>
      </c>
      <c r="BD36" s="371">
        <f t="shared" si="35"/>
        <v>0</v>
      </c>
      <c r="BE36" s="372">
        <f t="shared" si="36"/>
        <v>0</v>
      </c>
      <c r="BF36" s="372">
        <f t="shared" si="37"/>
        <v>0</v>
      </c>
      <c r="BG36" s="381">
        <f t="shared" si="38"/>
        <v>0</v>
      </c>
      <c r="BH36" s="372">
        <f t="shared" si="39"/>
        <v>0</v>
      </c>
      <c r="BI36" s="372">
        <f t="shared" si="40"/>
        <v>0</v>
      </c>
      <c r="BJ36" s="436"/>
    </row>
    <row r="37" spans="1:62" s="149" customFormat="1" ht="30" customHeight="1">
      <c r="A37" s="40">
        <f t="shared" si="41"/>
        <v>31</v>
      </c>
      <c r="B37" s="197">
        <v>51603</v>
      </c>
      <c r="C37" s="198" t="s">
        <v>26</v>
      </c>
      <c r="D37" s="151" t="s">
        <v>84</v>
      </c>
      <c r="E37" s="168">
        <f>Gasket!E37+'L-lever'!E37+Proj.2!E37+Proj.3!E37+Proj.4!E37+Proj.5!E37+'42 78'!E37+'42 79'!E37+'42 80'!E37+Proj.9!E37+'42 82'!E37+'42 83'!E37+'42 84'!E37</f>
        <v>0</v>
      </c>
      <c r="F37" s="161">
        <f>Gasket!F37+'L-lever'!F37+Proj.2!F37+Proj.3!F37+Proj.4!F37+Proj.5!F37+'42 78'!F37+'42 79'!F37+'42 80'!F37+Proj.9!F37+'42 82'!F37+'42 83'!F37+'42 84'!F37</f>
        <v>0</v>
      </c>
      <c r="G37" s="448">
        <f t="shared" si="8"/>
        <v>0</v>
      </c>
      <c r="H37" s="161">
        <f>Gasket!H37+'L-lever'!H37+Proj.2!H37+Proj.3!H37+Proj.4!H37+Proj.5!H37+'42 78'!H37+'42 79'!H37+'42 80'!H37+Proj.9!H37+'42 82'!H37+'42 83'!H37+'42 84'!H37</f>
        <v>0</v>
      </c>
      <c r="I37" s="161">
        <f>Gasket!I37+'L-lever'!I37+Proj.2!I37+Proj.3!I37+Proj.4!I37+Proj.5!I37+'42 78'!I37+'42 79'!I37+'42 80'!I37+Proj.9!I37+'42 82'!I37+'42 83'!I37+'42 84'!I37</f>
        <v>0</v>
      </c>
      <c r="J37" s="448">
        <f t="shared" si="9"/>
        <v>0</v>
      </c>
      <c r="K37" s="161">
        <f>Gasket!K37+'L-lever'!K37+Proj.2!K37+Proj.3!K37+Proj.4!K37+Proj.5!K37+'42 78'!K37+'42 79'!K37+'42 80'!K37+Proj.9!K37+'42 82'!K37+'42 83'!K37+'42 84'!K37</f>
        <v>0</v>
      </c>
      <c r="L37" s="161">
        <f>Gasket!L37+'L-lever'!L37+Proj.2!L37+Proj.3!L37+Proj.4!L37+Proj.5!L37+'42 78'!L37+'42 79'!L37+'42 80'!L37+Proj.9!L37+'42 82'!L37+'42 83'!L37+'42 84'!L37</f>
        <v>0</v>
      </c>
      <c r="M37" s="444">
        <f t="shared" si="10"/>
        <v>0</v>
      </c>
      <c r="N37" s="404">
        <f t="shared" si="11"/>
        <v>0</v>
      </c>
      <c r="O37" s="161">
        <f t="shared" si="12"/>
        <v>0</v>
      </c>
      <c r="P37" s="403">
        <f t="shared" si="13"/>
        <v>0</v>
      </c>
      <c r="Q37" s="168">
        <f>Gasket!Q37+'L-lever'!Q37+Proj.2!Q37+Proj.3!Q37+Proj.4!Q37+Proj.5!Q37+'42 78'!Q37+'42 79'!Q37+'42 80'!Q37+Proj.9!Q37+'42 82'!Q37+'42 83'!Q37+'42 84'!Q37</f>
        <v>0</v>
      </c>
      <c r="R37" s="161">
        <f>Gasket!R37+'L-lever'!R37+Proj.2!R37+Proj.3!R37+Proj.4!R37+Proj.5!R37+'42 78'!R37+'42 79'!R37+'42 80'!R37+Proj.9!R37+'42 82'!R37+'42 83'!R37+'42 84'!R37</f>
        <v>0</v>
      </c>
      <c r="S37" s="448">
        <f t="shared" si="14"/>
        <v>0</v>
      </c>
      <c r="T37" s="161">
        <f>Gasket!T37+'L-lever'!T37+Proj.2!T37+Proj.3!T37+Proj.4!T37+Proj.5!T37+'42 78'!T37+'42 79'!T37+'42 80'!T37+Proj.9!T37+'42 82'!T37+'42 83'!T37+'42 84'!T37</f>
        <v>0</v>
      </c>
      <c r="U37" s="161">
        <f>Gasket!U37+'L-lever'!U37+Proj.2!U37+Proj.3!U37+Proj.4!U37+Proj.5!U37+'42 78'!U37+'42 79'!U37+'42 80'!U37+Proj.9!U37+'42 82'!U37+'42 83'!U37+'42 84'!U37</f>
        <v>0</v>
      </c>
      <c r="V37" s="448">
        <f t="shared" si="15"/>
        <v>0</v>
      </c>
      <c r="W37" s="161">
        <f>Gasket!W37+'L-lever'!W37+Proj.2!W37+Proj.3!W37+Proj.4!W37+Proj.5!W37+'42 78'!W37+'42 79'!W37+'42 80'!W37+Proj.9!W37+'42 82'!W37+'42 83'!W37+'42 84'!W37</f>
        <v>0</v>
      </c>
      <c r="X37" s="161">
        <f>Gasket!X37+'L-lever'!X37+Proj.2!X37+Proj.3!X37+Proj.4!X37+Proj.5!X37+'42 78'!X37+'42 79'!X37+'42 80'!X37+Proj.9!X37+'42 82'!X37+'42 83'!X37+'42 84'!X37</f>
        <v>0</v>
      </c>
      <c r="Y37" s="444">
        <f t="shared" si="16"/>
        <v>0</v>
      </c>
      <c r="Z37" s="168">
        <f t="shared" si="17"/>
        <v>0</v>
      </c>
      <c r="AA37" s="161">
        <f t="shared" si="18"/>
        <v>0</v>
      </c>
      <c r="AB37" s="403">
        <f t="shared" si="19"/>
        <v>0</v>
      </c>
      <c r="AC37" s="404">
        <f t="shared" si="20"/>
        <v>0</v>
      </c>
      <c r="AD37" s="161">
        <f t="shared" si="21"/>
        <v>0</v>
      </c>
      <c r="AE37" s="403">
        <f t="shared" si="22"/>
        <v>0</v>
      </c>
      <c r="AF37" s="168">
        <f>Gasket!AF37+'L-lever'!AF37+Proj.2!AF37+Proj.3!AF37+Proj.4!AF37+Proj.5!AF37+'42 78'!AF37+'42 79'!AF37+'42 80'!AF37+Proj.9!AF37+'42 82'!AF37+'42 83'!AF37+'42 84'!AF37</f>
        <v>0</v>
      </c>
      <c r="AG37" s="161">
        <f>Gasket!AG37+'L-lever'!AG37+Proj.2!AG37+Proj.3!AG37+Proj.4!AG37+Proj.5!AG37+'42 78'!AG37+'42 79'!AG37+'42 80'!AG37+Proj.9!AG37+'42 82'!AG37+'42 83'!AG37+'42 84'!AG37</f>
        <v>0</v>
      </c>
      <c r="AH37" s="462">
        <f t="shared" si="23"/>
        <v>0</v>
      </c>
      <c r="AI37" s="161">
        <f>Gasket!AI37+'L-lever'!AI37+Proj.2!AI37+Proj.3!AI37+Proj.4!AI37+Proj.5!AI37+'42 78'!AI37+'42 79'!AI37+'42 80'!AI37+Proj.9!AI37+'42 82'!AI37+'42 83'!AI37+'42 84'!AI37</f>
        <v>0</v>
      </c>
      <c r="AJ37" s="161">
        <f>Gasket!AJ37+'L-lever'!AJ37+Proj.2!AJ37+Proj.3!AJ37+Proj.4!AJ37+Proj.5!AJ37+'42 78'!AJ37+'42 79'!AJ37+'42 80'!AJ37+Proj.9!AJ37+'42 82'!AJ37+'42 83'!AJ37+'42 84'!AJ37</f>
        <v>0</v>
      </c>
      <c r="AK37" s="462">
        <f t="shared" si="24"/>
        <v>0</v>
      </c>
      <c r="AL37" s="161">
        <f>Gasket!AL37+'L-lever'!AL37+Proj.2!AL37+Proj.3!AL37+Proj.4!AL37+Proj.5!AL37+'42 78'!AL37+'42 79'!AL37+'42 80'!AL37+Proj.9!AL37+'42 82'!AL37+'42 83'!AL37+'42 84'!AL37</f>
        <v>0</v>
      </c>
      <c r="AM37" s="161">
        <f>Gasket!AM37+'L-lever'!AM37+Proj.2!AM37+Proj.3!AM37+Proj.4!AM37+Proj.5!AM37+'42 78'!AM37+'42 79'!AM37+'42 80'!AM37+Proj.9!AM37+'42 82'!AM37+'42 83'!AM37+'42 84'!AM37</f>
        <v>0</v>
      </c>
      <c r="AN37" s="444">
        <f t="shared" si="25"/>
        <v>0</v>
      </c>
      <c r="AO37" s="404">
        <f t="shared" si="26"/>
        <v>0</v>
      </c>
      <c r="AP37" s="161">
        <f t="shared" si="27"/>
        <v>0</v>
      </c>
      <c r="AQ37" s="161">
        <f t="shared" si="28"/>
        <v>0</v>
      </c>
      <c r="AR37" s="168">
        <f>Gasket!AR37+'L-lever'!AR37+Proj.2!AR37+Proj.3!AR37+Proj.4!AR37+Proj.5!AR37+'42 78'!AR37+'42 79'!AR37+'42 80'!AR37+Proj.9!AR37+'42 82'!AR37+'42 83'!AR37+'42 84'!AR37</f>
        <v>0</v>
      </c>
      <c r="AS37" s="161">
        <f>Gasket!AS37+'L-lever'!AS37+Proj.2!AS37+Proj.3!AS37+Proj.4!AS37+Proj.5!AS37+'42 78'!AS37+'42 79'!AS37+'42 80'!AS37+Proj.9!AS37+'42 82'!AS37+'42 83'!AS37+'42 84'!AS37</f>
        <v>0</v>
      </c>
      <c r="AT37" s="462">
        <f t="shared" si="29"/>
        <v>0</v>
      </c>
      <c r="AU37" s="161">
        <f>Gasket!AU37+'L-lever'!AU37+Proj.2!AU37+Proj.3!AU37+Proj.4!AU37+Proj.5!AU37+'42 78'!AU37+'42 79'!AU37+'42 80'!AU37+Proj.9!AU37+'42 82'!AU37+'42 83'!AU37+'42 84'!AU37</f>
        <v>0</v>
      </c>
      <c r="AV37" s="161">
        <f>Gasket!AV37+'L-lever'!AV37+Proj.2!AV37+Proj.3!AV37+Proj.4!AV37+Proj.5!AV37+'42 78'!AV37+'42 79'!AV37+'42 80'!AV37+Proj.9!AV37+'42 82'!AV37+'42 83'!AV37+'42 84'!AV37</f>
        <v>0</v>
      </c>
      <c r="AW37" s="448">
        <f t="shared" si="30"/>
        <v>0</v>
      </c>
      <c r="AX37" s="161">
        <f>Gasket!AX37+'L-lever'!AX37+Proj.2!AX37+Proj.3!AX37+Proj.4!AX37+Proj.5!AX37+'42 78'!AX37+'42 79'!AX37+'42 80'!AX37+Proj.9!AX37+'42 82'!AX37+'42 83'!AX37+'42 84'!AX37</f>
        <v>0</v>
      </c>
      <c r="AY37" s="352">
        <f>Gasket!AY37+'L-lever'!AY37+Proj.2!AY37+Proj.3!AY37+Proj.4!AY37+Proj.5!AY37+'42 78'!AY37+'42 79'!AY37+'42 80'!AY37+Proj.9!AY37+'42 82'!AY37+'42 83'!AY37+'42 84'!AY37</f>
        <v>0</v>
      </c>
      <c r="AZ37" s="444">
        <f t="shared" si="31"/>
        <v>0</v>
      </c>
      <c r="BA37" s="359">
        <f t="shared" si="32"/>
        <v>0</v>
      </c>
      <c r="BB37" s="364">
        <f t="shared" si="33"/>
        <v>0</v>
      </c>
      <c r="BC37" s="364">
        <f t="shared" si="34"/>
        <v>0</v>
      </c>
      <c r="BD37" s="371">
        <f t="shared" si="35"/>
        <v>0</v>
      </c>
      <c r="BE37" s="372">
        <f t="shared" si="36"/>
        <v>0</v>
      </c>
      <c r="BF37" s="372">
        <f t="shared" si="37"/>
        <v>0</v>
      </c>
      <c r="BG37" s="381">
        <f t="shared" si="38"/>
        <v>0</v>
      </c>
      <c r="BH37" s="372">
        <f t="shared" si="39"/>
        <v>0</v>
      </c>
      <c r="BI37" s="372">
        <f t="shared" si="40"/>
        <v>0</v>
      </c>
      <c r="BJ37" s="436"/>
    </row>
    <row r="38" spans="1:62" s="149" customFormat="1" ht="30" customHeight="1">
      <c r="A38" s="40">
        <f t="shared" si="41"/>
        <v>32</v>
      </c>
      <c r="B38" s="197">
        <v>51604</v>
      </c>
      <c r="C38" s="198" t="s">
        <v>27</v>
      </c>
      <c r="D38" s="151" t="s">
        <v>68</v>
      </c>
      <c r="E38" s="168">
        <f>Gasket!E38+'L-lever'!E38+Proj.2!E38+Proj.3!E38+Proj.4!E38+Proj.5!E38+'42 78'!E38+'42 79'!E38+'42 80'!E38+Proj.9!E38+'42 82'!E38+'42 83'!E38+'42 84'!E38</f>
        <v>0</v>
      </c>
      <c r="F38" s="161">
        <f>Gasket!F38+'L-lever'!F38+Proj.2!F38+Proj.3!F38+Proj.4!F38+Proj.5!F38+'42 78'!F38+'42 79'!F38+'42 80'!F38+Proj.9!F38+'42 82'!F38+'42 83'!F38+'42 84'!F38</f>
        <v>0</v>
      </c>
      <c r="G38" s="448">
        <f t="shared" si="8"/>
        <v>0</v>
      </c>
      <c r="H38" s="161">
        <f>Gasket!H38+'L-lever'!H38+Proj.2!H38+Proj.3!H38+Proj.4!H38+Proj.5!H38+'42 78'!H38+'42 79'!H38+'42 80'!H38+Proj.9!H38+'42 82'!H38+'42 83'!H38+'42 84'!H38</f>
        <v>0</v>
      </c>
      <c r="I38" s="161">
        <f>Gasket!I38+'L-lever'!I38+Proj.2!I38+Proj.3!I38+Proj.4!I38+Proj.5!I38+'42 78'!I38+'42 79'!I38+'42 80'!I38+Proj.9!I38+'42 82'!I38+'42 83'!I38+'42 84'!I38</f>
        <v>0</v>
      </c>
      <c r="J38" s="448">
        <f t="shared" si="9"/>
        <v>0</v>
      </c>
      <c r="K38" s="161">
        <f>Gasket!K38+'L-lever'!K38+Proj.2!K38+Proj.3!K38+Proj.4!K38+Proj.5!K38+'42 78'!K38+'42 79'!K38+'42 80'!K38+Proj.9!K38+'42 82'!K38+'42 83'!K38+'42 84'!K38</f>
        <v>0</v>
      </c>
      <c r="L38" s="161">
        <f>Gasket!L38+'L-lever'!L38+Proj.2!L38+Proj.3!L38+Proj.4!L38+Proj.5!L38+'42 78'!L38+'42 79'!L38+'42 80'!L38+Proj.9!L38+'42 82'!L38+'42 83'!L38+'42 84'!L38</f>
        <v>0</v>
      </c>
      <c r="M38" s="444">
        <f t="shared" si="10"/>
        <v>0</v>
      </c>
      <c r="N38" s="404">
        <f t="shared" si="11"/>
        <v>0</v>
      </c>
      <c r="O38" s="161">
        <f t="shared" si="12"/>
        <v>0</v>
      </c>
      <c r="P38" s="403">
        <f t="shared" si="13"/>
        <v>0</v>
      </c>
      <c r="Q38" s="168">
        <f>Gasket!Q38+'L-lever'!Q38+Proj.2!Q38+Proj.3!Q38+Proj.4!Q38+Proj.5!Q38+'42 78'!Q38+'42 79'!Q38+'42 80'!Q38+Proj.9!Q38+'42 82'!Q38+'42 83'!Q38+'42 84'!Q38</f>
        <v>0</v>
      </c>
      <c r="R38" s="161">
        <f>Gasket!R38+'L-lever'!R38+Proj.2!R38+Proj.3!R38+Proj.4!R38+Proj.5!R38+'42 78'!R38+'42 79'!R38+'42 80'!R38+Proj.9!R38+'42 82'!R38+'42 83'!R38+'42 84'!R38</f>
        <v>0</v>
      </c>
      <c r="S38" s="448">
        <f t="shared" si="14"/>
        <v>0</v>
      </c>
      <c r="T38" s="161">
        <f>Gasket!T38+'L-lever'!T38+Proj.2!T38+Proj.3!T38+Proj.4!T38+Proj.5!T38+'42 78'!T38+'42 79'!T38+'42 80'!T38+Proj.9!T38+'42 82'!T38+'42 83'!T38+'42 84'!T38</f>
        <v>0</v>
      </c>
      <c r="U38" s="161">
        <f>Gasket!U38+'L-lever'!U38+Proj.2!U38+Proj.3!U38+Proj.4!U38+Proj.5!U38+'42 78'!U38+'42 79'!U38+'42 80'!U38+Proj.9!U38+'42 82'!U38+'42 83'!U38+'42 84'!U38</f>
        <v>0</v>
      </c>
      <c r="V38" s="448">
        <f t="shared" si="15"/>
        <v>0</v>
      </c>
      <c r="W38" s="161">
        <f>Gasket!W38+'L-lever'!W38+Proj.2!W38+Proj.3!W38+Proj.4!W38+Proj.5!W38+'42 78'!W38+'42 79'!W38+'42 80'!W38+Proj.9!W38+'42 82'!W38+'42 83'!W38+'42 84'!W38</f>
        <v>0</v>
      </c>
      <c r="X38" s="161">
        <f>Gasket!X38+'L-lever'!X38+Proj.2!X38+Proj.3!X38+Proj.4!X38+Proj.5!X38+'42 78'!X38+'42 79'!X38+'42 80'!X38+Proj.9!X38+'42 82'!X38+'42 83'!X38+'42 84'!X38</f>
        <v>0</v>
      </c>
      <c r="Y38" s="444">
        <f t="shared" si="16"/>
        <v>0</v>
      </c>
      <c r="Z38" s="168">
        <f t="shared" si="17"/>
        <v>0</v>
      </c>
      <c r="AA38" s="161">
        <f t="shared" si="18"/>
        <v>0</v>
      </c>
      <c r="AB38" s="403">
        <f t="shared" si="19"/>
        <v>0</v>
      </c>
      <c r="AC38" s="404">
        <f t="shared" si="20"/>
        <v>0</v>
      </c>
      <c r="AD38" s="161">
        <f t="shared" si="21"/>
        <v>0</v>
      </c>
      <c r="AE38" s="403">
        <f t="shared" si="22"/>
        <v>0</v>
      </c>
      <c r="AF38" s="168">
        <f>Gasket!AF38+'L-lever'!AF38+Proj.2!AF38+Proj.3!AF38+Proj.4!AF38+Proj.5!AF38+'42 78'!AF38+'42 79'!AF38+'42 80'!AF38+Proj.9!AF38+'42 82'!AF38+'42 83'!AF38+'42 84'!AF38</f>
        <v>0</v>
      </c>
      <c r="AG38" s="161">
        <f>Gasket!AG38+'L-lever'!AG38+Proj.2!AG38+Proj.3!AG38+Proj.4!AG38+Proj.5!AG38+'42 78'!AG38+'42 79'!AG38+'42 80'!AG38+Proj.9!AG38+'42 82'!AG38+'42 83'!AG38+'42 84'!AG38</f>
        <v>0</v>
      </c>
      <c r="AH38" s="462">
        <f t="shared" si="23"/>
        <v>0</v>
      </c>
      <c r="AI38" s="161">
        <f>Gasket!AI38+'L-lever'!AI38+Proj.2!AI38+Proj.3!AI38+Proj.4!AI38+Proj.5!AI38+'42 78'!AI38+'42 79'!AI38+'42 80'!AI38+Proj.9!AI38+'42 82'!AI38+'42 83'!AI38+'42 84'!AI38</f>
        <v>0</v>
      </c>
      <c r="AJ38" s="161">
        <f>Gasket!AJ38+'L-lever'!AJ38+Proj.2!AJ38+Proj.3!AJ38+Proj.4!AJ38+Proj.5!AJ38+'42 78'!AJ38+'42 79'!AJ38+'42 80'!AJ38+Proj.9!AJ38+'42 82'!AJ38+'42 83'!AJ38+'42 84'!AJ38</f>
        <v>0</v>
      </c>
      <c r="AK38" s="462">
        <f t="shared" si="24"/>
        <v>0</v>
      </c>
      <c r="AL38" s="161">
        <f>Gasket!AL38+'L-lever'!AL38+Proj.2!AL38+Proj.3!AL38+Proj.4!AL38+Proj.5!AL38+'42 78'!AL38+'42 79'!AL38+'42 80'!AL38+Proj.9!AL38+'42 82'!AL38+'42 83'!AL38+'42 84'!AL38</f>
        <v>0</v>
      </c>
      <c r="AM38" s="161">
        <f>Gasket!AM38+'L-lever'!AM38+Proj.2!AM38+Proj.3!AM38+Proj.4!AM38+Proj.5!AM38+'42 78'!AM38+'42 79'!AM38+'42 80'!AM38+Proj.9!AM38+'42 82'!AM38+'42 83'!AM38+'42 84'!AM38</f>
        <v>0</v>
      </c>
      <c r="AN38" s="444">
        <f t="shared" si="25"/>
        <v>0</v>
      </c>
      <c r="AO38" s="404">
        <f t="shared" si="26"/>
        <v>0</v>
      </c>
      <c r="AP38" s="161">
        <f t="shared" si="27"/>
        <v>0</v>
      </c>
      <c r="AQ38" s="161">
        <f t="shared" si="28"/>
        <v>0</v>
      </c>
      <c r="AR38" s="168">
        <f>Gasket!AR38+'L-lever'!AR38+Proj.2!AR38+Proj.3!AR38+Proj.4!AR38+Proj.5!AR38+'42 78'!AR38+'42 79'!AR38+'42 80'!AR38+Proj.9!AR38+'42 82'!AR38+'42 83'!AR38+'42 84'!AR38</f>
        <v>0</v>
      </c>
      <c r="AS38" s="161">
        <f>Gasket!AS38+'L-lever'!AS38+Proj.2!AS38+Proj.3!AS38+Proj.4!AS38+Proj.5!AS38+'42 78'!AS38+'42 79'!AS38+'42 80'!AS38+Proj.9!AS38+'42 82'!AS38+'42 83'!AS38+'42 84'!AS38</f>
        <v>0</v>
      </c>
      <c r="AT38" s="462">
        <f t="shared" si="29"/>
        <v>0</v>
      </c>
      <c r="AU38" s="161">
        <f>Gasket!AU38+'L-lever'!AU38+Proj.2!AU38+Proj.3!AU38+Proj.4!AU38+Proj.5!AU38+'42 78'!AU38+'42 79'!AU38+'42 80'!AU38+Proj.9!AU38+'42 82'!AU38+'42 83'!AU38+'42 84'!AU38</f>
        <v>0</v>
      </c>
      <c r="AV38" s="161">
        <f>Gasket!AV38+'L-lever'!AV38+Proj.2!AV38+Proj.3!AV38+Proj.4!AV38+Proj.5!AV38+'42 78'!AV38+'42 79'!AV38+'42 80'!AV38+Proj.9!AV38+'42 82'!AV38+'42 83'!AV38+'42 84'!AV38</f>
        <v>0</v>
      </c>
      <c r="AW38" s="448">
        <f t="shared" si="30"/>
        <v>0</v>
      </c>
      <c r="AX38" s="161">
        <f>Gasket!AX38+'L-lever'!AX38+Proj.2!AX38+Proj.3!AX38+Proj.4!AX38+Proj.5!AX38+'42 78'!AX38+'42 79'!AX38+'42 80'!AX38+Proj.9!AX38+'42 82'!AX38+'42 83'!AX38+'42 84'!AX38</f>
        <v>0</v>
      </c>
      <c r="AY38" s="352">
        <f>Gasket!AY38+'L-lever'!AY38+Proj.2!AY38+Proj.3!AY38+Proj.4!AY38+Proj.5!AY38+'42 78'!AY38+'42 79'!AY38+'42 80'!AY38+Proj.9!AY38+'42 82'!AY38+'42 83'!AY38+'42 84'!AY38</f>
        <v>0</v>
      </c>
      <c r="AZ38" s="444">
        <f t="shared" si="31"/>
        <v>0</v>
      </c>
      <c r="BA38" s="359">
        <f t="shared" si="32"/>
        <v>0</v>
      </c>
      <c r="BB38" s="364">
        <f t="shared" si="33"/>
        <v>0</v>
      </c>
      <c r="BC38" s="364">
        <f t="shared" si="34"/>
        <v>0</v>
      </c>
      <c r="BD38" s="371">
        <f t="shared" si="35"/>
        <v>0</v>
      </c>
      <c r="BE38" s="372">
        <f t="shared" si="36"/>
        <v>0</v>
      </c>
      <c r="BF38" s="372">
        <f t="shared" si="37"/>
        <v>0</v>
      </c>
      <c r="BG38" s="381">
        <f t="shared" si="38"/>
        <v>0</v>
      </c>
      <c r="BH38" s="372">
        <f t="shared" si="39"/>
        <v>0</v>
      </c>
      <c r="BI38" s="372">
        <f t="shared" si="40"/>
        <v>0</v>
      </c>
      <c r="BJ38" s="436"/>
    </row>
    <row r="39" spans="1:62" s="149" customFormat="1" ht="30" customHeight="1">
      <c r="A39" s="40">
        <f t="shared" si="41"/>
        <v>33</v>
      </c>
      <c r="B39" s="197">
        <v>51605</v>
      </c>
      <c r="C39" s="198" t="s">
        <v>28</v>
      </c>
      <c r="D39" s="151" t="s">
        <v>85</v>
      </c>
      <c r="E39" s="168">
        <f>Gasket!E39+'L-lever'!E39+Proj.2!E39+Proj.3!E39+Proj.4!E39+Proj.5!E39+'42 78'!E39+'42 79'!E39+'42 80'!E39+Proj.9!E39+'42 82'!E39+'42 83'!E39+'42 84'!E39</f>
        <v>0</v>
      </c>
      <c r="F39" s="161">
        <f>Gasket!F39+'L-lever'!F39+Proj.2!F39+Proj.3!F39+Proj.4!F39+Proj.5!F39+'42 78'!F39+'42 79'!F39+'42 80'!F39+Proj.9!F39+'42 82'!F39+'42 83'!F39+'42 84'!F39</f>
        <v>0</v>
      </c>
      <c r="G39" s="448">
        <f t="shared" si="8"/>
        <v>0</v>
      </c>
      <c r="H39" s="161">
        <f>Gasket!H39+'L-lever'!H39+Proj.2!H39+Proj.3!H39+Proj.4!H39+Proj.5!H39+'42 78'!H39+'42 79'!H39+'42 80'!H39+Proj.9!H39+'42 82'!H39+'42 83'!H39+'42 84'!H39</f>
        <v>0</v>
      </c>
      <c r="I39" s="161">
        <f>Gasket!I39+'L-lever'!I39+Proj.2!I39+Proj.3!I39+Proj.4!I39+Proj.5!I39+'42 78'!I39+'42 79'!I39+'42 80'!I39+Proj.9!I39+'42 82'!I39+'42 83'!I39+'42 84'!I39</f>
        <v>0</v>
      </c>
      <c r="J39" s="448">
        <f t="shared" si="9"/>
        <v>0</v>
      </c>
      <c r="K39" s="161">
        <f>Gasket!K39+'L-lever'!K39+Proj.2!K39+Proj.3!K39+Proj.4!K39+Proj.5!K39+'42 78'!K39+'42 79'!K39+'42 80'!K39+Proj.9!K39+'42 82'!K39+'42 83'!K39+'42 84'!K39</f>
        <v>0</v>
      </c>
      <c r="L39" s="161">
        <f>Gasket!L39+'L-lever'!L39+Proj.2!L39+Proj.3!L39+Proj.4!L39+Proj.5!L39+'42 78'!L39+'42 79'!L39+'42 80'!L39+Proj.9!L39+'42 82'!L39+'42 83'!L39+'42 84'!L39</f>
        <v>0</v>
      </c>
      <c r="M39" s="444">
        <f t="shared" si="10"/>
        <v>0</v>
      </c>
      <c r="N39" s="404">
        <f t="shared" si="11"/>
        <v>0</v>
      </c>
      <c r="O39" s="161">
        <f t="shared" si="12"/>
        <v>0</v>
      </c>
      <c r="P39" s="403">
        <f t="shared" si="13"/>
        <v>0</v>
      </c>
      <c r="Q39" s="168">
        <f>Gasket!Q39+'L-lever'!Q39+Proj.2!Q39+Proj.3!Q39+Proj.4!Q39+Proj.5!Q39+'42 78'!Q39+'42 79'!Q39+'42 80'!Q39+Proj.9!Q39+'42 82'!Q39+'42 83'!Q39+'42 84'!Q39</f>
        <v>0</v>
      </c>
      <c r="R39" s="161">
        <f>Gasket!R39+'L-lever'!R39+Proj.2!R39+Proj.3!R39+Proj.4!R39+Proj.5!R39+'42 78'!R39+'42 79'!R39+'42 80'!R39+Proj.9!R39+'42 82'!R39+'42 83'!R39+'42 84'!R39</f>
        <v>0</v>
      </c>
      <c r="S39" s="448">
        <f t="shared" si="14"/>
        <v>0</v>
      </c>
      <c r="T39" s="161">
        <f>Gasket!T39+'L-lever'!T39+Proj.2!T39+Proj.3!T39+Proj.4!T39+Proj.5!T39+'42 78'!T39+'42 79'!T39+'42 80'!T39+Proj.9!T39+'42 82'!T39+'42 83'!T39+'42 84'!T39</f>
        <v>0</v>
      </c>
      <c r="U39" s="161">
        <f>Gasket!U39+'L-lever'!U39+Proj.2!U39+Proj.3!U39+Proj.4!U39+Proj.5!U39+'42 78'!U39+'42 79'!U39+'42 80'!U39+Proj.9!U39+'42 82'!U39+'42 83'!U39+'42 84'!U39</f>
        <v>0</v>
      </c>
      <c r="V39" s="448">
        <f t="shared" si="15"/>
        <v>0</v>
      </c>
      <c r="W39" s="161">
        <f>Gasket!W39+'L-lever'!W39+Proj.2!W39+Proj.3!W39+Proj.4!W39+Proj.5!W39+'42 78'!W39+'42 79'!W39+'42 80'!W39+Proj.9!W39+'42 82'!W39+'42 83'!W39+'42 84'!W39</f>
        <v>0</v>
      </c>
      <c r="X39" s="161">
        <f>Gasket!X39+'L-lever'!X39+Proj.2!X39+Proj.3!X39+Proj.4!X39+Proj.5!X39+'42 78'!X39+'42 79'!X39+'42 80'!X39+Proj.9!X39+'42 82'!X39+'42 83'!X39+'42 84'!X39</f>
        <v>0</v>
      </c>
      <c r="Y39" s="444">
        <f t="shared" si="16"/>
        <v>0</v>
      </c>
      <c r="Z39" s="168">
        <f t="shared" si="17"/>
        <v>0</v>
      </c>
      <c r="AA39" s="161">
        <f t="shared" si="18"/>
        <v>0</v>
      </c>
      <c r="AB39" s="403">
        <f t="shared" si="19"/>
        <v>0</v>
      </c>
      <c r="AC39" s="404">
        <f t="shared" si="20"/>
        <v>0</v>
      </c>
      <c r="AD39" s="161">
        <f t="shared" si="21"/>
        <v>0</v>
      </c>
      <c r="AE39" s="403">
        <f t="shared" si="22"/>
        <v>0</v>
      </c>
      <c r="AF39" s="168">
        <f>Gasket!AF39+'L-lever'!AF39+Proj.2!AF39+Proj.3!AF39+Proj.4!AF39+Proj.5!AF39+'42 78'!AF39+'42 79'!AF39+'42 80'!AF39+Proj.9!AF39+'42 82'!AF39+'42 83'!AF39+'42 84'!AF39</f>
        <v>0</v>
      </c>
      <c r="AG39" s="161">
        <f>Gasket!AG39+'L-lever'!AG39+Proj.2!AG39+Proj.3!AG39+Proj.4!AG39+Proj.5!AG39+'42 78'!AG39+'42 79'!AG39+'42 80'!AG39+Proj.9!AG39+'42 82'!AG39+'42 83'!AG39+'42 84'!AG39</f>
        <v>0</v>
      </c>
      <c r="AH39" s="462">
        <f t="shared" si="23"/>
        <v>0</v>
      </c>
      <c r="AI39" s="161">
        <f>Gasket!AI39+'L-lever'!AI39+Proj.2!AI39+Proj.3!AI39+Proj.4!AI39+Proj.5!AI39+'42 78'!AI39+'42 79'!AI39+'42 80'!AI39+Proj.9!AI39+'42 82'!AI39+'42 83'!AI39+'42 84'!AI39</f>
        <v>0</v>
      </c>
      <c r="AJ39" s="161">
        <f>Gasket!AJ39+'L-lever'!AJ39+Proj.2!AJ39+Proj.3!AJ39+Proj.4!AJ39+Proj.5!AJ39+'42 78'!AJ39+'42 79'!AJ39+'42 80'!AJ39+Proj.9!AJ39+'42 82'!AJ39+'42 83'!AJ39+'42 84'!AJ39</f>
        <v>0</v>
      </c>
      <c r="AK39" s="462">
        <f t="shared" si="24"/>
        <v>0</v>
      </c>
      <c r="AL39" s="161">
        <f>Gasket!AL39+'L-lever'!AL39+Proj.2!AL39+Proj.3!AL39+Proj.4!AL39+Proj.5!AL39+'42 78'!AL39+'42 79'!AL39+'42 80'!AL39+Proj.9!AL39+'42 82'!AL39+'42 83'!AL39+'42 84'!AL39</f>
        <v>0</v>
      </c>
      <c r="AM39" s="161">
        <f>Gasket!AM39+'L-lever'!AM39+Proj.2!AM39+Proj.3!AM39+Proj.4!AM39+Proj.5!AM39+'42 78'!AM39+'42 79'!AM39+'42 80'!AM39+Proj.9!AM39+'42 82'!AM39+'42 83'!AM39+'42 84'!AM39</f>
        <v>0</v>
      </c>
      <c r="AN39" s="444">
        <f t="shared" si="25"/>
        <v>0</v>
      </c>
      <c r="AO39" s="404">
        <f t="shared" si="26"/>
        <v>0</v>
      </c>
      <c r="AP39" s="161">
        <f t="shared" si="27"/>
        <v>0</v>
      </c>
      <c r="AQ39" s="161">
        <f t="shared" si="28"/>
        <v>0</v>
      </c>
      <c r="AR39" s="168">
        <f>Gasket!AR39+'L-lever'!AR39+Proj.2!AR39+Proj.3!AR39+Proj.4!AR39+Proj.5!AR39+'42 78'!AR39+'42 79'!AR39+'42 80'!AR39+Proj.9!AR39+'42 82'!AR39+'42 83'!AR39+'42 84'!AR39</f>
        <v>0</v>
      </c>
      <c r="AS39" s="161">
        <f>Gasket!AS39+'L-lever'!AS39+Proj.2!AS39+Proj.3!AS39+Proj.4!AS39+Proj.5!AS39+'42 78'!AS39+'42 79'!AS39+'42 80'!AS39+Proj.9!AS39+'42 82'!AS39+'42 83'!AS39+'42 84'!AS39</f>
        <v>0</v>
      </c>
      <c r="AT39" s="462">
        <f t="shared" si="29"/>
        <v>0</v>
      </c>
      <c r="AU39" s="161">
        <f>Gasket!AU39+'L-lever'!AU39+Proj.2!AU39+Proj.3!AU39+Proj.4!AU39+Proj.5!AU39+'42 78'!AU39+'42 79'!AU39+'42 80'!AU39+Proj.9!AU39+'42 82'!AU39+'42 83'!AU39+'42 84'!AU39</f>
        <v>0</v>
      </c>
      <c r="AV39" s="161">
        <f>Gasket!AV39+'L-lever'!AV39+Proj.2!AV39+Proj.3!AV39+Proj.4!AV39+Proj.5!AV39+'42 78'!AV39+'42 79'!AV39+'42 80'!AV39+Proj.9!AV39+'42 82'!AV39+'42 83'!AV39+'42 84'!AV39</f>
        <v>0</v>
      </c>
      <c r="AW39" s="448">
        <f t="shared" si="30"/>
        <v>0</v>
      </c>
      <c r="AX39" s="161">
        <f>Gasket!AX39+'L-lever'!AX39+Proj.2!AX39+Proj.3!AX39+Proj.4!AX39+Proj.5!AX39+'42 78'!AX39+'42 79'!AX39+'42 80'!AX39+Proj.9!AX39+'42 82'!AX39+'42 83'!AX39+'42 84'!AX39</f>
        <v>0</v>
      </c>
      <c r="AY39" s="352">
        <f>Gasket!AY39+'L-lever'!AY39+Proj.2!AY39+Proj.3!AY39+Proj.4!AY39+Proj.5!AY39+'42 78'!AY39+'42 79'!AY39+'42 80'!AY39+Proj.9!AY39+'42 82'!AY39+'42 83'!AY39+'42 84'!AY39</f>
        <v>0</v>
      </c>
      <c r="AZ39" s="444">
        <f t="shared" si="31"/>
        <v>0</v>
      </c>
      <c r="BA39" s="359">
        <f t="shared" si="32"/>
        <v>0</v>
      </c>
      <c r="BB39" s="364">
        <f t="shared" si="33"/>
        <v>0</v>
      </c>
      <c r="BC39" s="364">
        <f t="shared" si="34"/>
        <v>0</v>
      </c>
      <c r="BD39" s="371">
        <f t="shared" si="35"/>
        <v>0</v>
      </c>
      <c r="BE39" s="372">
        <f t="shared" si="36"/>
        <v>0</v>
      </c>
      <c r="BF39" s="372">
        <f t="shared" si="37"/>
        <v>0</v>
      </c>
      <c r="BG39" s="381">
        <f t="shared" si="38"/>
        <v>0</v>
      </c>
      <c r="BH39" s="372">
        <f t="shared" si="39"/>
        <v>0</v>
      </c>
      <c r="BI39" s="372">
        <f t="shared" si="40"/>
        <v>0</v>
      </c>
      <c r="BJ39" s="436"/>
    </row>
    <row r="40" spans="1:62" s="149" customFormat="1" ht="30" customHeight="1">
      <c r="A40" s="40">
        <f t="shared" si="41"/>
        <v>34</v>
      </c>
      <c r="B40" s="197">
        <v>51606</v>
      </c>
      <c r="C40" s="198" t="s">
        <v>29</v>
      </c>
      <c r="D40" s="151" t="s">
        <v>69</v>
      </c>
      <c r="E40" s="168">
        <f>Gasket!E40+'L-lever'!E40+Proj.2!E40+Proj.3!E40+Proj.4!E40+Proj.5!E40+'42 78'!E40+'42 79'!E40+'42 80'!E40+Proj.9!E40+'42 82'!E40+'42 83'!E40+'42 84'!E40</f>
        <v>0</v>
      </c>
      <c r="F40" s="161">
        <f>Gasket!F40+'L-lever'!F40+Proj.2!F40+Proj.3!F40+Proj.4!F40+Proj.5!F40+'42 78'!F40+'42 79'!F40+'42 80'!F40+Proj.9!F40+'42 82'!F40+'42 83'!F40+'42 84'!F40</f>
        <v>4500</v>
      </c>
      <c r="G40" s="448">
        <f t="shared" si="8"/>
        <v>-4500</v>
      </c>
      <c r="H40" s="161">
        <f>Gasket!H40+'L-lever'!H40+Proj.2!H40+Proj.3!H40+Proj.4!H40+Proj.5!H40+'42 78'!H40+'42 79'!H40+'42 80'!H40+Proj.9!H40+'42 82'!H40+'42 83'!H40+'42 84'!H40</f>
        <v>0</v>
      </c>
      <c r="I40" s="161">
        <f>Gasket!I40+'L-lever'!I40+Proj.2!I40+Proj.3!I40+Proj.4!I40+Proj.5!I40+'42 78'!I40+'42 79'!I40+'42 80'!I40+Proj.9!I40+'42 82'!I40+'42 83'!I40+'42 84'!I40</f>
        <v>4500</v>
      </c>
      <c r="J40" s="448">
        <f t="shared" si="9"/>
        <v>-4500</v>
      </c>
      <c r="K40" s="161">
        <f>Gasket!K40+'L-lever'!K40+Proj.2!K40+Proj.3!K40+Proj.4!K40+Proj.5!K40+'42 78'!K40+'42 79'!K40+'42 80'!K40+Proj.9!K40+'42 82'!K40+'42 83'!K40+'42 84'!K40</f>
        <v>58000</v>
      </c>
      <c r="L40" s="161">
        <f>Gasket!L40+'L-lever'!L40+Proj.2!L40+Proj.3!L40+Proj.4!L40+Proj.5!L40+'42 78'!L40+'42 79'!L40+'42 80'!L40+Proj.9!L40+'42 82'!L40+'42 83'!L40+'42 84'!L40</f>
        <v>4500</v>
      </c>
      <c r="M40" s="444">
        <f t="shared" si="10"/>
        <v>53500</v>
      </c>
      <c r="N40" s="404">
        <f t="shared" si="11"/>
        <v>58000</v>
      </c>
      <c r="O40" s="161">
        <f t="shared" si="12"/>
        <v>13500</v>
      </c>
      <c r="P40" s="403">
        <f t="shared" si="13"/>
        <v>44500</v>
      </c>
      <c r="Q40" s="168">
        <f>Gasket!Q40+'L-lever'!Q40+Proj.2!Q40+Proj.3!Q40+Proj.4!Q40+Proj.5!Q40+'42 78'!Q40+'42 79'!Q40+'42 80'!Q40+Proj.9!Q40+'42 82'!Q40+'42 83'!Q40+'42 84'!Q40</f>
        <v>0</v>
      </c>
      <c r="R40" s="161">
        <f>Gasket!R40+'L-lever'!R40+Proj.2!R40+Proj.3!R40+Proj.4!R40+Proj.5!R40+'42 78'!R40+'42 79'!R40+'42 80'!R40+Proj.9!R40+'42 82'!R40+'42 83'!R40+'42 84'!R40</f>
        <v>4500</v>
      </c>
      <c r="S40" s="448">
        <f t="shared" si="14"/>
        <v>-4500</v>
      </c>
      <c r="T40" s="161">
        <f>Gasket!T40+'L-lever'!T40+Proj.2!T40+Proj.3!T40+Proj.4!T40+Proj.5!T40+'42 78'!T40+'42 79'!T40+'42 80'!T40+Proj.9!T40+'42 82'!T40+'42 83'!T40+'42 84'!T40</f>
        <v>0</v>
      </c>
      <c r="U40" s="161">
        <f>Gasket!U40+'L-lever'!U40+Proj.2!U40+Proj.3!U40+Proj.4!U40+Proj.5!U40+'42 78'!U40+'42 79'!U40+'42 80'!U40+Proj.9!U40+'42 82'!U40+'42 83'!U40+'42 84'!U40</f>
        <v>0</v>
      </c>
      <c r="V40" s="448">
        <f t="shared" si="15"/>
        <v>0</v>
      </c>
      <c r="W40" s="161">
        <f>Gasket!W40+'L-lever'!W40+Proj.2!W40+Proj.3!W40+Proj.4!W40+Proj.5!W40+'42 78'!W40+'42 79'!W40+'42 80'!W40+Proj.9!W40+'42 82'!W40+'42 83'!W40+'42 84'!W40</f>
        <v>0</v>
      </c>
      <c r="X40" s="161">
        <f>Gasket!X40+'L-lever'!X40+Proj.2!X40+Proj.3!X40+Proj.4!X40+Proj.5!X40+'42 78'!X40+'42 79'!X40+'42 80'!X40+Proj.9!X40+'42 82'!X40+'42 83'!X40+'42 84'!X40</f>
        <v>0</v>
      </c>
      <c r="Y40" s="444">
        <f t="shared" si="16"/>
        <v>0</v>
      </c>
      <c r="Z40" s="168">
        <f t="shared" si="17"/>
        <v>0</v>
      </c>
      <c r="AA40" s="161">
        <f t="shared" si="18"/>
        <v>4500</v>
      </c>
      <c r="AB40" s="403">
        <f t="shared" si="19"/>
        <v>-4500</v>
      </c>
      <c r="AC40" s="404">
        <f t="shared" si="20"/>
        <v>58000</v>
      </c>
      <c r="AD40" s="161">
        <f t="shared" si="21"/>
        <v>18000</v>
      </c>
      <c r="AE40" s="403">
        <f t="shared" si="22"/>
        <v>40000</v>
      </c>
      <c r="AF40" s="168">
        <f>Gasket!AF40+'L-lever'!AF40+Proj.2!AF40+Proj.3!AF40+Proj.4!AF40+Proj.5!AF40+'42 78'!AF40+'42 79'!AF40+'42 80'!AF40+Proj.9!AF40+'42 82'!AF40+'42 83'!AF40+'42 84'!AF40</f>
        <v>0</v>
      </c>
      <c r="AG40" s="161">
        <f>Gasket!AG40+'L-lever'!AG40+Proj.2!AG40+Proj.3!AG40+Proj.4!AG40+Proj.5!AG40+'42 78'!AG40+'42 79'!AG40+'42 80'!AG40+Proj.9!AG40+'42 82'!AG40+'42 83'!AG40+'42 84'!AG40</f>
        <v>0</v>
      </c>
      <c r="AH40" s="462">
        <f t="shared" si="23"/>
        <v>0</v>
      </c>
      <c r="AI40" s="161">
        <f>Gasket!AI40+'L-lever'!AI40+Proj.2!AI40+Proj.3!AI40+Proj.4!AI40+Proj.5!AI40+'42 78'!AI40+'42 79'!AI40+'42 80'!AI40+Proj.9!AI40+'42 82'!AI40+'42 83'!AI40+'42 84'!AI40</f>
        <v>0</v>
      </c>
      <c r="AJ40" s="161">
        <f>Gasket!AJ40+'L-lever'!AJ40+Proj.2!AJ40+Proj.3!AJ40+Proj.4!AJ40+Proj.5!AJ40+'42 78'!AJ40+'42 79'!AJ40+'42 80'!AJ40+Proj.9!AJ40+'42 82'!AJ40+'42 83'!AJ40+'42 84'!AJ40</f>
        <v>0</v>
      </c>
      <c r="AK40" s="462">
        <f t="shared" si="24"/>
        <v>0</v>
      </c>
      <c r="AL40" s="161">
        <f>Gasket!AL40+'L-lever'!AL40+Proj.2!AL40+Proj.3!AL40+Proj.4!AL40+Proj.5!AL40+'42 78'!AL40+'42 79'!AL40+'42 80'!AL40+Proj.9!AL40+'42 82'!AL40+'42 83'!AL40+'42 84'!AL40</f>
        <v>0</v>
      </c>
      <c r="AM40" s="161">
        <f>Gasket!AM40+'L-lever'!AM40+Proj.2!AM40+Proj.3!AM40+Proj.4!AM40+Proj.5!AM40+'42 78'!AM40+'42 79'!AM40+'42 80'!AM40+Proj.9!AM40+'42 82'!AM40+'42 83'!AM40+'42 84'!AM40</f>
        <v>0</v>
      </c>
      <c r="AN40" s="444">
        <f t="shared" si="25"/>
        <v>0</v>
      </c>
      <c r="AO40" s="404">
        <f t="shared" si="26"/>
        <v>0</v>
      </c>
      <c r="AP40" s="161">
        <f t="shared" si="27"/>
        <v>0</v>
      </c>
      <c r="AQ40" s="161">
        <f t="shared" si="28"/>
        <v>0</v>
      </c>
      <c r="AR40" s="168">
        <f>Gasket!AR40+'L-lever'!AR40+Proj.2!AR40+Proj.3!AR40+Proj.4!AR40+Proj.5!AR40+'42 78'!AR40+'42 79'!AR40+'42 80'!AR40+Proj.9!AR40+'42 82'!AR40+'42 83'!AR40+'42 84'!AR40</f>
        <v>0</v>
      </c>
      <c r="AS40" s="161">
        <f>Gasket!AS40+'L-lever'!AS40+Proj.2!AS40+Proj.3!AS40+Proj.4!AS40+Proj.5!AS40+'42 78'!AS40+'42 79'!AS40+'42 80'!AS40+Proj.9!AS40+'42 82'!AS40+'42 83'!AS40+'42 84'!AS40</f>
        <v>0</v>
      </c>
      <c r="AT40" s="462">
        <f t="shared" si="29"/>
        <v>0</v>
      </c>
      <c r="AU40" s="161">
        <f>Gasket!AU40+'L-lever'!AU40+Proj.2!AU40+Proj.3!AU40+Proj.4!AU40+Proj.5!AU40+'42 78'!AU40+'42 79'!AU40+'42 80'!AU40+Proj.9!AU40+'42 82'!AU40+'42 83'!AU40+'42 84'!AU40</f>
        <v>0</v>
      </c>
      <c r="AV40" s="161">
        <f>Gasket!AV40+'L-lever'!AV40+Proj.2!AV40+Proj.3!AV40+Proj.4!AV40+Proj.5!AV40+'42 78'!AV40+'42 79'!AV40+'42 80'!AV40+Proj.9!AV40+'42 82'!AV40+'42 83'!AV40+'42 84'!AV40</f>
        <v>0</v>
      </c>
      <c r="AW40" s="448">
        <f t="shared" si="30"/>
        <v>0</v>
      </c>
      <c r="AX40" s="161">
        <f>Gasket!AX40+'L-lever'!AX40+Proj.2!AX40+Proj.3!AX40+Proj.4!AX40+Proj.5!AX40+'42 78'!AX40+'42 79'!AX40+'42 80'!AX40+Proj.9!AX40+'42 82'!AX40+'42 83'!AX40+'42 84'!AX40</f>
        <v>58000.000000000007</v>
      </c>
      <c r="AY40" s="352">
        <f>Gasket!AY40+'L-lever'!AY40+Proj.2!AY40+Proj.3!AY40+Proj.4!AY40+Proj.5!AY40+'42 78'!AY40+'42 79'!AY40+'42 80'!AY40+Proj.9!AY40+'42 82'!AY40+'42 83'!AY40+'42 84'!AY40</f>
        <v>0</v>
      </c>
      <c r="AZ40" s="444">
        <f t="shared" si="31"/>
        <v>58000.000000000007</v>
      </c>
      <c r="BA40" s="359">
        <f t="shared" si="32"/>
        <v>58000.000000000007</v>
      </c>
      <c r="BB40" s="364">
        <f t="shared" si="33"/>
        <v>0</v>
      </c>
      <c r="BC40" s="364">
        <f t="shared" si="34"/>
        <v>58000.000000000007</v>
      </c>
      <c r="BD40" s="371">
        <f t="shared" si="35"/>
        <v>58000.000000000007</v>
      </c>
      <c r="BE40" s="372">
        <f t="shared" si="36"/>
        <v>0</v>
      </c>
      <c r="BF40" s="372">
        <f t="shared" si="37"/>
        <v>58000.000000000007</v>
      </c>
      <c r="BG40" s="381">
        <f t="shared" si="38"/>
        <v>116000</v>
      </c>
      <c r="BH40" s="372">
        <f t="shared" si="39"/>
        <v>18000</v>
      </c>
      <c r="BI40" s="372">
        <f t="shared" si="40"/>
        <v>98000</v>
      </c>
      <c r="BJ40" s="436"/>
    </row>
    <row r="41" spans="1:62" s="149" customFormat="1" ht="30" customHeight="1">
      <c r="A41" s="40">
        <f t="shared" si="41"/>
        <v>35</v>
      </c>
      <c r="B41" s="197">
        <v>51607</v>
      </c>
      <c r="C41" s="198" t="s">
        <v>328</v>
      </c>
      <c r="D41" s="151" t="s">
        <v>70</v>
      </c>
      <c r="E41" s="168">
        <f>Gasket!E41+'L-lever'!E41+Proj.2!E41+Proj.3!E41+Proj.4!E41+Proj.5!E41+'42 78'!E41+'42 79'!E41+'42 80'!E41+Proj.9!E41+'42 82'!E41+'42 83'!E41+'42 84'!E41</f>
        <v>0</v>
      </c>
      <c r="F41" s="161">
        <f>Gasket!F41+'L-lever'!F41+Proj.2!F41+Proj.3!F41+Proj.4!F41+Proj.5!F41+'42 78'!F41+'42 79'!F41+'42 80'!F41+Proj.9!F41+'42 82'!F41+'42 83'!F41+'42 84'!F41</f>
        <v>0</v>
      </c>
      <c r="G41" s="448">
        <f t="shared" si="8"/>
        <v>0</v>
      </c>
      <c r="H41" s="161">
        <f>Gasket!H41+'L-lever'!H41+Proj.2!H41+Proj.3!H41+Proj.4!H41+Proj.5!H41+'42 78'!H41+'42 79'!H41+'42 80'!H41+Proj.9!H41+'42 82'!H41+'42 83'!H41+'42 84'!H41</f>
        <v>0</v>
      </c>
      <c r="I41" s="161">
        <f>Gasket!I41+'L-lever'!I41+Proj.2!I41+Proj.3!I41+Proj.4!I41+Proj.5!I41+'42 78'!I41+'42 79'!I41+'42 80'!I41+Proj.9!I41+'42 82'!I41+'42 83'!I41+'42 84'!I41</f>
        <v>0</v>
      </c>
      <c r="J41" s="448">
        <f t="shared" si="9"/>
        <v>0</v>
      </c>
      <c r="K41" s="161">
        <f>Gasket!K41+'L-lever'!K41+Proj.2!K41+Proj.3!K41+Proj.4!K41+Proj.5!K41+'42 78'!K41+'42 79'!K41+'42 80'!K41+Proj.9!K41+'42 82'!K41+'42 83'!K41+'42 84'!K41</f>
        <v>0</v>
      </c>
      <c r="L41" s="161">
        <f>Gasket!L41+'L-lever'!L41+Proj.2!L41+Proj.3!L41+Proj.4!L41+Proj.5!L41+'42 78'!L41+'42 79'!L41+'42 80'!L41+Proj.9!L41+'42 82'!L41+'42 83'!L41+'42 84'!L41</f>
        <v>0</v>
      </c>
      <c r="M41" s="444">
        <f t="shared" si="10"/>
        <v>0</v>
      </c>
      <c r="N41" s="404">
        <f t="shared" si="11"/>
        <v>0</v>
      </c>
      <c r="O41" s="161">
        <f t="shared" si="12"/>
        <v>0</v>
      </c>
      <c r="P41" s="403">
        <f t="shared" si="13"/>
        <v>0</v>
      </c>
      <c r="Q41" s="168">
        <f>Gasket!Q41+'L-lever'!Q41+Proj.2!Q41+Proj.3!Q41+Proj.4!Q41+Proj.5!Q41+'42 78'!Q41+'42 79'!Q41+'42 80'!Q41+Proj.9!Q41+'42 82'!Q41+'42 83'!Q41+'42 84'!Q41</f>
        <v>0</v>
      </c>
      <c r="R41" s="161">
        <f>Gasket!R41+'L-lever'!R41+Proj.2!R41+Proj.3!R41+Proj.4!R41+Proj.5!R41+'42 78'!R41+'42 79'!R41+'42 80'!R41+Proj.9!R41+'42 82'!R41+'42 83'!R41+'42 84'!R41</f>
        <v>0</v>
      </c>
      <c r="S41" s="448">
        <f t="shared" si="14"/>
        <v>0</v>
      </c>
      <c r="T41" s="161">
        <f>Gasket!T41+'L-lever'!T41+Proj.2!T41+Proj.3!T41+Proj.4!T41+Proj.5!T41+'42 78'!T41+'42 79'!T41+'42 80'!T41+Proj.9!T41+'42 82'!T41+'42 83'!T41+'42 84'!T41</f>
        <v>0</v>
      </c>
      <c r="U41" s="161">
        <f>Gasket!U41+'L-lever'!U41+Proj.2!U41+Proj.3!U41+Proj.4!U41+Proj.5!U41+'42 78'!U41+'42 79'!U41+'42 80'!U41+Proj.9!U41+'42 82'!U41+'42 83'!U41+'42 84'!U41</f>
        <v>0</v>
      </c>
      <c r="V41" s="448">
        <f t="shared" si="15"/>
        <v>0</v>
      </c>
      <c r="W41" s="161">
        <f>Gasket!W41+'L-lever'!W41+Proj.2!W41+Proj.3!W41+Proj.4!W41+Proj.5!W41+'42 78'!W41+'42 79'!W41+'42 80'!W41+Proj.9!W41+'42 82'!W41+'42 83'!W41+'42 84'!W41</f>
        <v>0</v>
      </c>
      <c r="X41" s="161">
        <f>Gasket!X41+'L-lever'!X41+Proj.2!X41+Proj.3!X41+Proj.4!X41+Proj.5!X41+'42 78'!X41+'42 79'!X41+'42 80'!X41+Proj.9!X41+'42 82'!X41+'42 83'!X41+'42 84'!X41</f>
        <v>0</v>
      </c>
      <c r="Y41" s="444">
        <f t="shared" si="16"/>
        <v>0</v>
      </c>
      <c r="Z41" s="168">
        <f t="shared" si="17"/>
        <v>0</v>
      </c>
      <c r="AA41" s="161">
        <f t="shared" si="18"/>
        <v>0</v>
      </c>
      <c r="AB41" s="403">
        <f t="shared" si="19"/>
        <v>0</v>
      </c>
      <c r="AC41" s="404">
        <f t="shared" si="20"/>
        <v>0</v>
      </c>
      <c r="AD41" s="161">
        <f t="shared" si="21"/>
        <v>0</v>
      </c>
      <c r="AE41" s="403">
        <f t="shared" si="22"/>
        <v>0</v>
      </c>
      <c r="AF41" s="168">
        <f>Gasket!AF41+'L-lever'!AF41+Proj.2!AF41+Proj.3!AF41+Proj.4!AF41+Proj.5!AF41+'42 78'!AF41+'42 79'!AF41+'42 80'!AF41+Proj.9!AF41+'42 82'!AF41+'42 83'!AF41+'42 84'!AF41</f>
        <v>0</v>
      </c>
      <c r="AG41" s="161">
        <f>Gasket!AG41+'L-lever'!AG41+Proj.2!AG41+Proj.3!AG41+Proj.4!AG41+Proj.5!AG41+'42 78'!AG41+'42 79'!AG41+'42 80'!AG41+Proj.9!AG41+'42 82'!AG41+'42 83'!AG41+'42 84'!AG41</f>
        <v>0</v>
      </c>
      <c r="AH41" s="462">
        <f t="shared" si="23"/>
        <v>0</v>
      </c>
      <c r="AI41" s="161">
        <f>Gasket!AI41+'L-lever'!AI41+Proj.2!AI41+Proj.3!AI41+Proj.4!AI41+Proj.5!AI41+'42 78'!AI41+'42 79'!AI41+'42 80'!AI41+Proj.9!AI41+'42 82'!AI41+'42 83'!AI41+'42 84'!AI41</f>
        <v>0</v>
      </c>
      <c r="AJ41" s="161">
        <f>Gasket!AJ41+'L-lever'!AJ41+Proj.2!AJ41+Proj.3!AJ41+Proj.4!AJ41+Proj.5!AJ41+'42 78'!AJ41+'42 79'!AJ41+'42 80'!AJ41+Proj.9!AJ41+'42 82'!AJ41+'42 83'!AJ41+'42 84'!AJ41</f>
        <v>0</v>
      </c>
      <c r="AK41" s="462">
        <f t="shared" si="24"/>
        <v>0</v>
      </c>
      <c r="AL41" s="161">
        <f>Gasket!AL41+'L-lever'!AL41+Proj.2!AL41+Proj.3!AL41+Proj.4!AL41+Proj.5!AL41+'42 78'!AL41+'42 79'!AL41+'42 80'!AL41+Proj.9!AL41+'42 82'!AL41+'42 83'!AL41+'42 84'!AL41</f>
        <v>0</v>
      </c>
      <c r="AM41" s="161">
        <f>Gasket!AM41+'L-lever'!AM41+Proj.2!AM41+Proj.3!AM41+Proj.4!AM41+Proj.5!AM41+'42 78'!AM41+'42 79'!AM41+'42 80'!AM41+Proj.9!AM41+'42 82'!AM41+'42 83'!AM41+'42 84'!AM41</f>
        <v>0</v>
      </c>
      <c r="AN41" s="444">
        <f t="shared" si="25"/>
        <v>0</v>
      </c>
      <c r="AO41" s="404">
        <f t="shared" si="26"/>
        <v>0</v>
      </c>
      <c r="AP41" s="161">
        <f t="shared" si="27"/>
        <v>0</v>
      </c>
      <c r="AQ41" s="161">
        <f t="shared" si="28"/>
        <v>0</v>
      </c>
      <c r="AR41" s="168">
        <f>Gasket!AR41+'L-lever'!AR41+Proj.2!AR41+Proj.3!AR41+Proj.4!AR41+Proj.5!AR41+'42 78'!AR41+'42 79'!AR41+'42 80'!AR41+Proj.9!AR41+'42 82'!AR41+'42 83'!AR41+'42 84'!AR41</f>
        <v>0</v>
      </c>
      <c r="AS41" s="161">
        <f>Gasket!AS41+'L-lever'!AS41+Proj.2!AS41+Proj.3!AS41+Proj.4!AS41+Proj.5!AS41+'42 78'!AS41+'42 79'!AS41+'42 80'!AS41+Proj.9!AS41+'42 82'!AS41+'42 83'!AS41+'42 84'!AS41</f>
        <v>0</v>
      </c>
      <c r="AT41" s="462">
        <f t="shared" si="29"/>
        <v>0</v>
      </c>
      <c r="AU41" s="161">
        <f>Gasket!AU41+'L-lever'!AU41+Proj.2!AU41+Proj.3!AU41+Proj.4!AU41+Proj.5!AU41+'42 78'!AU41+'42 79'!AU41+'42 80'!AU41+Proj.9!AU41+'42 82'!AU41+'42 83'!AU41+'42 84'!AU41</f>
        <v>0</v>
      </c>
      <c r="AV41" s="161">
        <f>Gasket!AV41+'L-lever'!AV41+Proj.2!AV41+Proj.3!AV41+Proj.4!AV41+Proj.5!AV41+'42 78'!AV41+'42 79'!AV41+'42 80'!AV41+Proj.9!AV41+'42 82'!AV41+'42 83'!AV41+'42 84'!AV41</f>
        <v>0</v>
      </c>
      <c r="AW41" s="448">
        <f t="shared" si="30"/>
        <v>0</v>
      </c>
      <c r="AX41" s="161">
        <f>Gasket!AX41+'L-lever'!AX41+Proj.2!AX41+Proj.3!AX41+Proj.4!AX41+Proj.5!AX41+'42 78'!AX41+'42 79'!AX41+'42 80'!AX41+Proj.9!AX41+'42 82'!AX41+'42 83'!AX41+'42 84'!AX41</f>
        <v>0</v>
      </c>
      <c r="AY41" s="352">
        <f>Gasket!AY41+'L-lever'!AY41+Proj.2!AY41+Proj.3!AY41+Proj.4!AY41+Proj.5!AY41+'42 78'!AY41+'42 79'!AY41+'42 80'!AY41+Proj.9!AY41+'42 82'!AY41+'42 83'!AY41+'42 84'!AY41</f>
        <v>0</v>
      </c>
      <c r="AZ41" s="444">
        <f t="shared" si="31"/>
        <v>0</v>
      </c>
      <c r="BA41" s="359">
        <f t="shared" si="32"/>
        <v>0</v>
      </c>
      <c r="BB41" s="364">
        <f t="shared" si="33"/>
        <v>0</v>
      </c>
      <c r="BC41" s="364">
        <f t="shared" si="34"/>
        <v>0</v>
      </c>
      <c r="BD41" s="371">
        <f t="shared" si="35"/>
        <v>0</v>
      </c>
      <c r="BE41" s="372">
        <f t="shared" si="36"/>
        <v>0</v>
      </c>
      <c r="BF41" s="372">
        <f t="shared" si="37"/>
        <v>0</v>
      </c>
      <c r="BG41" s="381">
        <f t="shared" si="38"/>
        <v>0</v>
      </c>
      <c r="BH41" s="372">
        <f t="shared" si="39"/>
        <v>0</v>
      </c>
      <c r="BI41" s="372">
        <f t="shared" si="40"/>
        <v>0</v>
      </c>
      <c r="BJ41" s="436"/>
    </row>
    <row r="42" spans="1:62" s="149" customFormat="1" ht="30" customHeight="1">
      <c r="A42" s="40">
        <f t="shared" si="41"/>
        <v>36</v>
      </c>
      <c r="B42" s="197">
        <v>51608</v>
      </c>
      <c r="C42" s="198" t="s">
        <v>31</v>
      </c>
      <c r="D42" s="151" t="s">
        <v>71</v>
      </c>
      <c r="E42" s="168">
        <f>Gasket!E42+'L-lever'!E42+Proj.2!E42+Proj.3!E42+Proj.4!E42+Proj.5!E42+'42 78'!E42+'42 79'!E42+'42 80'!E42+Proj.9!E42+'42 82'!E42+'42 83'!E42+'42 84'!E42</f>
        <v>0</v>
      </c>
      <c r="F42" s="161">
        <f>Gasket!F42+'L-lever'!F42+Proj.2!F42+Proj.3!F42+Proj.4!F42+Proj.5!F42+'42 78'!F42+'42 79'!F42+'42 80'!F42+Proj.9!F42+'42 82'!F42+'42 83'!F42+'42 84'!F42</f>
        <v>0</v>
      </c>
      <c r="G42" s="448">
        <f t="shared" si="8"/>
        <v>0</v>
      </c>
      <c r="H42" s="161">
        <f>Gasket!H42+'L-lever'!H42+Proj.2!H42+Proj.3!H42+Proj.4!H42+Proj.5!H42+'42 78'!H42+'42 79'!H42+'42 80'!H42+Proj.9!H42+'42 82'!H42+'42 83'!H42+'42 84'!H42</f>
        <v>0</v>
      </c>
      <c r="I42" s="161">
        <f>Gasket!I42+'L-lever'!I42+Proj.2!I42+Proj.3!I42+Proj.4!I42+Proj.5!I42+'42 78'!I42+'42 79'!I42+'42 80'!I42+Proj.9!I42+'42 82'!I42+'42 83'!I42+'42 84'!I42</f>
        <v>0</v>
      </c>
      <c r="J42" s="448">
        <f t="shared" si="9"/>
        <v>0</v>
      </c>
      <c r="K42" s="161">
        <f>Gasket!K42+'L-lever'!K42+Proj.2!K42+Proj.3!K42+Proj.4!K42+Proj.5!K42+'42 78'!K42+'42 79'!K42+'42 80'!K42+Proj.9!K42+'42 82'!K42+'42 83'!K42+'42 84'!K42</f>
        <v>0</v>
      </c>
      <c r="L42" s="161">
        <f>Gasket!L42+'L-lever'!L42+Proj.2!L42+Proj.3!L42+Proj.4!L42+Proj.5!L42+'42 78'!L42+'42 79'!L42+'42 80'!L42+Proj.9!L42+'42 82'!L42+'42 83'!L42+'42 84'!L42</f>
        <v>0</v>
      </c>
      <c r="M42" s="444">
        <f t="shared" si="10"/>
        <v>0</v>
      </c>
      <c r="N42" s="404">
        <f t="shared" si="11"/>
        <v>0</v>
      </c>
      <c r="O42" s="161">
        <f t="shared" si="12"/>
        <v>0</v>
      </c>
      <c r="P42" s="403">
        <f t="shared" si="13"/>
        <v>0</v>
      </c>
      <c r="Q42" s="168">
        <f>Gasket!Q42+'L-lever'!Q42+Proj.2!Q42+Proj.3!Q42+Proj.4!Q42+Proj.5!Q42+'42 78'!Q42+'42 79'!Q42+'42 80'!Q42+Proj.9!Q42+'42 82'!Q42+'42 83'!Q42+'42 84'!Q42</f>
        <v>0</v>
      </c>
      <c r="R42" s="161">
        <f>Gasket!R42+'L-lever'!R42+Proj.2!R42+Proj.3!R42+Proj.4!R42+Proj.5!R42+'42 78'!R42+'42 79'!R42+'42 80'!R42+Proj.9!R42+'42 82'!R42+'42 83'!R42+'42 84'!R42</f>
        <v>0</v>
      </c>
      <c r="S42" s="448">
        <f t="shared" si="14"/>
        <v>0</v>
      </c>
      <c r="T42" s="161">
        <f>Gasket!T42+'L-lever'!T42+Proj.2!T42+Proj.3!T42+Proj.4!T42+Proj.5!T42+'42 78'!T42+'42 79'!T42+'42 80'!T42+Proj.9!T42+'42 82'!T42+'42 83'!T42+'42 84'!T42</f>
        <v>0</v>
      </c>
      <c r="U42" s="161">
        <f>Gasket!U42+'L-lever'!U42+Proj.2!U42+Proj.3!U42+Proj.4!U42+Proj.5!U42+'42 78'!U42+'42 79'!U42+'42 80'!U42+Proj.9!U42+'42 82'!U42+'42 83'!U42+'42 84'!U42</f>
        <v>0</v>
      </c>
      <c r="V42" s="448">
        <f t="shared" si="15"/>
        <v>0</v>
      </c>
      <c r="W42" s="161">
        <f>Gasket!W42+'L-lever'!W42+Proj.2!W42+Proj.3!W42+Proj.4!W42+Proj.5!W42+'42 78'!W42+'42 79'!W42+'42 80'!W42+Proj.9!W42+'42 82'!W42+'42 83'!W42+'42 84'!W42</f>
        <v>0</v>
      </c>
      <c r="X42" s="161">
        <f>Gasket!X42+'L-lever'!X42+Proj.2!X42+Proj.3!X42+Proj.4!X42+Proj.5!X42+'42 78'!X42+'42 79'!X42+'42 80'!X42+Proj.9!X42+'42 82'!X42+'42 83'!X42+'42 84'!X42</f>
        <v>0</v>
      </c>
      <c r="Y42" s="444">
        <f t="shared" si="16"/>
        <v>0</v>
      </c>
      <c r="Z42" s="168">
        <f t="shared" si="17"/>
        <v>0</v>
      </c>
      <c r="AA42" s="161">
        <f t="shared" si="18"/>
        <v>0</v>
      </c>
      <c r="AB42" s="403">
        <f t="shared" si="19"/>
        <v>0</v>
      </c>
      <c r="AC42" s="404">
        <f t="shared" si="20"/>
        <v>0</v>
      </c>
      <c r="AD42" s="161">
        <f t="shared" si="21"/>
        <v>0</v>
      </c>
      <c r="AE42" s="403">
        <f t="shared" si="22"/>
        <v>0</v>
      </c>
      <c r="AF42" s="168">
        <f>Gasket!AF42+'L-lever'!AF42+Proj.2!AF42+Proj.3!AF42+Proj.4!AF42+Proj.5!AF42+'42 78'!AF42+'42 79'!AF42+'42 80'!AF42+Proj.9!AF42+'42 82'!AF42+'42 83'!AF42+'42 84'!AF42</f>
        <v>0</v>
      </c>
      <c r="AG42" s="161">
        <f>Gasket!AG42+'L-lever'!AG42+Proj.2!AG42+Proj.3!AG42+Proj.4!AG42+Proj.5!AG42+'42 78'!AG42+'42 79'!AG42+'42 80'!AG42+Proj.9!AG42+'42 82'!AG42+'42 83'!AG42+'42 84'!AG42</f>
        <v>0</v>
      </c>
      <c r="AH42" s="462">
        <f t="shared" si="23"/>
        <v>0</v>
      </c>
      <c r="AI42" s="161">
        <f>Gasket!AI42+'L-lever'!AI42+Proj.2!AI42+Proj.3!AI42+Proj.4!AI42+Proj.5!AI42+'42 78'!AI42+'42 79'!AI42+'42 80'!AI42+Proj.9!AI42+'42 82'!AI42+'42 83'!AI42+'42 84'!AI42</f>
        <v>0</v>
      </c>
      <c r="AJ42" s="161">
        <f>Gasket!AJ42+'L-lever'!AJ42+Proj.2!AJ42+Proj.3!AJ42+Proj.4!AJ42+Proj.5!AJ42+'42 78'!AJ42+'42 79'!AJ42+'42 80'!AJ42+Proj.9!AJ42+'42 82'!AJ42+'42 83'!AJ42+'42 84'!AJ42</f>
        <v>0</v>
      </c>
      <c r="AK42" s="462">
        <f t="shared" si="24"/>
        <v>0</v>
      </c>
      <c r="AL42" s="161">
        <f>Gasket!AL42+'L-lever'!AL42+Proj.2!AL42+Proj.3!AL42+Proj.4!AL42+Proj.5!AL42+'42 78'!AL42+'42 79'!AL42+'42 80'!AL42+Proj.9!AL42+'42 82'!AL42+'42 83'!AL42+'42 84'!AL42</f>
        <v>0</v>
      </c>
      <c r="AM42" s="161">
        <f>Gasket!AM42+'L-lever'!AM42+Proj.2!AM42+Proj.3!AM42+Proj.4!AM42+Proj.5!AM42+'42 78'!AM42+'42 79'!AM42+'42 80'!AM42+Proj.9!AM42+'42 82'!AM42+'42 83'!AM42+'42 84'!AM42</f>
        <v>0</v>
      </c>
      <c r="AN42" s="444">
        <f t="shared" si="25"/>
        <v>0</v>
      </c>
      <c r="AO42" s="404">
        <f t="shared" si="26"/>
        <v>0</v>
      </c>
      <c r="AP42" s="161">
        <f t="shared" si="27"/>
        <v>0</v>
      </c>
      <c r="AQ42" s="161">
        <f t="shared" si="28"/>
        <v>0</v>
      </c>
      <c r="AR42" s="168">
        <f>Gasket!AR42+'L-lever'!AR42+Proj.2!AR42+Proj.3!AR42+Proj.4!AR42+Proj.5!AR42+'42 78'!AR42+'42 79'!AR42+'42 80'!AR42+Proj.9!AR42+'42 82'!AR42+'42 83'!AR42+'42 84'!AR42</f>
        <v>0</v>
      </c>
      <c r="AS42" s="161">
        <f>Gasket!AS42+'L-lever'!AS42+Proj.2!AS42+Proj.3!AS42+Proj.4!AS42+Proj.5!AS42+'42 78'!AS42+'42 79'!AS42+'42 80'!AS42+Proj.9!AS42+'42 82'!AS42+'42 83'!AS42+'42 84'!AS42</f>
        <v>0</v>
      </c>
      <c r="AT42" s="462">
        <f t="shared" si="29"/>
        <v>0</v>
      </c>
      <c r="AU42" s="161">
        <f>Gasket!AU42+'L-lever'!AU42+Proj.2!AU42+Proj.3!AU42+Proj.4!AU42+Proj.5!AU42+'42 78'!AU42+'42 79'!AU42+'42 80'!AU42+Proj.9!AU42+'42 82'!AU42+'42 83'!AU42+'42 84'!AU42</f>
        <v>0</v>
      </c>
      <c r="AV42" s="161">
        <f>Gasket!AV42+'L-lever'!AV42+Proj.2!AV42+Proj.3!AV42+Proj.4!AV42+Proj.5!AV42+'42 78'!AV42+'42 79'!AV42+'42 80'!AV42+Proj.9!AV42+'42 82'!AV42+'42 83'!AV42+'42 84'!AV42</f>
        <v>0</v>
      </c>
      <c r="AW42" s="448">
        <f t="shared" si="30"/>
        <v>0</v>
      </c>
      <c r="AX42" s="161">
        <f>Gasket!AX42+'L-lever'!AX42+Proj.2!AX42+Proj.3!AX42+Proj.4!AX42+Proj.5!AX42+'42 78'!AX42+'42 79'!AX42+'42 80'!AX42+Proj.9!AX42+'42 82'!AX42+'42 83'!AX42+'42 84'!AX42</f>
        <v>0</v>
      </c>
      <c r="AY42" s="352">
        <f>Gasket!AY42+'L-lever'!AY42+Proj.2!AY42+Proj.3!AY42+Proj.4!AY42+Proj.5!AY42+'42 78'!AY42+'42 79'!AY42+'42 80'!AY42+Proj.9!AY42+'42 82'!AY42+'42 83'!AY42+'42 84'!AY42</f>
        <v>0</v>
      </c>
      <c r="AZ42" s="444">
        <f t="shared" si="31"/>
        <v>0</v>
      </c>
      <c r="BA42" s="359">
        <f t="shared" si="32"/>
        <v>0</v>
      </c>
      <c r="BB42" s="364">
        <f t="shared" si="33"/>
        <v>0</v>
      </c>
      <c r="BC42" s="364">
        <f t="shared" si="34"/>
        <v>0</v>
      </c>
      <c r="BD42" s="371">
        <f t="shared" si="35"/>
        <v>0</v>
      </c>
      <c r="BE42" s="372">
        <f t="shared" si="36"/>
        <v>0</v>
      </c>
      <c r="BF42" s="372">
        <f t="shared" si="37"/>
        <v>0</v>
      </c>
      <c r="BG42" s="381">
        <f t="shared" si="38"/>
        <v>0</v>
      </c>
      <c r="BH42" s="372">
        <f t="shared" si="39"/>
        <v>0</v>
      </c>
      <c r="BI42" s="372">
        <f t="shared" si="40"/>
        <v>0</v>
      </c>
      <c r="BJ42" s="436"/>
    </row>
    <row r="43" spans="1:62" s="149" customFormat="1" ht="30" customHeight="1">
      <c r="A43" s="40">
        <f t="shared" si="41"/>
        <v>37</v>
      </c>
      <c r="B43" s="197">
        <v>51609</v>
      </c>
      <c r="C43" s="198" t="s">
        <v>32</v>
      </c>
      <c r="D43" s="151" t="s">
        <v>72</v>
      </c>
      <c r="E43" s="168">
        <f>Gasket!E43+'L-lever'!E43+Proj.2!E43+Proj.3!E43+Proj.4!E43+Proj.5!E43+'42 78'!E43+'42 79'!E43+'42 80'!E43+Proj.9!E43+'42 82'!E43+'42 83'!E43+'42 84'!E43</f>
        <v>0</v>
      </c>
      <c r="F43" s="161">
        <f>Gasket!F43+'L-lever'!F43+Proj.2!F43+Proj.3!F43+Proj.4!F43+Proj.5!F43+'42 78'!F43+'42 79'!F43+'42 80'!F43+Proj.9!F43+'42 82'!F43+'42 83'!F43+'42 84'!F43</f>
        <v>0</v>
      </c>
      <c r="G43" s="448">
        <f t="shared" si="8"/>
        <v>0</v>
      </c>
      <c r="H43" s="161">
        <f>Gasket!H43+'L-lever'!H43+Proj.2!H43+Proj.3!H43+Proj.4!H43+Proj.5!H43+'42 78'!H43+'42 79'!H43+'42 80'!H43+Proj.9!H43+'42 82'!H43+'42 83'!H43+'42 84'!H43</f>
        <v>0</v>
      </c>
      <c r="I43" s="161">
        <f>Gasket!I43+'L-lever'!I43+Proj.2!I43+Proj.3!I43+Proj.4!I43+Proj.5!I43+'42 78'!I43+'42 79'!I43+'42 80'!I43+Proj.9!I43+'42 82'!I43+'42 83'!I43+'42 84'!I43</f>
        <v>0</v>
      </c>
      <c r="J43" s="448">
        <f t="shared" si="9"/>
        <v>0</v>
      </c>
      <c r="K43" s="161">
        <f>Gasket!K43+'L-lever'!K43+Proj.2!K43+Proj.3!K43+Proj.4!K43+Proj.5!K43+'42 78'!K43+'42 79'!K43+'42 80'!K43+Proj.9!K43+'42 82'!K43+'42 83'!K43+'42 84'!K43</f>
        <v>0</v>
      </c>
      <c r="L43" s="161">
        <f>Gasket!L43+'L-lever'!L43+Proj.2!L43+Proj.3!L43+Proj.4!L43+Proj.5!L43+'42 78'!L43+'42 79'!L43+'42 80'!L43+Proj.9!L43+'42 82'!L43+'42 83'!L43+'42 84'!L43</f>
        <v>0</v>
      </c>
      <c r="M43" s="444">
        <f t="shared" si="10"/>
        <v>0</v>
      </c>
      <c r="N43" s="404">
        <f t="shared" si="11"/>
        <v>0</v>
      </c>
      <c r="O43" s="161">
        <f t="shared" si="12"/>
        <v>0</v>
      </c>
      <c r="P43" s="403">
        <f t="shared" si="13"/>
        <v>0</v>
      </c>
      <c r="Q43" s="168">
        <f>Gasket!Q43+'L-lever'!Q43+Proj.2!Q43+Proj.3!Q43+Proj.4!Q43+Proj.5!Q43+'42 78'!Q43+'42 79'!Q43+'42 80'!Q43+Proj.9!Q43+'42 82'!Q43+'42 83'!Q43+'42 84'!Q43</f>
        <v>0</v>
      </c>
      <c r="R43" s="161">
        <f>Gasket!R43+'L-lever'!R43+Proj.2!R43+Proj.3!R43+Proj.4!R43+Proj.5!R43+'42 78'!R43+'42 79'!R43+'42 80'!R43+Proj.9!R43+'42 82'!R43+'42 83'!R43+'42 84'!R43</f>
        <v>0</v>
      </c>
      <c r="S43" s="448">
        <f t="shared" si="14"/>
        <v>0</v>
      </c>
      <c r="T43" s="161">
        <f>Gasket!T43+'L-lever'!T43+Proj.2!T43+Proj.3!T43+Proj.4!T43+Proj.5!T43+'42 78'!T43+'42 79'!T43+'42 80'!T43+Proj.9!T43+'42 82'!T43+'42 83'!T43+'42 84'!T43</f>
        <v>0</v>
      </c>
      <c r="U43" s="161">
        <f>Gasket!U43+'L-lever'!U43+Proj.2!U43+Proj.3!U43+Proj.4!U43+Proj.5!U43+'42 78'!U43+'42 79'!U43+'42 80'!U43+Proj.9!U43+'42 82'!U43+'42 83'!U43+'42 84'!U43</f>
        <v>0</v>
      </c>
      <c r="V43" s="448">
        <f t="shared" si="15"/>
        <v>0</v>
      </c>
      <c r="W43" s="161">
        <f>Gasket!W43+'L-lever'!W43+Proj.2!W43+Proj.3!W43+Proj.4!W43+Proj.5!W43+'42 78'!W43+'42 79'!W43+'42 80'!W43+Proj.9!W43+'42 82'!W43+'42 83'!W43+'42 84'!W43</f>
        <v>0</v>
      </c>
      <c r="X43" s="161">
        <f>Gasket!X43+'L-lever'!X43+Proj.2!X43+Proj.3!X43+Proj.4!X43+Proj.5!X43+'42 78'!X43+'42 79'!X43+'42 80'!X43+Proj.9!X43+'42 82'!X43+'42 83'!X43+'42 84'!X43</f>
        <v>0</v>
      </c>
      <c r="Y43" s="444">
        <f t="shared" si="16"/>
        <v>0</v>
      </c>
      <c r="Z43" s="168">
        <f t="shared" si="17"/>
        <v>0</v>
      </c>
      <c r="AA43" s="161">
        <f t="shared" si="18"/>
        <v>0</v>
      </c>
      <c r="AB43" s="403">
        <f t="shared" si="19"/>
        <v>0</v>
      </c>
      <c r="AC43" s="404">
        <f t="shared" si="20"/>
        <v>0</v>
      </c>
      <c r="AD43" s="161">
        <f t="shared" si="21"/>
        <v>0</v>
      </c>
      <c r="AE43" s="403">
        <f t="shared" si="22"/>
        <v>0</v>
      </c>
      <c r="AF43" s="168">
        <f>Gasket!AF43+'L-lever'!AF43+Proj.2!AF43+Proj.3!AF43+Proj.4!AF43+Proj.5!AF43+'42 78'!AF43+'42 79'!AF43+'42 80'!AF43+Proj.9!AF43+'42 82'!AF43+'42 83'!AF43+'42 84'!AF43</f>
        <v>0</v>
      </c>
      <c r="AG43" s="161">
        <f>Gasket!AG43+'L-lever'!AG43+Proj.2!AG43+Proj.3!AG43+Proj.4!AG43+Proj.5!AG43+'42 78'!AG43+'42 79'!AG43+'42 80'!AG43+Proj.9!AG43+'42 82'!AG43+'42 83'!AG43+'42 84'!AG43</f>
        <v>0</v>
      </c>
      <c r="AH43" s="462">
        <f t="shared" si="23"/>
        <v>0</v>
      </c>
      <c r="AI43" s="161">
        <f>Gasket!AI43+'L-lever'!AI43+Proj.2!AI43+Proj.3!AI43+Proj.4!AI43+Proj.5!AI43+'42 78'!AI43+'42 79'!AI43+'42 80'!AI43+Proj.9!AI43+'42 82'!AI43+'42 83'!AI43+'42 84'!AI43</f>
        <v>0</v>
      </c>
      <c r="AJ43" s="161">
        <f>Gasket!AJ43+'L-lever'!AJ43+Proj.2!AJ43+Proj.3!AJ43+Proj.4!AJ43+Proj.5!AJ43+'42 78'!AJ43+'42 79'!AJ43+'42 80'!AJ43+Proj.9!AJ43+'42 82'!AJ43+'42 83'!AJ43+'42 84'!AJ43</f>
        <v>0</v>
      </c>
      <c r="AK43" s="462">
        <f t="shared" si="24"/>
        <v>0</v>
      </c>
      <c r="AL43" s="161">
        <f>Gasket!AL43+'L-lever'!AL43+Proj.2!AL43+Proj.3!AL43+Proj.4!AL43+Proj.5!AL43+'42 78'!AL43+'42 79'!AL43+'42 80'!AL43+Proj.9!AL43+'42 82'!AL43+'42 83'!AL43+'42 84'!AL43</f>
        <v>0</v>
      </c>
      <c r="AM43" s="161">
        <f>Gasket!AM43+'L-lever'!AM43+Proj.2!AM43+Proj.3!AM43+Proj.4!AM43+Proj.5!AM43+'42 78'!AM43+'42 79'!AM43+'42 80'!AM43+Proj.9!AM43+'42 82'!AM43+'42 83'!AM43+'42 84'!AM43</f>
        <v>0</v>
      </c>
      <c r="AN43" s="444">
        <f t="shared" si="25"/>
        <v>0</v>
      </c>
      <c r="AO43" s="404">
        <f t="shared" si="26"/>
        <v>0</v>
      </c>
      <c r="AP43" s="161">
        <f t="shared" si="27"/>
        <v>0</v>
      </c>
      <c r="AQ43" s="161">
        <f t="shared" si="28"/>
        <v>0</v>
      </c>
      <c r="AR43" s="168">
        <f>Gasket!AR43+'L-lever'!AR43+Proj.2!AR43+Proj.3!AR43+Proj.4!AR43+Proj.5!AR43+'42 78'!AR43+'42 79'!AR43+'42 80'!AR43+Proj.9!AR43+'42 82'!AR43+'42 83'!AR43+'42 84'!AR43</f>
        <v>0</v>
      </c>
      <c r="AS43" s="161">
        <f>Gasket!AS43+'L-lever'!AS43+Proj.2!AS43+Proj.3!AS43+Proj.4!AS43+Proj.5!AS43+'42 78'!AS43+'42 79'!AS43+'42 80'!AS43+Proj.9!AS43+'42 82'!AS43+'42 83'!AS43+'42 84'!AS43</f>
        <v>0</v>
      </c>
      <c r="AT43" s="462">
        <f t="shared" si="29"/>
        <v>0</v>
      </c>
      <c r="AU43" s="161">
        <f>Gasket!AU43+'L-lever'!AU43+Proj.2!AU43+Proj.3!AU43+Proj.4!AU43+Proj.5!AU43+'42 78'!AU43+'42 79'!AU43+'42 80'!AU43+Proj.9!AU43+'42 82'!AU43+'42 83'!AU43+'42 84'!AU43</f>
        <v>0</v>
      </c>
      <c r="AV43" s="161">
        <f>Gasket!AV43+'L-lever'!AV43+Proj.2!AV43+Proj.3!AV43+Proj.4!AV43+Proj.5!AV43+'42 78'!AV43+'42 79'!AV43+'42 80'!AV43+Proj.9!AV43+'42 82'!AV43+'42 83'!AV43+'42 84'!AV43</f>
        <v>0</v>
      </c>
      <c r="AW43" s="448">
        <f t="shared" si="30"/>
        <v>0</v>
      </c>
      <c r="AX43" s="161">
        <f>Gasket!AX43+'L-lever'!AX43+Proj.2!AX43+Proj.3!AX43+Proj.4!AX43+Proj.5!AX43+'42 78'!AX43+'42 79'!AX43+'42 80'!AX43+Proj.9!AX43+'42 82'!AX43+'42 83'!AX43+'42 84'!AX43</f>
        <v>0</v>
      </c>
      <c r="AY43" s="352">
        <f>Gasket!AY43+'L-lever'!AY43+Proj.2!AY43+Proj.3!AY43+Proj.4!AY43+Proj.5!AY43+'42 78'!AY43+'42 79'!AY43+'42 80'!AY43+Proj.9!AY43+'42 82'!AY43+'42 83'!AY43+'42 84'!AY43</f>
        <v>0</v>
      </c>
      <c r="AZ43" s="444">
        <f t="shared" si="31"/>
        <v>0</v>
      </c>
      <c r="BA43" s="359">
        <f t="shared" si="32"/>
        <v>0</v>
      </c>
      <c r="BB43" s="364">
        <f t="shared" si="33"/>
        <v>0</v>
      </c>
      <c r="BC43" s="364">
        <f t="shared" si="34"/>
        <v>0</v>
      </c>
      <c r="BD43" s="371">
        <f t="shared" si="35"/>
        <v>0</v>
      </c>
      <c r="BE43" s="372">
        <f t="shared" si="36"/>
        <v>0</v>
      </c>
      <c r="BF43" s="372">
        <f t="shared" si="37"/>
        <v>0</v>
      </c>
      <c r="BG43" s="381">
        <f t="shared" si="38"/>
        <v>0</v>
      </c>
      <c r="BH43" s="372">
        <f t="shared" si="39"/>
        <v>0</v>
      </c>
      <c r="BI43" s="372">
        <f t="shared" si="40"/>
        <v>0</v>
      </c>
      <c r="BJ43" s="436"/>
    </row>
    <row r="44" spans="1:62" s="149" customFormat="1" ht="30" customHeight="1">
      <c r="A44" s="40">
        <f t="shared" si="41"/>
        <v>38</v>
      </c>
      <c r="B44" s="197">
        <v>51610</v>
      </c>
      <c r="C44" s="198" t="s">
        <v>33</v>
      </c>
      <c r="D44" s="151" t="s">
        <v>73</v>
      </c>
      <c r="E44" s="168">
        <f>Gasket!E44+'L-lever'!E44+Proj.2!E44+Proj.3!E44+Proj.4!E44+Proj.5!E44+'42 78'!E44+'42 79'!E44+'42 80'!E44+Proj.9!E44+'42 82'!E44+'42 83'!E44+'42 84'!E44</f>
        <v>0</v>
      </c>
      <c r="F44" s="161">
        <f>Gasket!F44+'L-lever'!F44+Proj.2!F44+Proj.3!F44+Proj.4!F44+Proj.5!F44+'42 78'!F44+'42 79'!F44+'42 80'!F44+Proj.9!F44+'42 82'!F44+'42 83'!F44+'42 84'!F44</f>
        <v>0</v>
      </c>
      <c r="G44" s="448">
        <f t="shared" si="8"/>
        <v>0</v>
      </c>
      <c r="H44" s="161">
        <f>Gasket!H44+'L-lever'!H44+Proj.2!H44+Proj.3!H44+Proj.4!H44+Proj.5!H44+'42 78'!H44+'42 79'!H44+'42 80'!H44+Proj.9!H44+'42 82'!H44+'42 83'!H44+'42 84'!H44</f>
        <v>0</v>
      </c>
      <c r="I44" s="161">
        <f>Gasket!I44+'L-lever'!I44+Proj.2!I44+Proj.3!I44+Proj.4!I44+Proj.5!I44+'42 78'!I44+'42 79'!I44+'42 80'!I44+Proj.9!I44+'42 82'!I44+'42 83'!I44+'42 84'!I44</f>
        <v>0</v>
      </c>
      <c r="J44" s="448">
        <f t="shared" si="9"/>
        <v>0</v>
      </c>
      <c r="K44" s="161">
        <f>Gasket!K44+'L-lever'!K44+Proj.2!K44+Proj.3!K44+Proj.4!K44+Proj.5!K44+'42 78'!K44+'42 79'!K44+'42 80'!K44+Proj.9!K44+'42 82'!K44+'42 83'!K44+'42 84'!K44</f>
        <v>0</v>
      </c>
      <c r="L44" s="161">
        <f>Gasket!L44+'L-lever'!L44+Proj.2!L44+Proj.3!L44+Proj.4!L44+Proj.5!L44+'42 78'!L44+'42 79'!L44+'42 80'!L44+Proj.9!L44+'42 82'!L44+'42 83'!L44+'42 84'!L44</f>
        <v>0</v>
      </c>
      <c r="M44" s="444">
        <f t="shared" si="10"/>
        <v>0</v>
      </c>
      <c r="N44" s="404">
        <f t="shared" si="11"/>
        <v>0</v>
      </c>
      <c r="O44" s="161">
        <f t="shared" si="12"/>
        <v>0</v>
      </c>
      <c r="P44" s="403">
        <f t="shared" si="13"/>
        <v>0</v>
      </c>
      <c r="Q44" s="168">
        <f>Gasket!Q44+'L-lever'!Q44+Proj.2!Q44+Proj.3!Q44+Proj.4!Q44+Proj.5!Q44+'42 78'!Q44+'42 79'!Q44+'42 80'!Q44+Proj.9!Q44+'42 82'!Q44+'42 83'!Q44+'42 84'!Q44</f>
        <v>0</v>
      </c>
      <c r="R44" s="161">
        <f>Gasket!R44+'L-lever'!R44+Proj.2!R44+Proj.3!R44+Proj.4!R44+Proj.5!R44+'42 78'!R44+'42 79'!R44+'42 80'!R44+Proj.9!R44+'42 82'!R44+'42 83'!R44+'42 84'!R44</f>
        <v>0</v>
      </c>
      <c r="S44" s="448">
        <f t="shared" si="14"/>
        <v>0</v>
      </c>
      <c r="T44" s="161">
        <f>Gasket!T44+'L-lever'!T44+Proj.2!T44+Proj.3!T44+Proj.4!T44+Proj.5!T44+'42 78'!T44+'42 79'!T44+'42 80'!T44+Proj.9!T44+'42 82'!T44+'42 83'!T44+'42 84'!T44</f>
        <v>0</v>
      </c>
      <c r="U44" s="161">
        <f>Gasket!U44+'L-lever'!U44+Proj.2!U44+Proj.3!U44+Proj.4!U44+Proj.5!U44+'42 78'!U44+'42 79'!U44+'42 80'!U44+Proj.9!U44+'42 82'!U44+'42 83'!U44+'42 84'!U44</f>
        <v>0</v>
      </c>
      <c r="V44" s="448">
        <f t="shared" si="15"/>
        <v>0</v>
      </c>
      <c r="W44" s="161">
        <f>Gasket!W44+'L-lever'!W44+Proj.2!W44+Proj.3!W44+Proj.4!W44+Proj.5!W44+'42 78'!W44+'42 79'!W44+'42 80'!W44+Proj.9!W44+'42 82'!W44+'42 83'!W44+'42 84'!W44</f>
        <v>0</v>
      </c>
      <c r="X44" s="161">
        <f>Gasket!X44+'L-lever'!X44+Proj.2!X44+Proj.3!X44+Proj.4!X44+Proj.5!X44+'42 78'!X44+'42 79'!X44+'42 80'!X44+Proj.9!X44+'42 82'!X44+'42 83'!X44+'42 84'!X44</f>
        <v>0</v>
      </c>
      <c r="Y44" s="444">
        <f t="shared" si="16"/>
        <v>0</v>
      </c>
      <c r="Z44" s="168">
        <f t="shared" si="17"/>
        <v>0</v>
      </c>
      <c r="AA44" s="161">
        <f t="shared" si="18"/>
        <v>0</v>
      </c>
      <c r="AB44" s="403">
        <f t="shared" si="19"/>
        <v>0</v>
      </c>
      <c r="AC44" s="404">
        <f t="shared" si="20"/>
        <v>0</v>
      </c>
      <c r="AD44" s="161">
        <f t="shared" si="21"/>
        <v>0</v>
      </c>
      <c r="AE44" s="403">
        <f t="shared" si="22"/>
        <v>0</v>
      </c>
      <c r="AF44" s="168">
        <f>Gasket!AF44+'L-lever'!AF44+Proj.2!AF44+Proj.3!AF44+Proj.4!AF44+Proj.5!AF44+'42 78'!AF44+'42 79'!AF44+'42 80'!AF44+Proj.9!AF44+'42 82'!AF44+'42 83'!AF44+'42 84'!AF44</f>
        <v>0</v>
      </c>
      <c r="AG44" s="161">
        <f>Gasket!AG44+'L-lever'!AG44+Proj.2!AG44+Proj.3!AG44+Proj.4!AG44+Proj.5!AG44+'42 78'!AG44+'42 79'!AG44+'42 80'!AG44+Proj.9!AG44+'42 82'!AG44+'42 83'!AG44+'42 84'!AG44</f>
        <v>0</v>
      </c>
      <c r="AH44" s="462">
        <f t="shared" si="23"/>
        <v>0</v>
      </c>
      <c r="AI44" s="161">
        <f>Gasket!AI44+'L-lever'!AI44+Proj.2!AI44+Proj.3!AI44+Proj.4!AI44+Proj.5!AI44+'42 78'!AI44+'42 79'!AI44+'42 80'!AI44+Proj.9!AI44+'42 82'!AI44+'42 83'!AI44+'42 84'!AI44</f>
        <v>0</v>
      </c>
      <c r="AJ44" s="161">
        <f>Gasket!AJ44+'L-lever'!AJ44+Proj.2!AJ44+Proj.3!AJ44+Proj.4!AJ44+Proj.5!AJ44+'42 78'!AJ44+'42 79'!AJ44+'42 80'!AJ44+Proj.9!AJ44+'42 82'!AJ44+'42 83'!AJ44+'42 84'!AJ44</f>
        <v>0</v>
      </c>
      <c r="AK44" s="462">
        <f t="shared" si="24"/>
        <v>0</v>
      </c>
      <c r="AL44" s="161">
        <f>Gasket!AL44+'L-lever'!AL44+Proj.2!AL44+Proj.3!AL44+Proj.4!AL44+Proj.5!AL44+'42 78'!AL44+'42 79'!AL44+'42 80'!AL44+Proj.9!AL44+'42 82'!AL44+'42 83'!AL44+'42 84'!AL44</f>
        <v>0</v>
      </c>
      <c r="AM44" s="161">
        <f>Gasket!AM44+'L-lever'!AM44+Proj.2!AM44+Proj.3!AM44+Proj.4!AM44+Proj.5!AM44+'42 78'!AM44+'42 79'!AM44+'42 80'!AM44+Proj.9!AM44+'42 82'!AM44+'42 83'!AM44+'42 84'!AM44</f>
        <v>0</v>
      </c>
      <c r="AN44" s="444">
        <f t="shared" si="25"/>
        <v>0</v>
      </c>
      <c r="AO44" s="404">
        <f t="shared" si="26"/>
        <v>0</v>
      </c>
      <c r="AP44" s="161">
        <f t="shared" si="27"/>
        <v>0</v>
      </c>
      <c r="AQ44" s="161">
        <f t="shared" si="28"/>
        <v>0</v>
      </c>
      <c r="AR44" s="168">
        <f>Gasket!AR44+'L-lever'!AR44+Proj.2!AR44+Proj.3!AR44+Proj.4!AR44+Proj.5!AR44+'42 78'!AR44+'42 79'!AR44+'42 80'!AR44+Proj.9!AR44+'42 82'!AR44+'42 83'!AR44+'42 84'!AR44</f>
        <v>0</v>
      </c>
      <c r="AS44" s="161">
        <f>Gasket!AS44+'L-lever'!AS44+Proj.2!AS44+Proj.3!AS44+Proj.4!AS44+Proj.5!AS44+'42 78'!AS44+'42 79'!AS44+'42 80'!AS44+Proj.9!AS44+'42 82'!AS44+'42 83'!AS44+'42 84'!AS44</f>
        <v>0</v>
      </c>
      <c r="AT44" s="462">
        <f t="shared" si="29"/>
        <v>0</v>
      </c>
      <c r="AU44" s="161">
        <f>Gasket!AU44+'L-lever'!AU44+Proj.2!AU44+Proj.3!AU44+Proj.4!AU44+Proj.5!AU44+'42 78'!AU44+'42 79'!AU44+'42 80'!AU44+Proj.9!AU44+'42 82'!AU44+'42 83'!AU44+'42 84'!AU44</f>
        <v>0</v>
      </c>
      <c r="AV44" s="161">
        <f>Gasket!AV44+'L-lever'!AV44+Proj.2!AV44+Proj.3!AV44+Proj.4!AV44+Proj.5!AV44+'42 78'!AV44+'42 79'!AV44+'42 80'!AV44+Proj.9!AV44+'42 82'!AV44+'42 83'!AV44+'42 84'!AV44</f>
        <v>0</v>
      </c>
      <c r="AW44" s="448">
        <f t="shared" si="30"/>
        <v>0</v>
      </c>
      <c r="AX44" s="161">
        <f>Gasket!AX44+'L-lever'!AX44+Proj.2!AX44+Proj.3!AX44+Proj.4!AX44+Proj.5!AX44+'42 78'!AX44+'42 79'!AX44+'42 80'!AX44+Proj.9!AX44+'42 82'!AX44+'42 83'!AX44+'42 84'!AX44</f>
        <v>0</v>
      </c>
      <c r="AY44" s="352">
        <f>Gasket!AY44+'L-lever'!AY44+Proj.2!AY44+Proj.3!AY44+Proj.4!AY44+Proj.5!AY44+'42 78'!AY44+'42 79'!AY44+'42 80'!AY44+Proj.9!AY44+'42 82'!AY44+'42 83'!AY44+'42 84'!AY44</f>
        <v>0</v>
      </c>
      <c r="AZ44" s="444">
        <f t="shared" si="31"/>
        <v>0</v>
      </c>
      <c r="BA44" s="359">
        <f t="shared" si="32"/>
        <v>0</v>
      </c>
      <c r="BB44" s="364">
        <f t="shared" si="33"/>
        <v>0</v>
      </c>
      <c r="BC44" s="364">
        <f t="shared" si="34"/>
        <v>0</v>
      </c>
      <c r="BD44" s="371">
        <f t="shared" si="35"/>
        <v>0</v>
      </c>
      <c r="BE44" s="372">
        <f t="shared" si="36"/>
        <v>0</v>
      </c>
      <c r="BF44" s="372">
        <f t="shared" si="37"/>
        <v>0</v>
      </c>
      <c r="BG44" s="381">
        <f t="shared" si="38"/>
        <v>0</v>
      </c>
      <c r="BH44" s="372">
        <f t="shared" si="39"/>
        <v>0</v>
      </c>
      <c r="BI44" s="372">
        <f t="shared" si="40"/>
        <v>0</v>
      </c>
      <c r="BJ44" s="436"/>
    </row>
    <row r="45" spans="1:62" s="149" customFormat="1" ht="30" customHeight="1">
      <c r="A45" s="40">
        <f t="shared" si="41"/>
        <v>39</v>
      </c>
      <c r="B45" s="197">
        <v>51611</v>
      </c>
      <c r="C45" s="198" t="s">
        <v>34</v>
      </c>
      <c r="D45" s="151" t="s">
        <v>74</v>
      </c>
      <c r="E45" s="168">
        <f>Gasket!E45+'L-lever'!E45+Proj.2!E45+Proj.3!E45+Proj.4!E45+Proj.5!E45+'42 78'!E45+'42 79'!E45+'42 80'!E45+Proj.9!E45+'42 82'!E45+'42 83'!E45+'42 84'!E45</f>
        <v>55551.03</v>
      </c>
      <c r="F45" s="161">
        <f>Gasket!F45+'L-lever'!F45+Proj.2!F45+Proj.3!F45+Proj.4!F45+Proj.5!F45+'42 78'!F45+'42 79'!F45+'42 80'!F45+Proj.9!F45+'42 82'!F45+'42 83'!F45+'42 84'!F45</f>
        <v>115905.98</v>
      </c>
      <c r="G45" s="448">
        <f t="shared" si="8"/>
        <v>-60354.95</v>
      </c>
      <c r="H45" s="161">
        <f>Gasket!H45+'L-lever'!H45+Proj.2!H45+Proj.3!H45+Proj.4!H45+Proj.5!H45+'42 78'!H45+'42 79'!H45+'42 80'!H45+Proj.9!H45+'42 82'!H45+'42 83'!H45+'42 84'!H45</f>
        <v>136692.68</v>
      </c>
      <c r="I45" s="161">
        <f>Gasket!I45+'L-lever'!I45+Proj.2!I45+Proj.3!I45+Proj.4!I45+Proj.5!I45+'42 78'!I45+'42 79'!I45+'42 80'!I45+Proj.9!I45+'42 82'!I45+'42 83'!I45+'42 84'!I45</f>
        <v>98700.6</v>
      </c>
      <c r="J45" s="448">
        <f t="shared" si="9"/>
        <v>37992.079999999987</v>
      </c>
      <c r="K45" s="161">
        <f>Gasket!K45+'L-lever'!K45+Proj.2!K45+Proj.3!K45+Proj.4!K45+Proj.5!K45+'42 78'!K45+'42 79'!K45+'42 80'!K45+Proj.9!K45+'42 82'!K45+'42 83'!K45+'42 84'!K45</f>
        <v>59480.127999999997</v>
      </c>
      <c r="L45" s="161">
        <f>Gasket!L45+'L-lever'!L45+Proj.2!L45+Proj.3!L45+Proj.4!L45+Proj.5!L45+'42 78'!L45+'42 79'!L45+'42 80'!L45+Proj.9!L45+'42 82'!L45+'42 83'!L45+'42 84'!L45</f>
        <v>124478.05</v>
      </c>
      <c r="M45" s="444">
        <f t="shared" si="10"/>
        <v>-64997.922000000006</v>
      </c>
      <c r="N45" s="404">
        <f t="shared" si="11"/>
        <v>251723.83799999999</v>
      </c>
      <c r="O45" s="161">
        <f t="shared" si="12"/>
        <v>339084.63</v>
      </c>
      <c r="P45" s="403">
        <f t="shared" si="13"/>
        <v>-87360.792000000016</v>
      </c>
      <c r="Q45" s="168">
        <f>Gasket!Q45+'L-lever'!Q45+Proj.2!Q45+Proj.3!Q45+Proj.4!Q45+Proj.5!Q45+'42 78'!Q45+'42 79'!Q45+'42 80'!Q45+Proj.9!Q45+'42 82'!Q45+'42 83'!Q45+'42 84'!Q45</f>
        <v>90030.592000000004</v>
      </c>
      <c r="R45" s="161">
        <f>Gasket!R45+'L-lever'!R45+Proj.2!R45+Proj.3!R45+Proj.4!R45+Proj.5!R45+'42 78'!R45+'42 79'!R45+'42 80'!R45+Proj.9!R45+'42 82'!R45+'42 83'!R45+'42 84'!R45</f>
        <v>67402.83</v>
      </c>
      <c r="S45" s="448">
        <f t="shared" si="14"/>
        <v>22627.762000000002</v>
      </c>
      <c r="T45" s="161">
        <f>Gasket!T45+'L-lever'!T45+Proj.2!T45+Proj.3!T45+Proj.4!T45+Proj.5!T45+'42 78'!T45+'42 79'!T45+'42 80'!T45+Proj.9!T45+'42 82'!T45+'42 83'!T45+'42 84'!T45</f>
        <v>111031.73999999999</v>
      </c>
      <c r="U45" s="161">
        <f>Gasket!U45+'L-lever'!U45+Proj.2!U45+Proj.3!U45+Proj.4!U45+Proj.5!U45+'42 78'!U45+'42 79'!U45+'42 80'!U45+Proj.9!U45+'42 82'!U45+'42 83'!U45+'42 84'!U45</f>
        <v>0</v>
      </c>
      <c r="V45" s="448">
        <f t="shared" si="15"/>
        <v>111031.73999999999</v>
      </c>
      <c r="W45" s="161">
        <f>Gasket!W45+'L-lever'!W45+Proj.2!W45+Proj.3!W45+Proj.4!W45+Proj.5!W45+'42 78'!W45+'42 79'!W45+'42 80'!W45+Proj.9!W45+'42 82'!W45+'42 83'!W45+'42 84'!W45</f>
        <v>85855.078000000009</v>
      </c>
      <c r="X45" s="161">
        <f>Gasket!X45+'L-lever'!X45+Proj.2!X45+Proj.3!X45+Proj.4!X45+Proj.5!X45+'42 78'!X45+'42 79'!X45+'42 80'!X45+Proj.9!X45+'42 82'!X45+'42 83'!X45+'42 84'!X45</f>
        <v>0</v>
      </c>
      <c r="Y45" s="444">
        <f t="shared" si="16"/>
        <v>85855.078000000009</v>
      </c>
      <c r="Z45" s="168">
        <f t="shared" si="17"/>
        <v>286917.41000000003</v>
      </c>
      <c r="AA45" s="161">
        <f t="shared" si="18"/>
        <v>67402.83</v>
      </c>
      <c r="AB45" s="403">
        <f t="shared" si="19"/>
        <v>219514.58000000002</v>
      </c>
      <c r="AC45" s="404">
        <f t="shared" si="20"/>
        <v>538641.24800000002</v>
      </c>
      <c r="AD45" s="161">
        <f t="shared" si="21"/>
        <v>406487.46</v>
      </c>
      <c r="AE45" s="403">
        <f t="shared" si="22"/>
        <v>132153.788</v>
      </c>
      <c r="AF45" s="168">
        <f>Gasket!AF45+'L-lever'!AF45+Proj.2!AF45+Proj.3!AF45+Proj.4!AF45+Proj.5!AF45+'42 78'!AF45+'42 79'!AF45+'42 80'!AF45+Proj.9!AF45+'42 82'!AF45+'42 83'!AF45+'42 84'!AF45</f>
        <v>60516.18</v>
      </c>
      <c r="AG45" s="161">
        <f>Gasket!AG45+'L-lever'!AG45+Proj.2!AG45+Proj.3!AG45+Proj.4!AG45+Proj.5!AG45+'42 78'!AG45+'42 79'!AG45+'42 80'!AG45+Proj.9!AG45+'42 82'!AG45+'42 83'!AG45+'42 84'!AG45</f>
        <v>0</v>
      </c>
      <c r="AH45" s="462">
        <f t="shared" si="23"/>
        <v>60516.18</v>
      </c>
      <c r="AI45" s="161">
        <f>Gasket!AI45+'L-lever'!AI45+Proj.2!AI45+Proj.3!AI45+Proj.4!AI45+Proj.5!AI45+'42 78'!AI45+'42 79'!AI45+'42 80'!AI45+Proj.9!AI45+'42 82'!AI45+'42 83'!AI45+'42 84'!AI45</f>
        <v>138458.01999999999</v>
      </c>
      <c r="AJ45" s="161">
        <f>Gasket!AJ45+'L-lever'!AJ45+Proj.2!AJ45+Proj.3!AJ45+Proj.4!AJ45+Proj.5!AJ45+'42 78'!AJ45+'42 79'!AJ45+'42 80'!AJ45+Proj.9!AJ45+'42 82'!AJ45+'42 83'!AJ45+'42 84'!AJ45</f>
        <v>0</v>
      </c>
      <c r="AK45" s="462">
        <f t="shared" si="24"/>
        <v>138458.01999999999</v>
      </c>
      <c r="AL45" s="161">
        <f>Gasket!AL45+'L-lever'!AL45+Proj.2!AL45+Proj.3!AL45+Proj.4!AL45+Proj.5!AL45+'42 78'!AL45+'42 79'!AL45+'42 80'!AL45+Proj.9!AL45+'42 82'!AL45+'42 83'!AL45+'42 84'!AL45</f>
        <v>60963.159999999989</v>
      </c>
      <c r="AM45" s="161">
        <f>Gasket!AM45+'L-lever'!AM45+Proj.2!AM45+Proj.3!AM45+Proj.4!AM45+Proj.5!AM45+'42 78'!AM45+'42 79'!AM45+'42 80'!AM45+Proj.9!AM45+'42 82'!AM45+'42 83'!AM45+'42 84'!AM45</f>
        <v>0</v>
      </c>
      <c r="AN45" s="444">
        <f t="shared" si="25"/>
        <v>60963.159999999989</v>
      </c>
      <c r="AO45" s="404">
        <f t="shared" si="26"/>
        <v>259937.36</v>
      </c>
      <c r="AP45" s="161">
        <f t="shared" si="27"/>
        <v>0</v>
      </c>
      <c r="AQ45" s="161">
        <f t="shared" si="28"/>
        <v>259937.36</v>
      </c>
      <c r="AR45" s="168">
        <f>Gasket!AR45+'L-lever'!AR45+Proj.2!AR45+Proj.3!AR45+Proj.4!AR45+Proj.5!AR45+'42 78'!AR45+'42 79'!AR45+'42 80'!AR45+Proj.9!AR45+'42 82'!AR45+'42 83'!AR45+'42 84'!AR45</f>
        <v>90263.733999999997</v>
      </c>
      <c r="AS45" s="161">
        <f>Gasket!AS45+'L-lever'!AS45+Proj.2!AS45+Proj.3!AS45+Proj.4!AS45+Proj.5!AS45+'42 78'!AS45+'42 79'!AS45+'42 80'!AS45+Proj.9!AS45+'42 82'!AS45+'42 83'!AS45+'42 84'!AS45</f>
        <v>0</v>
      </c>
      <c r="AT45" s="462">
        <f t="shared" si="29"/>
        <v>90263.733999999997</v>
      </c>
      <c r="AU45" s="161">
        <f>Gasket!AU45+'L-lever'!AU45+Proj.2!AU45+Proj.3!AU45+Proj.4!AU45+Proj.5!AU45+'42 78'!AU45+'42 79'!AU45+'42 80'!AU45+Proj.9!AU45+'42 82'!AU45+'42 83'!AU45+'42 84'!AU45</f>
        <v>114095.82400000001</v>
      </c>
      <c r="AV45" s="161">
        <f>Gasket!AV45+'L-lever'!AV45+Proj.2!AV45+Proj.3!AV45+Proj.4!AV45+Proj.5!AV45+'42 78'!AV45+'42 79'!AV45+'42 80'!AV45+Proj.9!AV45+'42 82'!AV45+'42 83'!AV45+'42 84'!AV45</f>
        <v>0</v>
      </c>
      <c r="AW45" s="448">
        <f t="shared" si="30"/>
        <v>114095.82400000001</v>
      </c>
      <c r="AX45" s="161">
        <f>Gasket!AX45+'L-lever'!AX45+Proj.2!AX45+Proj.3!AX45+Proj.4!AX45+Proj.5!AX45+'42 78'!AX45+'42 79'!AX45+'42 80'!AX45+Proj.9!AX45+'42 82'!AX45+'42 83'!AX45+'42 84'!AX45</f>
        <v>84563.616000000009</v>
      </c>
      <c r="AY45" s="352">
        <f>Gasket!AY45+'L-lever'!AY45+Proj.2!AY45+Proj.3!AY45+Proj.4!AY45+Proj.5!AY45+'42 78'!AY45+'42 79'!AY45+'42 80'!AY45+Proj.9!AY45+'42 82'!AY45+'42 83'!AY45+'42 84'!AY45</f>
        <v>0</v>
      </c>
      <c r="AZ45" s="444">
        <f t="shared" si="31"/>
        <v>84563.616000000009</v>
      </c>
      <c r="BA45" s="359">
        <f t="shared" si="32"/>
        <v>288923.174</v>
      </c>
      <c r="BB45" s="364">
        <f t="shared" si="33"/>
        <v>0</v>
      </c>
      <c r="BC45" s="364">
        <f t="shared" si="34"/>
        <v>288923.174</v>
      </c>
      <c r="BD45" s="371">
        <f t="shared" si="35"/>
        <v>548860.53399999999</v>
      </c>
      <c r="BE45" s="372">
        <f t="shared" si="36"/>
        <v>0</v>
      </c>
      <c r="BF45" s="372">
        <f t="shared" si="37"/>
        <v>548860.53399999999</v>
      </c>
      <c r="BG45" s="381">
        <f t="shared" si="38"/>
        <v>1087501.7820000001</v>
      </c>
      <c r="BH45" s="372">
        <f t="shared" si="39"/>
        <v>406487.46</v>
      </c>
      <c r="BI45" s="372">
        <f t="shared" si="40"/>
        <v>681014.32200000016</v>
      </c>
      <c r="BJ45" s="436"/>
    </row>
    <row r="46" spans="1:62" s="149" customFormat="1" ht="30" customHeight="1">
      <c r="A46" s="40">
        <f t="shared" si="41"/>
        <v>40</v>
      </c>
      <c r="B46" s="197">
        <v>51612</v>
      </c>
      <c r="C46" s="198" t="s">
        <v>35</v>
      </c>
      <c r="D46" s="151" t="s">
        <v>86</v>
      </c>
      <c r="E46" s="168">
        <f>Gasket!E46+'L-lever'!E46+Proj.2!E46+Proj.3!E46+Proj.4!E46+Proj.5!E46+'42 78'!E46+'42 79'!E46+'42 80'!E46+Proj.9!E46+'42 82'!E46+'42 83'!E46+'42 84'!E46</f>
        <v>0</v>
      </c>
      <c r="F46" s="161">
        <f>Gasket!F46+'L-lever'!F46+Proj.2!F46+Proj.3!F46+Proj.4!F46+Proj.5!F46+'42 78'!F46+'42 79'!F46+'42 80'!F46+Proj.9!F46+'42 82'!F46+'42 83'!F46+'42 84'!F46</f>
        <v>0</v>
      </c>
      <c r="G46" s="448">
        <f t="shared" si="8"/>
        <v>0</v>
      </c>
      <c r="H46" s="161">
        <f>Gasket!H46+'L-lever'!H46+Proj.2!H46+Proj.3!H46+Proj.4!H46+Proj.5!H46+'42 78'!H46+'42 79'!H46+'42 80'!H46+Proj.9!H46+'42 82'!H46+'42 83'!H46+'42 84'!H46</f>
        <v>0</v>
      </c>
      <c r="I46" s="161">
        <f>Gasket!I46+'L-lever'!I46+Proj.2!I46+Proj.3!I46+Proj.4!I46+Proj.5!I46+'42 78'!I46+'42 79'!I46+'42 80'!I46+Proj.9!I46+'42 82'!I46+'42 83'!I46+'42 84'!I46</f>
        <v>0</v>
      </c>
      <c r="J46" s="448">
        <f t="shared" si="9"/>
        <v>0</v>
      </c>
      <c r="K46" s="161">
        <f>Gasket!K46+'L-lever'!K46+Proj.2!K46+Proj.3!K46+Proj.4!K46+Proj.5!K46+'42 78'!K46+'42 79'!K46+'42 80'!K46+Proj.9!K46+'42 82'!K46+'42 83'!K46+'42 84'!K46</f>
        <v>0</v>
      </c>
      <c r="L46" s="161">
        <f>Gasket!L46+'L-lever'!L46+Proj.2!L46+Proj.3!L46+Proj.4!L46+Proj.5!L46+'42 78'!L46+'42 79'!L46+'42 80'!L46+Proj.9!L46+'42 82'!L46+'42 83'!L46+'42 84'!L46</f>
        <v>0</v>
      </c>
      <c r="M46" s="444">
        <f t="shared" si="10"/>
        <v>0</v>
      </c>
      <c r="N46" s="404">
        <f t="shared" si="11"/>
        <v>0</v>
      </c>
      <c r="O46" s="161">
        <f t="shared" si="12"/>
        <v>0</v>
      </c>
      <c r="P46" s="403">
        <f t="shared" si="13"/>
        <v>0</v>
      </c>
      <c r="Q46" s="168">
        <f>Gasket!Q46+'L-lever'!Q46+Proj.2!Q46+Proj.3!Q46+Proj.4!Q46+Proj.5!Q46+'42 78'!Q46+'42 79'!Q46+'42 80'!Q46+Proj.9!Q46+'42 82'!Q46+'42 83'!Q46+'42 84'!Q46</f>
        <v>0</v>
      </c>
      <c r="R46" s="161">
        <f>Gasket!R46+'L-lever'!R46+Proj.2!R46+Proj.3!R46+Proj.4!R46+Proj.5!R46+'42 78'!R46+'42 79'!R46+'42 80'!R46+Proj.9!R46+'42 82'!R46+'42 83'!R46+'42 84'!R46</f>
        <v>0</v>
      </c>
      <c r="S46" s="448">
        <f t="shared" si="14"/>
        <v>0</v>
      </c>
      <c r="T46" s="161">
        <f>Gasket!T46+'L-lever'!T46+Proj.2!T46+Proj.3!T46+Proj.4!T46+Proj.5!T46+'42 78'!T46+'42 79'!T46+'42 80'!T46+Proj.9!T46+'42 82'!T46+'42 83'!T46+'42 84'!T46</f>
        <v>0</v>
      </c>
      <c r="U46" s="161">
        <f>Gasket!U46+'L-lever'!U46+Proj.2!U46+Proj.3!U46+Proj.4!U46+Proj.5!U46+'42 78'!U46+'42 79'!U46+'42 80'!U46+Proj.9!U46+'42 82'!U46+'42 83'!U46+'42 84'!U46</f>
        <v>0</v>
      </c>
      <c r="V46" s="448">
        <f t="shared" si="15"/>
        <v>0</v>
      </c>
      <c r="W46" s="161">
        <f>Gasket!W46+'L-lever'!W46+Proj.2!W46+Proj.3!W46+Proj.4!W46+Proj.5!W46+'42 78'!W46+'42 79'!W46+'42 80'!W46+Proj.9!W46+'42 82'!W46+'42 83'!W46+'42 84'!W46</f>
        <v>0</v>
      </c>
      <c r="X46" s="161">
        <f>Gasket!X46+'L-lever'!X46+Proj.2!X46+Proj.3!X46+Proj.4!X46+Proj.5!X46+'42 78'!X46+'42 79'!X46+'42 80'!X46+Proj.9!X46+'42 82'!X46+'42 83'!X46+'42 84'!X46</f>
        <v>0</v>
      </c>
      <c r="Y46" s="444">
        <f t="shared" si="16"/>
        <v>0</v>
      </c>
      <c r="Z46" s="168">
        <f t="shared" si="17"/>
        <v>0</v>
      </c>
      <c r="AA46" s="161">
        <f t="shared" si="18"/>
        <v>0</v>
      </c>
      <c r="AB46" s="403">
        <f t="shared" si="19"/>
        <v>0</v>
      </c>
      <c r="AC46" s="404">
        <f t="shared" si="20"/>
        <v>0</v>
      </c>
      <c r="AD46" s="161">
        <f t="shared" si="21"/>
        <v>0</v>
      </c>
      <c r="AE46" s="403">
        <f t="shared" si="22"/>
        <v>0</v>
      </c>
      <c r="AF46" s="168">
        <f>Gasket!AF46+'L-lever'!AF46+Proj.2!AF46+Proj.3!AF46+Proj.4!AF46+Proj.5!AF46+'42 78'!AF46+'42 79'!AF46+'42 80'!AF46+Proj.9!AF46+'42 82'!AF46+'42 83'!AF46+'42 84'!AF46</f>
        <v>0</v>
      </c>
      <c r="AG46" s="161">
        <f>Gasket!AG46+'L-lever'!AG46+Proj.2!AG46+Proj.3!AG46+Proj.4!AG46+Proj.5!AG46+'42 78'!AG46+'42 79'!AG46+'42 80'!AG46+Proj.9!AG46+'42 82'!AG46+'42 83'!AG46+'42 84'!AG46</f>
        <v>0</v>
      </c>
      <c r="AH46" s="462">
        <f t="shared" si="23"/>
        <v>0</v>
      </c>
      <c r="AI46" s="161">
        <f>Gasket!AI46+'L-lever'!AI46+Proj.2!AI46+Proj.3!AI46+Proj.4!AI46+Proj.5!AI46+'42 78'!AI46+'42 79'!AI46+'42 80'!AI46+Proj.9!AI46+'42 82'!AI46+'42 83'!AI46+'42 84'!AI46</f>
        <v>0</v>
      </c>
      <c r="AJ46" s="161">
        <f>Gasket!AJ46+'L-lever'!AJ46+Proj.2!AJ46+Proj.3!AJ46+Proj.4!AJ46+Proj.5!AJ46+'42 78'!AJ46+'42 79'!AJ46+'42 80'!AJ46+Proj.9!AJ46+'42 82'!AJ46+'42 83'!AJ46+'42 84'!AJ46</f>
        <v>0</v>
      </c>
      <c r="AK46" s="462">
        <f t="shared" si="24"/>
        <v>0</v>
      </c>
      <c r="AL46" s="161">
        <f>Gasket!AL46+'L-lever'!AL46+Proj.2!AL46+Proj.3!AL46+Proj.4!AL46+Proj.5!AL46+'42 78'!AL46+'42 79'!AL46+'42 80'!AL46+Proj.9!AL46+'42 82'!AL46+'42 83'!AL46+'42 84'!AL46</f>
        <v>0</v>
      </c>
      <c r="AM46" s="161">
        <f>Gasket!AM46+'L-lever'!AM46+Proj.2!AM46+Proj.3!AM46+Proj.4!AM46+Proj.5!AM46+'42 78'!AM46+'42 79'!AM46+'42 80'!AM46+Proj.9!AM46+'42 82'!AM46+'42 83'!AM46+'42 84'!AM46</f>
        <v>0</v>
      </c>
      <c r="AN46" s="444">
        <f t="shared" si="25"/>
        <v>0</v>
      </c>
      <c r="AO46" s="404">
        <f t="shared" si="26"/>
        <v>0</v>
      </c>
      <c r="AP46" s="161">
        <f t="shared" si="27"/>
        <v>0</v>
      </c>
      <c r="AQ46" s="161">
        <f t="shared" si="28"/>
        <v>0</v>
      </c>
      <c r="AR46" s="168">
        <f>Gasket!AR46+'L-lever'!AR46+Proj.2!AR46+Proj.3!AR46+Proj.4!AR46+Proj.5!AR46+'42 78'!AR46+'42 79'!AR46+'42 80'!AR46+Proj.9!AR46+'42 82'!AR46+'42 83'!AR46+'42 84'!AR46</f>
        <v>0</v>
      </c>
      <c r="AS46" s="161">
        <f>Gasket!AS46+'L-lever'!AS46+Proj.2!AS46+Proj.3!AS46+Proj.4!AS46+Proj.5!AS46+'42 78'!AS46+'42 79'!AS46+'42 80'!AS46+Proj.9!AS46+'42 82'!AS46+'42 83'!AS46+'42 84'!AS46</f>
        <v>0</v>
      </c>
      <c r="AT46" s="462">
        <f t="shared" si="29"/>
        <v>0</v>
      </c>
      <c r="AU46" s="161">
        <f>Gasket!AU46+'L-lever'!AU46+Proj.2!AU46+Proj.3!AU46+Proj.4!AU46+Proj.5!AU46+'42 78'!AU46+'42 79'!AU46+'42 80'!AU46+Proj.9!AU46+'42 82'!AU46+'42 83'!AU46+'42 84'!AU46</f>
        <v>0</v>
      </c>
      <c r="AV46" s="161">
        <f>Gasket!AV46+'L-lever'!AV46+Proj.2!AV46+Proj.3!AV46+Proj.4!AV46+Proj.5!AV46+'42 78'!AV46+'42 79'!AV46+'42 80'!AV46+Proj.9!AV46+'42 82'!AV46+'42 83'!AV46+'42 84'!AV46</f>
        <v>0</v>
      </c>
      <c r="AW46" s="448">
        <f t="shared" si="30"/>
        <v>0</v>
      </c>
      <c r="AX46" s="161">
        <f>Gasket!AX46+'L-lever'!AX46+Proj.2!AX46+Proj.3!AX46+Proj.4!AX46+Proj.5!AX46+'42 78'!AX46+'42 79'!AX46+'42 80'!AX46+Proj.9!AX46+'42 82'!AX46+'42 83'!AX46+'42 84'!AX46</f>
        <v>0</v>
      </c>
      <c r="AY46" s="352">
        <f>Gasket!AY46+'L-lever'!AY46+Proj.2!AY46+Proj.3!AY46+Proj.4!AY46+Proj.5!AY46+'42 78'!AY46+'42 79'!AY46+'42 80'!AY46+Proj.9!AY46+'42 82'!AY46+'42 83'!AY46+'42 84'!AY46</f>
        <v>0</v>
      </c>
      <c r="AZ46" s="444">
        <f t="shared" si="31"/>
        <v>0</v>
      </c>
      <c r="BA46" s="359">
        <f t="shared" si="32"/>
        <v>0</v>
      </c>
      <c r="BB46" s="364">
        <f t="shared" si="33"/>
        <v>0</v>
      </c>
      <c r="BC46" s="364">
        <f t="shared" si="34"/>
        <v>0</v>
      </c>
      <c r="BD46" s="371">
        <f t="shared" si="35"/>
        <v>0</v>
      </c>
      <c r="BE46" s="372">
        <f t="shared" si="36"/>
        <v>0</v>
      </c>
      <c r="BF46" s="372">
        <f t="shared" si="37"/>
        <v>0</v>
      </c>
      <c r="BG46" s="381">
        <f t="shared" si="38"/>
        <v>0</v>
      </c>
      <c r="BH46" s="372">
        <f t="shared" si="39"/>
        <v>0</v>
      </c>
      <c r="BI46" s="372">
        <f t="shared" si="40"/>
        <v>0</v>
      </c>
      <c r="BJ46" s="436"/>
    </row>
    <row r="47" spans="1:62" s="149" customFormat="1" ht="30" customHeight="1">
      <c r="A47" s="40">
        <f t="shared" si="41"/>
        <v>41</v>
      </c>
      <c r="B47" s="197">
        <v>51613</v>
      </c>
      <c r="C47" s="198" t="s">
        <v>36</v>
      </c>
      <c r="D47" s="151" t="s">
        <v>75</v>
      </c>
      <c r="E47" s="168">
        <f>Gasket!E47+'L-lever'!E47+Proj.2!E47+Proj.3!E47+Proj.4!E47+Proj.5!E47+'42 78'!E47+'42 79'!E47+'42 80'!E47+Proj.9!E47+'42 82'!E47+'42 83'!E47+'42 84'!E47</f>
        <v>0</v>
      </c>
      <c r="F47" s="161">
        <f>Gasket!F47+'L-lever'!F47+Proj.2!F47+Proj.3!F47+Proj.4!F47+Proj.5!F47+'42 78'!F47+'42 79'!F47+'42 80'!F47+Proj.9!F47+'42 82'!F47+'42 83'!F47+'42 84'!F47</f>
        <v>0</v>
      </c>
      <c r="G47" s="448">
        <f t="shared" si="8"/>
        <v>0</v>
      </c>
      <c r="H47" s="161">
        <f>Gasket!H47+'L-lever'!H47+Proj.2!H47+Proj.3!H47+Proj.4!H47+Proj.5!H47+'42 78'!H47+'42 79'!H47+'42 80'!H47+Proj.9!H47+'42 82'!H47+'42 83'!H47+'42 84'!H47</f>
        <v>0</v>
      </c>
      <c r="I47" s="161">
        <f>Gasket!I47+'L-lever'!I47+Proj.2!I47+Proj.3!I47+Proj.4!I47+Proj.5!I47+'42 78'!I47+'42 79'!I47+'42 80'!I47+Proj.9!I47+'42 82'!I47+'42 83'!I47+'42 84'!I47</f>
        <v>0</v>
      </c>
      <c r="J47" s="448">
        <f t="shared" si="9"/>
        <v>0</v>
      </c>
      <c r="K47" s="161">
        <f>Gasket!K47+'L-lever'!K47+Proj.2!K47+Proj.3!K47+Proj.4!K47+Proj.5!K47+'42 78'!K47+'42 79'!K47+'42 80'!K47+Proj.9!K47+'42 82'!K47+'42 83'!K47+'42 84'!K47</f>
        <v>0</v>
      </c>
      <c r="L47" s="161">
        <f>Gasket!L47+'L-lever'!L47+Proj.2!L47+Proj.3!L47+Proj.4!L47+Proj.5!L47+'42 78'!L47+'42 79'!L47+'42 80'!L47+Proj.9!L47+'42 82'!L47+'42 83'!L47+'42 84'!L47</f>
        <v>0</v>
      </c>
      <c r="M47" s="444">
        <f t="shared" si="10"/>
        <v>0</v>
      </c>
      <c r="N47" s="404">
        <f t="shared" si="11"/>
        <v>0</v>
      </c>
      <c r="O47" s="161">
        <f t="shared" si="12"/>
        <v>0</v>
      </c>
      <c r="P47" s="403">
        <f t="shared" si="13"/>
        <v>0</v>
      </c>
      <c r="Q47" s="168">
        <f>Gasket!Q47+'L-lever'!Q47+Proj.2!Q47+Proj.3!Q47+Proj.4!Q47+Proj.5!Q47+'42 78'!Q47+'42 79'!Q47+'42 80'!Q47+Proj.9!Q47+'42 82'!Q47+'42 83'!Q47+'42 84'!Q47</f>
        <v>0</v>
      </c>
      <c r="R47" s="161">
        <f>Gasket!R47+'L-lever'!R47+Proj.2!R47+Proj.3!R47+Proj.4!R47+Proj.5!R47+'42 78'!R47+'42 79'!R47+'42 80'!R47+Proj.9!R47+'42 82'!R47+'42 83'!R47+'42 84'!R47</f>
        <v>0</v>
      </c>
      <c r="S47" s="448">
        <f t="shared" si="14"/>
        <v>0</v>
      </c>
      <c r="T47" s="161">
        <f>Gasket!T47+'L-lever'!T47+Proj.2!T47+Proj.3!T47+Proj.4!T47+Proj.5!T47+'42 78'!T47+'42 79'!T47+'42 80'!T47+Proj.9!T47+'42 82'!T47+'42 83'!T47+'42 84'!T47</f>
        <v>0</v>
      </c>
      <c r="U47" s="161">
        <f>Gasket!U47+'L-lever'!U47+Proj.2!U47+Proj.3!U47+Proj.4!U47+Proj.5!U47+'42 78'!U47+'42 79'!U47+'42 80'!U47+Proj.9!U47+'42 82'!U47+'42 83'!U47+'42 84'!U47</f>
        <v>0</v>
      </c>
      <c r="V47" s="448">
        <f t="shared" si="15"/>
        <v>0</v>
      </c>
      <c r="W47" s="161">
        <f>Gasket!W47+'L-lever'!W47+Proj.2!W47+Proj.3!W47+Proj.4!W47+Proj.5!W47+'42 78'!W47+'42 79'!W47+'42 80'!W47+Proj.9!W47+'42 82'!W47+'42 83'!W47+'42 84'!W47</f>
        <v>0</v>
      </c>
      <c r="X47" s="161">
        <f>Gasket!X47+'L-lever'!X47+Proj.2!X47+Proj.3!X47+Proj.4!X47+Proj.5!X47+'42 78'!X47+'42 79'!X47+'42 80'!X47+Proj.9!X47+'42 82'!X47+'42 83'!X47+'42 84'!X47</f>
        <v>0</v>
      </c>
      <c r="Y47" s="444">
        <f t="shared" si="16"/>
        <v>0</v>
      </c>
      <c r="Z47" s="168">
        <f t="shared" si="17"/>
        <v>0</v>
      </c>
      <c r="AA47" s="161">
        <f t="shared" si="18"/>
        <v>0</v>
      </c>
      <c r="AB47" s="403">
        <f t="shared" si="19"/>
        <v>0</v>
      </c>
      <c r="AC47" s="404">
        <f t="shared" si="20"/>
        <v>0</v>
      </c>
      <c r="AD47" s="161">
        <f t="shared" si="21"/>
        <v>0</v>
      </c>
      <c r="AE47" s="403">
        <f t="shared" si="22"/>
        <v>0</v>
      </c>
      <c r="AF47" s="168">
        <f>Gasket!AF47+'L-lever'!AF47+Proj.2!AF47+Proj.3!AF47+Proj.4!AF47+Proj.5!AF47+'42 78'!AF47+'42 79'!AF47+'42 80'!AF47+Proj.9!AF47+'42 82'!AF47+'42 83'!AF47+'42 84'!AF47</f>
        <v>0</v>
      </c>
      <c r="AG47" s="161">
        <f>Gasket!AG47+'L-lever'!AG47+Proj.2!AG47+Proj.3!AG47+Proj.4!AG47+Proj.5!AG47+'42 78'!AG47+'42 79'!AG47+'42 80'!AG47+Proj.9!AG47+'42 82'!AG47+'42 83'!AG47+'42 84'!AG47</f>
        <v>0</v>
      </c>
      <c r="AH47" s="462">
        <f t="shared" si="23"/>
        <v>0</v>
      </c>
      <c r="AI47" s="161">
        <f>Gasket!AI47+'L-lever'!AI47+Proj.2!AI47+Proj.3!AI47+Proj.4!AI47+Proj.5!AI47+'42 78'!AI47+'42 79'!AI47+'42 80'!AI47+Proj.9!AI47+'42 82'!AI47+'42 83'!AI47+'42 84'!AI47</f>
        <v>0</v>
      </c>
      <c r="AJ47" s="161">
        <f>Gasket!AJ47+'L-lever'!AJ47+Proj.2!AJ47+Proj.3!AJ47+Proj.4!AJ47+Proj.5!AJ47+'42 78'!AJ47+'42 79'!AJ47+'42 80'!AJ47+Proj.9!AJ47+'42 82'!AJ47+'42 83'!AJ47+'42 84'!AJ47</f>
        <v>0</v>
      </c>
      <c r="AK47" s="462">
        <f t="shared" si="24"/>
        <v>0</v>
      </c>
      <c r="AL47" s="161">
        <f>Gasket!AL47+'L-lever'!AL47+Proj.2!AL47+Proj.3!AL47+Proj.4!AL47+Proj.5!AL47+'42 78'!AL47+'42 79'!AL47+'42 80'!AL47+Proj.9!AL47+'42 82'!AL47+'42 83'!AL47+'42 84'!AL47</f>
        <v>0</v>
      </c>
      <c r="AM47" s="161">
        <f>Gasket!AM47+'L-lever'!AM47+Proj.2!AM47+Proj.3!AM47+Proj.4!AM47+Proj.5!AM47+'42 78'!AM47+'42 79'!AM47+'42 80'!AM47+Proj.9!AM47+'42 82'!AM47+'42 83'!AM47+'42 84'!AM47</f>
        <v>0</v>
      </c>
      <c r="AN47" s="444">
        <f t="shared" si="25"/>
        <v>0</v>
      </c>
      <c r="AO47" s="404">
        <f t="shared" si="26"/>
        <v>0</v>
      </c>
      <c r="AP47" s="161">
        <f t="shared" si="27"/>
        <v>0</v>
      </c>
      <c r="AQ47" s="161">
        <f t="shared" si="28"/>
        <v>0</v>
      </c>
      <c r="AR47" s="168">
        <f>Gasket!AR47+'L-lever'!AR47+Proj.2!AR47+Proj.3!AR47+Proj.4!AR47+Proj.5!AR47+'42 78'!AR47+'42 79'!AR47+'42 80'!AR47+Proj.9!AR47+'42 82'!AR47+'42 83'!AR47+'42 84'!AR47</f>
        <v>0</v>
      </c>
      <c r="AS47" s="161">
        <f>Gasket!AS47+'L-lever'!AS47+Proj.2!AS47+Proj.3!AS47+Proj.4!AS47+Proj.5!AS47+'42 78'!AS47+'42 79'!AS47+'42 80'!AS47+Proj.9!AS47+'42 82'!AS47+'42 83'!AS47+'42 84'!AS47</f>
        <v>0</v>
      </c>
      <c r="AT47" s="462">
        <f t="shared" si="29"/>
        <v>0</v>
      </c>
      <c r="AU47" s="161">
        <f>Gasket!AU47+'L-lever'!AU47+Proj.2!AU47+Proj.3!AU47+Proj.4!AU47+Proj.5!AU47+'42 78'!AU47+'42 79'!AU47+'42 80'!AU47+Proj.9!AU47+'42 82'!AU47+'42 83'!AU47+'42 84'!AU47</f>
        <v>0</v>
      </c>
      <c r="AV47" s="161">
        <f>Gasket!AV47+'L-lever'!AV47+Proj.2!AV47+Proj.3!AV47+Proj.4!AV47+Proj.5!AV47+'42 78'!AV47+'42 79'!AV47+'42 80'!AV47+Proj.9!AV47+'42 82'!AV47+'42 83'!AV47+'42 84'!AV47</f>
        <v>0</v>
      </c>
      <c r="AW47" s="448">
        <f t="shared" si="30"/>
        <v>0</v>
      </c>
      <c r="AX47" s="161">
        <f>Gasket!AX47+'L-lever'!AX47+Proj.2!AX47+Proj.3!AX47+Proj.4!AX47+Proj.5!AX47+'42 78'!AX47+'42 79'!AX47+'42 80'!AX47+Proj.9!AX47+'42 82'!AX47+'42 83'!AX47+'42 84'!AX47</f>
        <v>0</v>
      </c>
      <c r="AY47" s="352">
        <f>Gasket!AY47+'L-lever'!AY47+Proj.2!AY47+Proj.3!AY47+Proj.4!AY47+Proj.5!AY47+'42 78'!AY47+'42 79'!AY47+'42 80'!AY47+Proj.9!AY47+'42 82'!AY47+'42 83'!AY47+'42 84'!AY47</f>
        <v>0</v>
      </c>
      <c r="AZ47" s="444">
        <f t="shared" si="31"/>
        <v>0</v>
      </c>
      <c r="BA47" s="359">
        <f t="shared" si="32"/>
        <v>0</v>
      </c>
      <c r="BB47" s="364">
        <f t="shared" si="33"/>
        <v>0</v>
      </c>
      <c r="BC47" s="364">
        <f t="shared" si="34"/>
        <v>0</v>
      </c>
      <c r="BD47" s="371">
        <f t="shared" si="35"/>
        <v>0</v>
      </c>
      <c r="BE47" s="372">
        <f t="shared" si="36"/>
        <v>0</v>
      </c>
      <c r="BF47" s="372">
        <f t="shared" si="37"/>
        <v>0</v>
      </c>
      <c r="BG47" s="381">
        <f t="shared" si="38"/>
        <v>0</v>
      </c>
      <c r="BH47" s="372">
        <f t="shared" si="39"/>
        <v>0</v>
      </c>
      <c r="BI47" s="372">
        <f t="shared" si="40"/>
        <v>0</v>
      </c>
      <c r="BJ47" s="436"/>
    </row>
    <row r="48" spans="1:62" s="149" customFormat="1" ht="30" customHeight="1">
      <c r="A48" s="40">
        <f t="shared" si="41"/>
        <v>42</v>
      </c>
      <c r="B48" s="197">
        <v>51614</v>
      </c>
      <c r="C48" s="198" t="s">
        <v>81</v>
      </c>
      <c r="D48" s="151" t="s">
        <v>76</v>
      </c>
      <c r="E48" s="168">
        <f>Gasket!E48+'L-lever'!E48+Proj.2!E48+Proj.3!E48+Proj.4!E48+Proj.5!E48+'42 78'!E48+'42 79'!E48+'42 80'!E48+Proj.9!E48+'42 82'!E48+'42 83'!E48+'42 84'!E48</f>
        <v>0</v>
      </c>
      <c r="F48" s="161">
        <f>Gasket!F48+'L-lever'!F48+Proj.2!F48+Proj.3!F48+Proj.4!F48+Proj.5!F48+'42 78'!F48+'42 79'!F48+'42 80'!F48+Proj.9!F48+'42 82'!F48+'42 83'!F48+'42 84'!F48</f>
        <v>0</v>
      </c>
      <c r="G48" s="448">
        <f t="shared" si="8"/>
        <v>0</v>
      </c>
      <c r="H48" s="161">
        <f>Gasket!H48+'L-lever'!H48+Proj.2!H48+Proj.3!H48+Proj.4!H48+Proj.5!H48+'42 78'!H48+'42 79'!H48+'42 80'!H48+Proj.9!H48+'42 82'!H48+'42 83'!H48+'42 84'!H48</f>
        <v>0</v>
      </c>
      <c r="I48" s="161">
        <f>Gasket!I48+'L-lever'!I48+Proj.2!I48+Proj.3!I48+Proj.4!I48+Proj.5!I48+'42 78'!I48+'42 79'!I48+'42 80'!I48+Proj.9!I48+'42 82'!I48+'42 83'!I48+'42 84'!I48</f>
        <v>0</v>
      </c>
      <c r="J48" s="448">
        <f t="shared" si="9"/>
        <v>0</v>
      </c>
      <c r="K48" s="161">
        <f>Gasket!K48+'L-lever'!K48+Proj.2!K48+Proj.3!K48+Proj.4!K48+Proj.5!K48+'42 78'!K48+'42 79'!K48+'42 80'!K48+Proj.9!K48+'42 82'!K48+'42 83'!K48+'42 84'!K48</f>
        <v>0</v>
      </c>
      <c r="L48" s="161">
        <f>Gasket!L48+'L-lever'!L48+Proj.2!L48+Proj.3!L48+Proj.4!L48+Proj.5!L48+'42 78'!L48+'42 79'!L48+'42 80'!L48+Proj.9!L48+'42 82'!L48+'42 83'!L48+'42 84'!L48</f>
        <v>0</v>
      </c>
      <c r="M48" s="444">
        <f t="shared" si="10"/>
        <v>0</v>
      </c>
      <c r="N48" s="404">
        <f t="shared" si="11"/>
        <v>0</v>
      </c>
      <c r="O48" s="161">
        <f t="shared" si="12"/>
        <v>0</v>
      </c>
      <c r="P48" s="403">
        <f t="shared" si="13"/>
        <v>0</v>
      </c>
      <c r="Q48" s="168">
        <f>Gasket!Q48+'L-lever'!Q48+Proj.2!Q48+Proj.3!Q48+Proj.4!Q48+Proj.5!Q48+'42 78'!Q48+'42 79'!Q48+'42 80'!Q48+Proj.9!Q48+'42 82'!Q48+'42 83'!Q48+'42 84'!Q48</f>
        <v>0</v>
      </c>
      <c r="R48" s="161">
        <f>Gasket!R48+'L-lever'!R48+Proj.2!R48+Proj.3!R48+Proj.4!R48+Proj.5!R48+'42 78'!R48+'42 79'!R48+'42 80'!R48+Proj.9!R48+'42 82'!R48+'42 83'!R48+'42 84'!R48</f>
        <v>0</v>
      </c>
      <c r="S48" s="448">
        <f t="shared" si="14"/>
        <v>0</v>
      </c>
      <c r="T48" s="161">
        <f>Gasket!T48+'L-lever'!T48+Proj.2!T48+Proj.3!T48+Proj.4!T48+Proj.5!T48+'42 78'!T48+'42 79'!T48+'42 80'!T48+Proj.9!T48+'42 82'!T48+'42 83'!T48+'42 84'!T48</f>
        <v>0</v>
      </c>
      <c r="U48" s="161">
        <f>Gasket!U48+'L-lever'!U48+Proj.2!U48+Proj.3!U48+Proj.4!U48+Proj.5!U48+'42 78'!U48+'42 79'!U48+'42 80'!U48+Proj.9!U48+'42 82'!U48+'42 83'!U48+'42 84'!U48</f>
        <v>0</v>
      </c>
      <c r="V48" s="448">
        <f t="shared" si="15"/>
        <v>0</v>
      </c>
      <c r="W48" s="161">
        <f>Gasket!W48+'L-lever'!W48+Proj.2!W48+Proj.3!W48+Proj.4!W48+Proj.5!W48+'42 78'!W48+'42 79'!W48+'42 80'!W48+Proj.9!W48+'42 82'!W48+'42 83'!W48+'42 84'!W48</f>
        <v>0</v>
      </c>
      <c r="X48" s="161">
        <f>Gasket!X48+'L-lever'!X48+Proj.2!X48+Proj.3!X48+Proj.4!X48+Proj.5!X48+'42 78'!X48+'42 79'!X48+'42 80'!X48+Proj.9!X48+'42 82'!X48+'42 83'!X48+'42 84'!X48</f>
        <v>0</v>
      </c>
      <c r="Y48" s="444">
        <f t="shared" si="16"/>
        <v>0</v>
      </c>
      <c r="Z48" s="168">
        <f t="shared" si="17"/>
        <v>0</v>
      </c>
      <c r="AA48" s="161">
        <f t="shared" si="18"/>
        <v>0</v>
      </c>
      <c r="AB48" s="403">
        <f t="shared" si="19"/>
        <v>0</v>
      </c>
      <c r="AC48" s="404">
        <f t="shared" si="20"/>
        <v>0</v>
      </c>
      <c r="AD48" s="161">
        <f t="shared" si="21"/>
        <v>0</v>
      </c>
      <c r="AE48" s="403">
        <f t="shared" si="22"/>
        <v>0</v>
      </c>
      <c r="AF48" s="168">
        <f>Gasket!AF48+'L-lever'!AF48+Proj.2!AF48+Proj.3!AF48+Proj.4!AF48+Proj.5!AF48+'42 78'!AF48+'42 79'!AF48+'42 80'!AF48+Proj.9!AF48+'42 82'!AF48+'42 83'!AF48+'42 84'!AF48</f>
        <v>0</v>
      </c>
      <c r="AG48" s="161">
        <f>Gasket!AG48+'L-lever'!AG48+Proj.2!AG48+Proj.3!AG48+Proj.4!AG48+Proj.5!AG48+'42 78'!AG48+'42 79'!AG48+'42 80'!AG48+Proj.9!AG48+'42 82'!AG48+'42 83'!AG48+'42 84'!AG48</f>
        <v>0</v>
      </c>
      <c r="AH48" s="462">
        <f t="shared" si="23"/>
        <v>0</v>
      </c>
      <c r="AI48" s="161">
        <f>Gasket!AI48+'L-lever'!AI48+Proj.2!AI48+Proj.3!AI48+Proj.4!AI48+Proj.5!AI48+'42 78'!AI48+'42 79'!AI48+'42 80'!AI48+Proj.9!AI48+'42 82'!AI48+'42 83'!AI48+'42 84'!AI48</f>
        <v>0</v>
      </c>
      <c r="AJ48" s="161">
        <f>Gasket!AJ48+'L-lever'!AJ48+Proj.2!AJ48+Proj.3!AJ48+Proj.4!AJ48+Proj.5!AJ48+'42 78'!AJ48+'42 79'!AJ48+'42 80'!AJ48+Proj.9!AJ48+'42 82'!AJ48+'42 83'!AJ48+'42 84'!AJ48</f>
        <v>0</v>
      </c>
      <c r="AK48" s="462">
        <f t="shared" si="24"/>
        <v>0</v>
      </c>
      <c r="AL48" s="161">
        <f>Gasket!AL48+'L-lever'!AL48+Proj.2!AL48+Proj.3!AL48+Proj.4!AL48+Proj.5!AL48+'42 78'!AL48+'42 79'!AL48+'42 80'!AL48+Proj.9!AL48+'42 82'!AL48+'42 83'!AL48+'42 84'!AL48</f>
        <v>0</v>
      </c>
      <c r="AM48" s="161">
        <f>Gasket!AM48+'L-lever'!AM48+Proj.2!AM48+Proj.3!AM48+Proj.4!AM48+Proj.5!AM48+'42 78'!AM48+'42 79'!AM48+'42 80'!AM48+Proj.9!AM48+'42 82'!AM48+'42 83'!AM48+'42 84'!AM48</f>
        <v>0</v>
      </c>
      <c r="AN48" s="444">
        <f t="shared" si="25"/>
        <v>0</v>
      </c>
      <c r="AO48" s="404">
        <f t="shared" si="26"/>
        <v>0</v>
      </c>
      <c r="AP48" s="161">
        <f t="shared" si="27"/>
        <v>0</v>
      </c>
      <c r="AQ48" s="161">
        <f t="shared" si="28"/>
        <v>0</v>
      </c>
      <c r="AR48" s="168">
        <f>Gasket!AR48+'L-lever'!AR48+Proj.2!AR48+Proj.3!AR48+Proj.4!AR48+Proj.5!AR48+'42 78'!AR48+'42 79'!AR48+'42 80'!AR48+Proj.9!AR48+'42 82'!AR48+'42 83'!AR48+'42 84'!AR48</f>
        <v>0</v>
      </c>
      <c r="AS48" s="161">
        <f>Gasket!AS48+'L-lever'!AS48+Proj.2!AS48+Proj.3!AS48+Proj.4!AS48+Proj.5!AS48+'42 78'!AS48+'42 79'!AS48+'42 80'!AS48+Proj.9!AS48+'42 82'!AS48+'42 83'!AS48+'42 84'!AS48</f>
        <v>0</v>
      </c>
      <c r="AT48" s="462">
        <f t="shared" si="29"/>
        <v>0</v>
      </c>
      <c r="AU48" s="161">
        <f>Gasket!AU48+'L-lever'!AU48+Proj.2!AU48+Proj.3!AU48+Proj.4!AU48+Proj.5!AU48+'42 78'!AU48+'42 79'!AU48+'42 80'!AU48+Proj.9!AU48+'42 82'!AU48+'42 83'!AU48+'42 84'!AU48</f>
        <v>0</v>
      </c>
      <c r="AV48" s="161">
        <f>Gasket!AV48+'L-lever'!AV48+Proj.2!AV48+Proj.3!AV48+Proj.4!AV48+Proj.5!AV48+'42 78'!AV48+'42 79'!AV48+'42 80'!AV48+Proj.9!AV48+'42 82'!AV48+'42 83'!AV48+'42 84'!AV48</f>
        <v>0</v>
      </c>
      <c r="AW48" s="448">
        <f t="shared" si="30"/>
        <v>0</v>
      </c>
      <c r="AX48" s="161">
        <f>Gasket!AX48+'L-lever'!AX48+Proj.2!AX48+Proj.3!AX48+Proj.4!AX48+Proj.5!AX48+'42 78'!AX48+'42 79'!AX48+'42 80'!AX48+Proj.9!AX48+'42 82'!AX48+'42 83'!AX48+'42 84'!AX48</f>
        <v>0</v>
      </c>
      <c r="AY48" s="352">
        <f>Gasket!AY48+'L-lever'!AY48+Proj.2!AY48+Proj.3!AY48+Proj.4!AY48+Proj.5!AY48+'42 78'!AY48+'42 79'!AY48+'42 80'!AY48+Proj.9!AY48+'42 82'!AY48+'42 83'!AY48+'42 84'!AY48</f>
        <v>0</v>
      </c>
      <c r="AZ48" s="444">
        <f t="shared" si="31"/>
        <v>0</v>
      </c>
      <c r="BA48" s="359">
        <f t="shared" si="32"/>
        <v>0</v>
      </c>
      <c r="BB48" s="364">
        <f t="shared" si="33"/>
        <v>0</v>
      </c>
      <c r="BC48" s="364">
        <f t="shared" si="34"/>
        <v>0</v>
      </c>
      <c r="BD48" s="371">
        <f t="shared" si="35"/>
        <v>0</v>
      </c>
      <c r="BE48" s="372">
        <f t="shared" si="36"/>
        <v>0</v>
      </c>
      <c r="BF48" s="372">
        <f t="shared" si="37"/>
        <v>0</v>
      </c>
      <c r="BG48" s="381">
        <f t="shared" si="38"/>
        <v>0</v>
      </c>
      <c r="BH48" s="372">
        <f t="shared" si="39"/>
        <v>0</v>
      </c>
      <c r="BI48" s="372">
        <f t="shared" si="40"/>
        <v>0</v>
      </c>
      <c r="BJ48" s="436"/>
    </row>
    <row r="49" spans="1:62" s="149" customFormat="1" ht="30" customHeight="1">
      <c r="A49" s="40">
        <f t="shared" si="41"/>
        <v>43</v>
      </c>
      <c r="B49" s="197">
        <v>51615</v>
      </c>
      <c r="C49" s="198" t="s">
        <v>82</v>
      </c>
      <c r="D49" s="151" t="s">
        <v>87</v>
      </c>
      <c r="E49" s="168">
        <f>Gasket!E49+'L-lever'!E49+Proj.2!E49+Proj.3!E49+Proj.4!E49+Proj.5!E49+'42 78'!E49+'42 79'!E49+'42 80'!E49+Proj.9!E49+'42 82'!E49+'42 83'!E49+'42 84'!E49</f>
        <v>308932.25</v>
      </c>
      <c r="F49" s="161">
        <f>Gasket!F49+'L-lever'!F49+Proj.2!F49+Proj.3!F49+Proj.4!F49+Proj.5!F49+'42 78'!F49+'42 79'!F49+'42 80'!F49+Proj.9!F49+'42 82'!F49+'42 83'!F49+'42 84'!F49</f>
        <v>385530.84</v>
      </c>
      <c r="G49" s="448">
        <f t="shared" si="8"/>
        <v>-76598.590000000026</v>
      </c>
      <c r="H49" s="161">
        <f>Gasket!H49+'L-lever'!H49+Proj.2!H49+Proj.3!H49+Proj.4!H49+Proj.5!H49+'42 78'!H49+'42 79'!H49+'42 80'!H49+Proj.9!H49+'42 82'!H49+'42 83'!H49+'42 84'!H49</f>
        <v>321126</v>
      </c>
      <c r="I49" s="161">
        <f>Gasket!I49+'L-lever'!I49+Proj.2!I49+Proj.3!I49+Proj.4!I49+Proj.5!I49+'42 78'!I49+'42 79'!I49+'42 80'!I49+Proj.9!I49+'42 82'!I49+'42 83'!I49+'42 84'!I49</f>
        <v>298560</v>
      </c>
      <c r="J49" s="448">
        <f t="shared" si="9"/>
        <v>22566</v>
      </c>
      <c r="K49" s="161">
        <f>Gasket!K49+'L-lever'!K49+Proj.2!K49+Proj.3!K49+Proj.4!K49+Proj.5!K49+'42 78'!K49+'42 79'!K49+'42 80'!K49+Proj.9!K49+'42 82'!K49+'42 83'!K49+'42 84'!K49</f>
        <v>448067.1</v>
      </c>
      <c r="L49" s="161">
        <f>Gasket!L49+'L-lever'!L49+Proj.2!L49+Proj.3!L49+Proj.4!L49+Proj.5!L49+'42 78'!L49+'42 79'!L49+'42 80'!L49+Proj.9!L49+'42 82'!L49+'42 83'!L49+'42 84'!L49</f>
        <v>1017769.9999999999</v>
      </c>
      <c r="M49" s="444">
        <f t="shared" si="10"/>
        <v>-569702.89999999991</v>
      </c>
      <c r="N49" s="404">
        <f t="shared" si="11"/>
        <v>1078125.3500000001</v>
      </c>
      <c r="O49" s="161">
        <f t="shared" si="12"/>
        <v>1701860.8399999999</v>
      </c>
      <c r="P49" s="403">
        <f t="shared" si="13"/>
        <v>-623735.48999999976</v>
      </c>
      <c r="Q49" s="168">
        <f>Gasket!Q49+'L-lever'!Q49+Proj.2!Q49+Proj.3!Q49+Proj.4!Q49+Proj.5!Q49+'42 78'!Q49+'42 79'!Q49+'42 80'!Q49+Proj.9!Q49+'42 82'!Q49+'42 83'!Q49+'42 84'!Q49</f>
        <v>347597.4</v>
      </c>
      <c r="R49" s="161">
        <f>Gasket!R49+'L-lever'!R49+Proj.2!R49+Proj.3!R49+Proj.4!R49+Proj.5!R49+'42 78'!R49+'42 79'!R49+'42 80'!R49+Proj.9!R49+'42 82'!R49+'42 83'!R49+'42 84'!R49</f>
        <v>478074</v>
      </c>
      <c r="S49" s="448">
        <f t="shared" si="14"/>
        <v>-130476.59999999998</v>
      </c>
      <c r="T49" s="161">
        <f>Gasket!T49+'L-lever'!T49+Proj.2!T49+Proj.3!T49+Proj.4!T49+Proj.5!T49+'42 78'!T49+'42 79'!T49+'42 80'!T49+Proj.9!T49+'42 82'!T49+'42 83'!T49+'42 84'!T49</f>
        <v>786365.5</v>
      </c>
      <c r="U49" s="161">
        <f>Gasket!U49+'L-lever'!U49+Proj.2!U49+Proj.3!U49+Proj.4!U49+Proj.5!U49+'42 78'!U49+'42 79'!U49+'42 80'!U49+Proj.9!U49+'42 82'!U49+'42 83'!U49+'42 84'!U49</f>
        <v>0</v>
      </c>
      <c r="V49" s="448">
        <f t="shared" si="15"/>
        <v>786365.5</v>
      </c>
      <c r="W49" s="161">
        <f>Gasket!W49+'L-lever'!W49+Proj.2!W49+Proj.3!W49+Proj.4!W49+Proj.5!W49+'42 78'!W49+'42 79'!W49+'42 80'!W49+Proj.9!W49+'42 82'!W49+'42 83'!W49+'42 84'!W49</f>
        <v>347207.85</v>
      </c>
      <c r="X49" s="161">
        <f>Gasket!X49+'L-lever'!X49+Proj.2!X49+Proj.3!X49+Proj.4!X49+Proj.5!X49+'42 78'!X49+'42 79'!X49+'42 80'!X49+Proj.9!X49+'42 82'!X49+'42 83'!X49+'42 84'!X49</f>
        <v>0</v>
      </c>
      <c r="Y49" s="444">
        <f t="shared" si="16"/>
        <v>347207.85</v>
      </c>
      <c r="Z49" s="168">
        <f t="shared" si="17"/>
        <v>1481170.75</v>
      </c>
      <c r="AA49" s="161">
        <f t="shared" si="18"/>
        <v>478074</v>
      </c>
      <c r="AB49" s="403">
        <f t="shared" si="19"/>
        <v>1003096.75</v>
      </c>
      <c r="AC49" s="404">
        <f t="shared" si="20"/>
        <v>2559296.1</v>
      </c>
      <c r="AD49" s="161">
        <f t="shared" si="21"/>
        <v>2179934.84</v>
      </c>
      <c r="AE49" s="403">
        <f t="shared" si="22"/>
        <v>379361.26000000024</v>
      </c>
      <c r="AF49" s="168">
        <f>Gasket!AF49+'L-lever'!AF49+Proj.2!AF49+Proj.3!AF49+Proj.4!AF49+Proj.5!AF49+'42 78'!AF49+'42 79'!AF49+'42 80'!AF49+Proj.9!AF49+'42 82'!AF49+'42 83'!AF49+'42 84'!AF49</f>
        <v>184159.75</v>
      </c>
      <c r="AG49" s="161">
        <f>Gasket!AG49+'L-lever'!AG49+Proj.2!AG49+Proj.3!AG49+Proj.4!AG49+Proj.5!AG49+'42 78'!AG49+'42 79'!AG49+'42 80'!AG49+Proj.9!AG49+'42 82'!AG49+'42 83'!AG49+'42 84'!AG49</f>
        <v>0</v>
      </c>
      <c r="AH49" s="462">
        <f t="shared" si="23"/>
        <v>184159.75</v>
      </c>
      <c r="AI49" s="161">
        <f>Gasket!AI49+'L-lever'!AI49+Proj.2!AI49+Proj.3!AI49+Proj.4!AI49+Proj.5!AI49+'42 78'!AI49+'42 79'!AI49+'42 80'!AI49+Proj.9!AI49+'42 82'!AI49+'42 83'!AI49+'42 84'!AI49</f>
        <v>72032.75</v>
      </c>
      <c r="AJ49" s="161">
        <f>Gasket!AJ49+'L-lever'!AJ49+Proj.2!AJ49+Proj.3!AJ49+Proj.4!AJ49+Proj.5!AJ49+'42 78'!AJ49+'42 79'!AJ49+'42 80'!AJ49+Proj.9!AJ49+'42 82'!AJ49+'42 83'!AJ49+'42 84'!AJ49</f>
        <v>0</v>
      </c>
      <c r="AK49" s="462">
        <f t="shared" si="24"/>
        <v>72032.75</v>
      </c>
      <c r="AL49" s="161">
        <f>Gasket!AL49+'L-lever'!AL49+Proj.2!AL49+Proj.3!AL49+Proj.4!AL49+Proj.5!AL49+'42 78'!AL49+'42 79'!AL49+'42 80'!AL49+Proj.9!AL49+'42 82'!AL49+'42 83'!AL49+'42 84'!AL49</f>
        <v>265252</v>
      </c>
      <c r="AM49" s="161">
        <f>Gasket!AM49+'L-lever'!AM49+Proj.2!AM49+Proj.3!AM49+Proj.4!AM49+Proj.5!AM49+'42 78'!AM49+'42 79'!AM49+'42 80'!AM49+Proj.9!AM49+'42 82'!AM49+'42 83'!AM49+'42 84'!AM49</f>
        <v>0</v>
      </c>
      <c r="AN49" s="444">
        <f t="shared" si="25"/>
        <v>265252</v>
      </c>
      <c r="AO49" s="404">
        <f t="shared" si="26"/>
        <v>521444.5</v>
      </c>
      <c r="AP49" s="161">
        <f t="shared" si="27"/>
        <v>0</v>
      </c>
      <c r="AQ49" s="161">
        <f t="shared" si="28"/>
        <v>521444.5</v>
      </c>
      <c r="AR49" s="168">
        <f>Gasket!AR49+'L-lever'!AR49+Proj.2!AR49+Proj.3!AR49+Proj.4!AR49+Proj.5!AR49+'42 78'!AR49+'42 79'!AR49+'42 80'!AR49+Proj.9!AR49+'42 82'!AR49+'42 83'!AR49+'42 84'!AR49</f>
        <v>431661.05000000005</v>
      </c>
      <c r="AS49" s="161">
        <f>Gasket!AS49+'L-lever'!AS49+Proj.2!AS49+Proj.3!AS49+Proj.4!AS49+Proj.5!AS49+'42 78'!AS49+'42 79'!AS49+'42 80'!AS49+Proj.9!AS49+'42 82'!AS49+'42 83'!AS49+'42 84'!AS49</f>
        <v>0</v>
      </c>
      <c r="AT49" s="462">
        <f t="shared" si="29"/>
        <v>431661.05000000005</v>
      </c>
      <c r="AU49" s="161">
        <f>Gasket!AU49+'L-lever'!AU49+Proj.2!AU49+Proj.3!AU49+Proj.4!AU49+Proj.5!AU49+'42 78'!AU49+'42 79'!AU49+'42 80'!AU49+Proj.9!AU49+'42 82'!AU49+'42 83'!AU49+'42 84'!AU49</f>
        <v>443371.80000000005</v>
      </c>
      <c r="AV49" s="161">
        <f>Gasket!AV49+'L-lever'!AV49+Proj.2!AV49+Proj.3!AV49+Proj.4!AV49+Proj.5!AV49+'42 78'!AV49+'42 79'!AV49+'42 80'!AV49+Proj.9!AV49+'42 82'!AV49+'42 83'!AV49+'42 84'!AV49</f>
        <v>0</v>
      </c>
      <c r="AW49" s="448">
        <f t="shared" si="30"/>
        <v>443371.80000000005</v>
      </c>
      <c r="AX49" s="161">
        <f>Gasket!AX49+'L-lever'!AX49+Proj.2!AX49+Proj.3!AX49+Proj.4!AX49+Proj.5!AX49+'42 78'!AX49+'42 79'!AX49+'42 80'!AX49+Proj.9!AX49+'42 82'!AX49+'42 83'!AX49+'42 84'!AX49</f>
        <v>94142.200000000012</v>
      </c>
      <c r="AY49" s="352">
        <f>Gasket!AY49+'L-lever'!AY49+Proj.2!AY49+Proj.3!AY49+Proj.4!AY49+Proj.5!AY49+'42 78'!AY49+'42 79'!AY49+'42 80'!AY49+Proj.9!AY49+'42 82'!AY49+'42 83'!AY49+'42 84'!AY49</f>
        <v>0</v>
      </c>
      <c r="AZ49" s="444">
        <f t="shared" si="31"/>
        <v>94142.200000000012</v>
      </c>
      <c r="BA49" s="359">
        <f t="shared" si="32"/>
        <v>969175.05</v>
      </c>
      <c r="BB49" s="364">
        <f t="shared" si="33"/>
        <v>0</v>
      </c>
      <c r="BC49" s="364">
        <f t="shared" si="34"/>
        <v>969175.05</v>
      </c>
      <c r="BD49" s="371">
        <f t="shared" si="35"/>
        <v>1490619.55</v>
      </c>
      <c r="BE49" s="372">
        <f t="shared" si="36"/>
        <v>0</v>
      </c>
      <c r="BF49" s="372">
        <f t="shared" si="37"/>
        <v>1490619.55</v>
      </c>
      <c r="BG49" s="381">
        <f t="shared" si="38"/>
        <v>4049915.6500000004</v>
      </c>
      <c r="BH49" s="372">
        <f t="shared" si="39"/>
        <v>2179934.84</v>
      </c>
      <c r="BI49" s="372">
        <f t="shared" si="40"/>
        <v>1869980.8100000005</v>
      </c>
      <c r="BJ49" s="436"/>
    </row>
    <row r="50" spans="1:62" s="149" customFormat="1" ht="30" customHeight="1">
      <c r="A50" s="40">
        <f t="shared" si="41"/>
        <v>44</v>
      </c>
      <c r="B50" s="197">
        <v>51616</v>
      </c>
      <c r="C50" s="198" t="s">
        <v>37</v>
      </c>
      <c r="D50" s="151" t="s">
        <v>77</v>
      </c>
      <c r="E50" s="168">
        <f>Gasket!E50+'L-lever'!E50+Proj.2!E50+Proj.3!E50+Proj.4!E50+Proj.5!E50+'42 78'!E50+'42 79'!E50+'42 80'!E50+Proj.9!E50+'42 82'!E50+'42 83'!E50+'42 84'!E50</f>
        <v>0</v>
      </c>
      <c r="F50" s="161">
        <f>Gasket!F50+'L-lever'!F50+Proj.2!F50+Proj.3!F50+Proj.4!F50+Proj.5!F50+'42 78'!F50+'42 79'!F50+'42 80'!F50+Proj.9!F50+'42 82'!F50+'42 83'!F50+'42 84'!F50</f>
        <v>0</v>
      </c>
      <c r="G50" s="448">
        <f t="shared" si="8"/>
        <v>0</v>
      </c>
      <c r="H50" s="161">
        <f>Gasket!H50+'L-lever'!H50+Proj.2!H50+Proj.3!H50+Proj.4!H50+Proj.5!H50+'42 78'!H50+'42 79'!H50+'42 80'!H50+Proj.9!H50+'42 82'!H50+'42 83'!H50+'42 84'!H50</f>
        <v>0</v>
      </c>
      <c r="I50" s="161">
        <f>Gasket!I50+'L-lever'!I50+Proj.2!I50+Proj.3!I50+Proj.4!I50+Proj.5!I50+'42 78'!I50+'42 79'!I50+'42 80'!I50+Proj.9!I50+'42 82'!I50+'42 83'!I50+'42 84'!I50</f>
        <v>0</v>
      </c>
      <c r="J50" s="448">
        <f t="shared" si="9"/>
        <v>0</v>
      </c>
      <c r="K50" s="161">
        <f>Gasket!K50+'L-lever'!K50+Proj.2!K50+Proj.3!K50+Proj.4!K50+Proj.5!K50+'42 78'!K50+'42 79'!K50+'42 80'!K50+Proj.9!K50+'42 82'!K50+'42 83'!K50+'42 84'!K50</f>
        <v>0</v>
      </c>
      <c r="L50" s="161">
        <f>Gasket!L50+'L-lever'!L50+Proj.2!L50+Proj.3!L50+Proj.4!L50+Proj.5!L50+'42 78'!L50+'42 79'!L50+'42 80'!L50+Proj.9!L50+'42 82'!L50+'42 83'!L50+'42 84'!L50</f>
        <v>0</v>
      </c>
      <c r="M50" s="444">
        <f t="shared" si="10"/>
        <v>0</v>
      </c>
      <c r="N50" s="404">
        <f t="shared" si="11"/>
        <v>0</v>
      </c>
      <c r="O50" s="161">
        <f t="shared" si="12"/>
        <v>0</v>
      </c>
      <c r="P50" s="403">
        <f t="shared" si="13"/>
        <v>0</v>
      </c>
      <c r="Q50" s="168">
        <f>Gasket!Q50+'L-lever'!Q50+Proj.2!Q50+Proj.3!Q50+Proj.4!Q50+Proj.5!Q50+'42 78'!Q50+'42 79'!Q50+'42 80'!Q50+Proj.9!Q50+'42 82'!Q50+'42 83'!Q50+'42 84'!Q50</f>
        <v>0</v>
      </c>
      <c r="R50" s="161">
        <f>Gasket!R50+'L-lever'!R50+Proj.2!R50+Proj.3!R50+Proj.4!R50+Proj.5!R50+'42 78'!R50+'42 79'!R50+'42 80'!R50+Proj.9!R50+'42 82'!R50+'42 83'!R50+'42 84'!R50</f>
        <v>0</v>
      </c>
      <c r="S50" s="448">
        <f t="shared" si="14"/>
        <v>0</v>
      </c>
      <c r="T50" s="161">
        <f>Gasket!T50+'L-lever'!T50+Proj.2!T50+Proj.3!T50+Proj.4!T50+Proj.5!T50+'42 78'!T50+'42 79'!T50+'42 80'!T50+Proj.9!T50+'42 82'!T50+'42 83'!T50+'42 84'!T50</f>
        <v>0</v>
      </c>
      <c r="U50" s="161">
        <f>Gasket!U50+'L-lever'!U50+Proj.2!U50+Proj.3!U50+Proj.4!U50+Proj.5!U50+'42 78'!U50+'42 79'!U50+'42 80'!U50+Proj.9!U50+'42 82'!U50+'42 83'!U50+'42 84'!U50</f>
        <v>0</v>
      </c>
      <c r="V50" s="448">
        <f t="shared" si="15"/>
        <v>0</v>
      </c>
      <c r="W50" s="161">
        <f>Gasket!W50+'L-lever'!W50+Proj.2!W50+Proj.3!W50+Proj.4!W50+Proj.5!W50+'42 78'!W50+'42 79'!W50+'42 80'!W50+Proj.9!W50+'42 82'!W50+'42 83'!W50+'42 84'!W50</f>
        <v>0</v>
      </c>
      <c r="X50" s="161">
        <f>Gasket!X50+'L-lever'!X50+Proj.2!X50+Proj.3!X50+Proj.4!X50+Proj.5!X50+'42 78'!X50+'42 79'!X50+'42 80'!X50+Proj.9!X50+'42 82'!X50+'42 83'!X50+'42 84'!X50</f>
        <v>0</v>
      </c>
      <c r="Y50" s="444">
        <f t="shared" si="16"/>
        <v>0</v>
      </c>
      <c r="Z50" s="168">
        <f t="shared" si="17"/>
        <v>0</v>
      </c>
      <c r="AA50" s="161">
        <f t="shared" si="18"/>
        <v>0</v>
      </c>
      <c r="AB50" s="403">
        <f t="shared" si="19"/>
        <v>0</v>
      </c>
      <c r="AC50" s="404">
        <f t="shared" si="20"/>
        <v>0</v>
      </c>
      <c r="AD50" s="161">
        <f t="shared" si="21"/>
        <v>0</v>
      </c>
      <c r="AE50" s="403">
        <f t="shared" si="22"/>
        <v>0</v>
      </c>
      <c r="AF50" s="168">
        <f>Gasket!AF50+'L-lever'!AF50+Proj.2!AF50+Proj.3!AF50+Proj.4!AF50+Proj.5!AF50+'42 78'!AF50+'42 79'!AF50+'42 80'!AF50+Proj.9!AF50+'42 82'!AF50+'42 83'!AF50+'42 84'!AF50</f>
        <v>0</v>
      </c>
      <c r="AG50" s="161">
        <f>Gasket!AG50+'L-lever'!AG50+Proj.2!AG50+Proj.3!AG50+Proj.4!AG50+Proj.5!AG50+'42 78'!AG50+'42 79'!AG50+'42 80'!AG50+Proj.9!AG50+'42 82'!AG50+'42 83'!AG50+'42 84'!AG50</f>
        <v>0</v>
      </c>
      <c r="AH50" s="462">
        <f t="shared" si="23"/>
        <v>0</v>
      </c>
      <c r="AI50" s="161">
        <f>Gasket!AI50+'L-lever'!AI50+Proj.2!AI50+Proj.3!AI50+Proj.4!AI50+Proj.5!AI50+'42 78'!AI50+'42 79'!AI50+'42 80'!AI50+Proj.9!AI50+'42 82'!AI50+'42 83'!AI50+'42 84'!AI50</f>
        <v>0</v>
      </c>
      <c r="AJ50" s="161">
        <f>Gasket!AJ50+'L-lever'!AJ50+Proj.2!AJ50+Proj.3!AJ50+Proj.4!AJ50+Proj.5!AJ50+'42 78'!AJ50+'42 79'!AJ50+'42 80'!AJ50+Proj.9!AJ50+'42 82'!AJ50+'42 83'!AJ50+'42 84'!AJ50</f>
        <v>0</v>
      </c>
      <c r="AK50" s="462">
        <f t="shared" si="24"/>
        <v>0</v>
      </c>
      <c r="AL50" s="161">
        <f>Gasket!AL50+'L-lever'!AL50+Proj.2!AL50+Proj.3!AL50+Proj.4!AL50+Proj.5!AL50+'42 78'!AL50+'42 79'!AL50+'42 80'!AL50+Proj.9!AL50+'42 82'!AL50+'42 83'!AL50+'42 84'!AL50</f>
        <v>0</v>
      </c>
      <c r="AM50" s="161">
        <f>Gasket!AM50+'L-lever'!AM50+Proj.2!AM50+Proj.3!AM50+Proj.4!AM50+Proj.5!AM50+'42 78'!AM50+'42 79'!AM50+'42 80'!AM50+Proj.9!AM50+'42 82'!AM50+'42 83'!AM50+'42 84'!AM50</f>
        <v>0</v>
      </c>
      <c r="AN50" s="444">
        <f t="shared" si="25"/>
        <v>0</v>
      </c>
      <c r="AO50" s="404">
        <f t="shared" si="26"/>
        <v>0</v>
      </c>
      <c r="AP50" s="161">
        <f t="shared" si="27"/>
        <v>0</v>
      </c>
      <c r="AQ50" s="161">
        <f t="shared" si="28"/>
        <v>0</v>
      </c>
      <c r="AR50" s="168">
        <f>Gasket!AR50+'L-lever'!AR50+Proj.2!AR50+Proj.3!AR50+Proj.4!AR50+Proj.5!AR50+'42 78'!AR50+'42 79'!AR50+'42 80'!AR50+Proj.9!AR50+'42 82'!AR50+'42 83'!AR50+'42 84'!AR50</f>
        <v>0</v>
      </c>
      <c r="AS50" s="161">
        <f>Gasket!AS50+'L-lever'!AS50+Proj.2!AS50+Proj.3!AS50+Proj.4!AS50+Proj.5!AS50+'42 78'!AS50+'42 79'!AS50+'42 80'!AS50+Proj.9!AS50+'42 82'!AS50+'42 83'!AS50+'42 84'!AS50</f>
        <v>0</v>
      </c>
      <c r="AT50" s="462">
        <f t="shared" si="29"/>
        <v>0</v>
      </c>
      <c r="AU50" s="161">
        <f>Gasket!AU50+'L-lever'!AU50+Proj.2!AU50+Proj.3!AU50+Proj.4!AU50+Proj.5!AU50+'42 78'!AU50+'42 79'!AU50+'42 80'!AU50+Proj.9!AU50+'42 82'!AU50+'42 83'!AU50+'42 84'!AU50</f>
        <v>0</v>
      </c>
      <c r="AV50" s="161">
        <f>Gasket!AV50+'L-lever'!AV50+Proj.2!AV50+Proj.3!AV50+Proj.4!AV50+Proj.5!AV50+'42 78'!AV50+'42 79'!AV50+'42 80'!AV50+Proj.9!AV50+'42 82'!AV50+'42 83'!AV50+'42 84'!AV50</f>
        <v>0</v>
      </c>
      <c r="AW50" s="448">
        <f t="shared" si="30"/>
        <v>0</v>
      </c>
      <c r="AX50" s="161">
        <f>Gasket!AX50+'L-lever'!AX50+Proj.2!AX50+Proj.3!AX50+Proj.4!AX50+Proj.5!AX50+'42 78'!AX50+'42 79'!AX50+'42 80'!AX50+Proj.9!AX50+'42 82'!AX50+'42 83'!AX50+'42 84'!AX50</f>
        <v>0</v>
      </c>
      <c r="AY50" s="352">
        <f>Gasket!AY50+'L-lever'!AY50+Proj.2!AY50+Proj.3!AY50+Proj.4!AY50+Proj.5!AY50+'42 78'!AY50+'42 79'!AY50+'42 80'!AY50+Proj.9!AY50+'42 82'!AY50+'42 83'!AY50+'42 84'!AY50</f>
        <v>0</v>
      </c>
      <c r="AZ50" s="444">
        <f t="shared" si="31"/>
        <v>0</v>
      </c>
      <c r="BA50" s="359">
        <f t="shared" si="32"/>
        <v>0</v>
      </c>
      <c r="BB50" s="364">
        <f t="shared" si="33"/>
        <v>0</v>
      </c>
      <c r="BC50" s="364">
        <f t="shared" si="34"/>
        <v>0</v>
      </c>
      <c r="BD50" s="371">
        <f t="shared" si="35"/>
        <v>0</v>
      </c>
      <c r="BE50" s="372">
        <f t="shared" si="36"/>
        <v>0</v>
      </c>
      <c r="BF50" s="372">
        <f t="shared" si="37"/>
        <v>0</v>
      </c>
      <c r="BG50" s="381">
        <f t="shared" si="38"/>
        <v>0</v>
      </c>
      <c r="BH50" s="372">
        <f t="shared" si="39"/>
        <v>0</v>
      </c>
      <c r="BI50" s="372">
        <f t="shared" si="40"/>
        <v>0</v>
      </c>
      <c r="BJ50" s="436"/>
    </row>
    <row r="51" spans="1:62" s="149" customFormat="1" ht="30" customHeight="1">
      <c r="A51" s="40">
        <f t="shared" si="41"/>
        <v>45</v>
      </c>
      <c r="B51" s="197">
        <v>51617</v>
      </c>
      <c r="C51" s="198" t="s">
        <v>38</v>
      </c>
      <c r="D51" s="151" t="s">
        <v>78</v>
      </c>
      <c r="E51" s="168">
        <f>Gasket!E51+'L-lever'!E51+Proj.2!E51+Proj.3!E51+Proj.4!E51+Proj.5!E51+'42 78'!E51+'42 79'!E51+'42 80'!E51+Proj.9!E51+'42 82'!E51+'42 83'!E51+'42 84'!E51</f>
        <v>62869.8</v>
      </c>
      <c r="F51" s="161">
        <f>Gasket!F51+'L-lever'!F51+Proj.2!F51+Proj.3!F51+Proj.4!F51+Proj.5!F51+'42 78'!F51+'42 79'!F51+'42 80'!F51+Proj.9!F51+'42 82'!F51+'42 83'!F51+'42 84'!F51</f>
        <v>31800</v>
      </c>
      <c r="G51" s="448">
        <f t="shared" si="8"/>
        <v>31069.800000000003</v>
      </c>
      <c r="H51" s="161">
        <f>Gasket!H51+'L-lever'!H51+Proj.2!H51+Proj.3!H51+Proj.4!H51+Proj.5!H51+'42 78'!H51+'42 79'!H51+'42 80'!H51+Proj.9!H51+'42 82'!H51+'42 83'!H51+'42 84'!H51</f>
        <v>62869.8</v>
      </c>
      <c r="I51" s="161">
        <f>Gasket!I51+'L-lever'!I51+Proj.2!I51+Proj.3!I51+Proj.4!I51+Proj.5!I51+'42 78'!I51+'42 79'!I51+'42 80'!I51+Proj.9!I51+'42 82'!I51+'42 83'!I51+'42 84'!I51</f>
        <v>11300</v>
      </c>
      <c r="J51" s="448">
        <f t="shared" si="9"/>
        <v>51569.8</v>
      </c>
      <c r="K51" s="161">
        <f>Gasket!K51+'L-lever'!K51+Proj.2!K51+Proj.3!K51+Proj.4!K51+Proj.5!K51+'42 78'!K51+'42 79'!K51+'42 80'!K51+Proj.9!K51+'42 82'!K51+'42 83'!K51+'42 84'!K51</f>
        <v>62869.8</v>
      </c>
      <c r="L51" s="161">
        <f>Gasket!L51+'L-lever'!L51+Proj.2!L51+Proj.3!L51+Proj.4!L51+Proj.5!L51+'42 78'!L51+'42 79'!L51+'42 80'!L51+Proj.9!L51+'42 82'!L51+'42 83'!L51+'42 84'!L51</f>
        <v>101220</v>
      </c>
      <c r="M51" s="444">
        <f t="shared" si="10"/>
        <v>-38350.199999999997</v>
      </c>
      <c r="N51" s="404">
        <f t="shared" si="11"/>
        <v>188609.40000000002</v>
      </c>
      <c r="O51" s="161">
        <f t="shared" si="12"/>
        <v>144320</v>
      </c>
      <c r="P51" s="403">
        <f t="shared" si="13"/>
        <v>44289.400000000023</v>
      </c>
      <c r="Q51" s="168">
        <f>Gasket!Q51+'L-lever'!Q51+Proj.2!Q51+Proj.3!Q51+Proj.4!Q51+Proj.5!Q51+'42 78'!Q51+'42 79'!Q51+'42 80'!Q51+Proj.9!Q51+'42 82'!Q51+'42 83'!Q51+'42 84'!Q51</f>
        <v>63506.1</v>
      </c>
      <c r="R51" s="161">
        <f>Gasket!R51+'L-lever'!R51+Proj.2!R51+Proj.3!R51+Proj.4!R51+Proj.5!R51+'42 78'!R51+'42 79'!R51+'42 80'!R51+Proj.9!R51+'42 82'!R51+'42 83'!R51+'42 84'!R51</f>
        <v>31300</v>
      </c>
      <c r="S51" s="448">
        <f t="shared" si="14"/>
        <v>32206.1</v>
      </c>
      <c r="T51" s="161">
        <f>Gasket!T51+'L-lever'!T51+Proj.2!T51+Proj.3!T51+Proj.4!T51+Proj.5!T51+'42 78'!T51+'42 79'!T51+'42 80'!T51+Proj.9!T51+'42 82'!T51+'42 83'!T51+'42 84'!T51</f>
        <v>63506.1</v>
      </c>
      <c r="U51" s="161">
        <f>Gasket!U51+'L-lever'!U51+Proj.2!U51+Proj.3!U51+Proj.4!U51+Proj.5!U51+'42 78'!U51+'42 79'!U51+'42 80'!U51+Proj.9!U51+'42 82'!U51+'42 83'!U51+'42 84'!U51</f>
        <v>0</v>
      </c>
      <c r="V51" s="448">
        <f t="shared" si="15"/>
        <v>63506.1</v>
      </c>
      <c r="W51" s="161">
        <f>Gasket!W51+'L-lever'!W51+Proj.2!W51+Proj.3!W51+Proj.4!W51+Proj.5!W51+'42 78'!W51+'42 79'!W51+'42 80'!W51+Proj.9!W51+'42 82'!W51+'42 83'!W51+'42 84'!W51</f>
        <v>63506.1</v>
      </c>
      <c r="X51" s="161">
        <f>Gasket!X51+'L-lever'!X51+Proj.2!X51+Proj.3!X51+Proj.4!X51+Proj.5!X51+'42 78'!X51+'42 79'!X51+'42 80'!X51+Proj.9!X51+'42 82'!X51+'42 83'!X51+'42 84'!X51</f>
        <v>0</v>
      </c>
      <c r="Y51" s="444">
        <f t="shared" si="16"/>
        <v>63506.1</v>
      </c>
      <c r="Z51" s="168">
        <f t="shared" si="17"/>
        <v>190518.3</v>
      </c>
      <c r="AA51" s="161">
        <f t="shared" si="18"/>
        <v>31300</v>
      </c>
      <c r="AB51" s="403">
        <f t="shared" si="19"/>
        <v>159218.29999999999</v>
      </c>
      <c r="AC51" s="404">
        <f t="shared" si="20"/>
        <v>379127.7</v>
      </c>
      <c r="AD51" s="161">
        <f t="shared" si="21"/>
        <v>175620</v>
      </c>
      <c r="AE51" s="403">
        <f t="shared" si="22"/>
        <v>203507.7</v>
      </c>
      <c r="AF51" s="168">
        <f>Gasket!AF51+'L-lever'!AF51+Proj.2!AF51+Proj.3!AF51+Proj.4!AF51+Proj.5!AF51+'42 78'!AF51+'42 79'!AF51+'42 80'!AF51+Proj.9!AF51+'42 82'!AF51+'42 83'!AF51+'42 84'!AF51</f>
        <v>63506.1</v>
      </c>
      <c r="AG51" s="161">
        <f>Gasket!AG51+'L-lever'!AG51+Proj.2!AG51+Proj.3!AG51+Proj.4!AG51+Proj.5!AG51+'42 78'!AG51+'42 79'!AG51+'42 80'!AG51+Proj.9!AG51+'42 82'!AG51+'42 83'!AG51+'42 84'!AG51</f>
        <v>0</v>
      </c>
      <c r="AH51" s="462">
        <f t="shared" si="23"/>
        <v>63506.1</v>
      </c>
      <c r="AI51" s="161">
        <f>Gasket!AI51+'L-lever'!AI51+Proj.2!AI51+Proj.3!AI51+Proj.4!AI51+Proj.5!AI51+'42 78'!AI51+'42 79'!AI51+'42 80'!AI51+Proj.9!AI51+'42 82'!AI51+'42 83'!AI51+'42 84'!AI51</f>
        <v>63506.1</v>
      </c>
      <c r="AJ51" s="161">
        <f>Gasket!AJ51+'L-lever'!AJ51+Proj.2!AJ51+Proj.3!AJ51+Proj.4!AJ51+Proj.5!AJ51+'42 78'!AJ51+'42 79'!AJ51+'42 80'!AJ51+Proj.9!AJ51+'42 82'!AJ51+'42 83'!AJ51+'42 84'!AJ51</f>
        <v>0</v>
      </c>
      <c r="AK51" s="462">
        <f t="shared" si="24"/>
        <v>63506.1</v>
      </c>
      <c r="AL51" s="161">
        <f>Gasket!AL51+'L-lever'!AL51+Proj.2!AL51+Proj.3!AL51+Proj.4!AL51+Proj.5!AL51+'42 78'!AL51+'42 79'!AL51+'42 80'!AL51+Proj.9!AL51+'42 82'!AL51+'42 83'!AL51+'42 84'!AL51</f>
        <v>63506.1</v>
      </c>
      <c r="AM51" s="161">
        <f>Gasket!AM51+'L-lever'!AM51+Proj.2!AM51+Proj.3!AM51+Proj.4!AM51+Proj.5!AM51+'42 78'!AM51+'42 79'!AM51+'42 80'!AM51+Proj.9!AM51+'42 82'!AM51+'42 83'!AM51+'42 84'!AM51</f>
        <v>0</v>
      </c>
      <c r="AN51" s="444">
        <f t="shared" si="25"/>
        <v>63506.1</v>
      </c>
      <c r="AO51" s="404">
        <f t="shared" si="26"/>
        <v>190518.3</v>
      </c>
      <c r="AP51" s="161">
        <f t="shared" si="27"/>
        <v>0</v>
      </c>
      <c r="AQ51" s="161">
        <f t="shared" si="28"/>
        <v>190518.3</v>
      </c>
      <c r="AR51" s="168">
        <f>Gasket!AR51+'L-lever'!AR51+Proj.2!AR51+Proj.3!AR51+Proj.4!AR51+Proj.5!AR51+'42 78'!AR51+'42 79'!AR51+'42 80'!AR51+Proj.9!AR51+'42 82'!AR51+'42 83'!AR51+'42 84'!AR51</f>
        <v>63506.1</v>
      </c>
      <c r="AS51" s="161">
        <f>Gasket!AS51+'L-lever'!AS51+Proj.2!AS51+Proj.3!AS51+Proj.4!AS51+Proj.5!AS51+'42 78'!AS51+'42 79'!AS51+'42 80'!AS51+Proj.9!AS51+'42 82'!AS51+'42 83'!AS51+'42 84'!AS51</f>
        <v>0</v>
      </c>
      <c r="AT51" s="462">
        <f t="shared" si="29"/>
        <v>63506.1</v>
      </c>
      <c r="AU51" s="161">
        <f>Gasket!AU51+'L-lever'!AU51+Proj.2!AU51+Proj.3!AU51+Proj.4!AU51+Proj.5!AU51+'42 78'!AU51+'42 79'!AU51+'42 80'!AU51+Proj.9!AU51+'42 82'!AU51+'42 83'!AU51+'42 84'!AU51</f>
        <v>63506.1</v>
      </c>
      <c r="AV51" s="161">
        <f>Gasket!AV51+'L-lever'!AV51+Proj.2!AV51+Proj.3!AV51+Proj.4!AV51+Proj.5!AV51+'42 78'!AV51+'42 79'!AV51+'42 80'!AV51+Proj.9!AV51+'42 82'!AV51+'42 83'!AV51+'42 84'!AV51</f>
        <v>0</v>
      </c>
      <c r="AW51" s="448">
        <f t="shared" si="30"/>
        <v>63506.1</v>
      </c>
      <c r="AX51" s="161">
        <f>Gasket!AX51+'L-lever'!AX51+Proj.2!AX51+Proj.3!AX51+Proj.4!AX51+Proj.5!AX51+'42 78'!AX51+'42 79'!AX51+'42 80'!AX51+Proj.9!AX51+'42 82'!AX51+'42 83'!AX51+'42 84'!AX51</f>
        <v>63506.1</v>
      </c>
      <c r="AY51" s="352">
        <f>Gasket!AY51+'L-lever'!AY51+Proj.2!AY51+Proj.3!AY51+Proj.4!AY51+Proj.5!AY51+'42 78'!AY51+'42 79'!AY51+'42 80'!AY51+Proj.9!AY51+'42 82'!AY51+'42 83'!AY51+'42 84'!AY51</f>
        <v>0</v>
      </c>
      <c r="AZ51" s="444">
        <f t="shared" si="31"/>
        <v>63506.1</v>
      </c>
      <c r="BA51" s="359">
        <f t="shared" si="32"/>
        <v>190518.3</v>
      </c>
      <c r="BB51" s="364">
        <f t="shared" si="33"/>
        <v>0</v>
      </c>
      <c r="BC51" s="364">
        <f t="shared" si="34"/>
        <v>190518.3</v>
      </c>
      <c r="BD51" s="371">
        <f t="shared" si="35"/>
        <v>381036.6</v>
      </c>
      <c r="BE51" s="372">
        <f t="shared" si="36"/>
        <v>0</v>
      </c>
      <c r="BF51" s="372">
        <f t="shared" si="37"/>
        <v>381036.6</v>
      </c>
      <c r="BG51" s="381">
        <f t="shared" si="38"/>
        <v>760164.3</v>
      </c>
      <c r="BH51" s="372">
        <f t="shared" si="39"/>
        <v>175620</v>
      </c>
      <c r="BI51" s="372">
        <f t="shared" si="40"/>
        <v>584544.30000000005</v>
      </c>
      <c r="BJ51" s="436"/>
    </row>
    <row r="52" spans="1:62" s="149" customFormat="1" ht="30" customHeight="1">
      <c r="A52" s="40">
        <f t="shared" si="41"/>
        <v>46</v>
      </c>
      <c r="B52" s="523">
        <v>51698</v>
      </c>
      <c r="C52" s="524" t="s">
        <v>330</v>
      </c>
      <c r="D52" s="152"/>
      <c r="E52" s="168">
        <f>Gasket!E52+'L-lever'!E52+Proj.2!E52+Proj.3!E52+Proj.4!E52+Proj.5!E52+'42 78'!E52+'42 79'!E52+'42 80'!E52+Proj.9!E52+'42 82'!E52+'42 83'!E52+'42 84'!E52</f>
        <v>0</v>
      </c>
      <c r="F52" s="161">
        <f>Gasket!F52+'L-lever'!F52+Proj.2!F52+Proj.3!F52+Proj.4!F52+Proj.5!F52+'42 78'!F52+'42 79'!F52+'42 80'!F52+Proj.9!F52+'42 82'!F52+'42 83'!F52+'42 84'!F52</f>
        <v>0</v>
      </c>
      <c r="G52" s="448">
        <f t="shared" ref="G52" si="42">E52-F52</f>
        <v>0</v>
      </c>
      <c r="H52" s="161">
        <f>Gasket!H52+'L-lever'!H52+Proj.2!H52+Proj.3!H52+Proj.4!H52+Proj.5!H52+'42 78'!H52+'42 79'!H52+'42 80'!H52+Proj.9!H52+'42 82'!H52+'42 83'!H52+'42 84'!H52</f>
        <v>0</v>
      </c>
      <c r="I52" s="161">
        <f>Gasket!I52+'L-lever'!I52+Proj.2!I52+Proj.3!I52+Proj.4!I52+Proj.5!I52+'42 78'!I52+'42 79'!I52+'42 80'!I52+Proj.9!I52+'42 82'!I52+'42 83'!I52+'42 84'!I52</f>
        <v>0</v>
      </c>
      <c r="J52" s="448">
        <f t="shared" ref="J52" si="43">H52-I52</f>
        <v>0</v>
      </c>
      <c r="K52" s="161">
        <f>Gasket!K52+'L-lever'!K52+Proj.2!K52+Proj.3!K52+Proj.4!K52+Proj.5!K52+'42 78'!K52+'42 79'!K52+'42 80'!K52+Proj.9!K52+'42 82'!K52+'42 83'!K52+'42 84'!K52</f>
        <v>0</v>
      </c>
      <c r="L52" s="161">
        <f>Gasket!L52+'L-lever'!L52+Proj.2!L52+Proj.3!L52+Proj.4!L52+Proj.5!L52+'42 78'!L52+'42 79'!L52+'42 80'!L52+Proj.9!L52+'42 82'!L52+'42 83'!L52+'42 84'!L52</f>
        <v>0</v>
      </c>
      <c r="M52" s="444">
        <f t="shared" ref="M52" si="44">K52-L52</f>
        <v>0</v>
      </c>
      <c r="N52" s="404">
        <f t="shared" ref="N52" si="45">E52+H52+K52</f>
        <v>0</v>
      </c>
      <c r="O52" s="161">
        <f t="shared" ref="O52" si="46">F52+I52+L52</f>
        <v>0</v>
      </c>
      <c r="P52" s="403">
        <f t="shared" ref="P52" si="47">N52-O52</f>
        <v>0</v>
      </c>
      <c r="Q52" s="168">
        <f>Gasket!Q52+'L-lever'!Q52+Proj.2!Q52+Proj.3!Q52+Proj.4!Q52+Proj.5!Q52+'42 78'!Q52+'42 79'!Q52+'42 80'!Q52+Proj.9!Q52+'42 82'!Q52+'42 83'!Q52+'42 84'!Q52</f>
        <v>0</v>
      </c>
      <c r="R52" s="161">
        <f>Gasket!R52+'L-lever'!R52+Proj.2!R52+Proj.3!R52+Proj.4!R52+Proj.5!R52+'42 78'!R52+'42 79'!R52+'42 80'!R52+Proj.9!R52+'42 82'!R52+'42 83'!R52+'42 84'!R52</f>
        <v>0</v>
      </c>
      <c r="S52" s="448">
        <f t="shared" ref="S52" si="48">Q52-R52</f>
        <v>0</v>
      </c>
      <c r="T52" s="161">
        <f>Gasket!T52+'L-lever'!T52+Proj.2!T52+Proj.3!T52+Proj.4!T52+Proj.5!T52+'42 78'!T52+'42 79'!T52+'42 80'!T52+Proj.9!T52+'42 82'!T52+'42 83'!T52+'42 84'!T52</f>
        <v>0</v>
      </c>
      <c r="U52" s="161">
        <f>Gasket!U52+'L-lever'!U52+Proj.2!U52+Proj.3!U52+Proj.4!U52+Proj.5!U52+'42 78'!U52+'42 79'!U52+'42 80'!U52+Proj.9!U52+'42 82'!U52+'42 83'!U52+'42 84'!U52</f>
        <v>0</v>
      </c>
      <c r="V52" s="448">
        <f t="shared" ref="V52" si="49">T52-U52</f>
        <v>0</v>
      </c>
      <c r="W52" s="161">
        <f>Gasket!W52+'L-lever'!W52+Proj.2!W52+Proj.3!W52+Proj.4!W52+Proj.5!W52+'42 78'!W52+'42 79'!W52+'42 80'!W52+Proj.9!W52+'42 82'!W52+'42 83'!W52+'42 84'!W52</f>
        <v>0</v>
      </c>
      <c r="X52" s="161">
        <f>Gasket!X52+'L-lever'!X52+Proj.2!X52+Proj.3!X52+Proj.4!X52+Proj.5!X52+'42 78'!X52+'42 79'!X52+'42 80'!X52+Proj.9!X52+'42 82'!X52+'42 83'!X52+'42 84'!X52</f>
        <v>0</v>
      </c>
      <c r="Y52" s="444">
        <f t="shared" ref="Y52" si="50">W52-X52</f>
        <v>0</v>
      </c>
      <c r="Z52" s="168">
        <f t="shared" ref="Z52" si="51">Q52+T52+W52</f>
        <v>0</v>
      </c>
      <c r="AA52" s="161">
        <f t="shared" ref="AA52" si="52">R52+U52+X52</f>
        <v>0</v>
      </c>
      <c r="AB52" s="403">
        <f t="shared" ref="AB52" si="53">Z52-AA52</f>
        <v>0</v>
      </c>
      <c r="AC52" s="404">
        <f t="shared" ref="AC52" si="54">E52+H52+K52+Q52+T52+W52</f>
        <v>0</v>
      </c>
      <c r="AD52" s="161">
        <f t="shared" ref="AD52" si="55">F52+I52+L52+R52+U52+X52</f>
        <v>0</v>
      </c>
      <c r="AE52" s="403">
        <f t="shared" ref="AE52" si="56">AC52-AD52</f>
        <v>0</v>
      </c>
      <c r="AF52" s="168">
        <f>Gasket!AF52+'L-lever'!AF52+Proj.2!AF52+Proj.3!AF52+Proj.4!AF52+Proj.5!AF52+'42 78'!AF52+'42 79'!AF52+'42 80'!AF52+Proj.9!AF52+'42 82'!AF52+'42 83'!AF52+'42 84'!AF52</f>
        <v>0</v>
      </c>
      <c r="AG52" s="161">
        <f>Gasket!AG52+'L-lever'!AG52+Proj.2!AG52+Proj.3!AG52+Proj.4!AG52+Proj.5!AG52+'42 78'!AG52+'42 79'!AG52+'42 80'!AG52+Proj.9!AG52+'42 82'!AG52+'42 83'!AG52+'42 84'!AG52</f>
        <v>0</v>
      </c>
      <c r="AH52" s="462">
        <f t="shared" ref="AH52" si="57">AF52-AG52</f>
        <v>0</v>
      </c>
      <c r="AI52" s="161">
        <f>Gasket!AI52+'L-lever'!AI52+Proj.2!AI52+Proj.3!AI52+Proj.4!AI52+Proj.5!AI52+'42 78'!AI52+'42 79'!AI52+'42 80'!AI52+Proj.9!AI52+'42 82'!AI52+'42 83'!AI52+'42 84'!AI52</f>
        <v>0</v>
      </c>
      <c r="AJ52" s="161">
        <f>Gasket!AJ52+'L-lever'!AJ52+Proj.2!AJ52+Proj.3!AJ52+Proj.4!AJ52+Proj.5!AJ52+'42 78'!AJ52+'42 79'!AJ52+'42 80'!AJ52+Proj.9!AJ52+'42 82'!AJ52+'42 83'!AJ52+'42 84'!AJ52</f>
        <v>0</v>
      </c>
      <c r="AK52" s="462">
        <f t="shared" ref="AK52" si="58">AI52-AJ52</f>
        <v>0</v>
      </c>
      <c r="AL52" s="161">
        <f>Gasket!AL52+'L-lever'!AL52+Proj.2!AL52+Proj.3!AL52+Proj.4!AL52+Proj.5!AL52+'42 78'!AL52+'42 79'!AL52+'42 80'!AL52+Proj.9!AL52+'42 82'!AL52+'42 83'!AL52+'42 84'!AL52</f>
        <v>0</v>
      </c>
      <c r="AM52" s="161">
        <f>Gasket!AM52+'L-lever'!AM52+Proj.2!AM52+Proj.3!AM52+Proj.4!AM52+Proj.5!AM52+'42 78'!AM52+'42 79'!AM52+'42 80'!AM52+Proj.9!AM52+'42 82'!AM52+'42 83'!AM52+'42 84'!AM52</f>
        <v>0</v>
      </c>
      <c r="AN52" s="444">
        <f t="shared" ref="AN52" si="59">AL52-AM52</f>
        <v>0</v>
      </c>
      <c r="AO52" s="404">
        <f t="shared" ref="AO52" si="60">AF52+AI52+AL52</f>
        <v>0</v>
      </c>
      <c r="AP52" s="161">
        <f t="shared" ref="AP52" si="61">AG52+AJ52+AM52</f>
        <v>0</v>
      </c>
      <c r="AQ52" s="161">
        <f t="shared" ref="AQ52" si="62">AO52-AP52</f>
        <v>0</v>
      </c>
      <c r="AR52" s="168">
        <f>Gasket!AR52+'L-lever'!AR52+Proj.2!AR52+Proj.3!AR52+Proj.4!AR52+Proj.5!AR52+'42 78'!AR52+'42 79'!AR52+'42 80'!AR52+Proj.9!AR52+'42 82'!AR52+'42 83'!AR52+'42 84'!AR52</f>
        <v>0</v>
      </c>
      <c r="AS52" s="161">
        <f>Gasket!AS52+'L-lever'!AS52+Proj.2!AS52+Proj.3!AS52+Proj.4!AS52+Proj.5!AS52+'42 78'!AS52+'42 79'!AS52+'42 80'!AS52+Proj.9!AS52+'42 82'!AS52+'42 83'!AS52+'42 84'!AS52</f>
        <v>0</v>
      </c>
      <c r="AT52" s="462">
        <f t="shared" ref="AT52" si="63">AR52-AS52</f>
        <v>0</v>
      </c>
      <c r="AU52" s="161">
        <f>Gasket!AU52+'L-lever'!AU52+Proj.2!AU52+Proj.3!AU52+Proj.4!AU52+Proj.5!AU52+'42 78'!AU52+'42 79'!AU52+'42 80'!AU52+Proj.9!AU52+'42 82'!AU52+'42 83'!AU52+'42 84'!AU52</f>
        <v>0</v>
      </c>
      <c r="AV52" s="161">
        <f>Gasket!AV52+'L-lever'!AV52+Proj.2!AV52+Proj.3!AV52+Proj.4!AV52+Proj.5!AV52+'42 78'!AV52+'42 79'!AV52+'42 80'!AV52+Proj.9!AV52+'42 82'!AV52+'42 83'!AV52+'42 84'!AV52</f>
        <v>0</v>
      </c>
      <c r="AW52" s="448">
        <f t="shared" ref="AW52" si="64">AU52-AV52</f>
        <v>0</v>
      </c>
      <c r="AX52" s="161">
        <f>Gasket!AX52+'L-lever'!AX52+Proj.2!AX52+Proj.3!AX52+Proj.4!AX52+Proj.5!AX52+'42 78'!AX52+'42 79'!AX52+'42 80'!AX52+Proj.9!AX52+'42 82'!AX52+'42 83'!AX52+'42 84'!AX52</f>
        <v>0</v>
      </c>
      <c r="AY52" s="352">
        <f>Gasket!AY52+'L-lever'!AY52+Proj.2!AY52+Proj.3!AY52+Proj.4!AY52+Proj.5!AY52+'42 78'!AY52+'42 79'!AY52+'42 80'!AY52+Proj.9!AY52+'42 82'!AY52+'42 83'!AY52+'42 84'!AY52</f>
        <v>0</v>
      </c>
      <c r="AZ52" s="444">
        <f t="shared" ref="AZ52" si="65">AX52-AY52</f>
        <v>0</v>
      </c>
      <c r="BA52" s="359">
        <f t="shared" ref="BA52" si="66">AR52+AU52+AX52</f>
        <v>0</v>
      </c>
      <c r="BB52" s="364">
        <f t="shared" ref="BB52" si="67">AS52+AV52+AY52</f>
        <v>0</v>
      </c>
      <c r="BC52" s="364">
        <f t="shared" ref="BC52" si="68">BA52-BB52</f>
        <v>0</v>
      </c>
      <c r="BD52" s="371">
        <f t="shared" ref="BD52" si="69">AF52+AI52+AL52+AR52+AU52+AX52</f>
        <v>0</v>
      </c>
      <c r="BE52" s="372">
        <f t="shared" ref="BE52" si="70">AG52+AJ52+AM52+AS52+AV52+AY52</f>
        <v>0</v>
      </c>
      <c r="BF52" s="372">
        <f t="shared" ref="BF52" si="71">BD52-BE52</f>
        <v>0</v>
      </c>
      <c r="BG52" s="381">
        <f t="shared" ref="BG52" si="72">AC52+BD52</f>
        <v>0</v>
      </c>
      <c r="BH52" s="372">
        <f t="shared" ref="BH52" si="73">AD52+BE52</f>
        <v>0</v>
      </c>
      <c r="BI52" s="372">
        <f t="shared" ref="BI52" si="74">BG52-BH52</f>
        <v>0</v>
      </c>
      <c r="BJ52" s="436"/>
    </row>
    <row r="53" spans="1:62" s="149" customFormat="1" ht="30" customHeight="1">
      <c r="A53" s="40">
        <f t="shared" si="41"/>
        <v>47</v>
      </c>
      <c r="B53" s="488">
        <v>51708</v>
      </c>
      <c r="C53" s="489" t="s">
        <v>306</v>
      </c>
      <c r="D53" s="152" t="s">
        <v>310</v>
      </c>
      <c r="E53" s="168">
        <f>Gasket!E52+'L-lever'!E52+Proj.2!E52+Proj.3!E52+Proj.4!E52+Proj.5!E52+'42 78'!E53+'42 79'!E53+'42 80'!E53+Proj.9!E52+'42 82'!E53+'42 83'!E53+'42 84'!E53</f>
        <v>0</v>
      </c>
      <c r="F53" s="161">
        <f>Gasket!F52+'L-lever'!F52+Proj.2!F52+Proj.3!F52+Proj.4!F52+Proj.5!F52+'42 78'!F53+'42 79'!F53+'42 80'!F53+Proj.9!F52+'42 82'!F53+'42 83'!F53+'42 84'!F53</f>
        <v>0</v>
      </c>
      <c r="G53" s="448">
        <f t="shared" si="8"/>
        <v>0</v>
      </c>
      <c r="H53" s="161">
        <f>Gasket!H52+'L-lever'!H52+Proj.2!H52+Proj.3!H52+Proj.4!H52+Proj.5!H52+'42 78'!H53+'42 79'!H53+'42 80'!H53+Proj.9!H52+'42 82'!H53+'42 83'!H53+'42 84'!H53</f>
        <v>0</v>
      </c>
      <c r="I53" s="161">
        <f>Gasket!I52+'L-lever'!I52+Proj.2!I52+Proj.3!I52+Proj.4!I52+Proj.5!I52+'42 78'!I53+'42 79'!I53+'42 80'!I53+Proj.9!I52+'42 82'!I53+'42 83'!I53+'42 84'!I53</f>
        <v>0</v>
      </c>
      <c r="J53" s="448">
        <f t="shared" si="9"/>
        <v>0</v>
      </c>
      <c r="K53" s="161">
        <f>Gasket!K52+'L-lever'!K52+Proj.2!K52+Proj.3!K52+Proj.4!K52+Proj.5!K52+'42 78'!K53+'42 79'!K53+'42 80'!K53+Proj.9!K52+'42 82'!K53+'42 83'!K53+'42 84'!K53</f>
        <v>0</v>
      </c>
      <c r="L53" s="161">
        <f>Gasket!L52+'L-lever'!L52+Proj.2!L52+Proj.3!L52+Proj.4!L52+Proj.5!L52+'42 78'!L53+'42 79'!L53+'42 80'!L53+Proj.9!L52+'42 82'!L53+'42 83'!L53+'42 84'!L53</f>
        <v>0</v>
      </c>
      <c r="M53" s="444">
        <f t="shared" si="10"/>
        <v>0</v>
      </c>
      <c r="N53" s="404">
        <f t="shared" si="11"/>
        <v>0</v>
      </c>
      <c r="O53" s="161">
        <f t="shared" si="12"/>
        <v>0</v>
      </c>
      <c r="P53" s="403">
        <f t="shared" si="13"/>
        <v>0</v>
      </c>
      <c r="Q53" s="168">
        <f>Gasket!Q52+'L-lever'!Q52+Proj.2!Q52+Proj.3!Q52+Proj.4!Q52+Proj.5!Q52+'42 78'!Q53+'42 79'!Q53+'42 80'!Q53+Proj.9!Q52+'42 82'!Q53+'42 83'!Q53+'42 84'!Q53</f>
        <v>0</v>
      </c>
      <c r="R53" s="161">
        <f>Gasket!R52+'L-lever'!R52+Proj.2!R52+Proj.3!R52+Proj.4!R52+Proj.5!R52+'42 78'!R53+'42 79'!R53+'42 80'!R53+Proj.9!R52+'42 82'!R53+'42 83'!R53+'42 84'!R53</f>
        <v>0</v>
      </c>
      <c r="S53" s="448">
        <f t="shared" si="14"/>
        <v>0</v>
      </c>
      <c r="T53" s="161">
        <f>Gasket!T52+'L-lever'!T52+Proj.2!T52+Proj.3!T52+Proj.4!T52+Proj.5!T52+'42 78'!T53+'42 79'!T53+'42 80'!T53+Proj.9!T52+'42 82'!T53+'42 83'!T53+'42 84'!T53</f>
        <v>0</v>
      </c>
      <c r="U53" s="161">
        <f>Gasket!U52+'L-lever'!U52+Proj.2!U52+Proj.3!U52+Proj.4!U52+Proj.5!U52+'42 78'!U53+'42 79'!U53+'42 80'!U53+Proj.9!U52+'42 82'!U53+'42 83'!U53+'42 84'!U53</f>
        <v>0</v>
      </c>
      <c r="V53" s="448">
        <f t="shared" si="15"/>
        <v>0</v>
      </c>
      <c r="W53" s="161">
        <f>Gasket!W52+'L-lever'!W52+Proj.2!W52+Proj.3!W52+Proj.4!W52+Proj.5!W52+'42 78'!W53+'42 79'!W53+'42 80'!W53+Proj.9!W52+'42 82'!W53+'42 83'!W53+'42 84'!W53</f>
        <v>0</v>
      </c>
      <c r="X53" s="161">
        <f>Gasket!X52+'L-lever'!X52+Proj.2!X52+Proj.3!X52+Proj.4!X52+Proj.5!X52+'42 78'!X53+'42 79'!X53+'42 80'!X53+Proj.9!X52+'42 82'!X53+'42 83'!X53+'42 84'!X53</f>
        <v>0</v>
      </c>
      <c r="Y53" s="444">
        <f t="shared" si="16"/>
        <v>0</v>
      </c>
      <c r="Z53" s="168">
        <f t="shared" si="17"/>
        <v>0</v>
      </c>
      <c r="AA53" s="161">
        <f t="shared" si="18"/>
        <v>0</v>
      </c>
      <c r="AB53" s="403">
        <f t="shared" si="19"/>
        <v>0</v>
      </c>
      <c r="AC53" s="404">
        <f t="shared" si="20"/>
        <v>0</v>
      </c>
      <c r="AD53" s="161">
        <f t="shared" si="21"/>
        <v>0</v>
      </c>
      <c r="AE53" s="403">
        <f t="shared" si="22"/>
        <v>0</v>
      </c>
      <c r="AF53" s="168">
        <f>Gasket!AF52+'L-lever'!AF52+Proj.2!AF52+Proj.3!AF52+Proj.4!AF52+Proj.5!AF52+'42 78'!AF53+'42 79'!AF53+'42 80'!AF53+Proj.9!AF52+'42 82'!AF53+'42 83'!AF53+'42 84'!AF53</f>
        <v>0</v>
      </c>
      <c r="AG53" s="161">
        <f>Gasket!AG52+'L-lever'!AG52+Proj.2!AG52+Proj.3!AG52+Proj.4!AG52+Proj.5!AG52+'42 78'!AG53+'42 79'!AG53+'42 80'!AG53+Proj.9!AG52+'42 82'!AG53+'42 83'!AG53+'42 84'!AG53</f>
        <v>0</v>
      </c>
      <c r="AH53" s="462">
        <f t="shared" si="23"/>
        <v>0</v>
      </c>
      <c r="AI53" s="161">
        <f>Gasket!AI52+'L-lever'!AI52+Proj.2!AI52+Proj.3!AI52+Proj.4!AI52+Proj.5!AI52+'42 78'!AI53+'42 79'!AI53+'42 80'!AI53+Proj.9!AI52+'42 82'!AI53+'42 83'!AI53+'42 84'!AI53</f>
        <v>0</v>
      </c>
      <c r="AJ53" s="161">
        <f>Gasket!AJ52+'L-lever'!AJ52+Proj.2!AJ52+Proj.3!AJ52+Proj.4!AJ52+Proj.5!AJ52+'42 78'!AJ53+'42 79'!AJ53+'42 80'!AJ53+Proj.9!AJ52+'42 82'!AJ53+'42 83'!AJ53+'42 84'!AJ53</f>
        <v>0</v>
      </c>
      <c r="AK53" s="462">
        <f t="shared" si="24"/>
        <v>0</v>
      </c>
      <c r="AL53" s="161">
        <f>Gasket!AL52+'L-lever'!AL52+Proj.2!AL52+Proj.3!AL52+Proj.4!AL52+Proj.5!AL52+'42 78'!AL53+'42 79'!AL53+'42 80'!AL53+Proj.9!AL52+'42 82'!AL53+'42 83'!AL53+'42 84'!AL53</f>
        <v>0</v>
      </c>
      <c r="AM53" s="161">
        <f>Gasket!AM52+'L-lever'!AM52+Proj.2!AM52+Proj.3!AM52+Proj.4!AM52+Proj.5!AM52+'42 78'!AM53+'42 79'!AM53+'42 80'!AM53+Proj.9!AM52+'42 82'!AM53+'42 83'!AM53+'42 84'!AM53</f>
        <v>0</v>
      </c>
      <c r="AN53" s="444">
        <f t="shared" si="25"/>
        <v>0</v>
      </c>
      <c r="AO53" s="404">
        <f t="shared" si="26"/>
        <v>0</v>
      </c>
      <c r="AP53" s="161">
        <f t="shared" si="27"/>
        <v>0</v>
      </c>
      <c r="AQ53" s="161">
        <f t="shared" si="28"/>
        <v>0</v>
      </c>
      <c r="AR53" s="168">
        <f>Gasket!AR52+'L-lever'!AR52+Proj.2!AR52+Proj.3!AR52+Proj.4!AR52+Proj.5!AR52+'42 78'!AR53+'42 79'!AR53+'42 80'!AR53+Proj.9!AR52+'42 82'!AR53+'42 83'!AR53+'42 84'!AR53</f>
        <v>0</v>
      </c>
      <c r="AS53" s="161">
        <f>Gasket!AS52+'L-lever'!AS52+Proj.2!AS52+Proj.3!AS52+Proj.4!AS52+Proj.5!AS52+'42 78'!AS53+'42 79'!AS53+'42 80'!AS53+Proj.9!AS52+'42 82'!AS53+'42 83'!AS53+'42 84'!AS53</f>
        <v>0</v>
      </c>
      <c r="AT53" s="462">
        <f t="shared" si="29"/>
        <v>0</v>
      </c>
      <c r="AU53" s="161">
        <f>Gasket!AU52+'L-lever'!AU52+Proj.2!AU52+Proj.3!AU52+Proj.4!AU52+Proj.5!AU52+'42 78'!AU53+'42 79'!AU53+'42 80'!AU53+Proj.9!AU52+'42 82'!AU53+'42 83'!AU53+'42 84'!AU53</f>
        <v>0</v>
      </c>
      <c r="AV53" s="161">
        <f>Gasket!AV52+'L-lever'!AV52+Proj.2!AV52+Proj.3!AV52+Proj.4!AV52+Proj.5!AV52+'42 78'!AV53+'42 79'!AV53+'42 80'!AV53+Proj.9!AV52+'42 82'!AV53+'42 83'!AV53+'42 84'!AV53</f>
        <v>0</v>
      </c>
      <c r="AW53" s="448">
        <f t="shared" si="30"/>
        <v>0</v>
      </c>
      <c r="AX53" s="161">
        <f>Gasket!AX52+'L-lever'!AX52+Proj.2!AX52+Proj.3!AX52+Proj.4!AX52+Proj.5!AX52+'42 78'!AX53+'42 79'!AX53+'42 80'!AX53+Proj.9!AX52+'42 82'!AX53+'42 83'!AX53+'42 84'!AX53</f>
        <v>0</v>
      </c>
      <c r="AY53" s="352">
        <f>Gasket!AY52+'L-lever'!AY52+Proj.2!AY52+Proj.3!AY52+Proj.4!AY52+Proj.5!AY52+'42 78'!AY53+'42 79'!AY53+'42 80'!AY53+Proj.9!AY52+'42 82'!AY53+'42 83'!AY53+'42 84'!AY53</f>
        <v>0</v>
      </c>
      <c r="AZ53" s="444">
        <f t="shared" si="31"/>
        <v>0</v>
      </c>
      <c r="BA53" s="359">
        <f t="shared" si="32"/>
        <v>0</v>
      </c>
      <c r="BB53" s="364">
        <f t="shared" si="33"/>
        <v>0</v>
      </c>
      <c r="BC53" s="364">
        <f t="shared" si="34"/>
        <v>0</v>
      </c>
      <c r="BD53" s="371">
        <f t="shared" si="35"/>
        <v>0</v>
      </c>
      <c r="BE53" s="372">
        <f t="shared" si="36"/>
        <v>0</v>
      </c>
      <c r="BF53" s="372">
        <f t="shared" si="37"/>
        <v>0</v>
      </c>
      <c r="BG53" s="381">
        <f t="shared" si="38"/>
        <v>0</v>
      </c>
      <c r="BH53" s="372">
        <f t="shared" si="39"/>
        <v>0</v>
      </c>
      <c r="BI53" s="372">
        <f t="shared" si="40"/>
        <v>0</v>
      </c>
      <c r="BJ53" s="436"/>
    </row>
    <row r="54" spans="1:62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Gasket!E53+'L-lever'!E53+Proj.2!E53+Proj.3!E53+Proj.4!E53+Proj.5!E53+'42 78'!E54+'42 79'!E54+'42 80'!E54+Proj.9!E53+'42 82'!E54+'42 83'!E54+'42 84'!E54</f>
        <v>0</v>
      </c>
      <c r="F54" s="163">
        <f>Gasket!F53+'L-lever'!F53+Proj.2!F53+Proj.3!F53+Proj.4!F53+Proj.5!F53+'42 78'!F54+'42 79'!F54+'42 80'!F54+Proj.9!F53+'42 82'!F54+'42 83'!F54+'42 84'!F54</f>
        <v>0</v>
      </c>
      <c r="G54" s="449">
        <f t="shared" si="8"/>
        <v>0</v>
      </c>
      <c r="H54" s="162">
        <f>Gasket!H53+'L-lever'!H53+Proj.2!H53+Proj.3!H53+Proj.4!H53+Proj.5!H53+'42 78'!H54+'42 79'!H54+'42 80'!H54+Proj.9!H53+'42 82'!H54+'42 83'!H54+'42 84'!H54</f>
        <v>0</v>
      </c>
      <c r="I54" s="162">
        <f>Gasket!I53+'L-lever'!I53+Proj.2!I53+Proj.3!I53+Proj.4!I53+Proj.5!I53+'42 78'!I54+'42 79'!I54+'42 80'!I54+Proj.9!I53+'42 82'!I54+'42 83'!I54+'42 84'!I54</f>
        <v>0</v>
      </c>
      <c r="J54" s="449">
        <f t="shared" si="9"/>
        <v>0</v>
      </c>
      <c r="K54" s="162">
        <f>Gasket!K53+'L-lever'!K53+Proj.2!K53+Proj.3!K53+Proj.4!K53+Proj.5!K53+'42 78'!K54+'42 79'!K54+'42 80'!K54+Proj.9!K53+'42 82'!K54+'42 83'!K54+'42 84'!K54</f>
        <v>0</v>
      </c>
      <c r="L54" s="162">
        <f>Gasket!L53+'L-lever'!L53+Proj.2!L53+Proj.3!L53+Proj.4!L53+Proj.5!L53+'42 78'!L54+'42 79'!L54+'42 80'!L54+Proj.9!L53+'42 82'!L54+'42 83'!L54+'42 84'!L54</f>
        <v>0</v>
      </c>
      <c r="M54" s="445">
        <f t="shared" si="10"/>
        <v>0</v>
      </c>
      <c r="N54" s="406">
        <f t="shared" si="11"/>
        <v>0</v>
      </c>
      <c r="O54" s="162">
        <f t="shared" si="12"/>
        <v>0</v>
      </c>
      <c r="P54" s="405">
        <f t="shared" si="13"/>
        <v>0</v>
      </c>
      <c r="Q54" s="169">
        <f>Gasket!Q53+'L-lever'!Q53+Proj.2!Q53+Proj.3!Q53+Proj.4!Q53+Proj.5!Q53+'42 78'!Q54+'42 79'!Q54+'42 80'!Q54+Proj.9!Q53+'42 82'!Q54+'42 83'!Q54+'42 84'!Q54</f>
        <v>0</v>
      </c>
      <c r="R54" s="162">
        <f>Gasket!R53+'L-lever'!R53+Proj.2!R53+Proj.3!R53+Proj.4!R53+Proj.5!R53+'42 78'!R54+'42 79'!R54+'42 80'!R54+Proj.9!R53+'42 82'!R54+'42 83'!R54+'42 84'!R54</f>
        <v>0</v>
      </c>
      <c r="S54" s="449">
        <f t="shared" si="14"/>
        <v>0</v>
      </c>
      <c r="T54" s="162">
        <f>Gasket!T53+'L-lever'!T53+Proj.2!T53+Proj.3!T53+Proj.4!T53+Proj.5!T53+'42 78'!T54+'42 79'!T54+'42 80'!T54+Proj.9!T53+'42 82'!T54+'42 83'!T54+'42 84'!T54</f>
        <v>0</v>
      </c>
      <c r="U54" s="162">
        <f>Gasket!U53+'L-lever'!U53+Proj.2!U53+Proj.3!U53+Proj.4!U53+Proj.5!U53+'42 78'!U54+'42 79'!U54+'42 80'!U54+Proj.9!U53+'42 82'!U54+'42 83'!U54+'42 84'!U54</f>
        <v>0</v>
      </c>
      <c r="V54" s="449">
        <f t="shared" si="15"/>
        <v>0</v>
      </c>
      <c r="W54" s="163">
        <f>Gasket!W53+'L-lever'!W53+Proj.2!W53+Proj.3!W53+Proj.4!W53+Proj.5!W53+'42 78'!W54+'42 79'!W54+'42 80'!W54+Proj.9!W53+'42 82'!W54+'42 83'!W54+'42 84'!W54</f>
        <v>0</v>
      </c>
      <c r="X54" s="163">
        <f>Gasket!X53+'L-lever'!X53+Proj.2!X53+Proj.3!X53+Proj.4!X53+Proj.5!X53+'42 78'!X54+'42 79'!X54+'42 80'!X54+Proj.9!X53+'42 82'!X54+'42 83'!X54+'42 84'!X54</f>
        <v>0</v>
      </c>
      <c r="Y54" s="469">
        <f t="shared" si="16"/>
        <v>0</v>
      </c>
      <c r="Z54" s="169">
        <f t="shared" si="17"/>
        <v>0</v>
      </c>
      <c r="AA54" s="162">
        <f t="shared" si="18"/>
        <v>0</v>
      </c>
      <c r="AB54" s="405">
        <f t="shared" si="19"/>
        <v>0</v>
      </c>
      <c r="AC54" s="407">
        <f t="shared" si="20"/>
        <v>0</v>
      </c>
      <c r="AD54" s="163">
        <f t="shared" si="21"/>
        <v>0</v>
      </c>
      <c r="AE54" s="408">
        <f t="shared" si="22"/>
        <v>0</v>
      </c>
      <c r="AF54" s="169">
        <f>Gasket!AF53+'L-lever'!AF53+Proj.2!AF53+Proj.3!AF53+Proj.4!AF53+Proj.5!AF53+'42 78'!AF54+'42 79'!AF54+'42 80'!AF54+Proj.9!AF53+'42 82'!AF54+'42 83'!AF54+'42 84'!AF54</f>
        <v>0</v>
      </c>
      <c r="AG54" s="163">
        <f>Gasket!AG53+'L-lever'!AG53+Proj.2!AG53+Proj.3!AG53+Proj.4!AG53+Proj.5!AG53+'42 78'!AG54+'42 79'!AG54+'42 80'!AG54+Proj.9!AG53+'42 82'!AG54+'42 83'!AG54+'42 84'!AG54</f>
        <v>0</v>
      </c>
      <c r="AH54" s="463">
        <f t="shared" si="23"/>
        <v>0</v>
      </c>
      <c r="AI54" s="162">
        <f>Gasket!AI53+'L-lever'!AI53+Proj.2!AI53+Proj.3!AI53+Proj.4!AI53+Proj.5!AI53+'42 78'!AI54+'42 79'!AI54+'42 80'!AI54+Proj.9!AI53+'42 82'!AI54+'42 83'!AI54+'42 84'!AI54</f>
        <v>0</v>
      </c>
      <c r="AJ54" s="163">
        <f>Gasket!AJ53+'L-lever'!AJ53+Proj.2!AJ53+Proj.3!AJ53+Proj.4!AJ53+Proj.5!AJ53+'42 78'!AJ54+'42 79'!AJ54+'42 80'!AJ54+Proj.9!AJ53+'42 82'!AJ54+'42 83'!AJ54+'42 84'!AJ54</f>
        <v>0</v>
      </c>
      <c r="AK54" s="463">
        <f t="shared" si="24"/>
        <v>0</v>
      </c>
      <c r="AL54" s="162">
        <f>Gasket!AL53+'L-lever'!AL53+Proj.2!AL53+Proj.3!AL53+Proj.4!AL53+Proj.5!AL53+'42 78'!AL54+'42 79'!AL54+'42 80'!AL54+Proj.9!AL53+'42 82'!AL54+'42 83'!AL54+'42 84'!AL54</f>
        <v>0</v>
      </c>
      <c r="AM54" s="163">
        <f>Gasket!AM53+'L-lever'!AM53+Proj.2!AM53+Proj.3!AM53+Proj.4!AM53+Proj.5!AM53+'42 78'!AM54+'42 79'!AM54+'42 80'!AM54+Proj.9!AM53+'42 82'!AM54+'42 83'!AM54+'42 84'!AM54</f>
        <v>0</v>
      </c>
      <c r="AN54" s="445">
        <f t="shared" si="25"/>
        <v>0</v>
      </c>
      <c r="AO54" s="406">
        <f t="shared" si="26"/>
        <v>0</v>
      </c>
      <c r="AP54" s="162">
        <f t="shared" si="27"/>
        <v>0</v>
      </c>
      <c r="AQ54" s="162">
        <f t="shared" si="28"/>
        <v>0</v>
      </c>
      <c r="AR54" s="169">
        <f>Gasket!AR53+'L-lever'!AR53+Proj.2!AR53+Proj.3!AR53+Proj.4!AR53+Proj.5!AR53+'42 78'!AR54+'42 79'!AR54+'42 80'!AR54+Proj.9!AR53+'42 82'!AR54+'42 83'!AR54+'42 84'!AR54</f>
        <v>0</v>
      </c>
      <c r="AS54" s="163">
        <f>Gasket!AS53+'L-lever'!AS53+Proj.2!AS53+Proj.3!AS53+Proj.4!AS53+Proj.5!AS53+'42 78'!AS54+'42 79'!AS54+'42 80'!AS54+Proj.9!AS53+'42 82'!AS54+'42 83'!AS54+'42 84'!AS54</f>
        <v>0</v>
      </c>
      <c r="AT54" s="463">
        <f t="shared" si="29"/>
        <v>0</v>
      </c>
      <c r="AU54" s="162">
        <f>Gasket!AU53+'L-lever'!AU53+Proj.2!AU53+Proj.3!AU53+Proj.4!AU53+Proj.5!AU53+'42 78'!AU54+'42 79'!AU54+'42 80'!AU54+Proj.9!AU53+'42 82'!AU54+'42 83'!AU54+'42 84'!AU54</f>
        <v>0</v>
      </c>
      <c r="AV54" s="163">
        <f>Gasket!AV53+'L-lever'!AV53+Proj.2!AV53+Proj.3!AV53+Proj.4!AV53+Proj.5!AV53+'42 78'!AV54+'42 79'!AV54+'42 80'!AV54+Proj.9!AV53+'42 82'!AV54+'42 83'!AV54+'42 84'!AV54</f>
        <v>0</v>
      </c>
      <c r="AW54" s="449">
        <f t="shared" si="30"/>
        <v>0</v>
      </c>
      <c r="AX54" s="162">
        <f>Gasket!AX53+'L-lever'!AX53+Proj.2!AX53+Proj.3!AX53+Proj.4!AX53+Proj.5!AX53+'42 78'!AX54+'42 79'!AX54+'42 80'!AX54+Proj.9!AX53+'42 82'!AX54+'42 83'!AX54+'42 84'!AX54</f>
        <v>0</v>
      </c>
      <c r="AY54" s="353">
        <f>Gasket!AY53+'L-lever'!AY53+Proj.2!AY53+Proj.3!AY53+Proj.4!AY53+Proj.5!AY53+'42 78'!AY54+'42 79'!AY54+'42 80'!AY54+Proj.9!AY53+'42 82'!AY54+'42 83'!AY54+'42 84'!AY54</f>
        <v>0</v>
      </c>
      <c r="AZ54" s="445">
        <f t="shared" si="31"/>
        <v>0</v>
      </c>
      <c r="BA54" s="360">
        <f t="shared" si="32"/>
        <v>0</v>
      </c>
      <c r="BB54" s="365">
        <f t="shared" si="33"/>
        <v>0</v>
      </c>
      <c r="BC54" s="365">
        <f t="shared" si="34"/>
        <v>0</v>
      </c>
      <c r="BD54" s="373">
        <f t="shared" si="35"/>
        <v>0</v>
      </c>
      <c r="BE54" s="374">
        <f t="shared" si="36"/>
        <v>0</v>
      </c>
      <c r="BF54" s="374">
        <f t="shared" si="37"/>
        <v>0</v>
      </c>
      <c r="BG54" s="382">
        <f t="shared" si="38"/>
        <v>0</v>
      </c>
      <c r="BH54" s="374">
        <f t="shared" si="39"/>
        <v>0</v>
      </c>
      <c r="BI54" s="374">
        <f t="shared" si="40"/>
        <v>0</v>
      </c>
      <c r="BJ54" s="436"/>
    </row>
    <row r="55" spans="1:62" s="158" customFormat="1" ht="35.1" customHeight="1" thickBot="1">
      <c r="A55" s="571" t="s">
        <v>98</v>
      </c>
      <c r="B55" s="572"/>
      <c r="C55" s="573"/>
      <c r="D55" s="155"/>
      <c r="E55" s="157">
        <f t="shared" ref="E55:AJ55" si="75">SUM(E7:E54)</f>
        <v>12073247.739866022</v>
      </c>
      <c r="F55" s="156">
        <f t="shared" si="75"/>
        <v>11054233.800000001</v>
      </c>
      <c r="G55" s="451">
        <f t="shared" si="75"/>
        <v>1019013.9398660217</v>
      </c>
      <c r="H55" s="156">
        <f t="shared" si="75"/>
        <v>11734714.833366023</v>
      </c>
      <c r="I55" s="156">
        <f t="shared" si="75"/>
        <v>12016010.939999998</v>
      </c>
      <c r="J55" s="450">
        <f t="shared" si="75"/>
        <v>-281296.10663397767</v>
      </c>
      <c r="K55" s="156">
        <f t="shared" si="75"/>
        <v>12194310.275974022</v>
      </c>
      <c r="L55" s="156">
        <f t="shared" si="75"/>
        <v>13756252.26</v>
      </c>
      <c r="M55" s="446">
        <f t="shared" si="75"/>
        <v>-1561941.9840259792</v>
      </c>
      <c r="N55" s="410">
        <f t="shared" si="75"/>
        <v>36002272.84920606</v>
      </c>
      <c r="O55" s="411">
        <f t="shared" si="75"/>
        <v>36826497</v>
      </c>
      <c r="P55" s="412">
        <f t="shared" si="75"/>
        <v>-824224.15079393634</v>
      </c>
      <c r="Q55" s="157">
        <f t="shared" si="75"/>
        <v>13588413.442723099</v>
      </c>
      <c r="R55" s="156">
        <f t="shared" si="75"/>
        <v>10753973.079999998</v>
      </c>
      <c r="S55" s="451">
        <f t="shared" si="75"/>
        <v>2834440.3627231</v>
      </c>
      <c r="T55" s="156">
        <f t="shared" si="75"/>
        <v>11704528.216113226</v>
      </c>
      <c r="U55" s="156">
        <f t="shared" si="75"/>
        <v>0</v>
      </c>
      <c r="V55" s="450">
        <f t="shared" si="75"/>
        <v>11704528.216113226</v>
      </c>
      <c r="W55" s="156">
        <f t="shared" si="75"/>
        <v>11256094.215263678</v>
      </c>
      <c r="X55" s="156">
        <f t="shared" si="75"/>
        <v>0</v>
      </c>
      <c r="Y55" s="446">
        <f t="shared" si="75"/>
        <v>11256094.215263678</v>
      </c>
      <c r="Z55" s="413">
        <f t="shared" si="75"/>
        <v>36549035.8741</v>
      </c>
      <c r="AA55" s="411">
        <f t="shared" si="75"/>
        <v>10753973.079999998</v>
      </c>
      <c r="AB55" s="412">
        <f t="shared" si="75"/>
        <v>25795062.794100001</v>
      </c>
      <c r="AC55" s="414">
        <f t="shared" si="75"/>
        <v>72551308.72330606</v>
      </c>
      <c r="AD55" s="156">
        <f t="shared" si="75"/>
        <v>47580470.079999998</v>
      </c>
      <c r="AE55" s="409">
        <f t="shared" si="75"/>
        <v>24970838.643306065</v>
      </c>
      <c r="AF55" s="157">
        <f t="shared" si="75"/>
        <v>11169055.370001508</v>
      </c>
      <c r="AG55" s="354">
        <f t="shared" si="75"/>
        <v>0</v>
      </c>
      <c r="AH55" s="451">
        <f t="shared" si="75"/>
        <v>11169055.370001508</v>
      </c>
      <c r="AI55" s="156">
        <f t="shared" si="75"/>
        <v>11550728.284737218</v>
      </c>
      <c r="AJ55" s="354">
        <f t="shared" si="75"/>
        <v>0</v>
      </c>
      <c r="AK55" s="451">
        <f t="shared" ref="AK55:BI55" si="76">SUM(AK7:AK54)</f>
        <v>11550728.284737218</v>
      </c>
      <c r="AL55" s="156">
        <f t="shared" si="76"/>
        <v>11024657.835273977</v>
      </c>
      <c r="AM55" s="354">
        <f t="shared" si="76"/>
        <v>0</v>
      </c>
      <c r="AN55" s="446">
        <f t="shared" si="76"/>
        <v>11024657.835273977</v>
      </c>
      <c r="AO55" s="410">
        <f t="shared" si="76"/>
        <v>33744441.490012705</v>
      </c>
      <c r="AP55" s="411">
        <f t="shared" si="76"/>
        <v>0</v>
      </c>
      <c r="AQ55" s="411">
        <f t="shared" si="76"/>
        <v>33744441.490012705</v>
      </c>
      <c r="AR55" s="157">
        <f t="shared" si="76"/>
        <v>10750001.716200085</v>
      </c>
      <c r="AS55" s="354">
        <f t="shared" si="76"/>
        <v>0</v>
      </c>
      <c r="AT55" s="451">
        <f t="shared" si="76"/>
        <v>10750001.716200085</v>
      </c>
      <c r="AU55" s="156">
        <f t="shared" si="76"/>
        <v>10963069.284640083</v>
      </c>
      <c r="AV55" s="354">
        <f t="shared" si="76"/>
        <v>0</v>
      </c>
      <c r="AW55" s="450">
        <f t="shared" si="76"/>
        <v>10963069.284640083</v>
      </c>
      <c r="AX55" s="156">
        <f t="shared" si="76"/>
        <v>11887901.902272085</v>
      </c>
      <c r="AY55" s="354">
        <f t="shared" si="76"/>
        <v>0</v>
      </c>
      <c r="AZ55" s="446">
        <f t="shared" si="76"/>
        <v>11887901.902272085</v>
      </c>
      <c r="BA55" s="361">
        <f t="shared" si="76"/>
        <v>33600972.903112248</v>
      </c>
      <c r="BB55" s="366">
        <f t="shared" si="76"/>
        <v>0</v>
      </c>
      <c r="BC55" s="366">
        <f t="shared" si="76"/>
        <v>33600972.903112248</v>
      </c>
      <c r="BD55" s="375">
        <f t="shared" si="76"/>
        <v>67345414.393124953</v>
      </c>
      <c r="BE55" s="376">
        <f t="shared" si="76"/>
        <v>0</v>
      </c>
      <c r="BF55" s="376">
        <f t="shared" si="76"/>
        <v>67345414.393124953</v>
      </c>
      <c r="BG55" s="383">
        <f t="shared" si="76"/>
        <v>139896723.11643103</v>
      </c>
      <c r="BH55" s="376">
        <f t="shared" si="76"/>
        <v>47580470.079999998</v>
      </c>
      <c r="BI55" s="376">
        <f t="shared" si="76"/>
        <v>92316253.036431</v>
      </c>
      <c r="BJ55" s="434"/>
    </row>
    <row r="56" spans="1:62" ht="29.25" customHeight="1"/>
    <row r="57" spans="1:62" ht="29.25" customHeight="1"/>
    <row r="58" spans="1:62" ht="29.25" customHeight="1"/>
    <row r="59" spans="1:62" ht="29.25" customHeight="1"/>
    <row r="60" spans="1:62" ht="29.25" customHeight="1"/>
    <row r="65" ht="16.5" customHeight="1"/>
  </sheetData>
  <protectedRanges>
    <protectedRange sqref="Z56:AB163 N56:P163 Q56:Y162 AO56:AQ163 BA56:BC163 A56:M162 AR56:AZ162 BD56:IB162 AC56:AN162 BJ1:BR3 BJ5:BR65538" name="ช่วง1"/>
    <protectedRange sqref="BJ4:BQ4" name="ช่วง1_1"/>
  </protectedRanges>
  <mergeCells count="6">
    <mergeCell ref="A55:C55"/>
    <mergeCell ref="AR4:AZ4"/>
    <mergeCell ref="E4:M4"/>
    <mergeCell ref="Q4:Y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M48" activePane="bottomRight" state="frozen"/>
      <selection activeCell="I55" sqref="I55"/>
      <selection pane="topRight" activeCell="I55" sqref="I55"/>
      <selection pane="bottomLeft" activeCell="I55" sqref="I55"/>
      <selection pane="bottomRight" activeCell="R49" sqref="R49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285156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118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'[2]Proj#6+2'!$F10</f>
        <v>200</v>
      </c>
      <c r="F7" s="161">
        <v>200</v>
      </c>
      <c r="G7" s="448">
        <f>E7-F7</f>
        <v>0</v>
      </c>
      <c r="H7" s="476">
        <f>'[2]Proj#6+2'!$G10</f>
        <v>200</v>
      </c>
      <c r="I7" s="161">
        <v>200</v>
      </c>
      <c r="J7" s="448">
        <f>H7-I7</f>
        <v>0</v>
      </c>
      <c r="K7" s="476">
        <f>'[2]Proj#6+2'!$H10</f>
        <v>200</v>
      </c>
      <c r="L7" s="161">
        <v>200</v>
      </c>
      <c r="M7" s="444">
        <f>K7-L7</f>
        <v>0</v>
      </c>
      <c r="N7" s="404">
        <f t="shared" ref="N7:O22" si="7">+E7+H7+K7</f>
        <v>600</v>
      </c>
      <c r="O7" s="161">
        <f t="shared" si="7"/>
        <v>600</v>
      </c>
      <c r="P7" s="403">
        <f>N7-O7</f>
        <v>0</v>
      </c>
      <c r="Q7" s="168">
        <f>'[2]Proj#6+2'!$I10</f>
        <v>200</v>
      </c>
      <c r="R7" s="161">
        <v>200</v>
      </c>
      <c r="S7" s="448">
        <f>Q7-R7</f>
        <v>0</v>
      </c>
      <c r="T7" s="161">
        <f>'[2]Proj#6+2'!$J10</f>
        <v>200</v>
      </c>
      <c r="U7" s="161"/>
      <c r="V7" s="448">
        <f>T7-U7</f>
        <v>200</v>
      </c>
      <c r="W7" s="161">
        <f>'[2]Proj#6+2'!$K10</f>
        <v>200</v>
      </c>
      <c r="X7" s="161"/>
      <c r="Y7" s="444">
        <f>W7-X7</f>
        <v>200</v>
      </c>
      <c r="Z7" s="168">
        <f t="shared" ref="Z7:AA22" si="8">+Q7+T7+W7</f>
        <v>600</v>
      </c>
      <c r="AA7" s="161">
        <f t="shared" si="8"/>
        <v>200</v>
      </c>
      <c r="AB7" s="403">
        <f>Z7-AA7</f>
        <v>400</v>
      </c>
      <c r="AC7" s="404">
        <f t="shared" ref="AC7:AD22" si="9">+E7+H7+K7+Q7+T7+W7</f>
        <v>1200</v>
      </c>
      <c r="AD7" s="161">
        <f t="shared" si="9"/>
        <v>800</v>
      </c>
      <c r="AE7" s="403">
        <f>AC7-AD7</f>
        <v>400</v>
      </c>
      <c r="AF7" s="161">
        <f>'[2]Proj#6+2'!$L10</f>
        <v>200</v>
      </c>
      <c r="AG7" s="161"/>
      <c r="AH7" s="462">
        <f>AF7-AG7</f>
        <v>200</v>
      </c>
      <c r="AI7" s="161">
        <f>'[2]Proj#6+2'!$M10</f>
        <v>200</v>
      </c>
      <c r="AJ7" s="161"/>
      <c r="AK7" s="462">
        <f>AI7-AJ7</f>
        <v>200</v>
      </c>
      <c r="AL7" s="161">
        <f>'[2]Proj#6+2'!$N10</f>
        <v>200</v>
      </c>
      <c r="AM7" s="161"/>
      <c r="AN7" s="444">
        <f>AL7-AM7</f>
        <v>200</v>
      </c>
      <c r="AO7" s="404">
        <f t="shared" ref="AO7:AP54" si="10">+AF7+AI7+AL7</f>
        <v>600</v>
      </c>
      <c r="AP7" s="161">
        <f t="shared" si="10"/>
        <v>0</v>
      </c>
      <c r="AQ7" s="403">
        <f>AO7-AP7</f>
        <v>600</v>
      </c>
      <c r="AR7" s="161">
        <f>'[2]Proj#6+2'!$O10</f>
        <v>200</v>
      </c>
      <c r="AS7" s="161"/>
      <c r="AT7" s="462">
        <f>AR7-AS7</f>
        <v>200</v>
      </c>
      <c r="AU7" s="161">
        <f>'[2]Proj#6+2'!$P10</f>
        <v>200</v>
      </c>
      <c r="AV7" s="161"/>
      <c r="AW7" s="448">
        <f>AU7-AV7</f>
        <v>200</v>
      </c>
      <c r="AX7" s="161">
        <f>'[2]Proj#6+2'!$Q10</f>
        <v>200</v>
      </c>
      <c r="AY7" s="161"/>
      <c r="AZ7" s="444">
        <f>AX7-AY7</f>
        <v>200</v>
      </c>
      <c r="BA7" s="496">
        <f t="shared" ref="BA7:BA54" si="11">+AR7+AU7+AX7</f>
        <v>600</v>
      </c>
      <c r="BB7" s="492">
        <f t="shared" ref="BB7:BB54" si="12">+AS7+AV7+AY7</f>
        <v>0</v>
      </c>
      <c r="BC7" s="364">
        <f>BA7-BB7</f>
        <v>600</v>
      </c>
      <c r="BD7" s="371">
        <f t="shared" ref="BD7:BD54" si="13">AF7+AI7+AL7+AR7+AU7+AX7</f>
        <v>1200</v>
      </c>
      <c r="BE7" s="372">
        <f t="shared" ref="BE7:BE54" si="14">+AG7+AJ7+AM7+AS7+AV7+AY7</f>
        <v>0</v>
      </c>
      <c r="BF7" s="372">
        <f>BD7-BE7</f>
        <v>1200</v>
      </c>
      <c r="BG7" s="371">
        <f t="shared" ref="BG7:BG54" si="15">+AC7+BD7</f>
        <v>2400</v>
      </c>
      <c r="BH7" s="372">
        <f t="shared" ref="BH7:BH54" si="16">+AD7+BE7</f>
        <v>800</v>
      </c>
      <c r="BI7" s="372">
        <f>BG7-BH7</f>
        <v>1600</v>
      </c>
      <c r="BJ7" s="436"/>
      <c r="BK7" s="160">
        <f>VLOOKUP($B7,Test!$A$69:$J$122,9,0)</f>
        <v>200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'[2]Proj#6+2'!$F11</f>
        <v>8178.14</v>
      </c>
      <c r="F8" s="161">
        <v>2401.2800000000002</v>
      </c>
      <c r="G8" s="448">
        <f t="shared" ref="G8:G54" si="17">E8-F8</f>
        <v>5776.8600000000006</v>
      </c>
      <c r="H8" s="476">
        <f>'[2]Proj#6+2'!$G11</f>
        <v>8234.94</v>
      </c>
      <c r="I8" s="161">
        <v>4497.6000000000004</v>
      </c>
      <c r="J8" s="448">
        <f t="shared" ref="J8:J54" si="18">H8-I8</f>
        <v>3737.34</v>
      </c>
      <c r="K8" s="476">
        <f>'[2]Proj#6+2'!$H11</f>
        <v>8227.43</v>
      </c>
      <c r="L8" s="161">
        <v>1638.74</v>
      </c>
      <c r="M8" s="444">
        <f t="shared" ref="M8:M54" si="19">K8-L8</f>
        <v>6588.6900000000005</v>
      </c>
      <c r="N8" s="404">
        <f t="shared" si="7"/>
        <v>24640.510000000002</v>
      </c>
      <c r="O8" s="161">
        <f t="shared" si="7"/>
        <v>8537.6200000000008</v>
      </c>
      <c r="P8" s="403">
        <f t="shared" ref="P8:P54" si="20">N8-O8</f>
        <v>16102.890000000001</v>
      </c>
      <c r="Q8" s="168">
        <f>'[2]Proj#6+2'!$I11</f>
        <v>7951.8549999999996</v>
      </c>
      <c r="R8" s="161">
        <v>3689.86</v>
      </c>
      <c r="S8" s="448">
        <f t="shared" ref="S8:S54" si="21">Q8-R8</f>
        <v>4261.994999999999</v>
      </c>
      <c r="T8" s="161">
        <f>'[2]Proj#6+2'!$J11</f>
        <v>7822.08</v>
      </c>
      <c r="U8" s="161"/>
      <c r="V8" s="448">
        <f t="shared" ref="V8:V54" si="22">T8-U8</f>
        <v>7822.08</v>
      </c>
      <c r="W8" s="161">
        <f>'[2]Proj#6+2'!$K11</f>
        <v>7819.08</v>
      </c>
      <c r="X8" s="161"/>
      <c r="Y8" s="444">
        <f t="shared" ref="Y8:Y54" si="23">W8-X8</f>
        <v>7819.08</v>
      </c>
      <c r="Z8" s="168">
        <f t="shared" si="8"/>
        <v>23593.014999999999</v>
      </c>
      <c r="AA8" s="161">
        <f t="shared" si="8"/>
        <v>3689.86</v>
      </c>
      <c r="AB8" s="403">
        <f t="shared" ref="AB8:AB54" si="24">Z8-AA8</f>
        <v>19903.154999999999</v>
      </c>
      <c r="AC8" s="404">
        <f t="shared" si="9"/>
        <v>48233.525000000001</v>
      </c>
      <c r="AD8" s="161">
        <f t="shared" si="9"/>
        <v>12227.480000000001</v>
      </c>
      <c r="AE8" s="403">
        <f t="shared" ref="AE8:AE54" si="25">AC8-AD8</f>
        <v>36006.044999999998</v>
      </c>
      <c r="AF8" s="161">
        <f>'[2]Proj#6+2'!$L11</f>
        <v>7693.62</v>
      </c>
      <c r="AG8" s="161"/>
      <c r="AH8" s="462">
        <f t="shared" ref="AH8:AH54" si="26">AF8-AG8</f>
        <v>7693.62</v>
      </c>
      <c r="AI8" s="161">
        <f>'[2]Proj#6+2'!$M11</f>
        <v>7724.8</v>
      </c>
      <c r="AJ8" s="161"/>
      <c r="AK8" s="462">
        <f t="shared" ref="AK8:AK54" si="27">AI8-AJ8</f>
        <v>7724.8</v>
      </c>
      <c r="AL8" s="161">
        <f>'[2]Proj#6+2'!$N11</f>
        <v>7746.6</v>
      </c>
      <c r="AM8" s="161"/>
      <c r="AN8" s="444">
        <f t="shared" ref="AN8:AN54" si="28">AL8-AM8</f>
        <v>7746.6</v>
      </c>
      <c r="AO8" s="404">
        <f t="shared" si="10"/>
        <v>23165.02</v>
      </c>
      <c r="AP8" s="161">
        <f t="shared" si="10"/>
        <v>0</v>
      </c>
      <c r="AQ8" s="403">
        <f t="shared" ref="AQ8:AQ54" si="29">AO8-AP8</f>
        <v>23165.02</v>
      </c>
      <c r="AR8" s="161">
        <f>'[2]Proj#6+2'!$O11</f>
        <v>7770.3850000000002</v>
      </c>
      <c r="AS8" s="161"/>
      <c r="AT8" s="462">
        <f t="shared" ref="AT8:AT54" si="30">AR8-AS8</f>
        <v>7770.3850000000002</v>
      </c>
      <c r="AU8" s="161">
        <f>'[2]Proj#6+2'!$P11</f>
        <v>7751.08</v>
      </c>
      <c r="AV8" s="161"/>
      <c r="AW8" s="448">
        <f t="shared" ref="AW8:AW54" si="31">AU8-AV8</f>
        <v>7751.08</v>
      </c>
      <c r="AX8" s="161">
        <f>'[2]Proj#6+2'!$Q11</f>
        <v>7825.2350000000006</v>
      </c>
      <c r="AY8" s="161"/>
      <c r="AZ8" s="444">
        <f t="shared" ref="AZ8:AZ54" si="32">AX8-AY8</f>
        <v>7825.2350000000006</v>
      </c>
      <c r="BA8" s="496">
        <f t="shared" si="11"/>
        <v>23346.7</v>
      </c>
      <c r="BB8" s="492">
        <f t="shared" si="12"/>
        <v>0</v>
      </c>
      <c r="BC8" s="364">
        <f t="shared" ref="BC8:BC54" si="33">BA8-BB8</f>
        <v>23346.7</v>
      </c>
      <c r="BD8" s="371">
        <f t="shared" si="13"/>
        <v>46511.72</v>
      </c>
      <c r="BE8" s="372">
        <f t="shared" si="14"/>
        <v>0</v>
      </c>
      <c r="BF8" s="372">
        <f t="shared" ref="BF8:BF54" si="34">BD8-BE8</f>
        <v>46511.72</v>
      </c>
      <c r="BG8" s="371">
        <f t="shared" si="15"/>
        <v>94745.244999999995</v>
      </c>
      <c r="BH8" s="372">
        <f t="shared" si="16"/>
        <v>12227.480000000001</v>
      </c>
      <c r="BI8" s="372">
        <f t="shared" ref="BI8:BI54" si="35">BG8-BH8</f>
        <v>82517.764999999999</v>
      </c>
      <c r="BJ8" s="436"/>
      <c r="BK8" s="160">
        <f>VLOOKUP($B8,Test!$A$69:$J$122,9,0)</f>
        <v>15054.63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'[2]Proj#6+2'!$F12</f>
        <v>5271.567</v>
      </c>
      <c r="F9" s="161">
        <v>3730.22</v>
      </c>
      <c r="G9" s="448">
        <f t="shared" si="17"/>
        <v>1541.3470000000002</v>
      </c>
      <c r="H9" s="476">
        <f>'[2]Proj#6+2'!$G12</f>
        <v>27.954499999999999</v>
      </c>
      <c r="I9" s="161">
        <v>20.37</v>
      </c>
      <c r="J9" s="448">
        <f t="shared" si="18"/>
        <v>7.5844999999999985</v>
      </c>
      <c r="K9" s="476">
        <f>'[2]Proj#6+2'!$H12</f>
        <v>36.357999999999997</v>
      </c>
      <c r="L9" s="161">
        <v>78.42</v>
      </c>
      <c r="M9" s="444">
        <f t="shared" si="19"/>
        <v>-42.062000000000005</v>
      </c>
      <c r="N9" s="404">
        <f t="shared" si="7"/>
        <v>5335.8795</v>
      </c>
      <c r="O9" s="161">
        <f t="shared" si="7"/>
        <v>3829.0099999999998</v>
      </c>
      <c r="P9" s="403">
        <f t="shared" si="20"/>
        <v>1506.8695000000002</v>
      </c>
      <c r="Q9" s="168">
        <f>'[2]Proj#6+2'!$I12</f>
        <v>33.099500000000006</v>
      </c>
      <c r="R9" s="161">
        <v>77.98</v>
      </c>
      <c r="S9" s="448">
        <f t="shared" si="21"/>
        <v>-44.880499999999998</v>
      </c>
      <c r="T9" s="161">
        <f>'[2]Proj#6+2'!$J12</f>
        <v>46.991</v>
      </c>
      <c r="U9" s="161"/>
      <c r="V9" s="448">
        <f t="shared" si="22"/>
        <v>46.991</v>
      </c>
      <c r="W9" s="161">
        <f>'[2]Proj#6+2'!$K12</f>
        <v>1723.232</v>
      </c>
      <c r="X9" s="161"/>
      <c r="Y9" s="444">
        <f t="shared" si="23"/>
        <v>1723.232</v>
      </c>
      <c r="Z9" s="168">
        <f t="shared" si="8"/>
        <v>1803.3225</v>
      </c>
      <c r="AA9" s="161">
        <f t="shared" si="8"/>
        <v>77.98</v>
      </c>
      <c r="AB9" s="403">
        <f t="shared" si="24"/>
        <v>1725.3425</v>
      </c>
      <c r="AC9" s="404">
        <f t="shared" si="9"/>
        <v>7139.2020000000002</v>
      </c>
      <c r="AD9" s="161">
        <f t="shared" si="9"/>
        <v>3906.99</v>
      </c>
      <c r="AE9" s="403">
        <f t="shared" si="25"/>
        <v>3232.2120000000004</v>
      </c>
      <c r="AF9" s="161">
        <f>'[2]Proj#6+2'!$L12</f>
        <v>42.189</v>
      </c>
      <c r="AG9" s="161"/>
      <c r="AH9" s="462">
        <f t="shared" si="26"/>
        <v>42.189</v>
      </c>
      <c r="AI9" s="161">
        <f>'[2]Proj#6+2'!$M12</f>
        <v>37.558499999999995</v>
      </c>
      <c r="AJ9" s="161"/>
      <c r="AK9" s="462">
        <f t="shared" si="27"/>
        <v>37.558499999999995</v>
      </c>
      <c r="AL9" s="161">
        <f>'[2]Proj#6+2'!$N12</f>
        <v>27.44</v>
      </c>
      <c r="AM9" s="161"/>
      <c r="AN9" s="444">
        <f t="shared" si="28"/>
        <v>27.44</v>
      </c>
      <c r="AO9" s="404">
        <f t="shared" si="10"/>
        <v>107.1875</v>
      </c>
      <c r="AP9" s="161">
        <f t="shared" si="10"/>
        <v>0</v>
      </c>
      <c r="AQ9" s="403">
        <f t="shared" si="29"/>
        <v>107.1875</v>
      </c>
      <c r="AR9" s="161">
        <f>'[2]Proj#6+2'!$O12</f>
        <v>0</v>
      </c>
      <c r="AS9" s="161"/>
      <c r="AT9" s="462">
        <f t="shared" si="30"/>
        <v>0</v>
      </c>
      <c r="AU9" s="161">
        <f>'[2]Proj#6+2'!$P12</f>
        <v>7.8890000000000002</v>
      </c>
      <c r="AV9" s="161"/>
      <c r="AW9" s="448">
        <f t="shared" si="31"/>
        <v>7.8890000000000002</v>
      </c>
      <c r="AX9" s="161">
        <f>'[2]Proj#6+2'!$Q12</f>
        <v>1743.4690000000001</v>
      </c>
      <c r="AY9" s="161"/>
      <c r="AZ9" s="444">
        <f t="shared" si="32"/>
        <v>1743.4690000000001</v>
      </c>
      <c r="BA9" s="496">
        <f t="shared" si="11"/>
        <v>1751.3579999999999</v>
      </c>
      <c r="BB9" s="492">
        <f t="shared" si="12"/>
        <v>0</v>
      </c>
      <c r="BC9" s="364">
        <f t="shared" si="33"/>
        <v>1751.3579999999999</v>
      </c>
      <c r="BD9" s="371">
        <f t="shared" si="13"/>
        <v>1858.5454999999999</v>
      </c>
      <c r="BE9" s="372">
        <f t="shared" si="14"/>
        <v>0</v>
      </c>
      <c r="BF9" s="372">
        <f t="shared" si="34"/>
        <v>1858.5454999999999</v>
      </c>
      <c r="BG9" s="371">
        <f t="shared" si="15"/>
        <v>8997.7474999999995</v>
      </c>
      <c r="BH9" s="372">
        <f t="shared" si="16"/>
        <v>3906.99</v>
      </c>
      <c r="BI9" s="372">
        <f t="shared" si="35"/>
        <v>5090.7574999999997</v>
      </c>
      <c r="BJ9" s="436"/>
      <c r="BK9" s="160">
        <f>VLOOKUP($B9,Test!$A$69:$J$122,9,0)</f>
        <v>64.209999999999994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'[2]Proj#6+2'!$F13</f>
        <v>0</v>
      </c>
      <c r="F10" s="161">
        <v>1.28</v>
      </c>
      <c r="G10" s="448">
        <f t="shared" si="17"/>
        <v>-1.28</v>
      </c>
      <c r="H10" s="476">
        <f>'[2]Proj#6+2'!$G13</f>
        <v>0</v>
      </c>
      <c r="I10" s="161">
        <v>8.4</v>
      </c>
      <c r="J10" s="448">
        <f t="shared" si="18"/>
        <v>-8.4</v>
      </c>
      <c r="K10" s="476">
        <f>'[2]Proj#6+2'!$H13</f>
        <v>8216.4</v>
      </c>
      <c r="L10" s="161">
        <v>611.85</v>
      </c>
      <c r="M10" s="444">
        <f t="shared" si="19"/>
        <v>7604.5499999999993</v>
      </c>
      <c r="N10" s="404">
        <f t="shared" si="7"/>
        <v>8216.4</v>
      </c>
      <c r="O10" s="161">
        <f t="shared" si="7"/>
        <v>621.53</v>
      </c>
      <c r="P10" s="403">
        <f t="shared" si="20"/>
        <v>7594.87</v>
      </c>
      <c r="Q10" s="168">
        <f>'[2]Proj#6+2'!$I13</f>
        <v>0</v>
      </c>
      <c r="R10" s="161"/>
      <c r="S10" s="448">
        <f t="shared" si="21"/>
        <v>0</v>
      </c>
      <c r="T10" s="161">
        <f>'[2]Proj#6+2'!$J13</f>
        <v>0</v>
      </c>
      <c r="U10" s="161"/>
      <c r="V10" s="448">
        <f t="shared" si="22"/>
        <v>0</v>
      </c>
      <c r="W10" s="161">
        <f>'[2]Proj#6+2'!$K13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8216.4</v>
      </c>
      <c r="AD10" s="161">
        <f t="shared" si="9"/>
        <v>621.53</v>
      </c>
      <c r="AE10" s="403">
        <f t="shared" si="25"/>
        <v>7594.87</v>
      </c>
      <c r="AF10" s="161">
        <f>'[2]Proj#6+2'!$L13</f>
        <v>0</v>
      </c>
      <c r="AG10" s="161"/>
      <c r="AH10" s="462">
        <f t="shared" si="26"/>
        <v>0</v>
      </c>
      <c r="AI10" s="161">
        <f>'[2]Proj#6+2'!$M13</f>
        <v>0</v>
      </c>
      <c r="AJ10" s="161"/>
      <c r="AK10" s="462">
        <f t="shared" si="27"/>
        <v>0</v>
      </c>
      <c r="AL10" s="161">
        <f>'[2]Proj#6+2'!$N13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'[2]Proj#6+2'!$O13</f>
        <v>0</v>
      </c>
      <c r="AS10" s="161"/>
      <c r="AT10" s="462">
        <f t="shared" si="30"/>
        <v>0</v>
      </c>
      <c r="AU10" s="161">
        <f>'[2]Proj#6+2'!$P13</f>
        <v>0</v>
      </c>
      <c r="AV10" s="161"/>
      <c r="AW10" s="448">
        <f t="shared" si="31"/>
        <v>0</v>
      </c>
      <c r="AX10" s="161">
        <f>'[2]Proj#6+2'!$Q13</f>
        <v>12084.3415</v>
      </c>
      <c r="AY10" s="161"/>
      <c r="AZ10" s="444">
        <f t="shared" si="32"/>
        <v>12084.3415</v>
      </c>
      <c r="BA10" s="496">
        <f t="shared" si="11"/>
        <v>12084.3415</v>
      </c>
      <c r="BB10" s="492">
        <f t="shared" si="12"/>
        <v>0</v>
      </c>
      <c r="BC10" s="364">
        <f t="shared" si="33"/>
        <v>12084.3415</v>
      </c>
      <c r="BD10" s="371">
        <f t="shared" si="13"/>
        <v>12084.3415</v>
      </c>
      <c r="BE10" s="372">
        <f t="shared" si="14"/>
        <v>0</v>
      </c>
      <c r="BF10" s="372">
        <f t="shared" si="34"/>
        <v>12084.3415</v>
      </c>
      <c r="BG10" s="371">
        <f t="shared" si="15"/>
        <v>20300.7415</v>
      </c>
      <c r="BH10" s="372">
        <f t="shared" si="16"/>
        <v>621.53</v>
      </c>
      <c r="BI10" s="372">
        <f t="shared" si="35"/>
        <v>19679.211500000001</v>
      </c>
      <c r="BJ10" s="436"/>
      <c r="BK10" s="160">
        <f>VLOOKUP($B10,Test!$A$69:$J$122,9,0)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'[2]Proj#6+2'!$F14</f>
        <v>0</v>
      </c>
      <c r="F11" s="161"/>
      <c r="G11" s="448">
        <f t="shared" si="17"/>
        <v>0</v>
      </c>
      <c r="H11" s="476">
        <f>'[2]Proj#6+2'!$G14</f>
        <v>0</v>
      </c>
      <c r="I11" s="161"/>
      <c r="J11" s="448">
        <f t="shared" si="18"/>
        <v>0</v>
      </c>
      <c r="K11" s="476">
        <f>'[2]Proj#6+2'!$H14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'[2]Proj#6+2'!$I14</f>
        <v>0</v>
      </c>
      <c r="R11" s="161"/>
      <c r="S11" s="448">
        <f t="shared" si="21"/>
        <v>0</v>
      </c>
      <c r="T11" s="161">
        <f>'[2]Proj#6+2'!$J14</f>
        <v>0</v>
      </c>
      <c r="U11" s="161"/>
      <c r="V11" s="448">
        <f t="shared" si="22"/>
        <v>0</v>
      </c>
      <c r="W11" s="161">
        <f>'[2]Proj#6+2'!$K14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'[2]Proj#6+2'!$L14</f>
        <v>0</v>
      </c>
      <c r="AG11" s="161"/>
      <c r="AH11" s="462">
        <f t="shared" si="26"/>
        <v>0</v>
      </c>
      <c r="AI11" s="161">
        <f>'[2]Proj#6+2'!$M14</f>
        <v>0</v>
      </c>
      <c r="AJ11" s="161"/>
      <c r="AK11" s="462">
        <f t="shared" si="27"/>
        <v>0</v>
      </c>
      <c r="AL11" s="161">
        <f>'[2]Proj#6+2'!$N14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'[2]Proj#6+2'!$O14</f>
        <v>0</v>
      </c>
      <c r="AS11" s="161"/>
      <c r="AT11" s="462">
        <f t="shared" si="30"/>
        <v>0</v>
      </c>
      <c r="AU11" s="161">
        <f>'[2]Proj#6+2'!$P14</f>
        <v>0</v>
      </c>
      <c r="AV11" s="161"/>
      <c r="AW11" s="448">
        <f t="shared" si="31"/>
        <v>0</v>
      </c>
      <c r="AX11" s="161">
        <f>'[2]Proj#6+2'!$Q14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VLOOKUP($B11,Test!$A$69:$J$122,9,0)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'[2]Proj#6+2'!$F15</f>
        <v>6094</v>
      </c>
      <c r="F12" s="161">
        <v>6094</v>
      </c>
      <c r="G12" s="448">
        <f t="shared" si="17"/>
        <v>0</v>
      </c>
      <c r="H12" s="476">
        <f>'[2]Proj#6+2'!$G15</f>
        <v>5701.2000000000007</v>
      </c>
      <c r="I12" s="161">
        <v>5701.2</v>
      </c>
      <c r="J12" s="448">
        <f t="shared" si="18"/>
        <v>0</v>
      </c>
      <c r="K12" s="476">
        <f>'[2]Proj#6+2'!$H15</f>
        <v>6094</v>
      </c>
      <c r="L12" s="161">
        <v>7611.55</v>
      </c>
      <c r="M12" s="444">
        <f t="shared" si="19"/>
        <v>-1517.5500000000002</v>
      </c>
      <c r="N12" s="404">
        <f t="shared" si="7"/>
        <v>17889.2</v>
      </c>
      <c r="O12" s="161">
        <f t="shared" si="7"/>
        <v>19406.75</v>
      </c>
      <c r="P12" s="403">
        <f t="shared" si="20"/>
        <v>-1517.5499999999993</v>
      </c>
      <c r="Q12" s="168">
        <f>'[2]Proj#6+2'!$I15</f>
        <v>5963</v>
      </c>
      <c r="R12" s="161">
        <v>5963</v>
      </c>
      <c r="S12" s="448">
        <f t="shared" si="21"/>
        <v>0</v>
      </c>
      <c r="T12" s="161">
        <f>'[2]Proj#6+2'!$J15</f>
        <v>6161.9500000000007</v>
      </c>
      <c r="U12" s="161"/>
      <c r="V12" s="448">
        <f t="shared" si="22"/>
        <v>6161.9500000000007</v>
      </c>
      <c r="W12" s="161">
        <f>'[2]Proj#6+2'!$K15</f>
        <v>5963</v>
      </c>
      <c r="X12" s="161"/>
      <c r="Y12" s="444">
        <f t="shared" si="23"/>
        <v>5963</v>
      </c>
      <c r="Z12" s="168">
        <f t="shared" si="8"/>
        <v>18087.95</v>
      </c>
      <c r="AA12" s="161">
        <f t="shared" si="8"/>
        <v>5963</v>
      </c>
      <c r="AB12" s="403">
        <f t="shared" si="24"/>
        <v>12124.95</v>
      </c>
      <c r="AC12" s="404">
        <f t="shared" si="9"/>
        <v>35977.15</v>
      </c>
      <c r="AD12" s="161">
        <f t="shared" si="9"/>
        <v>25369.75</v>
      </c>
      <c r="AE12" s="403">
        <f t="shared" si="25"/>
        <v>10607.400000000001</v>
      </c>
      <c r="AF12" s="161">
        <f>'[2]Proj#6+2'!$L15</f>
        <v>6162</v>
      </c>
      <c r="AG12" s="161"/>
      <c r="AH12" s="462">
        <f t="shared" si="26"/>
        <v>6162</v>
      </c>
      <c r="AI12" s="161">
        <f>'[2]Proj#6+2'!$M15</f>
        <v>6162</v>
      </c>
      <c r="AJ12" s="161"/>
      <c r="AK12" s="462">
        <f t="shared" si="27"/>
        <v>6162</v>
      </c>
      <c r="AL12" s="161">
        <f>'[2]Proj#6+2'!$N15</f>
        <v>5962.75</v>
      </c>
      <c r="AM12" s="161"/>
      <c r="AN12" s="444">
        <f t="shared" si="28"/>
        <v>5962.75</v>
      </c>
      <c r="AO12" s="404">
        <f t="shared" si="10"/>
        <v>18286.75</v>
      </c>
      <c r="AP12" s="161">
        <f t="shared" si="10"/>
        <v>0</v>
      </c>
      <c r="AQ12" s="403">
        <f t="shared" si="29"/>
        <v>18286.75</v>
      </c>
      <c r="AR12" s="161">
        <f>'[2]Proj#6+2'!$O15</f>
        <v>6162</v>
      </c>
      <c r="AS12" s="161"/>
      <c r="AT12" s="462">
        <f t="shared" si="30"/>
        <v>6162</v>
      </c>
      <c r="AU12" s="161">
        <f>'[2]Proj#6+2'!$P15</f>
        <v>5962.4500000000007</v>
      </c>
      <c r="AV12" s="161"/>
      <c r="AW12" s="448">
        <f t="shared" si="31"/>
        <v>5962.4500000000007</v>
      </c>
      <c r="AX12" s="161">
        <f>'[2]Proj#6+2'!$Q15</f>
        <v>6162</v>
      </c>
      <c r="AY12" s="161"/>
      <c r="AZ12" s="444">
        <f t="shared" si="32"/>
        <v>6162</v>
      </c>
      <c r="BA12" s="496">
        <f t="shared" si="11"/>
        <v>18286.45</v>
      </c>
      <c r="BB12" s="492">
        <f t="shared" si="12"/>
        <v>0</v>
      </c>
      <c r="BC12" s="364">
        <f t="shared" si="33"/>
        <v>18286.45</v>
      </c>
      <c r="BD12" s="371">
        <f t="shared" si="13"/>
        <v>36573.199999999997</v>
      </c>
      <c r="BE12" s="372">
        <f t="shared" si="14"/>
        <v>0</v>
      </c>
      <c r="BF12" s="372">
        <f t="shared" si="34"/>
        <v>36573.199999999997</v>
      </c>
      <c r="BG12" s="371">
        <f t="shared" si="15"/>
        <v>72550.350000000006</v>
      </c>
      <c r="BH12" s="372">
        <f t="shared" si="16"/>
        <v>25369.75</v>
      </c>
      <c r="BI12" s="372">
        <f t="shared" si="35"/>
        <v>47180.600000000006</v>
      </c>
      <c r="BJ12" s="436"/>
      <c r="BK12" s="160">
        <f>VLOOKUP($B12,Test!$A$69:$J$122,9,0)</f>
        <v>7884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'[2]Proj#6+2'!$F16</f>
        <v>0</v>
      </c>
      <c r="F13" s="161"/>
      <c r="G13" s="448">
        <f t="shared" si="17"/>
        <v>0</v>
      </c>
      <c r="H13" s="476">
        <f>'[2]Proj#6+2'!$G16</f>
        <v>0</v>
      </c>
      <c r="I13" s="161"/>
      <c r="J13" s="448">
        <f t="shared" si="18"/>
        <v>0</v>
      </c>
      <c r="K13" s="476">
        <f>'[2]Proj#6+2'!$H16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'[2]Proj#6+2'!$I16</f>
        <v>0</v>
      </c>
      <c r="R13" s="161"/>
      <c r="S13" s="448">
        <f t="shared" si="21"/>
        <v>0</v>
      </c>
      <c r="T13" s="161">
        <f>'[2]Proj#6+2'!$J16</f>
        <v>0</v>
      </c>
      <c r="U13" s="161"/>
      <c r="V13" s="448">
        <f t="shared" si="22"/>
        <v>0</v>
      </c>
      <c r="W13" s="161">
        <f>'[2]Proj#6+2'!$K16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'[2]Proj#6+2'!$L16</f>
        <v>0</v>
      </c>
      <c r="AG13" s="161"/>
      <c r="AH13" s="462">
        <f t="shared" si="26"/>
        <v>0</v>
      </c>
      <c r="AI13" s="161">
        <f>'[2]Proj#6+2'!$M16</f>
        <v>0</v>
      </c>
      <c r="AJ13" s="161"/>
      <c r="AK13" s="462">
        <f t="shared" si="27"/>
        <v>0</v>
      </c>
      <c r="AL13" s="161">
        <f>'[2]Proj#6+2'!$N16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'[2]Proj#6+2'!$O16</f>
        <v>0</v>
      </c>
      <c r="AS13" s="161"/>
      <c r="AT13" s="462">
        <f t="shared" si="30"/>
        <v>0</v>
      </c>
      <c r="AU13" s="161">
        <f>'[2]Proj#6+2'!$P16</f>
        <v>0</v>
      </c>
      <c r="AV13" s="161"/>
      <c r="AW13" s="448">
        <f t="shared" si="31"/>
        <v>0</v>
      </c>
      <c r="AX13" s="161">
        <f>'[2]Proj#6+2'!$Q16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VLOOKUP($B13,Test!$A$69:$J$122,9,0)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'[2]Proj#6+2'!$F17</f>
        <v>81063.392462945689</v>
      </c>
      <c r="F14" s="161">
        <v>7767.34</v>
      </c>
      <c r="G14" s="448">
        <f t="shared" si="17"/>
        <v>73296.052462945692</v>
      </c>
      <c r="H14" s="476">
        <f>'[2]Proj#6+2'!$G17</f>
        <v>36554.010462945698</v>
      </c>
      <c r="I14" s="161">
        <v>16325.63</v>
      </c>
      <c r="J14" s="448">
        <f t="shared" si="18"/>
        <v>20228.380462945701</v>
      </c>
      <c r="K14" s="476">
        <f>'[2]Proj#6+2'!$H17</f>
        <v>55182.332462945691</v>
      </c>
      <c r="L14" s="161">
        <v>4720.68</v>
      </c>
      <c r="M14" s="444">
        <f t="shared" si="19"/>
        <v>50461.652462945691</v>
      </c>
      <c r="N14" s="404">
        <f t="shared" si="7"/>
        <v>172799.73538883709</v>
      </c>
      <c r="O14" s="161">
        <f t="shared" si="7"/>
        <v>28813.65</v>
      </c>
      <c r="P14" s="403">
        <f t="shared" si="20"/>
        <v>143986.08538883709</v>
      </c>
      <c r="Q14" s="168">
        <f>'[2]Proj#6+2'!$I17</f>
        <v>73291.899276443699</v>
      </c>
      <c r="R14" s="161">
        <v>11552.53</v>
      </c>
      <c r="S14" s="448">
        <f t="shared" si="21"/>
        <v>61739.3692764437</v>
      </c>
      <c r="T14" s="161">
        <f>'[2]Proj#6+2'!$J17</f>
        <v>84895.629310888136</v>
      </c>
      <c r="U14" s="161"/>
      <c r="V14" s="448">
        <f t="shared" si="22"/>
        <v>84895.629310888136</v>
      </c>
      <c r="W14" s="161">
        <f>'[2]Proj#6+2'!$K17</f>
        <v>28888.572328110364</v>
      </c>
      <c r="X14" s="161"/>
      <c r="Y14" s="444">
        <f t="shared" si="23"/>
        <v>28888.572328110364</v>
      </c>
      <c r="Z14" s="168">
        <f t="shared" si="8"/>
        <v>187076.10091544219</v>
      </c>
      <c r="AA14" s="161">
        <f t="shared" si="8"/>
        <v>11552.53</v>
      </c>
      <c r="AB14" s="403">
        <f t="shared" si="24"/>
        <v>175523.57091544219</v>
      </c>
      <c r="AC14" s="404">
        <f t="shared" si="9"/>
        <v>359875.83630427928</v>
      </c>
      <c r="AD14" s="161">
        <f t="shared" si="9"/>
        <v>40366.18</v>
      </c>
      <c r="AE14" s="403">
        <f t="shared" si="25"/>
        <v>319509.65630427928</v>
      </c>
      <c r="AF14" s="161">
        <f>'[2]Proj#6+2'!$L17</f>
        <v>52862.947701305267</v>
      </c>
      <c r="AG14" s="161"/>
      <c r="AH14" s="462">
        <f t="shared" si="26"/>
        <v>52862.947701305267</v>
      </c>
      <c r="AI14" s="161">
        <f>'[2]Proj#6+2'!$M17</f>
        <v>48767.354718527495</v>
      </c>
      <c r="AJ14" s="161"/>
      <c r="AK14" s="462">
        <f t="shared" si="27"/>
        <v>48767.354718527495</v>
      </c>
      <c r="AL14" s="161">
        <f>'[2]Proj#6+2'!$N17</f>
        <v>42892.940815749716</v>
      </c>
      <c r="AM14" s="161"/>
      <c r="AN14" s="444">
        <f t="shared" si="28"/>
        <v>42892.940815749716</v>
      </c>
      <c r="AO14" s="404">
        <f t="shared" si="10"/>
        <v>144523.24323558249</v>
      </c>
      <c r="AP14" s="161">
        <f t="shared" si="10"/>
        <v>0</v>
      </c>
      <c r="AQ14" s="403">
        <f t="shared" si="29"/>
        <v>144523.24323558249</v>
      </c>
      <c r="AR14" s="161">
        <f>'[2]Proj#6+2'!$O17</f>
        <v>32985.682715925534</v>
      </c>
      <c r="AS14" s="161"/>
      <c r="AT14" s="462">
        <f t="shared" si="30"/>
        <v>32985.682715925534</v>
      </c>
      <c r="AU14" s="161">
        <f>'[2]Proj#6+2'!$P17</f>
        <v>28507.778715925535</v>
      </c>
      <c r="AV14" s="161"/>
      <c r="AW14" s="448">
        <f t="shared" si="31"/>
        <v>28507.778715925535</v>
      </c>
      <c r="AX14" s="161">
        <f>'[2]Proj#6+2'!$Q17</f>
        <v>29774.342715925533</v>
      </c>
      <c r="AY14" s="161"/>
      <c r="AZ14" s="444">
        <f t="shared" si="32"/>
        <v>29774.342715925533</v>
      </c>
      <c r="BA14" s="496">
        <f t="shared" si="11"/>
        <v>91267.804147776609</v>
      </c>
      <c r="BB14" s="492">
        <f t="shared" si="12"/>
        <v>0</v>
      </c>
      <c r="BC14" s="364">
        <f t="shared" si="33"/>
        <v>91267.804147776609</v>
      </c>
      <c r="BD14" s="371">
        <f t="shared" si="13"/>
        <v>235791.04738335908</v>
      </c>
      <c r="BE14" s="372">
        <f t="shared" si="14"/>
        <v>0</v>
      </c>
      <c r="BF14" s="372">
        <f t="shared" si="34"/>
        <v>235791.04738335908</v>
      </c>
      <c r="BG14" s="371">
        <f t="shared" si="15"/>
        <v>595666.88368763833</v>
      </c>
      <c r="BH14" s="372">
        <f t="shared" si="16"/>
        <v>40366.18</v>
      </c>
      <c r="BI14" s="372">
        <f t="shared" si="35"/>
        <v>555300.70368763828</v>
      </c>
      <c r="BJ14" s="436"/>
      <c r="BK14" s="160">
        <f>VLOOKUP($B14,Test!$A$69:$J$122,9,0)</f>
        <v>76145.13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'[2]Proj#6+2'!$F18</f>
        <v>39740.807318395724</v>
      </c>
      <c r="F15" s="161">
        <v>15826.76</v>
      </c>
      <c r="G15" s="448">
        <f t="shared" si="17"/>
        <v>23914.047318395722</v>
      </c>
      <c r="H15" s="476">
        <f>'[2]Proj#6+2'!$G18</f>
        <v>39740.807318395724</v>
      </c>
      <c r="I15" s="161">
        <v>11541.24</v>
      </c>
      <c r="J15" s="448">
        <f t="shared" si="18"/>
        <v>28199.567318395726</v>
      </c>
      <c r="K15" s="476">
        <f>'[2]Proj#6+2'!$H18</f>
        <v>41314.907318395723</v>
      </c>
      <c r="L15" s="161">
        <v>43380.53</v>
      </c>
      <c r="M15" s="444">
        <f t="shared" si="19"/>
        <v>-2065.6226816042763</v>
      </c>
      <c r="N15" s="404">
        <f t="shared" si="7"/>
        <v>120796.52195518717</v>
      </c>
      <c r="O15" s="161">
        <f t="shared" si="7"/>
        <v>70748.53</v>
      </c>
      <c r="P15" s="403">
        <f t="shared" si="20"/>
        <v>50047.991955187172</v>
      </c>
      <c r="Q15" s="168">
        <f>'[2]Proj#6+2'!$I18</f>
        <v>34622.308205152993</v>
      </c>
      <c r="R15" s="161">
        <v>54593.08</v>
      </c>
      <c r="S15" s="448">
        <f t="shared" si="21"/>
        <v>-19970.771794847009</v>
      </c>
      <c r="T15" s="161">
        <f>'[2]Proj#6+2'!$J18</f>
        <v>34808.51086474894</v>
      </c>
      <c r="U15" s="161"/>
      <c r="V15" s="448">
        <f t="shared" si="22"/>
        <v>34808.51086474894</v>
      </c>
      <c r="W15" s="161">
        <f>'[2]Proj#6+2'!$K18</f>
        <v>35477.710806762887</v>
      </c>
      <c r="X15" s="161"/>
      <c r="Y15" s="444">
        <f t="shared" si="23"/>
        <v>35477.710806762887</v>
      </c>
      <c r="Z15" s="168">
        <f t="shared" si="8"/>
        <v>104908.52987666482</v>
      </c>
      <c r="AA15" s="161">
        <f t="shared" si="8"/>
        <v>54593.08</v>
      </c>
      <c r="AB15" s="403">
        <f t="shared" si="24"/>
        <v>50315.449876664818</v>
      </c>
      <c r="AC15" s="404">
        <f t="shared" si="9"/>
        <v>225705.051831852</v>
      </c>
      <c r="AD15" s="161">
        <f t="shared" si="9"/>
        <v>125341.61</v>
      </c>
      <c r="AE15" s="403">
        <f t="shared" si="25"/>
        <v>100363.441831852</v>
      </c>
      <c r="AF15" s="161">
        <f>'[2]Proj#6+2'!$L18</f>
        <v>33182.411590608666</v>
      </c>
      <c r="AG15" s="161"/>
      <c r="AH15" s="462">
        <f t="shared" si="26"/>
        <v>33182.411590608666</v>
      </c>
      <c r="AI15" s="161">
        <f>'[2]Proj#6+2'!$M18</f>
        <v>33038.844362898752</v>
      </c>
      <c r="AJ15" s="161"/>
      <c r="AK15" s="462">
        <f t="shared" si="27"/>
        <v>33038.844362898752</v>
      </c>
      <c r="AL15" s="161">
        <f>'[2]Proj#6+2'!$N18</f>
        <v>33360.828201212287</v>
      </c>
      <c r="AM15" s="161"/>
      <c r="AN15" s="444">
        <f t="shared" si="28"/>
        <v>33360.828201212287</v>
      </c>
      <c r="AO15" s="404">
        <f t="shared" si="10"/>
        <v>99582.084154719691</v>
      </c>
      <c r="AP15" s="161">
        <f t="shared" si="10"/>
        <v>0</v>
      </c>
      <c r="AQ15" s="403">
        <f t="shared" si="29"/>
        <v>99582.084154719691</v>
      </c>
      <c r="AR15" s="161">
        <f>'[2]Proj#6+2'!$O18</f>
        <v>33485.740834138538</v>
      </c>
      <c r="AS15" s="161"/>
      <c r="AT15" s="462">
        <f t="shared" si="30"/>
        <v>33485.740834138538</v>
      </c>
      <c r="AU15" s="161">
        <f>'[2]Proj#6+2'!$P18</f>
        <v>33485.740834138538</v>
      </c>
      <c r="AV15" s="161"/>
      <c r="AW15" s="448">
        <f t="shared" si="31"/>
        <v>33485.740834138538</v>
      </c>
      <c r="AX15" s="161">
        <f>'[2]Proj#6+2'!$Q18</f>
        <v>33410.966134138536</v>
      </c>
      <c r="AY15" s="161"/>
      <c r="AZ15" s="444">
        <f t="shared" si="32"/>
        <v>33410.966134138536</v>
      </c>
      <c r="BA15" s="496">
        <f t="shared" si="11"/>
        <v>100382.44780241561</v>
      </c>
      <c r="BB15" s="492">
        <f t="shared" si="12"/>
        <v>0</v>
      </c>
      <c r="BC15" s="364">
        <f t="shared" si="33"/>
        <v>100382.44780241561</v>
      </c>
      <c r="BD15" s="371">
        <f t="shared" si="13"/>
        <v>199964.5319571353</v>
      </c>
      <c r="BE15" s="372">
        <f t="shared" si="14"/>
        <v>0</v>
      </c>
      <c r="BF15" s="372">
        <f t="shared" si="34"/>
        <v>199964.5319571353</v>
      </c>
      <c r="BG15" s="371">
        <f t="shared" si="15"/>
        <v>425669.58378898731</v>
      </c>
      <c r="BH15" s="372">
        <f t="shared" si="16"/>
        <v>125341.61</v>
      </c>
      <c r="BI15" s="372">
        <f t="shared" si="35"/>
        <v>300327.97378898732</v>
      </c>
      <c r="BJ15" s="436"/>
      <c r="BK15" s="160">
        <f>VLOOKUP($B15,Test!$A$69:$J$122,9,0)</f>
        <v>64296.160000000003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'[2]Proj#6+2'!$F19</f>
        <v>7080</v>
      </c>
      <c r="F16" s="161">
        <v>11526.66</v>
      </c>
      <c r="G16" s="448">
        <f t="shared" si="17"/>
        <v>-4446.66</v>
      </c>
      <c r="H16" s="476">
        <f>'[2]Proj#6+2'!$G19</f>
        <v>7080</v>
      </c>
      <c r="I16" s="161">
        <v>11727.68</v>
      </c>
      <c r="J16" s="448">
        <f t="shared" si="18"/>
        <v>-4647.68</v>
      </c>
      <c r="K16" s="476">
        <f>'[2]Proj#6+2'!$H19</f>
        <v>7080</v>
      </c>
      <c r="L16" s="161">
        <v>12285.09</v>
      </c>
      <c r="M16" s="444">
        <f t="shared" si="19"/>
        <v>-5205.09</v>
      </c>
      <c r="N16" s="404">
        <f t="shared" si="7"/>
        <v>21240</v>
      </c>
      <c r="O16" s="161">
        <f t="shared" si="7"/>
        <v>35539.43</v>
      </c>
      <c r="P16" s="403">
        <f t="shared" si="20"/>
        <v>-14299.43</v>
      </c>
      <c r="Q16" s="168">
        <f>'[2]Proj#6+2'!$I19</f>
        <v>6087</v>
      </c>
      <c r="R16" s="161">
        <v>11114.55</v>
      </c>
      <c r="S16" s="448">
        <f t="shared" si="21"/>
        <v>-5027.5499999999993</v>
      </c>
      <c r="T16" s="161">
        <f>'[2]Proj#6+2'!$J19</f>
        <v>6087</v>
      </c>
      <c r="U16" s="161"/>
      <c r="V16" s="448">
        <f t="shared" si="22"/>
        <v>6087</v>
      </c>
      <c r="W16" s="161">
        <f>'[2]Proj#6+2'!$K19</f>
        <v>6087</v>
      </c>
      <c r="X16" s="161"/>
      <c r="Y16" s="444">
        <f t="shared" si="23"/>
        <v>6087</v>
      </c>
      <c r="Z16" s="168">
        <f t="shared" si="8"/>
        <v>18261</v>
      </c>
      <c r="AA16" s="161">
        <f t="shared" si="8"/>
        <v>11114.55</v>
      </c>
      <c r="AB16" s="403">
        <f t="shared" si="24"/>
        <v>7146.4500000000007</v>
      </c>
      <c r="AC16" s="404">
        <f t="shared" si="9"/>
        <v>39501</v>
      </c>
      <c r="AD16" s="161">
        <f t="shared" si="9"/>
        <v>46653.979999999996</v>
      </c>
      <c r="AE16" s="403">
        <f t="shared" si="25"/>
        <v>-7152.9799999999959</v>
      </c>
      <c r="AF16" s="161">
        <f>'[2]Proj#6+2'!$L19</f>
        <v>6139</v>
      </c>
      <c r="AG16" s="161"/>
      <c r="AH16" s="462">
        <f t="shared" si="26"/>
        <v>6139</v>
      </c>
      <c r="AI16" s="161">
        <f>'[2]Proj#6+2'!$M19</f>
        <v>6139</v>
      </c>
      <c r="AJ16" s="161"/>
      <c r="AK16" s="462">
        <f t="shared" si="27"/>
        <v>6139</v>
      </c>
      <c r="AL16" s="161">
        <f>'[2]Proj#6+2'!$N19</f>
        <v>6139</v>
      </c>
      <c r="AM16" s="161"/>
      <c r="AN16" s="444">
        <f t="shared" si="28"/>
        <v>6139</v>
      </c>
      <c r="AO16" s="404">
        <f t="shared" si="10"/>
        <v>18417</v>
      </c>
      <c r="AP16" s="161">
        <f t="shared" si="10"/>
        <v>0</v>
      </c>
      <c r="AQ16" s="403">
        <f t="shared" si="29"/>
        <v>18417</v>
      </c>
      <c r="AR16" s="161">
        <f>'[2]Proj#6+2'!$O19</f>
        <v>6384</v>
      </c>
      <c r="AS16" s="161"/>
      <c r="AT16" s="462">
        <f t="shared" si="30"/>
        <v>6384</v>
      </c>
      <c r="AU16" s="161">
        <f>'[2]Proj#6+2'!$P19</f>
        <v>6384</v>
      </c>
      <c r="AV16" s="161"/>
      <c r="AW16" s="448">
        <f t="shared" si="31"/>
        <v>6384</v>
      </c>
      <c r="AX16" s="161">
        <f>'[2]Proj#6+2'!$Q19</f>
        <v>6384</v>
      </c>
      <c r="AY16" s="161"/>
      <c r="AZ16" s="444">
        <f t="shared" si="32"/>
        <v>6384</v>
      </c>
      <c r="BA16" s="496">
        <f t="shared" si="11"/>
        <v>19152</v>
      </c>
      <c r="BB16" s="492">
        <f t="shared" si="12"/>
        <v>0</v>
      </c>
      <c r="BC16" s="364">
        <f t="shared" si="33"/>
        <v>19152</v>
      </c>
      <c r="BD16" s="371">
        <f t="shared" si="13"/>
        <v>37569</v>
      </c>
      <c r="BE16" s="372">
        <f t="shared" si="14"/>
        <v>0</v>
      </c>
      <c r="BF16" s="372">
        <f t="shared" si="34"/>
        <v>37569</v>
      </c>
      <c r="BG16" s="371">
        <f t="shared" si="15"/>
        <v>77070</v>
      </c>
      <c r="BH16" s="372">
        <f t="shared" si="16"/>
        <v>46653.979999999996</v>
      </c>
      <c r="BI16" s="372">
        <f t="shared" si="35"/>
        <v>30416.020000000004</v>
      </c>
      <c r="BJ16" s="436"/>
      <c r="BK16" s="160">
        <f>VLOOKUP($B16,Test!$A$69:$J$122,9,0)</f>
        <v>13449.88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'[2]Proj#6+2'!$F20</f>
        <v>0</v>
      </c>
      <c r="F17" s="161"/>
      <c r="G17" s="448">
        <f t="shared" si="17"/>
        <v>0</v>
      </c>
      <c r="H17" s="476">
        <f>'[2]Proj#6+2'!$G20</f>
        <v>0</v>
      </c>
      <c r="I17" s="161"/>
      <c r="J17" s="448">
        <f t="shared" si="18"/>
        <v>0</v>
      </c>
      <c r="K17" s="476">
        <f>'[2]Proj#6+2'!$H20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'[2]Proj#6+2'!$I20</f>
        <v>0</v>
      </c>
      <c r="R17" s="161"/>
      <c r="S17" s="448">
        <f t="shared" si="21"/>
        <v>0</v>
      </c>
      <c r="T17" s="161">
        <f>'[2]Proj#6+2'!$J20</f>
        <v>0</v>
      </c>
      <c r="U17" s="161"/>
      <c r="V17" s="448">
        <f t="shared" si="22"/>
        <v>0</v>
      </c>
      <c r="W17" s="161">
        <f>'[2]Proj#6+2'!$K20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'[2]Proj#6+2'!$L20</f>
        <v>0</v>
      </c>
      <c r="AG17" s="161"/>
      <c r="AH17" s="462">
        <f t="shared" si="26"/>
        <v>0</v>
      </c>
      <c r="AI17" s="161">
        <f>'[2]Proj#6+2'!$M20</f>
        <v>0</v>
      </c>
      <c r="AJ17" s="161"/>
      <c r="AK17" s="462">
        <f t="shared" si="27"/>
        <v>0</v>
      </c>
      <c r="AL17" s="161">
        <f>'[2]Proj#6+2'!$N20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'[2]Proj#6+2'!$O20</f>
        <v>0</v>
      </c>
      <c r="AS17" s="161"/>
      <c r="AT17" s="462">
        <f t="shared" si="30"/>
        <v>0</v>
      </c>
      <c r="AU17" s="161">
        <f>'[2]Proj#6+2'!$P20</f>
        <v>0</v>
      </c>
      <c r="AV17" s="161"/>
      <c r="AW17" s="448">
        <f t="shared" si="31"/>
        <v>0</v>
      </c>
      <c r="AX17" s="161">
        <f>'[2]Proj#6+2'!$Q20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VLOOKUP($B17,Test!$A$69:$J$122,9,0)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'[2]Proj#6+2'!$F21</f>
        <v>349.8</v>
      </c>
      <c r="F18" s="161">
        <v>851.05</v>
      </c>
      <c r="G18" s="448">
        <f t="shared" si="17"/>
        <v>-501.24999999999994</v>
      </c>
      <c r="H18" s="476">
        <f>'[2]Proj#6+2'!$G21</f>
        <v>349.8</v>
      </c>
      <c r="I18" s="161">
        <v>310.58999999999997</v>
      </c>
      <c r="J18" s="448">
        <f t="shared" si="18"/>
        <v>39.210000000000036</v>
      </c>
      <c r="K18" s="476">
        <f>'[2]Proj#6+2'!$H21</f>
        <v>349.8</v>
      </c>
      <c r="L18" s="161">
        <v>180.31</v>
      </c>
      <c r="M18" s="444">
        <f t="shared" si="19"/>
        <v>169.49</v>
      </c>
      <c r="N18" s="404">
        <f t="shared" si="7"/>
        <v>1049.4000000000001</v>
      </c>
      <c r="O18" s="161">
        <f t="shared" si="7"/>
        <v>1341.9499999999998</v>
      </c>
      <c r="P18" s="403">
        <f t="shared" si="20"/>
        <v>-292.54999999999973</v>
      </c>
      <c r="Q18" s="168">
        <f>'[2]Proj#6+2'!$I21</f>
        <v>300.3</v>
      </c>
      <c r="R18" s="161">
        <v>617.41</v>
      </c>
      <c r="S18" s="448">
        <f t="shared" si="21"/>
        <v>-317.10999999999996</v>
      </c>
      <c r="T18" s="161">
        <f>'[2]Proj#6+2'!$J21</f>
        <v>293.7</v>
      </c>
      <c r="U18" s="161"/>
      <c r="V18" s="448">
        <f t="shared" si="22"/>
        <v>293.7</v>
      </c>
      <c r="W18" s="161">
        <f>'[2]Proj#6+2'!$K21</f>
        <v>290.40000000000003</v>
      </c>
      <c r="X18" s="161"/>
      <c r="Y18" s="444">
        <f t="shared" si="23"/>
        <v>290.40000000000003</v>
      </c>
      <c r="Z18" s="168">
        <f t="shared" si="8"/>
        <v>884.40000000000009</v>
      </c>
      <c r="AA18" s="161">
        <f t="shared" si="8"/>
        <v>617.41</v>
      </c>
      <c r="AB18" s="403">
        <f t="shared" si="24"/>
        <v>266.99000000000012</v>
      </c>
      <c r="AC18" s="404">
        <f t="shared" si="9"/>
        <v>1933.8000000000002</v>
      </c>
      <c r="AD18" s="161">
        <f t="shared" si="9"/>
        <v>1959.3599999999997</v>
      </c>
      <c r="AE18" s="403">
        <f t="shared" si="25"/>
        <v>-25.559999999999491</v>
      </c>
      <c r="AF18" s="161">
        <f>'[2]Proj#6+2'!$L21</f>
        <v>270.60000000000002</v>
      </c>
      <c r="AG18" s="161"/>
      <c r="AH18" s="462">
        <f t="shared" si="26"/>
        <v>270.60000000000002</v>
      </c>
      <c r="AI18" s="161">
        <f>'[2]Proj#6+2'!$M21</f>
        <v>267.3</v>
      </c>
      <c r="AJ18" s="161"/>
      <c r="AK18" s="462">
        <f t="shared" si="27"/>
        <v>267.3</v>
      </c>
      <c r="AL18" s="161">
        <f>'[2]Proj#6+2'!$N21</f>
        <v>264</v>
      </c>
      <c r="AM18" s="161"/>
      <c r="AN18" s="444">
        <f t="shared" si="28"/>
        <v>264</v>
      </c>
      <c r="AO18" s="404">
        <f t="shared" si="10"/>
        <v>801.90000000000009</v>
      </c>
      <c r="AP18" s="161">
        <f t="shared" si="10"/>
        <v>0</v>
      </c>
      <c r="AQ18" s="403">
        <f t="shared" si="29"/>
        <v>801.90000000000009</v>
      </c>
      <c r="AR18" s="161">
        <f>'[2]Proj#6+2'!$O21</f>
        <v>273.89999999999998</v>
      </c>
      <c r="AS18" s="161"/>
      <c r="AT18" s="462">
        <f t="shared" si="30"/>
        <v>273.89999999999998</v>
      </c>
      <c r="AU18" s="161">
        <f>'[2]Proj#6+2'!$P21</f>
        <v>273.89999999999998</v>
      </c>
      <c r="AV18" s="161"/>
      <c r="AW18" s="448">
        <f t="shared" si="31"/>
        <v>273.89999999999998</v>
      </c>
      <c r="AX18" s="161">
        <f>'[2]Proj#6+2'!$Q21</f>
        <v>273.89999999999998</v>
      </c>
      <c r="AY18" s="161"/>
      <c r="AZ18" s="444">
        <f t="shared" si="32"/>
        <v>273.89999999999998</v>
      </c>
      <c r="BA18" s="496">
        <f t="shared" si="11"/>
        <v>821.69999999999993</v>
      </c>
      <c r="BB18" s="492">
        <f t="shared" si="12"/>
        <v>0</v>
      </c>
      <c r="BC18" s="364">
        <f t="shared" si="33"/>
        <v>821.69999999999993</v>
      </c>
      <c r="BD18" s="371">
        <f t="shared" si="13"/>
        <v>1623.6000000000004</v>
      </c>
      <c r="BE18" s="372">
        <f t="shared" si="14"/>
        <v>0</v>
      </c>
      <c r="BF18" s="372">
        <f t="shared" si="34"/>
        <v>1623.6000000000004</v>
      </c>
      <c r="BG18" s="371">
        <f t="shared" si="15"/>
        <v>3557.4000000000005</v>
      </c>
      <c r="BH18" s="372">
        <f t="shared" si="16"/>
        <v>1959.3599999999997</v>
      </c>
      <c r="BI18" s="372">
        <f t="shared" si="35"/>
        <v>1598.0400000000009</v>
      </c>
      <c r="BJ18" s="436"/>
      <c r="BK18" s="160">
        <f>VLOOKUP($B18,Test!$A$69:$J$122,9,0)</f>
        <v>417.37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'[2]Proj#6+2'!$F22</f>
        <v>0</v>
      </c>
      <c r="F19" s="161"/>
      <c r="G19" s="448">
        <f t="shared" si="17"/>
        <v>0</v>
      </c>
      <c r="H19" s="476">
        <f>'[2]Proj#6+2'!$G22</f>
        <v>0</v>
      </c>
      <c r="I19" s="161"/>
      <c r="J19" s="448">
        <f t="shared" si="18"/>
        <v>0</v>
      </c>
      <c r="K19" s="476">
        <f>'[2]Proj#6+2'!$H22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'[2]Proj#6+2'!$I22</f>
        <v>0</v>
      </c>
      <c r="R19" s="161"/>
      <c r="S19" s="448">
        <f t="shared" si="21"/>
        <v>0</v>
      </c>
      <c r="T19" s="161">
        <f>'[2]Proj#6+2'!$J22</f>
        <v>0</v>
      </c>
      <c r="U19" s="161"/>
      <c r="V19" s="448">
        <f t="shared" si="22"/>
        <v>0</v>
      </c>
      <c r="W19" s="161">
        <f>'[2]Proj#6+2'!$K22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'[2]Proj#6+2'!$L22</f>
        <v>0</v>
      </c>
      <c r="AG19" s="161"/>
      <c r="AH19" s="462">
        <f t="shared" si="26"/>
        <v>0</v>
      </c>
      <c r="AI19" s="161">
        <f>'[2]Proj#6+2'!$M22</f>
        <v>0</v>
      </c>
      <c r="AJ19" s="161"/>
      <c r="AK19" s="462">
        <f t="shared" si="27"/>
        <v>0</v>
      </c>
      <c r="AL19" s="161">
        <f>'[2]Proj#6+2'!$N22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'[2]Proj#6+2'!$O22</f>
        <v>0</v>
      </c>
      <c r="AS19" s="161"/>
      <c r="AT19" s="462">
        <f t="shared" si="30"/>
        <v>0</v>
      </c>
      <c r="AU19" s="161">
        <f>'[2]Proj#6+2'!$P22</f>
        <v>0</v>
      </c>
      <c r="AV19" s="161"/>
      <c r="AW19" s="448">
        <f t="shared" si="31"/>
        <v>0</v>
      </c>
      <c r="AX19" s="161">
        <f>'[2]Proj#6+2'!$Q22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VLOOKUP($B19,Test!$A$69:$J$122,9,0)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'[2]Proj#6+2'!$F23</f>
        <v>0</v>
      </c>
      <c r="F20" s="161">
        <v>0</v>
      </c>
      <c r="G20" s="448">
        <f t="shared" si="17"/>
        <v>0</v>
      </c>
      <c r="H20" s="476">
        <f>'[2]Proj#6+2'!$G23</f>
        <v>0</v>
      </c>
      <c r="I20" s="161">
        <v>0</v>
      </c>
      <c r="J20" s="448">
        <f t="shared" si="18"/>
        <v>0</v>
      </c>
      <c r="K20" s="476">
        <f>'[2]Proj#6+2'!$H23</f>
        <v>0</v>
      </c>
      <c r="L20" s="161">
        <v>0</v>
      </c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'[2]Proj#6+2'!$I23</f>
        <v>0</v>
      </c>
      <c r="R20" s="161">
        <v>0</v>
      </c>
      <c r="S20" s="448">
        <f t="shared" si="21"/>
        <v>0</v>
      </c>
      <c r="T20" s="161">
        <f>'[2]Proj#6+2'!$J23</f>
        <v>0</v>
      </c>
      <c r="U20" s="161"/>
      <c r="V20" s="448">
        <f t="shared" si="22"/>
        <v>0</v>
      </c>
      <c r="W20" s="161">
        <f>'[2]Proj#6+2'!$K23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'[2]Proj#6+2'!$L23</f>
        <v>0</v>
      </c>
      <c r="AG20" s="161"/>
      <c r="AH20" s="462">
        <f t="shared" si="26"/>
        <v>0</v>
      </c>
      <c r="AI20" s="161">
        <f>'[2]Proj#6+2'!$M23</f>
        <v>0</v>
      </c>
      <c r="AJ20" s="161"/>
      <c r="AK20" s="462">
        <f t="shared" si="27"/>
        <v>0</v>
      </c>
      <c r="AL20" s="161">
        <f>'[2]Proj#6+2'!$N23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'[2]Proj#6+2'!$O23</f>
        <v>0</v>
      </c>
      <c r="AS20" s="161"/>
      <c r="AT20" s="462">
        <f t="shared" si="30"/>
        <v>0</v>
      </c>
      <c r="AU20" s="161">
        <f>'[2]Proj#6+2'!$P23</f>
        <v>0</v>
      </c>
      <c r="AV20" s="161"/>
      <c r="AW20" s="448">
        <f t="shared" si="31"/>
        <v>0</v>
      </c>
      <c r="AX20" s="161">
        <f>'[2]Proj#6+2'!$Q23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VLOOKUP($B20,Test!$A$69:$J$122,9,0)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'[2]Proj#6+2'!$F24</f>
        <v>0</v>
      </c>
      <c r="F21" s="161"/>
      <c r="G21" s="448">
        <f t="shared" si="17"/>
        <v>0</v>
      </c>
      <c r="H21" s="490">
        <f>'[2]Proj#6+2'!$G24</f>
        <v>0</v>
      </c>
      <c r="I21" s="161"/>
      <c r="J21" s="448">
        <f t="shared" si="18"/>
        <v>0</v>
      </c>
      <c r="K21" s="490">
        <f>'[2]Proj#6+2'!$H24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'[2]Proj#6+2'!$I24</f>
        <v>0</v>
      </c>
      <c r="R21" s="161"/>
      <c r="S21" s="448">
        <f t="shared" si="21"/>
        <v>0</v>
      </c>
      <c r="T21" s="164">
        <f>'[2]Proj#6+2'!$J24</f>
        <v>0</v>
      </c>
      <c r="U21" s="161"/>
      <c r="V21" s="448">
        <f t="shared" si="22"/>
        <v>0</v>
      </c>
      <c r="W21" s="164">
        <f>'[2]Proj#6+2'!$K24</f>
        <v>0</v>
      </c>
      <c r="X21" s="161"/>
      <c r="Y21" s="444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'[2]Proj#6+2'!$L24</f>
        <v>0</v>
      </c>
      <c r="AG21" s="161"/>
      <c r="AH21" s="462">
        <f t="shared" si="26"/>
        <v>0</v>
      </c>
      <c r="AI21" s="164">
        <f>'[2]Proj#6+2'!$M24</f>
        <v>0</v>
      </c>
      <c r="AJ21" s="161"/>
      <c r="AK21" s="462">
        <f t="shared" si="27"/>
        <v>0</v>
      </c>
      <c r="AL21" s="164">
        <f>'[2]Proj#6+2'!$N24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'[2]Proj#6+2'!$O24</f>
        <v>0</v>
      </c>
      <c r="AS21" s="161"/>
      <c r="AT21" s="462">
        <f t="shared" si="30"/>
        <v>0</v>
      </c>
      <c r="AU21" s="164">
        <f>'[2]Proj#6+2'!$P24</f>
        <v>0</v>
      </c>
      <c r="AV21" s="161"/>
      <c r="AW21" s="448">
        <f t="shared" si="31"/>
        <v>0</v>
      </c>
      <c r="AX21" s="164">
        <f>'[2]Proj#6+2'!$Q24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8">
        <f t="shared" si="14"/>
        <v>0</v>
      </c>
      <c r="BF21" s="378">
        <f t="shared" si="34"/>
        <v>0</v>
      </c>
      <c r="BG21" s="377">
        <f t="shared" si="15"/>
        <v>0</v>
      </c>
      <c r="BH21" s="378">
        <f t="shared" si="16"/>
        <v>0</v>
      </c>
      <c r="BI21" s="378">
        <f t="shared" si="35"/>
        <v>0</v>
      </c>
      <c r="BJ21" s="436"/>
      <c r="BK21" s="160">
        <f>VLOOKUP($B21,Test!$A$69:$J$122,9,0)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'[2]Proj#6+2'!$F25</f>
        <v>0</v>
      </c>
      <c r="F22" s="161"/>
      <c r="G22" s="448">
        <f t="shared" si="17"/>
        <v>0</v>
      </c>
      <c r="H22" s="476">
        <f>'[2]Proj#6+2'!$G25</f>
        <v>0</v>
      </c>
      <c r="I22" s="161"/>
      <c r="J22" s="448">
        <f t="shared" si="18"/>
        <v>0</v>
      </c>
      <c r="K22" s="476">
        <f>'[2]Proj#6+2'!$H25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'[2]Proj#6+2'!$I25</f>
        <v>0</v>
      </c>
      <c r="R22" s="161"/>
      <c r="S22" s="448">
        <f t="shared" si="21"/>
        <v>0</v>
      </c>
      <c r="T22" s="161">
        <f>'[2]Proj#6+2'!$J25</f>
        <v>0</v>
      </c>
      <c r="U22" s="161"/>
      <c r="V22" s="448">
        <f t="shared" si="22"/>
        <v>0</v>
      </c>
      <c r="W22" s="161">
        <f>'[2]Proj#6+2'!$K25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'[2]Proj#6+2'!$L25</f>
        <v>0</v>
      </c>
      <c r="AG22" s="161"/>
      <c r="AH22" s="462">
        <f t="shared" si="26"/>
        <v>0</v>
      </c>
      <c r="AI22" s="161">
        <f>'[2]Proj#6+2'!$M25</f>
        <v>0</v>
      </c>
      <c r="AJ22" s="161"/>
      <c r="AK22" s="462">
        <f t="shared" si="27"/>
        <v>0</v>
      </c>
      <c r="AL22" s="161">
        <f>'[2]Proj#6+2'!$N25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'[2]Proj#6+2'!$O25</f>
        <v>0</v>
      </c>
      <c r="AS22" s="161"/>
      <c r="AT22" s="462">
        <f t="shared" si="30"/>
        <v>0</v>
      </c>
      <c r="AU22" s="161">
        <f>'[2]Proj#6+2'!$P25</f>
        <v>0</v>
      </c>
      <c r="AV22" s="161"/>
      <c r="AW22" s="448">
        <f t="shared" si="31"/>
        <v>0</v>
      </c>
      <c r="AX22" s="161">
        <f>'[2]Proj#6+2'!$Q25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VLOOKUP($B22,Test!$A$69:$J$122,9,0)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'[2]Proj#6+2'!$F26</f>
        <v>0</v>
      </c>
      <c r="F23" s="161"/>
      <c r="G23" s="448">
        <f t="shared" si="17"/>
        <v>0</v>
      </c>
      <c r="H23" s="476">
        <f>'[2]Proj#6+2'!$G26</f>
        <v>0</v>
      </c>
      <c r="I23" s="161"/>
      <c r="J23" s="448">
        <f t="shared" si="18"/>
        <v>0</v>
      </c>
      <c r="K23" s="476">
        <f>'[2]Proj#6+2'!$H26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'[2]Proj#6+2'!$I26</f>
        <v>0</v>
      </c>
      <c r="R23" s="161"/>
      <c r="S23" s="448">
        <f t="shared" si="21"/>
        <v>0</v>
      </c>
      <c r="T23" s="161">
        <f>'[2]Proj#6+2'!$J26</f>
        <v>0</v>
      </c>
      <c r="U23" s="161"/>
      <c r="V23" s="448">
        <f t="shared" si="22"/>
        <v>0</v>
      </c>
      <c r="W23" s="161">
        <f>'[2]Proj#6+2'!$K26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'[2]Proj#6+2'!$L26</f>
        <v>0</v>
      </c>
      <c r="AG23" s="161"/>
      <c r="AH23" s="462">
        <f t="shared" si="26"/>
        <v>0</v>
      </c>
      <c r="AI23" s="161">
        <f>'[2]Proj#6+2'!$M26</f>
        <v>0</v>
      </c>
      <c r="AJ23" s="161"/>
      <c r="AK23" s="462">
        <f t="shared" si="27"/>
        <v>0</v>
      </c>
      <c r="AL23" s="161">
        <f>'[2]Proj#6+2'!$N26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'[2]Proj#6+2'!$O26</f>
        <v>0</v>
      </c>
      <c r="AS23" s="161"/>
      <c r="AT23" s="462">
        <f t="shared" si="30"/>
        <v>0</v>
      </c>
      <c r="AU23" s="161">
        <f>'[2]Proj#6+2'!$P26</f>
        <v>0</v>
      </c>
      <c r="AV23" s="161"/>
      <c r="AW23" s="448">
        <f t="shared" si="31"/>
        <v>0</v>
      </c>
      <c r="AX23" s="161">
        <f>'[2]Proj#6+2'!$Q26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VLOOKUP($B23,Test!$A$69:$J$122,9,0)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'[2]Proj#6+2'!$F27</f>
        <v>2070.2300879999998</v>
      </c>
      <c r="F24" s="161">
        <v>3283.37</v>
      </c>
      <c r="G24" s="448">
        <f t="shared" si="17"/>
        <v>-1213.1399120000001</v>
      </c>
      <c r="H24" s="476">
        <f>'[2]Proj#6+2'!$G27</f>
        <v>1826.593136</v>
      </c>
      <c r="I24" s="161">
        <v>874.3</v>
      </c>
      <c r="J24" s="448">
        <f t="shared" si="18"/>
        <v>952.293136</v>
      </c>
      <c r="K24" s="476">
        <f>'[2]Proj#6+2'!$H27</f>
        <v>1818.230088</v>
      </c>
      <c r="L24" s="161">
        <v>676.85</v>
      </c>
      <c r="M24" s="444">
        <f t="shared" si="19"/>
        <v>1141.3800879999999</v>
      </c>
      <c r="N24" s="404">
        <f t="shared" si="37"/>
        <v>5715.053312</v>
      </c>
      <c r="O24" s="161">
        <f t="shared" si="37"/>
        <v>4834.5200000000004</v>
      </c>
      <c r="P24" s="403">
        <f t="shared" si="20"/>
        <v>880.53331199999957</v>
      </c>
      <c r="Q24" s="168">
        <f>'[2]Proj#6+2'!$I27</f>
        <v>1589.5961480000001</v>
      </c>
      <c r="R24" s="161">
        <v>5077.1400000000003</v>
      </c>
      <c r="S24" s="448">
        <f t="shared" si="21"/>
        <v>-3487.5438520000002</v>
      </c>
      <c r="T24" s="161">
        <f>'[2]Proj#6+2'!$J27</f>
        <v>1536.8292039999999</v>
      </c>
      <c r="U24" s="161"/>
      <c r="V24" s="448">
        <f t="shared" si="22"/>
        <v>1536.8292039999999</v>
      </c>
      <c r="W24" s="161">
        <f>'[2]Proj#6+2'!$K27</f>
        <v>1523.479904</v>
      </c>
      <c r="X24" s="161"/>
      <c r="Y24" s="444">
        <f t="shared" si="23"/>
        <v>1523.479904</v>
      </c>
      <c r="Z24" s="168">
        <f t="shared" si="38"/>
        <v>4649.905256</v>
      </c>
      <c r="AA24" s="161">
        <f t="shared" si="38"/>
        <v>5077.1400000000003</v>
      </c>
      <c r="AB24" s="403">
        <f t="shared" si="24"/>
        <v>-427.23474400000032</v>
      </c>
      <c r="AC24" s="404">
        <f t="shared" si="39"/>
        <v>10364.958568</v>
      </c>
      <c r="AD24" s="161">
        <f t="shared" si="39"/>
        <v>9911.66</v>
      </c>
      <c r="AE24" s="403">
        <f t="shared" si="25"/>
        <v>453.29856800000016</v>
      </c>
      <c r="AF24" s="161">
        <f>'[2]Proj#6+2'!$L27</f>
        <v>1424.01656</v>
      </c>
      <c r="AG24" s="161"/>
      <c r="AH24" s="462">
        <f t="shared" si="26"/>
        <v>1424.01656</v>
      </c>
      <c r="AI24" s="161">
        <f>'[2]Proj#6+2'!$M27</f>
        <v>1421.1999080000001</v>
      </c>
      <c r="AJ24" s="161"/>
      <c r="AK24" s="462">
        <f t="shared" si="27"/>
        <v>1421.1999080000001</v>
      </c>
      <c r="AL24" s="161">
        <f>'[2]Proj#6+2'!$N27</f>
        <v>1411.0954080000001</v>
      </c>
      <c r="AM24" s="161"/>
      <c r="AN24" s="444">
        <f t="shared" si="28"/>
        <v>1411.0954080000001</v>
      </c>
      <c r="AO24" s="404">
        <f t="shared" si="10"/>
        <v>4256.3118759999998</v>
      </c>
      <c r="AP24" s="161">
        <f t="shared" si="10"/>
        <v>0</v>
      </c>
      <c r="AQ24" s="403">
        <f t="shared" si="29"/>
        <v>4256.3118759999998</v>
      </c>
      <c r="AR24" s="161">
        <f>'[2]Proj#6+2'!$O27</f>
        <v>1444.480908</v>
      </c>
      <c r="AS24" s="161"/>
      <c r="AT24" s="462">
        <f t="shared" si="30"/>
        <v>1444.480908</v>
      </c>
      <c r="AU24" s="161">
        <f>'[2]Proj#6+2'!$P27</f>
        <v>1446.0745079999999</v>
      </c>
      <c r="AV24" s="161"/>
      <c r="AW24" s="448">
        <f t="shared" si="31"/>
        <v>1446.0745079999999</v>
      </c>
      <c r="AX24" s="161">
        <f>'[2]Proj#6+2'!$Q27</f>
        <v>1454.879156</v>
      </c>
      <c r="AY24" s="161"/>
      <c r="AZ24" s="444">
        <f t="shared" si="32"/>
        <v>1454.879156</v>
      </c>
      <c r="BA24" s="496">
        <f t="shared" si="11"/>
        <v>4345.4345720000001</v>
      </c>
      <c r="BB24" s="492">
        <f t="shared" si="12"/>
        <v>0</v>
      </c>
      <c r="BC24" s="364">
        <f t="shared" si="33"/>
        <v>4345.4345720000001</v>
      </c>
      <c r="BD24" s="371">
        <f t="shared" si="13"/>
        <v>8601.7464479999981</v>
      </c>
      <c r="BE24" s="372">
        <f t="shared" si="14"/>
        <v>0</v>
      </c>
      <c r="BF24" s="372">
        <f t="shared" si="34"/>
        <v>8601.7464479999981</v>
      </c>
      <c r="BG24" s="371">
        <f t="shared" si="15"/>
        <v>18966.705016</v>
      </c>
      <c r="BH24" s="372">
        <f t="shared" si="16"/>
        <v>9911.66</v>
      </c>
      <c r="BI24" s="372">
        <f t="shared" si="35"/>
        <v>9055.045016</v>
      </c>
      <c r="BJ24" s="436"/>
      <c r="BK24" s="160">
        <f>VLOOKUP($B24,Test!$A$69:$J$122,9,0)</f>
        <v>1340.54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'[2]Proj#6+2'!$F28</f>
        <v>0</v>
      </c>
      <c r="F25" s="161"/>
      <c r="G25" s="448">
        <f t="shared" si="17"/>
        <v>0</v>
      </c>
      <c r="H25" s="476">
        <f>'[2]Proj#6+2'!$G28</f>
        <v>0</v>
      </c>
      <c r="I25" s="161"/>
      <c r="J25" s="448">
        <f t="shared" si="18"/>
        <v>0</v>
      </c>
      <c r="K25" s="476">
        <f>'[2]Proj#6+2'!$H28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'[2]Proj#6+2'!$I28</f>
        <v>0</v>
      </c>
      <c r="R25" s="161"/>
      <c r="S25" s="448">
        <f t="shared" si="21"/>
        <v>0</v>
      </c>
      <c r="T25" s="161">
        <f>'[2]Proj#6+2'!$J28</f>
        <v>0</v>
      </c>
      <c r="U25" s="161"/>
      <c r="V25" s="448">
        <f t="shared" si="22"/>
        <v>0</v>
      </c>
      <c r="W25" s="161">
        <f>'[2]Proj#6+2'!$K28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'[2]Proj#6+2'!$L28</f>
        <v>0</v>
      </c>
      <c r="AG25" s="161"/>
      <c r="AH25" s="462">
        <f t="shared" si="26"/>
        <v>0</v>
      </c>
      <c r="AI25" s="161">
        <f>'[2]Proj#6+2'!$M28</f>
        <v>0</v>
      </c>
      <c r="AJ25" s="161"/>
      <c r="AK25" s="462">
        <f t="shared" si="27"/>
        <v>0</v>
      </c>
      <c r="AL25" s="161">
        <f>'[2]Proj#6+2'!$N28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'[2]Proj#6+2'!$O28</f>
        <v>0</v>
      </c>
      <c r="AS25" s="161"/>
      <c r="AT25" s="462">
        <f t="shared" si="30"/>
        <v>0</v>
      </c>
      <c r="AU25" s="161">
        <f>'[2]Proj#6+2'!$P28</f>
        <v>0</v>
      </c>
      <c r="AV25" s="161"/>
      <c r="AW25" s="448">
        <f t="shared" si="31"/>
        <v>0</v>
      </c>
      <c r="AX25" s="161">
        <f>'[2]Proj#6+2'!$Q28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VLOOKUP($B25,Test!$A$69:$J$122,9,0)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'[2]Proj#6+2'!$F29</f>
        <v>0</v>
      </c>
      <c r="F26" s="161"/>
      <c r="G26" s="448">
        <f t="shared" si="17"/>
        <v>0</v>
      </c>
      <c r="H26" s="476">
        <f>'[2]Proj#6+2'!$G29</f>
        <v>0</v>
      </c>
      <c r="I26" s="161"/>
      <c r="J26" s="448">
        <f t="shared" si="18"/>
        <v>0</v>
      </c>
      <c r="K26" s="476">
        <f>'[2]Proj#6+2'!$H29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'[2]Proj#6+2'!$I29</f>
        <v>0</v>
      </c>
      <c r="R26" s="161"/>
      <c r="S26" s="448">
        <f t="shared" si="21"/>
        <v>0</v>
      </c>
      <c r="T26" s="161">
        <f>'[2]Proj#6+2'!$J29</f>
        <v>0</v>
      </c>
      <c r="U26" s="161"/>
      <c r="V26" s="448">
        <f t="shared" si="22"/>
        <v>0</v>
      </c>
      <c r="W26" s="161">
        <f>'[2]Proj#6+2'!$K29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'[2]Proj#6+2'!$L29</f>
        <v>0</v>
      </c>
      <c r="AG26" s="161"/>
      <c r="AH26" s="462">
        <f t="shared" si="26"/>
        <v>0</v>
      </c>
      <c r="AI26" s="161">
        <f>'[2]Proj#6+2'!$M29</f>
        <v>0</v>
      </c>
      <c r="AJ26" s="161"/>
      <c r="AK26" s="462">
        <f t="shared" si="27"/>
        <v>0</v>
      </c>
      <c r="AL26" s="161">
        <f>'[2]Proj#6+2'!$N29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'[2]Proj#6+2'!$O29</f>
        <v>0</v>
      </c>
      <c r="AS26" s="161"/>
      <c r="AT26" s="462">
        <f t="shared" si="30"/>
        <v>0</v>
      </c>
      <c r="AU26" s="161">
        <f>'[2]Proj#6+2'!$P29</f>
        <v>0</v>
      </c>
      <c r="AV26" s="161"/>
      <c r="AW26" s="448">
        <f t="shared" si="31"/>
        <v>0</v>
      </c>
      <c r="AX26" s="161">
        <f>'[2]Proj#6+2'!$Q29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VLOOKUP($B26,Test!$A$69:$J$122,9,0)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'[2]Proj#6+2'!$F30</f>
        <v>0</v>
      </c>
      <c r="F27" s="161">
        <v>190.4</v>
      </c>
      <c r="G27" s="448">
        <f t="shared" si="17"/>
        <v>-190.4</v>
      </c>
      <c r="H27" s="476">
        <f>'[2]Proj#6+2'!$G30</f>
        <v>0</v>
      </c>
      <c r="I27" s="161">
        <v>-69.7</v>
      </c>
      <c r="J27" s="448">
        <f t="shared" si="18"/>
        <v>69.7</v>
      </c>
      <c r="K27" s="476">
        <f>'[2]Proj#6+2'!$H30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120.7</v>
      </c>
      <c r="P27" s="403">
        <f t="shared" si="20"/>
        <v>-120.7</v>
      </c>
      <c r="Q27" s="168">
        <f>'[2]Proj#6+2'!$I30</f>
        <v>0</v>
      </c>
      <c r="R27" s="161"/>
      <c r="S27" s="448">
        <f t="shared" si="21"/>
        <v>0</v>
      </c>
      <c r="T27" s="161">
        <f>'[2]Proj#6+2'!$J30</f>
        <v>0</v>
      </c>
      <c r="U27" s="161"/>
      <c r="V27" s="448">
        <f t="shared" si="22"/>
        <v>0</v>
      </c>
      <c r="W27" s="161">
        <f>'[2]Proj#6+2'!$K30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120.7</v>
      </c>
      <c r="AE27" s="403">
        <f t="shared" si="25"/>
        <v>-120.7</v>
      </c>
      <c r="AF27" s="161">
        <f>'[2]Proj#6+2'!$L30</f>
        <v>0</v>
      </c>
      <c r="AG27" s="161"/>
      <c r="AH27" s="462">
        <f t="shared" si="26"/>
        <v>0</v>
      </c>
      <c r="AI27" s="161">
        <f>'[2]Proj#6+2'!$M30</f>
        <v>0</v>
      </c>
      <c r="AJ27" s="161"/>
      <c r="AK27" s="462">
        <f t="shared" si="27"/>
        <v>0</v>
      </c>
      <c r="AL27" s="161">
        <f>'[2]Proj#6+2'!$N30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'[2]Proj#6+2'!$O30</f>
        <v>0</v>
      </c>
      <c r="AS27" s="161"/>
      <c r="AT27" s="462">
        <f t="shared" si="30"/>
        <v>0</v>
      </c>
      <c r="AU27" s="161">
        <f>'[2]Proj#6+2'!$P30</f>
        <v>0</v>
      </c>
      <c r="AV27" s="161"/>
      <c r="AW27" s="448">
        <f t="shared" si="31"/>
        <v>0</v>
      </c>
      <c r="AX27" s="161">
        <f>'[2]Proj#6+2'!$Q30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120.7</v>
      </c>
      <c r="BI27" s="372">
        <f t="shared" si="35"/>
        <v>-120.7</v>
      </c>
      <c r="BJ27" s="436"/>
      <c r="BK27" s="160">
        <f>VLOOKUP($B27,Test!$A$69:$J$122,9,0)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'[2]Proj#6+2'!$F31</f>
        <v>0</v>
      </c>
      <c r="F28" s="161"/>
      <c r="G28" s="448">
        <f t="shared" si="17"/>
        <v>0</v>
      </c>
      <c r="H28" s="476">
        <f>'[2]Proj#6+2'!$G31</f>
        <v>0</v>
      </c>
      <c r="I28" s="161"/>
      <c r="J28" s="448">
        <f t="shared" si="18"/>
        <v>0</v>
      </c>
      <c r="K28" s="476">
        <f>'[2]Proj#6+2'!$H31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'[2]Proj#6+2'!$I31</f>
        <v>0</v>
      </c>
      <c r="R28" s="161"/>
      <c r="S28" s="448">
        <f t="shared" si="21"/>
        <v>0</v>
      </c>
      <c r="T28" s="161">
        <f>'[2]Proj#6+2'!$J31</f>
        <v>0</v>
      </c>
      <c r="U28" s="161"/>
      <c r="V28" s="448">
        <f t="shared" si="22"/>
        <v>0</v>
      </c>
      <c r="W28" s="161">
        <f>'[2]Proj#6+2'!$K31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'[2]Proj#6+2'!$L31</f>
        <v>0</v>
      </c>
      <c r="AG28" s="161"/>
      <c r="AH28" s="462">
        <f t="shared" si="26"/>
        <v>0</v>
      </c>
      <c r="AI28" s="161">
        <f>'[2]Proj#6+2'!$M31</f>
        <v>0</v>
      </c>
      <c r="AJ28" s="161"/>
      <c r="AK28" s="462">
        <f t="shared" si="27"/>
        <v>0</v>
      </c>
      <c r="AL28" s="161">
        <f>'[2]Proj#6+2'!$N31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'[2]Proj#6+2'!$O31</f>
        <v>0</v>
      </c>
      <c r="AS28" s="161"/>
      <c r="AT28" s="462">
        <f t="shared" si="30"/>
        <v>0</v>
      </c>
      <c r="AU28" s="161">
        <f>'[2]Proj#6+2'!$P31</f>
        <v>0</v>
      </c>
      <c r="AV28" s="161"/>
      <c r="AW28" s="448">
        <f t="shared" si="31"/>
        <v>0</v>
      </c>
      <c r="AX28" s="161">
        <f>'[2]Proj#6+2'!$Q31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VLOOKUP($B28,Test!$A$69:$J$122,9,0)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'[2]Proj#6+2'!$F32</f>
        <v>967.4</v>
      </c>
      <c r="F29" s="161">
        <v>800</v>
      </c>
      <c r="G29" s="448">
        <f t="shared" si="17"/>
        <v>167.39999999999998</v>
      </c>
      <c r="H29" s="476">
        <f>'[2]Proj#6+2'!$G32</f>
        <v>978.05000000000007</v>
      </c>
      <c r="I29" s="161">
        <v>409.55</v>
      </c>
      <c r="J29" s="448">
        <f t="shared" si="18"/>
        <v>568.5</v>
      </c>
      <c r="K29" s="476">
        <f>'[2]Proj#6+2'!$H32</f>
        <v>967.4</v>
      </c>
      <c r="L29" s="161">
        <v>265.75</v>
      </c>
      <c r="M29" s="444">
        <f t="shared" si="19"/>
        <v>701.65</v>
      </c>
      <c r="N29" s="404">
        <f>+E29+H29+K29</f>
        <v>2912.85</v>
      </c>
      <c r="O29" s="161">
        <f>+F29+I29+L29</f>
        <v>1475.3</v>
      </c>
      <c r="P29" s="403">
        <f t="shared" si="20"/>
        <v>1437.55</v>
      </c>
      <c r="Q29" s="168">
        <f>'[2]Proj#6+2'!$I32</f>
        <v>861.65000000000009</v>
      </c>
      <c r="R29" s="161">
        <v>817</v>
      </c>
      <c r="S29" s="448">
        <f t="shared" si="21"/>
        <v>44.650000000000091</v>
      </c>
      <c r="T29" s="161">
        <f>'[2]Proj#6+2'!$J32</f>
        <v>822.69999999999993</v>
      </c>
      <c r="U29" s="161"/>
      <c r="V29" s="448">
        <f t="shared" si="22"/>
        <v>822.69999999999993</v>
      </c>
      <c r="W29" s="161">
        <f>'[2]Proj#6+2'!$K32</f>
        <v>819.19999999999993</v>
      </c>
      <c r="X29" s="161"/>
      <c r="Y29" s="444">
        <f t="shared" si="23"/>
        <v>819.19999999999993</v>
      </c>
      <c r="Z29" s="168">
        <f>+Q29+T29+W29</f>
        <v>2503.5499999999997</v>
      </c>
      <c r="AA29" s="161">
        <f>+R29+U29+X29</f>
        <v>817</v>
      </c>
      <c r="AB29" s="403">
        <f t="shared" si="24"/>
        <v>1686.5499999999997</v>
      </c>
      <c r="AC29" s="404">
        <f>+E29+H29+K29+Q29+T29+W29</f>
        <v>5416.4</v>
      </c>
      <c r="AD29" s="161">
        <f>+F29+I29+L29+R29+U29+X29</f>
        <v>2292.3000000000002</v>
      </c>
      <c r="AE29" s="403">
        <f t="shared" si="25"/>
        <v>3124.0999999999995</v>
      </c>
      <c r="AF29" s="161">
        <f>'[2]Proj#6+2'!$L32</f>
        <v>766.25</v>
      </c>
      <c r="AG29" s="161"/>
      <c r="AH29" s="462">
        <f t="shared" si="26"/>
        <v>766.25</v>
      </c>
      <c r="AI29" s="161">
        <f>'[2]Proj#6+2'!$M32</f>
        <v>773.4</v>
      </c>
      <c r="AJ29" s="161"/>
      <c r="AK29" s="462">
        <f t="shared" si="27"/>
        <v>773.4</v>
      </c>
      <c r="AL29" s="161">
        <f>'[2]Proj#6+2'!$N32</f>
        <v>769.9</v>
      </c>
      <c r="AM29" s="161"/>
      <c r="AN29" s="444">
        <f t="shared" si="28"/>
        <v>769.9</v>
      </c>
      <c r="AO29" s="404">
        <f t="shared" si="10"/>
        <v>2309.5500000000002</v>
      </c>
      <c r="AP29" s="161">
        <f t="shared" si="10"/>
        <v>0</v>
      </c>
      <c r="AQ29" s="403">
        <f t="shared" si="29"/>
        <v>2309.5500000000002</v>
      </c>
      <c r="AR29" s="161">
        <f>'[2]Proj#6+2'!$O32</f>
        <v>780.4</v>
      </c>
      <c r="AS29" s="161"/>
      <c r="AT29" s="462">
        <f t="shared" si="30"/>
        <v>780.4</v>
      </c>
      <c r="AU29" s="161">
        <f>'[2]Proj#6+2'!$P32</f>
        <v>780.4</v>
      </c>
      <c r="AV29" s="161"/>
      <c r="AW29" s="448">
        <f t="shared" si="31"/>
        <v>780.4</v>
      </c>
      <c r="AX29" s="161">
        <f>'[2]Proj#6+2'!$Q32</f>
        <v>791.05</v>
      </c>
      <c r="AY29" s="161"/>
      <c r="AZ29" s="444">
        <f t="shared" si="32"/>
        <v>791.05</v>
      </c>
      <c r="BA29" s="496">
        <f t="shared" si="11"/>
        <v>2351.85</v>
      </c>
      <c r="BB29" s="492">
        <f t="shared" si="12"/>
        <v>0</v>
      </c>
      <c r="BC29" s="364">
        <f t="shared" si="33"/>
        <v>2351.85</v>
      </c>
      <c r="BD29" s="371">
        <f t="shared" si="13"/>
        <v>4661.4000000000005</v>
      </c>
      <c r="BE29" s="372">
        <f t="shared" si="14"/>
        <v>0</v>
      </c>
      <c r="BF29" s="372">
        <f t="shared" si="34"/>
        <v>4661.4000000000005</v>
      </c>
      <c r="BG29" s="371">
        <f t="shared" si="15"/>
        <v>10077.799999999999</v>
      </c>
      <c r="BH29" s="372">
        <f t="shared" si="16"/>
        <v>2292.3000000000002</v>
      </c>
      <c r="BI29" s="372">
        <f t="shared" si="35"/>
        <v>7785.4999999999991</v>
      </c>
      <c r="BJ29" s="436"/>
      <c r="BK29" s="160">
        <f>VLOOKUP($B29,Test!$A$69:$J$122,9,0)</f>
        <v>635.25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'[2]Proj#6+2'!$F33</f>
        <v>0</v>
      </c>
      <c r="F30" s="161"/>
      <c r="G30" s="448">
        <f t="shared" si="17"/>
        <v>0</v>
      </c>
      <c r="H30" s="476">
        <f>'[2]Proj#6+2'!$G33</f>
        <v>0</v>
      </c>
      <c r="I30" s="161"/>
      <c r="J30" s="448">
        <f t="shared" si="18"/>
        <v>0</v>
      </c>
      <c r="K30" s="476">
        <f>'[2]Proj#6+2'!$H33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'[2]Proj#6+2'!$I33</f>
        <v>0</v>
      </c>
      <c r="R30" s="161"/>
      <c r="S30" s="448">
        <f t="shared" si="21"/>
        <v>0</v>
      </c>
      <c r="T30" s="161">
        <f>'[2]Proj#6+2'!$J33</f>
        <v>0</v>
      </c>
      <c r="U30" s="161"/>
      <c r="V30" s="448">
        <f t="shared" si="22"/>
        <v>0</v>
      </c>
      <c r="W30" s="161">
        <f>'[2]Proj#6+2'!$K33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'[2]Proj#6+2'!$L33</f>
        <v>0</v>
      </c>
      <c r="AG30" s="161"/>
      <c r="AH30" s="462">
        <f t="shared" si="26"/>
        <v>0</v>
      </c>
      <c r="AI30" s="161">
        <f>'[2]Proj#6+2'!$M33</f>
        <v>0</v>
      </c>
      <c r="AJ30" s="161"/>
      <c r="AK30" s="462">
        <f t="shared" si="27"/>
        <v>0</v>
      </c>
      <c r="AL30" s="161">
        <f>'[2]Proj#6+2'!$N33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'[2]Proj#6+2'!$O33</f>
        <v>0</v>
      </c>
      <c r="AS30" s="161"/>
      <c r="AT30" s="462">
        <f t="shared" si="30"/>
        <v>0</v>
      </c>
      <c r="AU30" s="161">
        <f>'[2]Proj#6+2'!$P33</f>
        <v>0</v>
      </c>
      <c r="AV30" s="161"/>
      <c r="AW30" s="448">
        <f t="shared" si="31"/>
        <v>0</v>
      </c>
      <c r="AX30" s="161">
        <f>'[2]Proj#6+2'!$Q33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VLOOKUP($B30,Test!$A$69:$J$122,9,0)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'[2]Proj#6+2'!$F34</f>
        <v>0</v>
      </c>
      <c r="F31" s="161"/>
      <c r="G31" s="448">
        <f t="shared" si="17"/>
        <v>0</v>
      </c>
      <c r="H31" s="476">
        <f>'[2]Proj#6+2'!$G34</f>
        <v>0</v>
      </c>
      <c r="I31" s="161"/>
      <c r="J31" s="448">
        <f t="shared" si="18"/>
        <v>0</v>
      </c>
      <c r="K31" s="476">
        <f>'[2]Proj#6+2'!$H34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'[2]Proj#6+2'!$I34</f>
        <v>0</v>
      </c>
      <c r="R31" s="161"/>
      <c r="S31" s="448">
        <f t="shared" si="21"/>
        <v>0</v>
      </c>
      <c r="T31" s="161">
        <f>'[2]Proj#6+2'!$J34</f>
        <v>0</v>
      </c>
      <c r="U31" s="161"/>
      <c r="V31" s="448">
        <f t="shared" si="22"/>
        <v>0</v>
      </c>
      <c r="W31" s="161">
        <f>'[2]Proj#6+2'!$K34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'[2]Proj#6+2'!$L34</f>
        <v>0</v>
      </c>
      <c r="AG31" s="161"/>
      <c r="AH31" s="462">
        <f t="shared" si="26"/>
        <v>0</v>
      </c>
      <c r="AI31" s="161">
        <f>'[2]Proj#6+2'!$M34</f>
        <v>0</v>
      </c>
      <c r="AJ31" s="161"/>
      <c r="AK31" s="462">
        <f t="shared" si="27"/>
        <v>0</v>
      </c>
      <c r="AL31" s="161">
        <f>'[2]Proj#6+2'!$N34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'[2]Proj#6+2'!$O34</f>
        <v>0</v>
      </c>
      <c r="AS31" s="161"/>
      <c r="AT31" s="462">
        <f t="shared" si="30"/>
        <v>0</v>
      </c>
      <c r="AU31" s="161">
        <f>'[2]Proj#6+2'!$P34</f>
        <v>0</v>
      </c>
      <c r="AV31" s="161"/>
      <c r="AW31" s="448">
        <f t="shared" si="31"/>
        <v>0</v>
      </c>
      <c r="AX31" s="161">
        <f>'[2]Proj#6+2'!$Q34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VLOOKUP($B31,Test!$A$69:$J$122,9,0)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'[2]Proj#6+2'!$F35</f>
        <v>0</v>
      </c>
      <c r="F32" s="161">
        <v>2130.6999999999998</v>
      </c>
      <c r="G32" s="448">
        <f t="shared" si="17"/>
        <v>-2130.6999999999998</v>
      </c>
      <c r="H32" s="476">
        <f>'[2]Proj#6+2'!$G35</f>
        <v>0</v>
      </c>
      <c r="I32" s="161">
        <v>2468.36</v>
      </c>
      <c r="J32" s="448">
        <f t="shared" si="18"/>
        <v>-2468.36</v>
      </c>
      <c r="K32" s="476">
        <f>'[2]Proj#6+2'!$H35</f>
        <v>0</v>
      </c>
      <c r="L32" s="161">
        <v>7549.4</v>
      </c>
      <c r="M32" s="444">
        <f t="shared" si="19"/>
        <v>-7549.4</v>
      </c>
      <c r="N32" s="404">
        <f t="shared" si="40"/>
        <v>0</v>
      </c>
      <c r="O32" s="161">
        <f t="shared" si="40"/>
        <v>12148.46</v>
      </c>
      <c r="P32" s="403">
        <f t="shared" si="20"/>
        <v>-12148.46</v>
      </c>
      <c r="Q32" s="168">
        <f>'[2]Proj#6+2'!$I35</f>
        <v>0</v>
      </c>
      <c r="R32" s="161">
        <v>7024.93</v>
      </c>
      <c r="S32" s="448">
        <f t="shared" si="21"/>
        <v>-7024.93</v>
      </c>
      <c r="T32" s="161">
        <f>'[2]Proj#6+2'!$J35</f>
        <v>0</v>
      </c>
      <c r="U32" s="161"/>
      <c r="V32" s="448">
        <f t="shared" si="22"/>
        <v>0</v>
      </c>
      <c r="W32" s="161">
        <f>'[2]Proj#6+2'!$K35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7024.93</v>
      </c>
      <c r="AB32" s="403">
        <f t="shared" si="24"/>
        <v>-7024.93</v>
      </c>
      <c r="AC32" s="404">
        <f t="shared" si="42"/>
        <v>0</v>
      </c>
      <c r="AD32" s="161">
        <f t="shared" si="42"/>
        <v>19173.39</v>
      </c>
      <c r="AE32" s="403">
        <f t="shared" si="25"/>
        <v>-19173.39</v>
      </c>
      <c r="AF32" s="161">
        <f>'[2]Proj#6+2'!$L35</f>
        <v>0</v>
      </c>
      <c r="AG32" s="161"/>
      <c r="AH32" s="462">
        <f t="shared" si="26"/>
        <v>0</v>
      </c>
      <c r="AI32" s="161">
        <f>'[2]Proj#6+2'!$M35</f>
        <v>0</v>
      </c>
      <c r="AJ32" s="161"/>
      <c r="AK32" s="462">
        <f t="shared" si="27"/>
        <v>0</v>
      </c>
      <c r="AL32" s="161">
        <f>'[2]Proj#6+2'!$N35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'[2]Proj#6+2'!$O35</f>
        <v>0</v>
      </c>
      <c r="AS32" s="161"/>
      <c r="AT32" s="462">
        <f t="shared" si="30"/>
        <v>0</v>
      </c>
      <c r="AU32" s="161">
        <f>'[2]Proj#6+2'!$P35</f>
        <v>0</v>
      </c>
      <c r="AV32" s="161"/>
      <c r="AW32" s="448">
        <f t="shared" si="31"/>
        <v>0</v>
      </c>
      <c r="AX32" s="161">
        <f>'[2]Proj#6+2'!$Q35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19173.39</v>
      </c>
      <c r="BI32" s="372">
        <f t="shared" si="35"/>
        <v>-19173.39</v>
      </c>
      <c r="BJ32" s="436"/>
      <c r="BK32" s="160">
        <f>VLOOKUP($B32,Test!$A$69:$J$122,9,0)</f>
        <v>10226.540000000001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'[2]Proj#6+2'!$F36</f>
        <v>10888</v>
      </c>
      <c r="F33" s="161">
        <v>6885.74</v>
      </c>
      <c r="G33" s="448">
        <f t="shared" si="17"/>
        <v>4002.26</v>
      </c>
      <c r="H33" s="476">
        <f>'[2]Proj#6+2'!$G36</f>
        <v>10910.8</v>
      </c>
      <c r="I33" s="161">
        <v>4901.1000000000004</v>
      </c>
      <c r="J33" s="448">
        <f t="shared" si="18"/>
        <v>6009.6999999999989</v>
      </c>
      <c r="K33" s="476">
        <f>'[2]Proj#6+2'!$H36</f>
        <v>10888</v>
      </c>
      <c r="L33" s="161">
        <v>4819.88</v>
      </c>
      <c r="M33" s="444">
        <f t="shared" si="19"/>
        <v>6068.12</v>
      </c>
      <c r="N33" s="404">
        <f t="shared" si="40"/>
        <v>32686.799999999999</v>
      </c>
      <c r="O33" s="161">
        <f t="shared" si="40"/>
        <v>16606.72</v>
      </c>
      <c r="P33" s="403">
        <f t="shared" si="20"/>
        <v>16080.079999999998</v>
      </c>
      <c r="Q33" s="168">
        <f>'[2]Proj#6+2'!$I36</f>
        <v>10546</v>
      </c>
      <c r="R33" s="161">
        <v>5647.25</v>
      </c>
      <c r="S33" s="448">
        <f t="shared" si="21"/>
        <v>4898.75</v>
      </c>
      <c r="T33" s="161">
        <f>'[2]Proj#6+2'!$J36</f>
        <v>10447.200000000001</v>
      </c>
      <c r="U33" s="161"/>
      <c r="V33" s="448">
        <f t="shared" si="22"/>
        <v>10447.200000000001</v>
      </c>
      <c r="W33" s="161">
        <f>'[2]Proj#6+2'!$K36</f>
        <v>10432</v>
      </c>
      <c r="X33" s="161"/>
      <c r="Y33" s="444">
        <f t="shared" si="23"/>
        <v>10432</v>
      </c>
      <c r="Z33" s="168">
        <f t="shared" si="41"/>
        <v>31425.200000000001</v>
      </c>
      <c r="AA33" s="161">
        <f t="shared" si="41"/>
        <v>5647.25</v>
      </c>
      <c r="AB33" s="403">
        <f t="shared" si="24"/>
        <v>25777.95</v>
      </c>
      <c r="AC33" s="404">
        <f t="shared" si="42"/>
        <v>64112</v>
      </c>
      <c r="AD33" s="161">
        <f t="shared" si="42"/>
        <v>22253.97</v>
      </c>
      <c r="AE33" s="403">
        <f t="shared" si="25"/>
        <v>41858.03</v>
      </c>
      <c r="AF33" s="161">
        <f>'[2]Proj#6+2'!$L36</f>
        <v>10272.4</v>
      </c>
      <c r="AG33" s="161"/>
      <c r="AH33" s="462">
        <f t="shared" si="26"/>
        <v>10272.4</v>
      </c>
      <c r="AI33" s="161">
        <f>'[2]Proj#6+2'!$M36</f>
        <v>10280</v>
      </c>
      <c r="AJ33" s="161"/>
      <c r="AK33" s="462">
        <f t="shared" si="27"/>
        <v>10280</v>
      </c>
      <c r="AL33" s="161">
        <f>'[2]Proj#6+2'!$N36</f>
        <v>10264.799999999999</v>
      </c>
      <c r="AM33" s="161"/>
      <c r="AN33" s="444">
        <f t="shared" si="28"/>
        <v>10264.799999999999</v>
      </c>
      <c r="AO33" s="404">
        <f t="shared" si="10"/>
        <v>30817.200000000001</v>
      </c>
      <c r="AP33" s="161">
        <f t="shared" si="10"/>
        <v>0</v>
      </c>
      <c r="AQ33" s="403">
        <f t="shared" si="29"/>
        <v>30817.200000000001</v>
      </c>
      <c r="AR33" s="161">
        <f>'[2]Proj#6+2'!$O36</f>
        <v>10310.4</v>
      </c>
      <c r="AS33" s="161"/>
      <c r="AT33" s="462">
        <f t="shared" si="30"/>
        <v>10310.4</v>
      </c>
      <c r="AU33" s="161">
        <f>'[2]Proj#6+2'!$P36</f>
        <v>10310.4</v>
      </c>
      <c r="AV33" s="161"/>
      <c r="AW33" s="448">
        <f t="shared" si="31"/>
        <v>10310.4</v>
      </c>
      <c r="AX33" s="161">
        <f>'[2]Proj#6+2'!$Q36</f>
        <v>10333.200000000001</v>
      </c>
      <c r="AY33" s="161"/>
      <c r="AZ33" s="444">
        <f t="shared" si="32"/>
        <v>10333.200000000001</v>
      </c>
      <c r="BA33" s="496">
        <f t="shared" si="11"/>
        <v>30954</v>
      </c>
      <c r="BB33" s="492">
        <f t="shared" si="12"/>
        <v>0</v>
      </c>
      <c r="BC33" s="364">
        <f t="shared" si="33"/>
        <v>30954</v>
      </c>
      <c r="BD33" s="371">
        <f t="shared" si="13"/>
        <v>61771.199999999997</v>
      </c>
      <c r="BE33" s="372">
        <f t="shared" si="14"/>
        <v>0</v>
      </c>
      <c r="BF33" s="372">
        <f t="shared" si="34"/>
        <v>61771.199999999997</v>
      </c>
      <c r="BG33" s="371">
        <f t="shared" si="15"/>
        <v>125883.2</v>
      </c>
      <c r="BH33" s="372">
        <f t="shared" si="16"/>
        <v>22253.97</v>
      </c>
      <c r="BI33" s="372">
        <f t="shared" si="35"/>
        <v>103629.23</v>
      </c>
      <c r="BJ33" s="436"/>
      <c r="BK33" s="160">
        <f>VLOOKUP($B33,Test!$A$69:$J$122,9,0)</f>
        <v>6600.99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'[2]Proj#6+2'!$F37</f>
        <v>0</v>
      </c>
      <c r="F34" s="161"/>
      <c r="G34" s="448">
        <f t="shared" si="17"/>
        <v>0</v>
      </c>
      <c r="H34" s="476">
        <f>'[2]Proj#6+2'!$G37</f>
        <v>0</v>
      </c>
      <c r="I34" s="161"/>
      <c r="J34" s="448">
        <f t="shared" si="18"/>
        <v>0</v>
      </c>
      <c r="K34" s="476">
        <f>'[2]Proj#6+2'!$H37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'[2]Proj#6+2'!$I37</f>
        <v>0</v>
      </c>
      <c r="R34" s="161"/>
      <c r="S34" s="448">
        <f t="shared" si="21"/>
        <v>0</v>
      </c>
      <c r="T34" s="161">
        <f>'[2]Proj#6+2'!$J37</f>
        <v>0</v>
      </c>
      <c r="U34" s="161"/>
      <c r="V34" s="448">
        <f t="shared" si="22"/>
        <v>0</v>
      </c>
      <c r="W34" s="161">
        <f>'[2]Proj#6+2'!$K37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'[2]Proj#6+2'!$L37</f>
        <v>0</v>
      </c>
      <c r="AG34" s="161"/>
      <c r="AH34" s="462">
        <f t="shared" si="26"/>
        <v>0</v>
      </c>
      <c r="AI34" s="161">
        <f>'[2]Proj#6+2'!$M37</f>
        <v>0</v>
      </c>
      <c r="AJ34" s="161"/>
      <c r="AK34" s="462">
        <f t="shared" si="27"/>
        <v>0</v>
      </c>
      <c r="AL34" s="161">
        <f>'[2]Proj#6+2'!$N37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'[2]Proj#6+2'!$O37</f>
        <v>0</v>
      </c>
      <c r="AS34" s="161"/>
      <c r="AT34" s="462">
        <f t="shared" si="30"/>
        <v>0</v>
      </c>
      <c r="AU34" s="161">
        <f>'[2]Proj#6+2'!$P37</f>
        <v>0</v>
      </c>
      <c r="AV34" s="161"/>
      <c r="AW34" s="448">
        <f t="shared" si="31"/>
        <v>0</v>
      </c>
      <c r="AX34" s="161">
        <f>'[2]Proj#6+2'!$Q37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VLOOKUP($B34,Test!$A$69:$J$122,9,0)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'[2]Proj#6+2'!$F38</f>
        <v>0</v>
      </c>
      <c r="F35" s="161"/>
      <c r="G35" s="448">
        <f t="shared" si="17"/>
        <v>0</v>
      </c>
      <c r="H35" s="476">
        <f>'[2]Proj#6+2'!$G38</f>
        <v>0</v>
      </c>
      <c r="I35" s="161"/>
      <c r="J35" s="448">
        <f t="shared" si="18"/>
        <v>0</v>
      </c>
      <c r="K35" s="476">
        <f>'[2]Proj#6+2'!$H38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'[2]Proj#6+2'!$I38</f>
        <v>0</v>
      </c>
      <c r="R35" s="161"/>
      <c r="S35" s="448">
        <f t="shared" si="21"/>
        <v>0</v>
      </c>
      <c r="T35" s="161">
        <f>'[2]Proj#6+2'!$J38</f>
        <v>0</v>
      </c>
      <c r="U35" s="161"/>
      <c r="V35" s="448">
        <f t="shared" si="22"/>
        <v>0</v>
      </c>
      <c r="W35" s="161">
        <f>'[2]Proj#6+2'!$K38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'[2]Proj#6+2'!$L38</f>
        <v>0</v>
      </c>
      <c r="AG35" s="161"/>
      <c r="AH35" s="462">
        <f t="shared" si="26"/>
        <v>0</v>
      </c>
      <c r="AI35" s="161">
        <f>'[2]Proj#6+2'!$M38</f>
        <v>0</v>
      </c>
      <c r="AJ35" s="161"/>
      <c r="AK35" s="462">
        <f t="shared" si="27"/>
        <v>0</v>
      </c>
      <c r="AL35" s="161">
        <f>'[2]Proj#6+2'!$N38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'[2]Proj#6+2'!$O38</f>
        <v>0</v>
      </c>
      <c r="AS35" s="161"/>
      <c r="AT35" s="462">
        <f t="shared" si="30"/>
        <v>0</v>
      </c>
      <c r="AU35" s="161">
        <f>'[2]Proj#6+2'!$P38</f>
        <v>0</v>
      </c>
      <c r="AV35" s="161"/>
      <c r="AW35" s="448">
        <f t="shared" si="31"/>
        <v>0</v>
      </c>
      <c r="AX35" s="161">
        <f>'[2]Proj#6+2'!$Q38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VLOOKUP($B35,Test!$A$69:$J$122,9,0)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'[2]Proj#6+2'!$F39</f>
        <v>0</v>
      </c>
      <c r="F36" s="161"/>
      <c r="G36" s="448">
        <f t="shared" si="17"/>
        <v>0</v>
      </c>
      <c r="H36" s="476">
        <f>'[2]Proj#6+2'!$G39</f>
        <v>0</v>
      </c>
      <c r="I36" s="161"/>
      <c r="J36" s="448">
        <f t="shared" si="18"/>
        <v>0</v>
      </c>
      <c r="K36" s="476">
        <f>'[2]Proj#6+2'!$H39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'[2]Proj#6+2'!$I39</f>
        <v>0</v>
      </c>
      <c r="R36" s="161"/>
      <c r="S36" s="448">
        <f t="shared" si="21"/>
        <v>0</v>
      </c>
      <c r="T36" s="161">
        <f>'[2]Proj#6+2'!$J39</f>
        <v>0</v>
      </c>
      <c r="U36" s="161"/>
      <c r="V36" s="448">
        <f t="shared" si="22"/>
        <v>0</v>
      </c>
      <c r="W36" s="161">
        <f>'[2]Proj#6+2'!$K39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'[2]Proj#6+2'!$L39</f>
        <v>0</v>
      </c>
      <c r="AG36" s="161"/>
      <c r="AH36" s="462">
        <f t="shared" si="26"/>
        <v>0</v>
      </c>
      <c r="AI36" s="161">
        <f>'[2]Proj#6+2'!$M39</f>
        <v>0</v>
      </c>
      <c r="AJ36" s="161"/>
      <c r="AK36" s="462">
        <f t="shared" si="27"/>
        <v>0</v>
      </c>
      <c r="AL36" s="161">
        <f>'[2]Proj#6+2'!$N39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'[2]Proj#6+2'!$O39</f>
        <v>0</v>
      </c>
      <c r="AS36" s="161"/>
      <c r="AT36" s="462">
        <f t="shared" si="30"/>
        <v>0</v>
      </c>
      <c r="AU36" s="161">
        <f>'[2]Proj#6+2'!$P39</f>
        <v>0</v>
      </c>
      <c r="AV36" s="161"/>
      <c r="AW36" s="448">
        <f t="shared" si="31"/>
        <v>0</v>
      </c>
      <c r="AX36" s="161">
        <f>'[2]Proj#6+2'!$Q39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VLOOKUP($B36,Test!$A$69:$J$122,9,0)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'[2]Proj#6+2'!$F40</f>
        <v>0</v>
      </c>
      <c r="F37" s="161"/>
      <c r="G37" s="448">
        <f t="shared" si="17"/>
        <v>0</v>
      </c>
      <c r="H37" s="476">
        <f>'[2]Proj#6+2'!$G40</f>
        <v>0</v>
      </c>
      <c r="I37" s="161"/>
      <c r="J37" s="448">
        <f t="shared" si="18"/>
        <v>0</v>
      </c>
      <c r="K37" s="476">
        <f>'[2]Proj#6+2'!$H40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'[2]Proj#6+2'!$I40</f>
        <v>0</v>
      </c>
      <c r="R37" s="161"/>
      <c r="S37" s="448">
        <f t="shared" si="21"/>
        <v>0</v>
      </c>
      <c r="T37" s="161">
        <f>'[2]Proj#6+2'!$J40</f>
        <v>0</v>
      </c>
      <c r="U37" s="161"/>
      <c r="V37" s="448">
        <f t="shared" si="22"/>
        <v>0</v>
      </c>
      <c r="W37" s="161">
        <f>'[2]Proj#6+2'!$K40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'[2]Proj#6+2'!$L40</f>
        <v>0</v>
      </c>
      <c r="AG37" s="161"/>
      <c r="AH37" s="462">
        <f t="shared" si="26"/>
        <v>0</v>
      </c>
      <c r="AI37" s="161">
        <f>'[2]Proj#6+2'!$M40</f>
        <v>0</v>
      </c>
      <c r="AJ37" s="161"/>
      <c r="AK37" s="462">
        <f t="shared" si="27"/>
        <v>0</v>
      </c>
      <c r="AL37" s="161">
        <f>'[2]Proj#6+2'!$N40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'[2]Proj#6+2'!$O40</f>
        <v>0</v>
      </c>
      <c r="AS37" s="161"/>
      <c r="AT37" s="462">
        <f t="shared" si="30"/>
        <v>0</v>
      </c>
      <c r="AU37" s="161">
        <f>'[2]Proj#6+2'!$P40</f>
        <v>0</v>
      </c>
      <c r="AV37" s="161"/>
      <c r="AW37" s="448">
        <f t="shared" si="31"/>
        <v>0</v>
      </c>
      <c r="AX37" s="161">
        <f>'[2]Proj#6+2'!$Q40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VLOOKUP($B37,Test!$A$69:$J$122,9,0)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'[2]Proj#6+2'!$F41</f>
        <v>0</v>
      </c>
      <c r="F38" s="161"/>
      <c r="G38" s="448">
        <f t="shared" si="17"/>
        <v>0</v>
      </c>
      <c r="H38" s="476">
        <f>'[2]Proj#6+2'!$G41</f>
        <v>0</v>
      </c>
      <c r="I38" s="161"/>
      <c r="J38" s="448">
        <f t="shared" si="18"/>
        <v>0</v>
      </c>
      <c r="K38" s="476">
        <f>'[2]Proj#6+2'!$H41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'[2]Proj#6+2'!$I41</f>
        <v>0</v>
      </c>
      <c r="R38" s="161"/>
      <c r="S38" s="448">
        <f t="shared" si="21"/>
        <v>0</v>
      </c>
      <c r="T38" s="161">
        <f>'[2]Proj#6+2'!$J41</f>
        <v>0</v>
      </c>
      <c r="U38" s="161"/>
      <c r="V38" s="448">
        <f t="shared" si="22"/>
        <v>0</v>
      </c>
      <c r="W38" s="161">
        <f>'[2]Proj#6+2'!$K41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'[2]Proj#6+2'!$L41</f>
        <v>0</v>
      </c>
      <c r="AG38" s="161"/>
      <c r="AH38" s="462">
        <f t="shared" si="26"/>
        <v>0</v>
      </c>
      <c r="AI38" s="161">
        <f>'[2]Proj#6+2'!$M41</f>
        <v>0</v>
      </c>
      <c r="AJ38" s="161"/>
      <c r="AK38" s="462">
        <f t="shared" si="27"/>
        <v>0</v>
      </c>
      <c r="AL38" s="161">
        <f>'[2]Proj#6+2'!$N41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'[2]Proj#6+2'!$O41</f>
        <v>0</v>
      </c>
      <c r="AS38" s="161"/>
      <c r="AT38" s="462">
        <f t="shared" si="30"/>
        <v>0</v>
      </c>
      <c r="AU38" s="161">
        <f>'[2]Proj#6+2'!$P41</f>
        <v>0</v>
      </c>
      <c r="AV38" s="161"/>
      <c r="AW38" s="448">
        <f t="shared" si="31"/>
        <v>0</v>
      </c>
      <c r="AX38" s="161">
        <f>'[2]Proj#6+2'!$Q41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VLOOKUP($B38,Test!$A$69:$J$122,9,0)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'[2]Proj#6+2'!$F42</f>
        <v>0</v>
      </c>
      <c r="F39" s="161"/>
      <c r="G39" s="448">
        <f t="shared" si="17"/>
        <v>0</v>
      </c>
      <c r="H39" s="476">
        <f>'[2]Proj#6+2'!$G42</f>
        <v>0</v>
      </c>
      <c r="I39" s="161"/>
      <c r="J39" s="448">
        <f t="shared" si="18"/>
        <v>0</v>
      </c>
      <c r="K39" s="476">
        <f>'[2]Proj#6+2'!$H42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'[2]Proj#6+2'!$I42</f>
        <v>0</v>
      </c>
      <c r="R39" s="161"/>
      <c r="S39" s="448">
        <f t="shared" si="21"/>
        <v>0</v>
      </c>
      <c r="T39" s="161">
        <f>'[2]Proj#6+2'!$J42</f>
        <v>0</v>
      </c>
      <c r="U39" s="161"/>
      <c r="V39" s="448">
        <f t="shared" si="22"/>
        <v>0</v>
      </c>
      <c r="W39" s="161">
        <f>'[2]Proj#6+2'!$K42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'[2]Proj#6+2'!$L42</f>
        <v>0</v>
      </c>
      <c r="AG39" s="161"/>
      <c r="AH39" s="462">
        <f t="shared" si="26"/>
        <v>0</v>
      </c>
      <c r="AI39" s="161">
        <f>'[2]Proj#6+2'!$M42</f>
        <v>0</v>
      </c>
      <c r="AJ39" s="161"/>
      <c r="AK39" s="462">
        <f t="shared" si="27"/>
        <v>0</v>
      </c>
      <c r="AL39" s="161">
        <f>'[2]Proj#6+2'!$N42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'[2]Proj#6+2'!$O42</f>
        <v>0</v>
      </c>
      <c r="AS39" s="161"/>
      <c r="AT39" s="462">
        <f t="shared" si="30"/>
        <v>0</v>
      </c>
      <c r="AU39" s="161">
        <f>'[2]Proj#6+2'!$P42</f>
        <v>0</v>
      </c>
      <c r="AV39" s="161"/>
      <c r="AW39" s="448">
        <f t="shared" si="31"/>
        <v>0</v>
      </c>
      <c r="AX39" s="161">
        <f>'[2]Proj#6+2'!$Q42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VLOOKUP($B39,Test!$A$69:$J$122,9,0)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'[2]Proj#6+2'!$F43</f>
        <v>0</v>
      </c>
      <c r="F40" s="161"/>
      <c r="G40" s="448">
        <f t="shared" si="17"/>
        <v>0</v>
      </c>
      <c r="H40" s="476">
        <f>'[2]Proj#6+2'!$G43</f>
        <v>0</v>
      </c>
      <c r="I40" s="161"/>
      <c r="J40" s="448">
        <f t="shared" si="18"/>
        <v>0</v>
      </c>
      <c r="K40" s="476">
        <f>'[2]Proj#6+2'!$H43</f>
        <v>614.79999999999995</v>
      </c>
      <c r="L40" s="161"/>
      <c r="M40" s="444">
        <f t="shared" si="19"/>
        <v>614.79999999999995</v>
      </c>
      <c r="N40" s="404">
        <f>+E40+H40+K40</f>
        <v>614.79999999999995</v>
      </c>
      <c r="O40" s="161">
        <f>+F40+I40+L40</f>
        <v>0</v>
      </c>
      <c r="P40" s="403">
        <f t="shared" si="20"/>
        <v>614.79999999999995</v>
      </c>
      <c r="Q40" s="168">
        <f>'[2]Proj#6+2'!$I43</f>
        <v>0</v>
      </c>
      <c r="R40" s="161"/>
      <c r="S40" s="448">
        <f t="shared" si="21"/>
        <v>0</v>
      </c>
      <c r="T40" s="161">
        <f>'[2]Proj#6+2'!$J43</f>
        <v>0</v>
      </c>
      <c r="U40" s="161"/>
      <c r="V40" s="448">
        <f t="shared" si="22"/>
        <v>0</v>
      </c>
      <c r="W40" s="161">
        <f>'[2]Proj#6+2'!$K43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614.79999999999995</v>
      </c>
      <c r="AD40" s="161">
        <f>+F40+I40+L40+R40+U40+X40</f>
        <v>0</v>
      </c>
      <c r="AE40" s="403">
        <f t="shared" si="25"/>
        <v>614.79999999999995</v>
      </c>
      <c r="AF40" s="161">
        <f>'[2]Proj#6+2'!$L43</f>
        <v>0</v>
      </c>
      <c r="AG40" s="161"/>
      <c r="AH40" s="462">
        <f t="shared" si="26"/>
        <v>0</v>
      </c>
      <c r="AI40" s="161">
        <f>'[2]Proj#6+2'!$M43</f>
        <v>0</v>
      </c>
      <c r="AJ40" s="161"/>
      <c r="AK40" s="462">
        <f t="shared" si="27"/>
        <v>0</v>
      </c>
      <c r="AL40" s="161">
        <f>'[2]Proj#6+2'!$N43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'[2]Proj#6+2'!$O43</f>
        <v>0</v>
      </c>
      <c r="AS40" s="161"/>
      <c r="AT40" s="462">
        <f t="shared" si="30"/>
        <v>0</v>
      </c>
      <c r="AU40" s="161">
        <f>'[2]Proj#6+2'!$P43</f>
        <v>0</v>
      </c>
      <c r="AV40" s="161"/>
      <c r="AW40" s="448">
        <f t="shared" si="31"/>
        <v>0</v>
      </c>
      <c r="AX40" s="161">
        <f>'[2]Proj#6+2'!$Q43</f>
        <v>481.4</v>
      </c>
      <c r="AY40" s="161"/>
      <c r="AZ40" s="444">
        <f t="shared" si="32"/>
        <v>481.4</v>
      </c>
      <c r="BA40" s="496">
        <f t="shared" si="11"/>
        <v>481.4</v>
      </c>
      <c r="BB40" s="492">
        <f t="shared" si="12"/>
        <v>0</v>
      </c>
      <c r="BC40" s="364">
        <f t="shared" si="33"/>
        <v>481.4</v>
      </c>
      <c r="BD40" s="371">
        <f t="shared" si="13"/>
        <v>481.4</v>
      </c>
      <c r="BE40" s="372">
        <f t="shared" si="14"/>
        <v>0</v>
      </c>
      <c r="BF40" s="372">
        <f t="shared" si="34"/>
        <v>481.4</v>
      </c>
      <c r="BG40" s="371">
        <f t="shared" si="15"/>
        <v>1096.1999999999998</v>
      </c>
      <c r="BH40" s="372">
        <f t="shared" si="16"/>
        <v>0</v>
      </c>
      <c r="BI40" s="372">
        <f t="shared" si="35"/>
        <v>1096.1999999999998</v>
      </c>
      <c r="BJ40" s="436"/>
      <c r="BK40" s="160">
        <f>VLOOKUP($B40,Test!$A$69:$J$122,9,0)</f>
        <v>180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'[2]Proj#6+2'!$F44</f>
        <v>0</v>
      </c>
      <c r="F41" s="161"/>
      <c r="G41" s="448">
        <f t="shared" si="17"/>
        <v>0</v>
      </c>
      <c r="H41" s="476">
        <f>'[2]Proj#6+2'!$G44</f>
        <v>0</v>
      </c>
      <c r="I41" s="161"/>
      <c r="J41" s="448">
        <f t="shared" si="18"/>
        <v>0</v>
      </c>
      <c r="K41" s="476">
        <f>'[2]Proj#6+2'!$H44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'[2]Proj#6+2'!$I44</f>
        <v>0</v>
      </c>
      <c r="R41" s="161"/>
      <c r="S41" s="448">
        <f t="shared" si="21"/>
        <v>0</v>
      </c>
      <c r="T41" s="161">
        <f>'[2]Proj#6+2'!$J44</f>
        <v>0</v>
      </c>
      <c r="U41" s="161"/>
      <c r="V41" s="448">
        <f t="shared" si="22"/>
        <v>0</v>
      </c>
      <c r="W41" s="161">
        <f>'[2]Proj#6+2'!$K44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'[2]Proj#6+2'!$L44</f>
        <v>0</v>
      </c>
      <c r="AG41" s="161"/>
      <c r="AH41" s="462">
        <f t="shared" si="26"/>
        <v>0</v>
      </c>
      <c r="AI41" s="161">
        <f>'[2]Proj#6+2'!$M44</f>
        <v>0</v>
      </c>
      <c r="AJ41" s="161"/>
      <c r="AK41" s="462">
        <f t="shared" si="27"/>
        <v>0</v>
      </c>
      <c r="AL41" s="161">
        <f>'[2]Proj#6+2'!$N44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'[2]Proj#6+2'!$O44</f>
        <v>0</v>
      </c>
      <c r="AS41" s="161"/>
      <c r="AT41" s="462">
        <f t="shared" si="30"/>
        <v>0</v>
      </c>
      <c r="AU41" s="161">
        <f>'[2]Proj#6+2'!$P44</f>
        <v>0</v>
      </c>
      <c r="AV41" s="161"/>
      <c r="AW41" s="448">
        <f t="shared" si="31"/>
        <v>0</v>
      </c>
      <c r="AX41" s="161">
        <f>'[2]Proj#6+2'!$Q44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VLOOKUP($B41,Test!$A$69:$J$122,9,0)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'[2]Proj#6+2'!$F45</f>
        <v>0</v>
      </c>
      <c r="F42" s="161"/>
      <c r="G42" s="448">
        <f t="shared" si="17"/>
        <v>0</v>
      </c>
      <c r="H42" s="476">
        <f>'[2]Proj#6+2'!$G45</f>
        <v>0</v>
      </c>
      <c r="I42" s="161"/>
      <c r="J42" s="448">
        <f t="shared" si="18"/>
        <v>0</v>
      </c>
      <c r="K42" s="476">
        <f>'[2]Proj#6+2'!$H45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'[2]Proj#6+2'!$I45</f>
        <v>0</v>
      </c>
      <c r="R42" s="161"/>
      <c r="S42" s="448">
        <f t="shared" si="21"/>
        <v>0</v>
      </c>
      <c r="T42" s="161">
        <f>'[2]Proj#6+2'!$J45</f>
        <v>0</v>
      </c>
      <c r="U42" s="161"/>
      <c r="V42" s="448">
        <f t="shared" si="22"/>
        <v>0</v>
      </c>
      <c r="W42" s="161">
        <f>'[2]Proj#6+2'!$K45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'[2]Proj#6+2'!$L45</f>
        <v>0</v>
      </c>
      <c r="AG42" s="161"/>
      <c r="AH42" s="462">
        <f t="shared" si="26"/>
        <v>0</v>
      </c>
      <c r="AI42" s="161">
        <f>'[2]Proj#6+2'!$M45</f>
        <v>0</v>
      </c>
      <c r="AJ42" s="161"/>
      <c r="AK42" s="462">
        <f t="shared" si="27"/>
        <v>0</v>
      </c>
      <c r="AL42" s="161">
        <f>'[2]Proj#6+2'!$N45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'[2]Proj#6+2'!$O45</f>
        <v>0</v>
      </c>
      <c r="AS42" s="161"/>
      <c r="AT42" s="462">
        <f t="shared" si="30"/>
        <v>0</v>
      </c>
      <c r="AU42" s="161">
        <f>'[2]Proj#6+2'!$P45</f>
        <v>0</v>
      </c>
      <c r="AV42" s="161"/>
      <c r="AW42" s="448">
        <f t="shared" si="31"/>
        <v>0</v>
      </c>
      <c r="AX42" s="161">
        <f>'[2]Proj#6+2'!$Q45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VLOOKUP($B42,Test!$A$69:$J$122,9,0)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'[2]Proj#6+2'!$F46</f>
        <v>0</v>
      </c>
      <c r="F43" s="161"/>
      <c r="G43" s="448">
        <f t="shared" si="17"/>
        <v>0</v>
      </c>
      <c r="H43" s="476">
        <f>'[2]Proj#6+2'!$G46</f>
        <v>0</v>
      </c>
      <c r="I43" s="161"/>
      <c r="J43" s="448">
        <f t="shared" si="18"/>
        <v>0</v>
      </c>
      <c r="K43" s="476">
        <f>'[2]Proj#6+2'!$H46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'[2]Proj#6+2'!$I46</f>
        <v>0</v>
      </c>
      <c r="R43" s="161"/>
      <c r="S43" s="448">
        <f t="shared" si="21"/>
        <v>0</v>
      </c>
      <c r="T43" s="161">
        <f>'[2]Proj#6+2'!$J46</f>
        <v>0</v>
      </c>
      <c r="U43" s="161"/>
      <c r="V43" s="448">
        <f t="shared" si="22"/>
        <v>0</v>
      </c>
      <c r="W43" s="161">
        <f>'[2]Proj#6+2'!$K46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'[2]Proj#6+2'!$L46</f>
        <v>0</v>
      </c>
      <c r="AG43" s="161"/>
      <c r="AH43" s="462">
        <f t="shared" si="26"/>
        <v>0</v>
      </c>
      <c r="AI43" s="161">
        <f>'[2]Proj#6+2'!$M46</f>
        <v>0</v>
      </c>
      <c r="AJ43" s="161"/>
      <c r="AK43" s="462">
        <f t="shared" si="27"/>
        <v>0</v>
      </c>
      <c r="AL43" s="161">
        <f>'[2]Proj#6+2'!$N46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'[2]Proj#6+2'!$O46</f>
        <v>0</v>
      </c>
      <c r="AS43" s="161"/>
      <c r="AT43" s="462">
        <f t="shared" si="30"/>
        <v>0</v>
      </c>
      <c r="AU43" s="161">
        <f>'[2]Proj#6+2'!$P46</f>
        <v>0</v>
      </c>
      <c r="AV43" s="161"/>
      <c r="AW43" s="448">
        <f t="shared" si="31"/>
        <v>0</v>
      </c>
      <c r="AX43" s="161">
        <f>'[2]Proj#6+2'!$Q46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VLOOKUP($B43,Test!$A$69:$J$122,9,0)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'[2]Proj#6+2'!$F47</f>
        <v>0</v>
      </c>
      <c r="F44" s="161"/>
      <c r="G44" s="448">
        <f t="shared" si="17"/>
        <v>0</v>
      </c>
      <c r="H44" s="476">
        <f>'[2]Proj#6+2'!$G47</f>
        <v>0</v>
      </c>
      <c r="I44" s="161"/>
      <c r="J44" s="448">
        <f t="shared" si="18"/>
        <v>0</v>
      </c>
      <c r="K44" s="476">
        <f>'[2]Proj#6+2'!$H47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'[2]Proj#6+2'!$I47</f>
        <v>0</v>
      </c>
      <c r="R44" s="161"/>
      <c r="S44" s="448">
        <f t="shared" si="21"/>
        <v>0</v>
      </c>
      <c r="T44" s="161">
        <f>'[2]Proj#6+2'!$J47</f>
        <v>0</v>
      </c>
      <c r="U44" s="161"/>
      <c r="V44" s="448">
        <f t="shared" si="22"/>
        <v>0</v>
      </c>
      <c r="W44" s="161">
        <f>'[2]Proj#6+2'!$K47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'[2]Proj#6+2'!$L47</f>
        <v>0</v>
      </c>
      <c r="AG44" s="161"/>
      <c r="AH44" s="462">
        <f t="shared" si="26"/>
        <v>0</v>
      </c>
      <c r="AI44" s="161">
        <f>'[2]Proj#6+2'!$M47</f>
        <v>0</v>
      </c>
      <c r="AJ44" s="161"/>
      <c r="AK44" s="462">
        <f t="shared" si="27"/>
        <v>0</v>
      </c>
      <c r="AL44" s="161">
        <f>'[2]Proj#6+2'!$N47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'[2]Proj#6+2'!$O47</f>
        <v>0</v>
      </c>
      <c r="AS44" s="161"/>
      <c r="AT44" s="462">
        <f t="shared" si="30"/>
        <v>0</v>
      </c>
      <c r="AU44" s="161">
        <f>'[2]Proj#6+2'!$P47</f>
        <v>0</v>
      </c>
      <c r="AV44" s="161"/>
      <c r="AW44" s="448">
        <f t="shared" si="31"/>
        <v>0</v>
      </c>
      <c r="AX44" s="161">
        <f>'[2]Proj#6+2'!$Q47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VLOOKUP($B44,Test!$A$69:$J$122,9,0)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'[2]Proj#6+2'!$F48</f>
        <v>586.33939999999996</v>
      </c>
      <c r="F45" s="161">
        <v>1301.18</v>
      </c>
      <c r="G45" s="448">
        <f t="shared" si="17"/>
        <v>-714.84060000000011</v>
      </c>
      <c r="H45" s="476">
        <f>'[2]Proj#6+2'!$G48</f>
        <v>1419.2674</v>
      </c>
      <c r="I45" s="161">
        <v>401.86</v>
      </c>
      <c r="J45" s="448">
        <f t="shared" si="18"/>
        <v>1017.4073999999999</v>
      </c>
      <c r="K45" s="476">
        <f>'[2]Proj#6+2'!$H48</f>
        <v>602.57939999999996</v>
      </c>
      <c r="L45" s="161">
        <v>359.94</v>
      </c>
      <c r="M45" s="444">
        <f t="shared" si="19"/>
        <v>242.63939999999997</v>
      </c>
      <c r="N45" s="404">
        <f t="shared" si="43"/>
        <v>2608.1862000000001</v>
      </c>
      <c r="O45" s="161">
        <f t="shared" si="43"/>
        <v>2062.98</v>
      </c>
      <c r="P45" s="403">
        <f t="shared" si="20"/>
        <v>545.20620000000008</v>
      </c>
      <c r="Q45" s="168">
        <f>'[2]Proj#6+2'!$I48</f>
        <v>785.07590000000005</v>
      </c>
      <c r="R45" s="161">
        <v>683.33</v>
      </c>
      <c r="S45" s="448">
        <f t="shared" si="21"/>
        <v>101.74590000000001</v>
      </c>
      <c r="T45" s="161">
        <f>'[2]Proj#6+2'!$J48</f>
        <v>965.73809999999992</v>
      </c>
      <c r="U45" s="161"/>
      <c r="V45" s="448">
        <f t="shared" si="22"/>
        <v>965.73809999999992</v>
      </c>
      <c r="W45" s="161">
        <f>'[2]Proj#6+2'!$K48</f>
        <v>751.31119999999999</v>
      </c>
      <c r="X45" s="161"/>
      <c r="Y45" s="444">
        <f t="shared" si="23"/>
        <v>751.31119999999999</v>
      </c>
      <c r="Z45" s="168">
        <f t="shared" si="44"/>
        <v>2502.1251999999999</v>
      </c>
      <c r="AA45" s="161">
        <f t="shared" si="44"/>
        <v>683.33</v>
      </c>
      <c r="AB45" s="403">
        <f t="shared" si="24"/>
        <v>1818.7952</v>
      </c>
      <c r="AC45" s="404">
        <f t="shared" si="45"/>
        <v>5110.3113999999996</v>
      </c>
      <c r="AD45" s="161">
        <f t="shared" si="45"/>
        <v>2746.31</v>
      </c>
      <c r="AE45" s="403">
        <f t="shared" si="25"/>
        <v>2364.0013999999996</v>
      </c>
      <c r="AF45" s="161">
        <f>'[2]Proj#6+2'!$L48</f>
        <v>475.86580000000004</v>
      </c>
      <c r="AG45" s="161"/>
      <c r="AH45" s="462">
        <f t="shared" si="26"/>
        <v>475.86580000000004</v>
      </c>
      <c r="AI45" s="161">
        <f>'[2]Proj#6+2'!$M48</f>
        <v>1098.6768999999999</v>
      </c>
      <c r="AJ45" s="161"/>
      <c r="AK45" s="462">
        <f t="shared" si="27"/>
        <v>1098.6768999999999</v>
      </c>
      <c r="AL45" s="161">
        <f>'[2]Proj#6+2'!$N48</f>
        <v>485.14</v>
      </c>
      <c r="AM45" s="161"/>
      <c r="AN45" s="444">
        <f t="shared" si="28"/>
        <v>485.14</v>
      </c>
      <c r="AO45" s="404">
        <f t="shared" si="10"/>
        <v>2059.6826999999998</v>
      </c>
      <c r="AP45" s="161">
        <f t="shared" si="10"/>
        <v>0</v>
      </c>
      <c r="AQ45" s="403">
        <f t="shared" si="29"/>
        <v>2059.6826999999998</v>
      </c>
      <c r="AR45" s="161">
        <f>'[2]Proj#6+2'!$O48</f>
        <v>712.97070000000008</v>
      </c>
      <c r="AS45" s="161"/>
      <c r="AT45" s="462">
        <f t="shared" si="30"/>
        <v>712.97070000000008</v>
      </c>
      <c r="AU45" s="161">
        <f>'[2]Proj#6+2'!$P48</f>
        <v>908.02070000000003</v>
      </c>
      <c r="AV45" s="161"/>
      <c r="AW45" s="448">
        <f t="shared" si="31"/>
        <v>908.02070000000003</v>
      </c>
      <c r="AX45" s="161">
        <f>'[2]Proj#6+2'!$Q48</f>
        <v>696.38869999999997</v>
      </c>
      <c r="AY45" s="161"/>
      <c r="AZ45" s="444">
        <f t="shared" si="32"/>
        <v>696.38869999999997</v>
      </c>
      <c r="BA45" s="496">
        <f t="shared" si="11"/>
        <v>2317.3801000000003</v>
      </c>
      <c r="BB45" s="492">
        <f t="shared" si="12"/>
        <v>0</v>
      </c>
      <c r="BC45" s="364">
        <f t="shared" si="33"/>
        <v>2317.3801000000003</v>
      </c>
      <c r="BD45" s="371">
        <f t="shared" si="13"/>
        <v>4377.0627999999997</v>
      </c>
      <c r="BE45" s="372">
        <f t="shared" si="14"/>
        <v>0</v>
      </c>
      <c r="BF45" s="372">
        <f t="shared" si="34"/>
        <v>4377.0627999999997</v>
      </c>
      <c r="BG45" s="371">
        <f t="shared" si="15"/>
        <v>9487.3741999999984</v>
      </c>
      <c r="BH45" s="372">
        <f t="shared" si="16"/>
        <v>2746.31</v>
      </c>
      <c r="BI45" s="372">
        <f t="shared" si="35"/>
        <v>6741.0641999999989</v>
      </c>
      <c r="BJ45" s="436"/>
      <c r="BK45" s="160">
        <f>VLOOKUP($B45,Test!$A$69:$J$122,9,0)</f>
        <v>997.55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'[2]Proj#6+2'!$F49</f>
        <v>0</v>
      </c>
      <c r="F46" s="161"/>
      <c r="G46" s="448">
        <f t="shared" si="17"/>
        <v>0</v>
      </c>
      <c r="H46" s="476">
        <f>'[2]Proj#6+2'!$G49</f>
        <v>0</v>
      </c>
      <c r="I46" s="161"/>
      <c r="J46" s="448">
        <f t="shared" si="18"/>
        <v>0</v>
      </c>
      <c r="K46" s="476">
        <f>'[2]Proj#6+2'!$H49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'[2]Proj#6+2'!$I49</f>
        <v>0</v>
      </c>
      <c r="R46" s="161"/>
      <c r="S46" s="448">
        <f t="shared" si="21"/>
        <v>0</v>
      </c>
      <c r="T46" s="161">
        <f>'[2]Proj#6+2'!$J49</f>
        <v>0</v>
      </c>
      <c r="U46" s="161"/>
      <c r="V46" s="448">
        <f t="shared" si="22"/>
        <v>0</v>
      </c>
      <c r="W46" s="161">
        <f>'[2]Proj#6+2'!$K49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'[2]Proj#6+2'!$L49</f>
        <v>0</v>
      </c>
      <c r="AG46" s="161"/>
      <c r="AH46" s="462">
        <f t="shared" si="26"/>
        <v>0</v>
      </c>
      <c r="AI46" s="161">
        <f>'[2]Proj#6+2'!$M49</f>
        <v>0</v>
      </c>
      <c r="AJ46" s="161"/>
      <c r="AK46" s="462">
        <f t="shared" si="27"/>
        <v>0</v>
      </c>
      <c r="AL46" s="161">
        <f>'[2]Proj#6+2'!$N49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'[2]Proj#6+2'!$O49</f>
        <v>0</v>
      </c>
      <c r="AS46" s="161"/>
      <c r="AT46" s="462">
        <f t="shared" si="30"/>
        <v>0</v>
      </c>
      <c r="AU46" s="161">
        <f>'[2]Proj#6+2'!$P49</f>
        <v>0</v>
      </c>
      <c r="AV46" s="161"/>
      <c r="AW46" s="448">
        <f t="shared" si="31"/>
        <v>0</v>
      </c>
      <c r="AX46" s="161">
        <f>'[2]Proj#6+2'!$Q49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VLOOKUP($B46,Test!$A$69:$J$122,9,0)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'[2]Proj#6+2'!$F50</f>
        <v>0</v>
      </c>
      <c r="F47" s="161"/>
      <c r="G47" s="448">
        <f t="shared" si="17"/>
        <v>0</v>
      </c>
      <c r="H47" s="476">
        <f>'[2]Proj#6+2'!$G50</f>
        <v>0</v>
      </c>
      <c r="I47" s="161"/>
      <c r="J47" s="448">
        <f t="shared" si="18"/>
        <v>0</v>
      </c>
      <c r="K47" s="476">
        <f>'[2]Proj#6+2'!$H50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'[2]Proj#6+2'!$I50</f>
        <v>0</v>
      </c>
      <c r="R47" s="161"/>
      <c r="S47" s="448">
        <f t="shared" si="21"/>
        <v>0</v>
      </c>
      <c r="T47" s="161">
        <f>'[2]Proj#6+2'!$J50</f>
        <v>0</v>
      </c>
      <c r="U47" s="161"/>
      <c r="V47" s="448">
        <f t="shared" si="22"/>
        <v>0</v>
      </c>
      <c r="W47" s="161">
        <f>'[2]Proj#6+2'!$K50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'[2]Proj#6+2'!$L50</f>
        <v>0</v>
      </c>
      <c r="AG47" s="161"/>
      <c r="AH47" s="462">
        <f t="shared" si="26"/>
        <v>0</v>
      </c>
      <c r="AI47" s="161">
        <f>'[2]Proj#6+2'!$M50</f>
        <v>0</v>
      </c>
      <c r="AJ47" s="161"/>
      <c r="AK47" s="462">
        <f t="shared" si="27"/>
        <v>0</v>
      </c>
      <c r="AL47" s="161">
        <f>'[2]Proj#6+2'!$N50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'[2]Proj#6+2'!$O50</f>
        <v>0</v>
      </c>
      <c r="AS47" s="161"/>
      <c r="AT47" s="462">
        <f t="shared" si="30"/>
        <v>0</v>
      </c>
      <c r="AU47" s="161">
        <f>'[2]Proj#6+2'!$P50</f>
        <v>0</v>
      </c>
      <c r="AV47" s="161"/>
      <c r="AW47" s="448">
        <f t="shared" si="31"/>
        <v>0</v>
      </c>
      <c r="AX47" s="161">
        <f>'[2]Proj#6+2'!$Q50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VLOOKUP($B47,Test!$A$69:$J$122,9,0)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'[2]Proj#6+2'!$F51</f>
        <v>0</v>
      </c>
      <c r="F48" s="161"/>
      <c r="G48" s="448">
        <f t="shared" si="17"/>
        <v>0</v>
      </c>
      <c r="H48" s="476">
        <f>'[2]Proj#6+2'!$G51</f>
        <v>0</v>
      </c>
      <c r="I48" s="161"/>
      <c r="J48" s="448">
        <f t="shared" si="18"/>
        <v>0</v>
      </c>
      <c r="K48" s="476">
        <f>'[2]Proj#6+2'!$H51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'[2]Proj#6+2'!$I51</f>
        <v>0</v>
      </c>
      <c r="R48" s="161"/>
      <c r="S48" s="448">
        <f t="shared" si="21"/>
        <v>0</v>
      </c>
      <c r="T48" s="161">
        <f>'[2]Proj#6+2'!$J51</f>
        <v>0</v>
      </c>
      <c r="U48" s="161"/>
      <c r="V48" s="448">
        <f t="shared" si="22"/>
        <v>0</v>
      </c>
      <c r="W48" s="161">
        <f>'[2]Proj#6+2'!$K51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'[2]Proj#6+2'!$L51</f>
        <v>0</v>
      </c>
      <c r="AG48" s="161"/>
      <c r="AH48" s="462">
        <f t="shared" si="26"/>
        <v>0</v>
      </c>
      <c r="AI48" s="161">
        <f>'[2]Proj#6+2'!$M51</f>
        <v>0</v>
      </c>
      <c r="AJ48" s="161"/>
      <c r="AK48" s="462">
        <f t="shared" si="27"/>
        <v>0</v>
      </c>
      <c r="AL48" s="161">
        <f>'[2]Proj#6+2'!$N51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'[2]Proj#6+2'!$O51</f>
        <v>0</v>
      </c>
      <c r="AS48" s="161"/>
      <c r="AT48" s="462">
        <f t="shared" si="30"/>
        <v>0</v>
      </c>
      <c r="AU48" s="161">
        <f>'[2]Proj#6+2'!$P51</f>
        <v>0</v>
      </c>
      <c r="AV48" s="161"/>
      <c r="AW48" s="448">
        <f t="shared" si="31"/>
        <v>0</v>
      </c>
      <c r="AX48" s="161">
        <f>'[2]Proj#6+2'!$Q51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VLOOKUP($B48,Test!$A$69:$J$122,9,0)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'[2]Proj#6+2'!$F52</f>
        <v>3274.86</v>
      </c>
      <c r="F49" s="161">
        <v>673.57</v>
      </c>
      <c r="G49" s="448">
        <f t="shared" si="17"/>
        <v>2601.29</v>
      </c>
      <c r="H49" s="476">
        <f>'[2]Proj#6+2'!$G52</f>
        <v>3404</v>
      </c>
      <c r="I49" s="161">
        <v>804.91</v>
      </c>
      <c r="J49" s="448">
        <f t="shared" si="18"/>
        <v>2599.09</v>
      </c>
      <c r="K49" s="476">
        <f>'[2]Proj#6+2'!$H52</f>
        <v>4749.4260000000004</v>
      </c>
      <c r="L49" s="161">
        <v>656.59</v>
      </c>
      <c r="M49" s="444">
        <f t="shared" si="19"/>
        <v>4092.8360000000002</v>
      </c>
      <c r="N49" s="404">
        <f t="shared" si="43"/>
        <v>11428.286</v>
      </c>
      <c r="O49" s="161">
        <f t="shared" si="43"/>
        <v>2135.0700000000002</v>
      </c>
      <c r="P49" s="403">
        <f t="shared" si="20"/>
        <v>9293.2160000000003</v>
      </c>
      <c r="Q49" s="168">
        <f>'[2]Proj#6+2'!$I52</f>
        <v>3163.2649999999999</v>
      </c>
      <c r="R49" s="161">
        <v>1515.61</v>
      </c>
      <c r="S49" s="448">
        <f t="shared" si="21"/>
        <v>1647.655</v>
      </c>
      <c r="T49" s="161">
        <f>'[2]Proj#6+2'!$J52</f>
        <v>2726.8500000000004</v>
      </c>
      <c r="U49" s="161"/>
      <c r="V49" s="448">
        <f t="shared" si="22"/>
        <v>2726.8500000000004</v>
      </c>
      <c r="W49" s="161">
        <f>'[2]Proj#6+2'!$K52</f>
        <v>3055.4400000000005</v>
      </c>
      <c r="X49" s="161"/>
      <c r="Y49" s="444">
        <f t="shared" si="23"/>
        <v>3055.4400000000005</v>
      </c>
      <c r="Z49" s="168">
        <f t="shared" si="44"/>
        <v>8945.5550000000003</v>
      </c>
      <c r="AA49" s="161">
        <f t="shared" si="44"/>
        <v>1515.61</v>
      </c>
      <c r="AB49" s="403">
        <f t="shared" si="24"/>
        <v>7429.9450000000006</v>
      </c>
      <c r="AC49" s="404">
        <f t="shared" si="45"/>
        <v>20373.841</v>
      </c>
      <c r="AD49" s="161">
        <f t="shared" si="45"/>
        <v>3650.6800000000003</v>
      </c>
      <c r="AE49" s="403">
        <f t="shared" si="25"/>
        <v>16723.161</v>
      </c>
      <c r="AF49" s="161">
        <f>'[2]Proj#6+2'!$L52</f>
        <v>1510.1180000000002</v>
      </c>
      <c r="AG49" s="161"/>
      <c r="AH49" s="462">
        <f t="shared" si="26"/>
        <v>1510.1180000000002</v>
      </c>
      <c r="AI49" s="161">
        <f>'[2]Proj#6+2'!$M52</f>
        <v>583.505</v>
      </c>
      <c r="AJ49" s="161"/>
      <c r="AK49" s="462">
        <f t="shared" si="27"/>
        <v>583.505</v>
      </c>
      <c r="AL49" s="161">
        <f>'[2]Proj#6+2'!$N52</f>
        <v>2122.1</v>
      </c>
      <c r="AM49" s="161"/>
      <c r="AN49" s="444">
        <f t="shared" si="28"/>
        <v>2122.1</v>
      </c>
      <c r="AO49" s="404">
        <f t="shared" si="10"/>
        <v>4215.723</v>
      </c>
      <c r="AP49" s="161">
        <f t="shared" si="10"/>
        <v>0</v>
      </c>
      <c r="AQ49" s="403">
        <f t="shared" si="29"/>
        <v>4215.723</v>
      </c>
      <c r="AR49" s="161">
        <f>'[2]Proj#6+2'!$O52</f>
        <v>3582.61</v>
      </c>
      <c r="AS49" s="161"/>
      <c r="AT49" s="462">
        <f t="shared" si="30"/>
        <v>3582.61</v>
      </c>
      <c r="AU49" s="161">
        <f>'[2]Proj#6+2'!$P52</f>
        <v>3680.0852</v>
      </c>
      <c r="AV49" s="161"/>
      <c r="AW49" s="448">
        <f t="shared" si="31"/>
        <v>3680.0852</v>
      </c>
      <c r="AX49" s="161">
        <f>'[2]Proj#6+2'!$Q52</f>
        <v>781.29500000000007</v>
      </c>
      <c r="AY49" s="161"/>
      <c r="AZ49" s="444">
        <f t="shared" si="32"/>
        <v>781.29500000000007</v>
      </c>
      <c r="BA49" s="496">
        <f t="shared" si="11"/>
        <v>8043.9902000000002</v>
      </c>
      <c r="BB49" s="492">
        <f t="shared" si="12"/>
        <v>0</v>
      </c>
      <c r="BC49" s="364">
        <f t="shared" si="33"/>
        <v>8043.9902000000002</v>
      </c>
      <c r="BD49" s="371">
        <f t="shared" si="13"/>
        <v>12259.7132</v>
      </c>
      <c r="BE49" s="372">
        <f t="shared" si="14"/>
        <v>0</v>
      </c>
      <c r="BF49" s="372">
        <f t="shared" si="34"/>
        <v>12259.7132</v>
      </c>
      <c r="BG49" s="371">
        <f t="shared" si="15"/>
        <v>32633.554199999999</v>
      </c>
      <c r="BH49" s="372">
        <f t="shared" si="16"/>
        <v>3650.6800000000003</v>
      </c>
      <c r="BI49" s="372">
        <f t="shared" si="35"/>
        <v>28982.874199999998</v>
      </c>
      <c r="BJ49" s="436"/>
      <c r="BK49" s="160">
        <f>VLOOKUP($B49,Test!$A$69:$J$122,9,0)</f>
        <v>865.14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'[2]Proj#6+2'!$F53</f>
        <v>0</v>
      </c>
      <c r="F50" s="161"/>
      <c r="G50" s="448">
        <f t="shared" si="17"/>
        <v>0</v>
      </c>
      <c r="H50" s="476">
        <f>'[2]Proj#6+2'!$G53</f>
        <v>0</v>
      </c>
      <c r="I50" s="161"/>
      <c r="J50" s="448">
        <f t="shared" si="18"/>
        <v>0</v>
      </c>
      <c r="K50" s="476">
        <f>'[2]Proj#6+2'!$H53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'[2]Proj#6+2'!$I53</f>
        <v>0</v>
      </c>
      <c r="R50" s="161"/>
      <c r="S50" s="448">
        <f t="shared" si="21"/>
        <v>0</v>
      </c>
      <c r="T50" s="161">
        <f>'[2]Proj#6+2'!$J53</f>
        <v>0</v>
      </c>
      <c r="U50" s="161"/>
      <c r="V50" s="448">
        <f t="shared" si="22"/>
        <v>0</v>
      </c>
      <c r="W50" s="161">
        <f>'[2]Proj#6+2'!$K53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'[2]Proj#6+2'!$L53</f>
        <v>0</v>
      </c>
      <c r="AG50" s="161"/>
      <c r="AH50" s="462">
        <f t="shared" si="26"/>
        <v>0</v>
      </c>
      <c r="AI50" s="161">
        <f>'[2]Proj#6+2'!$M53</f>
        <v>0</v>
      </c>
      <c r="AJ50" s="161"/>
      <c r="AK50" s="462">
        <f t="shared" si="27"/>
        <v>0</v>
      </c>
      <c r="AL50" s="161">
        <f>'[2]Proj#6+2'!$N53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'[2]Proj#6+2'!$O53</f>
        <v>0</v>
      </c>
      <c r="AS50" s="161"/>
      <c r="AT50" s="462">
        <f t="shared" si="30"/>
        <v>0</v>
      </c>
      <c r="AU50" s="161">
        <f>'[2]Proj#6+2'!$P53</f>
        <v>0</v>
      </c>
      <c r="AV50" s="161"/>
      <c r="AW50" s="448">
        <f t="shared" si="31"/>
        <v>0</v>
      </c>
      <c r="AX50" s="161">
        <f>'[2]Proj#6+2'!$Q53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VLOOKUP($B50,Test!$A$69:$J$122,9,0)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'[2]Proj#6+2'!$F54</f>
        <v>0</v>
      </c>
      <c r="F51" s="161"/>
      <c r="G51" s="448">
        <f t="shared" si="17"/>
        <v>0</v>
      </c>
      <c r="H51" s="476">
        <f>'[2]Proj#6+2'!$G54</f>
        <v>0</v>
      </c>
      <c r="I51" s="161"/>
      <c r="J51" s="448">
        <f t="shared" si="18"/>
        <v>0</v>
      </c>
      <c r="K51" s="476">
        <f>'[2]Proj#6+2'!$H54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'[2]Proj#6+2'!$I54</f>
        <v>0</v>
      </c>
      <c r="R51" s="161"/>
      <c r="S51" s="448">
        <f t="shared" si="21"/>
        <v>0</v>
      </c>
      <c r="T51" s="161">
        <f>'[2]Proj#6+2'!$J54</f>
        <v>0</v>
      </c>
      <c r="U51" s="161"/>
      <c r="V51" s="448">
        <f t="shared" si="22"/>
        <v>0</v>
      </c>
      <c r="W51" s="161">
        <f>'[2]Proj#6+2'!$K54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'[2]Proj#6+2'!$L54</f>
        <v>0</v>
      </c>
      <c r="AG51" s="161"/>
      <c r="AH51" s="462">
        <f t="shared" si="26"/>
        <v>0</v>
      </c>
      <c r="AI51" s="161">
        <f>'[2]Proj#6+2'!$M54</f>
        <v>0</v>
      </c>
      <c r="AJ51" s="161"/>
      <c r="AK51" s="462">
        <f t="shared" si="27"/>
        <v>0</v>
      </c>
      <c r="AL51" s="161">
        <f>'[2]Proj#6+2'!$N54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'[2]Proj#6+2'!$O54</f>
        <v>0</v>
      </c>
      <c r="AS51" s="161"/>
      <c r="AT51" s="462">
        <f t="shared" si="30"/>
        <v>0</v>
      </c>
      <c r="AU51" s="161">
        <f>'[2]Proj#6+2'!$P54</f>
        <v>0</v>
      </c>
      <c r="AV51" s="161"/>
      <c r="AW51" s="448">
        <f t="shared" si="31"/>
        <v>0</v>
      </c>
      <c r="AX51" s="161">
        <f>'[2]Proj#6+2'!$Q54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VLOOKUP($B51,Test!$A$69:$J$122,9,0)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'[2]Proj#6+2'!$F55</f>
        <v>0</v>
      </c>
      <c r="F52" s="161"/>
      <c r="G52" s="448">
        <f t="shared" ref="G52" si="52">E52-F52</f>
        <v>0</v>
      </c>
      <c r="H52" s="476">
        <f>'[2]Proj#6+2'!$G55</f>
        <v>0</v>
      </c>
      <c r="I52" s="161"/>
      <c r="J52" s="448">
        <f t="shared" ref="J52" si="53">H52-I52</f>
        <v>0</v>
      </c>
      <c r="K52" s="476">
        <f>'[2]Proj#6+2'!$H55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'[2]Proj#6+2'!$I55</f>
        <v>0</v>
      </c>
      <c r="R52" s="161"/>
      <c r="S52" s="448">
        <f t="shared" ref="S52" si="58">Q52-R52</f>
        <v>0</v>
      </c>
      <c r="T52" s="161">
        <f>'[2]Proj#6+2'!$J55</f>
        <v>0</v>
      </c>
      <c r="U52" s="161"/>
      <c r="V52" s="448">
        <f t="shared" ref="V52" si="59">T52-U52</f>
        <v>0</v>
      </c>
      <c r="W52" s="161">
        <f>'[2]Proj#6+2'!$K55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'[2]Proj#6+2'!$L55</f>
        <v>0</v>
      </c>
      <c r="AG52" s="161"/>
      <c r="AH52" s="462">
        <f t="shared" ref="AH52" si="67">AF52-AG52</f>
        <v>0</v>
      </c>
      <c r="AI52" s="161">
        <f>'[2]Proj#6+2'!$M55</f>
        <v>0</v>
      </c>
      <c r="AJ52" s="161"/>
      <c r="AK52" s="462">
        <f t="shared" ref="AK52" si="68">AI52-AJ52</f>
        <v>0</v>
      </c>
      <c r="AL52" s="161">
        <f>'[2]Proj#6+2'!$N55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'[2]Proj#6+2'!$O55</f>
        <v>0</v>
      </c>
      <c r="AS52" s="161"/>
      <c r="AT52" s="462">
        <f t="shared" ref="AT52" si="73">AR52-AS52</f>
        <v>0</v>
      </c>
      <c r="AU52" s="161">
        <f>'[2]Proj#6+2'!$P55</f>
        <v>0</v>
      </c>
      <c r="AV52" s="161"/>
      <c r="AW52" s="448">
        <f t="shared" ref="AW52" si="74">AU52-AV52</f>
        <v>0</v>
      </c>
      <c r="AX52" s="161">
        <f>'[2]Proj#6+2'!$Q55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'[2]Proj#6+2'!$F56</f>
        <v>0</v>
      </c>
      <c r="F53" s="161"/>
      <c r="G53" s="448">
        <f t="shared" si="17"/>
        <v>0</v>
      </c>
      <c r="H53" s="476">
        <f>'[2]Proj#6+2'!$G56</f>
        <v>0</v>
      </c>
      <c r="I53" s="161"/>
      <c r="J53" s="448">
        <f t="shared" si="18"/>
        <v>0</v>
      </c>
      <c r="K53" s="476">
        <f>'[2]Proj#6+2'!$H56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'[2]Proj#6+2'!$I56</f>
        <v>0</v>
      </c>
      <c r="R53" s="161"/>
      <c r="S53" s="448">
        <f t="shared" si="21"/>
        <v>0</v>
      </c>
      <c r="T53" s="161">
        <f>'[2]Proj#6+2'!$J56</f>
        <v>0</v>
      </c>
      <c r="U53" s="161"/>
      <c r="V53" s="448">
        <f t="shared" si="22"/>
        <v>0</v>
      </c>
      <c r="W53" s="161">
        <f>'[2]Proj#6+2'!$K56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'[2]Proj#6+2'!$L56</f>
        <v>0</v>
      </c>
      <c r="AG53" s="161"/>
      <c r="AH53" s="462">
        <f t="shared" si="26"/>
        <v>0</v>
      </c>
      <c r="AI53" s="161">
        <f>'[2]Proj#6+2'!$M56</f>
        <v>0</v>
      </c>
      <c r="AJ53" s="161"/>
      <c r="AK53" s="462">
        <f t="shared" si="27"/>
        <v>0</v>
      </c>
      <c r="AL53" s="161">
        <f>'[2]Proj#6+2'!$N56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'[2]Proj#6+2'!$O56</f>
        <v>0</v>
      </c>
      <c r="AS53" s="161"/>
      <c r="AT53" s="462">
        <f t="shared" si="30"/>
        <v>0</v>
      </c>
      <c r="AU53" s="161">
        <f>'[2]Proj#6+2'!$P56</f>
        <v>0</v>
      </c>
      <c r="AV53" s="161"/>
      <c r="AW53" s="448">
        <f t="shared" si="31"/>
        <v>0</v>
      </c>
      <c r="AX53" s="161">
        <f>'[2]Proj#6+2'!$Q56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VLOOKUP($B53,Test!$A$69:$J$122,9,0)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'[2]Proj#6+2'!$F57</f>
        <v>0</v>
      </c>
      <c r="F54" s="388"/>
      <c r="G54" s="449">
        <f t="shared" si="17"/>
        <v>0</v>
      </c>
      <c r="H54" s="477">
        <f>'[2]Proj#6+2'!$G57</f>
        <v>0</v>
      </c>
      <c r="I54" s="388"/>
      <c r="J54" s="449">
        <f t="shared" si="18"/>
        <v>0</v>
      </c>
      <c r="K54" s="477">
        <f>'[2]Proj#6+2'!$H57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'[2]Proj#6+2'!$I57</f>
        <v>0</v>
      </c>
      <c r="R54" s="388"/>
      <c r="S54" s="449">
        <f t="shared" si="21"/>
        <v>0</v>
      </c>
      <c r="T54" s="162">
        <f>'[2]Proj#6+2'!$J57</f>
        <v>0</v>
      </c>
      <c r="U54" s="388"/>
      <c r="V54" s="449">
        <f t="shared" si="22"/>
        <v>0</v>
      </c>
      <c r="W54" s="162">
        <f>'[2]Proj#6+2'!$K57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'[2]Proj#6+2'!$L57</f>
        <v>0</v>
      </c>
      <c r="AG54" s="388"/>
      <c r="AH54" s="463">
        <f t="shared" si="26"/>
        <v>0</v>
      </c>
      <c r="AI54" s="162">
        <f>'[2]Proj#6+2'!$M57</f>
        <v>0</v>
      </c>
      <c r="AJ54" s="388"/>
      <c r="AK54" s="463">
        <f t="shared" si="27"/>
        <v>0</v>
      </c>
      <c r="AL54" s="162">
        <f>'[2]Proj#6+2'!$N57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'[2]Proj#6+2'!$O57</f>
        <v>0</v>
      </c>
      <c r="AS54" s="388"/>
      <c r="AT54" s="463">
        <f t="shared" si="30"/>
        <v>0</v>
      </c>
      <c r="AU54" s="162">
        <f>'[2]Proj#6+2'!$P57</f>
        <v>0</v>
      </c>
      <c r="AV54" s="388"/>
      <c r="AW54" s="449">
        <f t="shared" si="31"/>
        <v>0</v>
      </c>
      <c r="AX54" s="162">
        <f>'[2]Proj#6+2'!$Q57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165764.53626934139</v>
      </c>
      <c r="F55" s="354">
        <f t="shared" si="85"/>
        <v>63663.549999999996</v>
      </c>
      <c r="G55" s="450">
        <f t="shared" si="85"/>
        <v>102100.9862693414</v>
      </c>
      <c r="H55" s="478">
        <f t="shared" si="85"/>
        <v>116427.42281734142</v>
      </c>
      <c r="I55" s="156">
        <f t="shared" si="85"/>
        <v>60123.090000000004</v>
      </c>
      <c r="J55" s="450">
        <f t="shared" si="85"/>
        <v>56304.332817341419</v>
      </c>
      <c r="K55" s="478">
        <f t="shared" si="85"/>
        <v>146341.66326934137</v>
      </c>
      <c r="L55" s="156">
        <f t="shared" si="85"/>
        <v>85035.58</v>
      </c>
      <c r="M55" s="446">
        <f t="shared" si="85"/>
        <v>61306.083269341427</v>
      </c>
      <c r="N55" s="410">
        <f t="shared" si="85"/>
        <v>428533.62235602428</v>
      </c>
      <c r="O55" s="411">
        <f t="shared" si="85"/>
        <v>208822.22</v>
      </c>
      <c r="P55" s="412">
        <f t="shared" si="85"/>
        <v>219711.40235602419</v>
      </c>
      <c r="Q55" s="157">
        <f t="shared" si="85"/>
        <v>145395.04902959667</v>
      </c>
      <c r="R55" s="156">
        <f t="shared" si="85"/>
        <v>108573.67000000001</v>
      </c>
      <c r="S55" s="451">
        <f t="shared" si="85"/>
        <v>36821.379029596683</v>
      </c>
      <c r="T55" s="156">
        <f t="shared" si="85"/>
        <v>156815.17847963711</v>
      </c>
      <c r="U55" s="156">
        <f t="shared" si="85"/>
        <v>0</v>
      </c>
      <c r="V55" s="450">
        <f t="shared" si="85"/>
        <v>156815.17847963711</v>
      </c>
      <c r="W55" s="156">
        <v>96155.902990769246</v>
      </c>
      <c r="X55" s="156">
        <f t="shared" ref="X55:BI55" si="86">SUM(X7:X54)</f>
        <v>0</v>
      </c>
      <c r="Y55" s="446">
        <f t="shared" si="86"/>
        <v>103030.42623887325</v>
      </c>
      <c r="Z55" s="413">
        <f t="shared" si="86"/>
        <v>405240.65374810703</v>
      </c>
      <c r="AA55" s="411">
        <f t="shared" si="86"/>
        <v>108573.67000000001</v>
      </c>
      <c r="AB55" s="412">
        <f t="shared" si="86"/>
        <v>296666.98374810698</v>
      </c>
      <c r="AC55" s="414">
        <f t="shared" si="86"/>
        <v>833774.27610413136</v>
      </c>
      <c r="AD55" s="156">
        <f t="shared" si="86"/>
        <v>317395.8899999999</v>
      </c>
      <c r="AE55" s="409">
        <f t="shared" si="86"/>
        <v>516378.38610413129</v>
      </c>
      <c r="AF55" s="157">
        <f t="shared" si="86"/>
        <v>121001.41865191395</v>
      </c>
      <c r="AG55" s="156">
        <f t="shared" si="86"/>
        <v>0</v>
      </c>
      <c r="AH55" s="451">
        <f t="shared" si="86"/>
        <v>121001.41865191395</v>
      </c>
      <c r="AI55" s="156">
        <f t="shared" si="86"/>
        <v>116493.63938942626</v>
      </c>
      <c r="AJ55" s="156">
        <f t="shared" si="86"/>
        <v>0</v>
      </c>
      <c r="AK55" s="451">
        <f t="shared" si="86"/>
        <v>116493.63938942626</v>
      </c>
      <c r="AL55" s="156">
        <f t="shared" si="86"/>
        <v>111646.59442496201</v>
      </c>
      <c r="AM55" s="156">
        <f t="shared" si="86"/>
        <v>0</v>
      </c>
      <c r="AN55" s="446">
        <f t="shared" si="86"/>
        <v>111646.59442496201</v>
      </c>
      <c r="AO55" s="410">
        <f t="shared" si="86"/>
        <v>349141.65246630227</v>
      </c>
      <c r="AP55" s="411">
        <f t="shared" si="86"/>
        <v>0</v>
      </c>
      <c r="AQ55" s="412">
        <f t="shared" si="86"/>
        <v>349141.65246630227</v>
      </c>
      <c r="AR55" s="478">
        <f t="shared" si="86"/>
        <v>104092.57015806406</v>
      </c>
      <c r="AS55" s="156">
        <f t="shared" si="86"/>
        <v>0</v>
      </c>
      <c r="AT55" s="451">
        <f t="shared" si="86"/>
        <v>104092.57015806406</v>
      </c>
      <c r="AU55" s="156">
        <f t="shared" si="86"/>
        <v>99697.818958064061</v>
      </c>
      <c r="AV55" s="156">
        <f t="shared" si="86"/>
        <v>0</v>
      </c>
      <c r="AW55" s="450">
        <f t="shared" si="86"/>
        <v>99697.818958064061</v>
      </c>
      <c r="AX55" s="156">
        <f t="shared" si="86"/>
        <v>112396.46720606404</v>
      </c>
      <c r="AY55" s="354">
        <f t="shared" si="86"/>
        <v>0</v>
      </c>
      <c r="AZ55" s="446">
        <f t="shared" si="86"/>
        <v>112396.46720606404</v>
      </c>
      <c r="BA55" s="498">
        <f t="shared" si="86"/>
        <v>316186.85632219224</v>
      </c>
      <c r="BB55" s="494">
        <f t="shared" si="86"/>
        <v>0</v>
      </c>
      <c r="BC55" s="366">
        <f t="shared" si="86"/>
        <v>316186.85632219224</v>
      </c>
      <c r="BD55" s="375">
        <f t="shared" si="86"/>
        <v>665328.50878849428</v>
      </c>
      <c r="BE55" s="376">
        <f t="shared" si="86"/>
        <v>0</v>
      </c>
      <c r="BF55" s="376">
        <f t="shared" si="86"/>
        <v>665328.50878849428</v>
      </c>
      <c r="BG55" s="375">
        <f t="shared" si="86"/>
        <v>1499102.7848926254</v>
      </c>
      <c r="BH55" s="376">
        <f t="shared" si="86"/>
        <v>317395.8899999999</v>
      </c>
      <c r="BI55" s="376">
        <f t="shared" si="86"/>
        <v>1181706.8948926257</v>
      </c>
      <c r="BJ55" s="434"/>
      <c r="BK55" s="339">
        <f>SUM(BK7:BK54)</f>
        <v>198357.39</v>
      </c>
    </row>
    <row r="56" spans="1:63" ht="29.25" customHeight="1"/>
    <row r="57" spans="1:63" ht="29.25" customHeight="1">
      <c r="F57" s="479">
        <f>ROUND(F55-Test!$I$126,2)</f>
        <v>-134693.84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M12" activePane="bottomRight" state="frozen"/>
      <selection activeCell="I55" sqref="I55"/>
      <selection pane="topRight" activeCell="I55" sqref="I55"/>
      <selection pane="bottomLeft" activeCell="I55" sqref="I55"/>
      <selection pane="bottomRight" activeCell="R12" sqref="R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'[2]Proj#7+5'!$F10</f>
        <v>0</v>
      </c>
      <c r="F7" s="161"/>
      <c r="G7" s="448">
        <f>E7-F7</f>
        <v>0</v>
      </c>
      <c r="H7" s="476">
        <f>'[2]Proj#7+5'!$G10</f>
        <v>0</v>
      </c>
      <c r="I7" s="161"/>
      <c r="J7" s="448">
        <f>H7-I7</f>
        <v>0</v>
      </c>
      <c r="K7" s="476">
        <f>'[2]Proj#7+5'!$H10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8">
        <f>'[2]Proj#7+5'!$I10</f>
        <v>0</v>
      </c>
      <c r="R7" s="161"/>
      <c r="S7" s="448">
        <f>Q7-R7</f>
        <v>0</v>
      </c>
      <c r="T7" s="161">
        <f>'[2]Proj#7+5'!$J10</f>
        <v>0</v>
      </c>
      <c r="U7" s="161"/>
      <c r="V7" s="448">
        <f>T7-U7</f>
        <v>0</v>
      </c>
      <c r="W7" s="161">
        <f>'[2]Proj#7+5'!$K10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404">
        <f t="shared" ref="AC7:AD22" si="9">+E7+H7+K7+Q7+T7+W7</f>
        <v>0</v>
      </c>
      <c r="AD7" s="161">
        <f t="shared" si="9"/>
        <v>0</v>
      </c>
      <c r="AE7" s="403">
        <f>AC7-AD7</f>
        <v>0</v>
      </c>
      <c r="AF7" s="161">
        <f>'[2]Proj#7+5'!$L10</f>
        <v>0</v>
      </c>
      <c r="AG7" s="161"/>
      <c r="AH7" s="462">
        <f>AF7-AG7</f>
        <v>0</v>
      </c>
      <c r="AI7" s="161">
        <f>'[2]Proj#7+5'!$M10</f>
        <v>0</v>
      </c>
      <c r="AJ7" s="161"/>
      <c r="AK7" s="462">
        <f>AI7-AJ7</f>
        <v>0</v>
      </c>
      <c r="AL7" s="161">
        <f>'[2]Proj#7+5'!$N10</f>
        <v>0</v>
      </c>
      <c r="AM7" s="161"/>
      <c r="AN7" s="444">
        <f>AL7-AM7</f>
        <v>0</v>
      </c>
      <c r="AO7" s="404">
        <f t="shared" ref="AO7:AP54" si="10">+AF7+AI7+AL7</f>
        <v>0</v>
      </c>
      <c r="AP7" s="161">
        <f t="shared" si="10"/>
        <v>0</v>
      </c>
      <c r="AQ7" s="403">
        <f>AO7-AP7</f>
        <v>0</v>
      </c>
      <c r="AR7" s="161">
        <f>'[2]Proj#7+5'!$O10</f>
        <v>0</v>
      </c>
      <c r="AS7" s="161"/>
      <c r="AT7" s="462">
        <f>AR7-AS7</f>
        <v>0</v>
      </c>
      <c r="AU7" s="161">
        <f>'[2]Proj#7+5'!$P10</f>
        <v>0</v>
      </c>
      <c r="AV7" s="161"/>
      <c r="AW7" s="448">
        <f>AU7-AV7</f>
        <v>0</v>
      </c>
      <c r="AX7" s="161">
        <f>'[2]Proj#7+5'!$Q10</f>
        <v>0</v>
      </c>
      <c r="AY7" s="161"/>
      <c r="AZ7" s="444">
        <f>AX7-AY7</f>
        <v>0</v>
      </c>
      <c r="BA7" s="496">
        <f t="shared" ref="BA7:BA54" si="11">+AR7+AU7+AX7</f>
        <v>0</v>
      </c>
      <c r="BB7" s="492">
        <f t="shared" ref="BB7:BB54" si="12">+AS7+AV7+AY7</f>
        <v>0</v>
      </c>
      <c r="BC7" s="364">
        <f>BA7-BB7</f>
        <v>0</v>
      </c>
      <c r="BD7" s="371">
        <f t="shared" ref="BD7:BD54" si="13">AF7+AI7+AL7+AR7+AU7+AX7</f>
        <v>0</v>
      </c>
      <c r="BE7" s="372">
        <f t="shared" ref="BE7:BE54" si="14">+AG7+AJ7+AM7+AS7+AV7+AY7</f>
        <v>0</v>
      </c>
      <c r="BF7" s="372">
        <f>BD7-BE7</f>
        <v>0</v>
      </c>
      <c r="BG7" s="371">
        <f t="shared" ref="BG7:BG54" si="15">+AC7+BD7</f>
        <v>0</v>
      </c>
      <c r="BH7" s="372">
        <f t="shared" ref="BH7:BH54" si="16">+AD7+BE7</f>
        <v>0</v>
      </c>
      <c r="BI7" s="372">
        <f>BG7-BH7</f>
        <v>0</v>
      </c>
      <c r="BJ7" s="436"/>
      <c r="BK7" s="160">
        <f>VLOOKUP($B7,Test!$A$133:$I$186,3,0)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'[2]Proj#7+5'!$F11</f>
        <v>0</v>
      </c>
      <c r="F8" s="161"/>
      <c r="G8" s="448">
        <f t="shared" ref="G8:G54" si="17">E8-F8</f>
        <v>0</v>
      </c>
      <c r="H8" s="476">
        <f>'[2]Proj#7+5'!$G11</f>
        <v>0</v>
      </c>
      <c r="I8" s="161"/>
      <c r="J8" s="448">
        <f t="shared" ref="J8:J54" si="18">H8-I8</f>
        <v>0</v>
      </c>
      <c r="K8" s="476">
        <f>'[2]Proj#7+5'!$H11</f>
        <v>0</v>
      </c>
      <c r="L8" s="161"/>
      <c r="M8" s="444">
        <f t="shared" ref="M8:M54" si="19">K8-L8</f>
        <v>0</v>
      </c>
      <c r="N8" s="404">
        <f t="shared" si="7"/>
        <v>0</v>
      </c>
      <c r="O8" s="161">
        <f t="shared" si="7"/>
        <v>0</v>
      </c>
      <c r="P8" s="403">
        <f t="shared" ref="P8:P54" si="20">N8-O8</f>
        <v>0</v>
      </c>
      <c r="Q8" s="168">
        <f>'[2]Proj#7+5'!$I11</f>
        <v>0</v>
      </c>
      <c r="R8" s="161"/>
      <c r="S8" s="448">
        <f t="shared" ref="S8:S54" si="21">Q8-R8</f>
        <v>0</v>
      </c>
      <c r="T8" s="161">
        <f>'[2]Proj#7+5'!$J11</f>
        <v>0</v>
      </c>
      <c r="U8" s="161"/>
      <c r="V8" s="448">
        <f t="shared" ref="V8:V54" si="22">T8-U8</f>
        <v>0</v>
      </c>
      <c r="W8" s="161">
        <f>'[2]Proj#7+5'!$K11</f>
        <v>0</v>
      </c>
      <c r="X8" s="161"/>
      <c r="Y8" s="444">
        <f t="shared" ref="Y8:Y54" si="23">W8-X8</f>
        <v>0</v>
      </c>
      <c r="Z8" s="168">
        <f t="shared" si="8"/>
        <v>0</v>
      </c>
      <c r="AA8" s="161">
        <f t="shared" si="8"/>
        <v>0</v>
      </c>
      <c r="AB8" s="403">
        <f t="shared" ref="AB8:AB54" si="24">Z8-AA8</f>
        <v>0</v>
      </c>
      <c r="AC8" s="404">
        <f t="shared" si="9"/>
        <v>0</v>
      </c>
      <c r="AD8" s="161">
        <f t="shared" si="9"/>
        <v>0</v>
      </c>
      <c r="AE8" s="403">
        <f t="shared" ref="AE8:AE54" si="25">AC8-AD8</f>
        <v>0</v>
      </c>
      <c r="AF8" s="161">
        <f>'[2]Proj#7+5'!$L11</f>
        <v>0</v>
      </c>
      <c r="AG8" s="161"/>
      <c r="AH8" s="462">
        <f t="shared" ref="AH8:AH54" si="26">AF8-AG8</f>
        <v>0</v>
      </c>
      <c r="AI8" s="161">
        <f>'[2]Proj#7+5'!$M11</f>
        <v>0</v>
      </c>
      <c r="AJ8" s="161"/>
      <c r="AK8" s="462">
        <f t="shared" ref="AK8:AK54" si="27">AI8-AJ8</f>
        <v>0</v>
      </c>
      <c r="AL8" s="161">
        <f>'[2]Proj#7+5'!$N11</f>
        <v>0</v>
      </c>
      <c r="AM8" s="161"/>
      <c r="AN8" s="444">
        <f t="shared" ref="AN8:AN54" si="28">AL8-AM8</f>
        <v>0</v>
      </c>
      <c r="AO8" s="404">
        <f t="shared" si="10"/>
        <v>0</v>
      </c>
      <c r="AP8" s="161">
        <f t="shared" si="10"/>
        <v>0</v>
      </c>
      <c r="AQ8" s="403">
        <f t="shared" ref="AQ8:AQ54" si="29">AO8-AP8</f>
        <v>0</v>
      </c>
      <c r="AR8" s="161">
        <f>'[2]Proj#7+5'!$O11</f>
        <v>0</v>
      </c>
      <c r="AS8" s="161"/>
      <c r="AT8" s="462">
        <f t="shared" ref="AT8:AT54" si="30">AR8-AS8</f>
        <v>0</v>
      </c>
      <c r="AU8" s="161">
        <f>'[2]Proj#7+5'!$P11</f>
        <v>0</v>
      </c>
      <c r="AV8" s="161"/>
      <c r="AW8" s="448">
        <f t="shared" ref="AW8:AW54" si="31">AU8-AV8</f>
        <v>0</v>
      </c>
      <c r="AX8" s="161">
        <f>'[2]Proj#7+5'!$Q11</f>
        <v>0</v>
      </c>
      <c r="AY8" s="161"/>
      <c r="AZ8" s="444">
        <f t="shared" ref="AZ8:AZ54" si="32">AX8-AY8</f>
        <v>0</v>
      </c>
      <c r="BA8" s="496">
        <f t="shared" si="11"/>
        <v>0</v>
      </c>
      <c r="BB8" s="492">
        <f t="shared" si="12"/>
        <v>0</v>
      </c>
      <c r="BC8" s="364">
        <f t="shared" ref="BC8:BC54" si="33">BA8-BB8</f>
        <v>0</v>
      </c>
      <c r="BD8" s="371">
        <f t="shared" si="13"/>
        <v>0</v>
      </c>
      <c r="BE8" s="372">
        <f t="shared" si="14"/>
        <v>0</v>
      </c>
      <c r="BF8" s="372">
        <f t="shared" ref="BF8:BF54" si="34">BD8-BE8</f>
        <v>0</v>
      </c>
      <c r="BG8" s="371">
        <f t="shared" si="15"/>
        <v>0</v>
      </c>
      <c r="BH8" s="372">
        <f t="shared" si="16"/>
        <v>0</v>
      </c>
      <c r="BI8" s="372">
        <f t="shared" ref="BI8:BI54" si="35">BG8-BH8</f>
        <v>0</v>
      </c>
      <c r="BJ8" s="436"/>
      <c r="BK8" s="160">
        <f>VLOOKUP($B8,Test!$A$133:$I$186,3,0)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'[2]Proj#7+5'!$F12</f>
        <v>0</v>
      </c>
      <c r="F9" s="161"/>
      <c r="G9" s="448">
        <f t="shared" si="17"/>
        <v>0</v>
      </c>
      <c r="H9" s="476">
        <f>'[2]Proj#7+5'!$G12</f>
        <v>0</v>
      </c>
      <c r="I9" s="161"/>
      <c r="J9" s="448">
        <f t="shared" si="18"/>
        <v>0</v>
      </c>
      <c r="K9" s="476">
        <f>'[2]Proj#7+5'!$H12</f>
        <v>0</v>
      </c>
      <c r="L9" s="161"/>
      <c r="M9" s="444">
        <f t="shared" si="19"/>
        <v>0</v>
      </c>
      <c r="N9" s="404">
        <f t="shared" si="7"/>
        <v>0</v>
      </c>
      <c r="O9" s="161">
        <f t="shared" si="7"/>
        <v>0</v>
      </c>
      <c r="P9" s="403">
        <f t="shared" si="20"/>
        <v>0</v>
      </c>
      <c r="Q9" s="168">
        <f>'[2]Proj#7+5'!$I12</f>
        <v>0</v>
      </c>
      <c r="R9" s="161"/>
      <c r="S9" s="448">
        <f t="shared" si="21"/>
        <v>0</v>
      </c>
      <c r="T9" s="161">
        <f>'[2]Proj#7+5'!$J12</f>
        <v>0</v>
      </c>
      <c r="U9" s="161"/>
      <c r="V9" s="448">
        <f t="shared" si="22"/>
        <v>0</v>
      </c>
      <c r="W9" s="161">
        <f>'[2]Proj#7+5'!$K12</f>
        <v>0</v>
      </c>
      <c r="X9" s="161"/>
      <c r="Y9" s="444">
        <f t="shared" si="23"/>
        <v>0</v>
      </c>
      <c r="Z9" s="168">
        <f t="shared" si="8"/>
        <v>0</v>
      </c>
      <c r="AA9" s="161">
        <f t="shared" si="8"/>
        <v>0</v>
      </c>
      <c r="AB9" s="403">
        <f t="shared" si="24"/>
        <v>0</v>
      </c>
      <c r="AC9" s="404">
        <f t="shared" si="9"/>
        <v>0</v>
      </c>
      <c r="AD9" s="161">
        <f t="shared" si="9"/>
        <v>0</v>
      </c>
      <c r="AE9" s="403">
        <f t="shared" si="25"/>
        <v>0</v>
      </c>
      <c r="AF9" s="161">
        <f>'[2]Proj#7+5'!$L12</f>
        <v>0</v>
      </c>
      <c r="AG9" s="161"/>
      <c r="AH9" s="462">
        <f t="shared" si="26"/>
        <v>0</v>
      </c>
      <c r="AI9" s="161">
        <f>'[2]Proj#7+5'!$M12</f>
        <v>0</v>
      </c>
      <c r="AJ9" s="161"/>
      <c r="AK9" s="462">
        <f t="shared" si="27"/>
        <v>0</v>
      </c>
      <c r="AL9" s="161">
        <f>'[2]Proj#7+5'!$N12</f>
        <v>0</v>
      </c>
      <c r="AM9" s="161"/>
      <c r="AN9" s="444">
        <f t="shared" si="28"/>
        <v>0</v>
      </c>
      <c r="AO9" s="404">
        <f t="shared" si="10"/>
        <v>0</v>
      </c>
      <c r="AP9" s="161">
        <f t="shared" si="10"/>
        <v>0</v>
      </c>
      <c r="AQ9" s="403">
        <f t="shared" si="29"/>
        <v>0</v>
      </c>
      <c r="AR9" s="161">
        <f>'[2]Proj#7+5'!$O12</f>
        <v>0</v>
      </c>
      <c r="AS9" s="161"/>
      <c r="AT9" s="462">
        <f t="shared" si="30"/>
        <v>0</v>
      </c>
      <c r="AU9" s="161">
        <f>'[2]Proj#7+5'!$P12</f>
        <v>0</v>
      </c>
      <c r="AV9" s="161"/>
      <c r="AW9" s="448">
        <f t="shared" si="31"/>
        <v>0</v>
      </c>
      <c r="AX9" s="161">
        <f>'[2]Proj#7+5'!$Q12</f>
        <v>0</v>
      </c>
      <c r="AY9" s="161"/>
      <c r="AZ9" s="444">
        <f t="shared" si="32"/>
        <v>0</v>
      </c>
      <c r="BA9" s="496">
        <f t="shared" si="11"/>
        <v>0</v>
      </c>
      <c r="BB9" s="492">
        <f t="shared" si="12"/>
        <v>0</v>
      </c>
      <c r="BC9" s="364">
        <f t="shared" si="33"/>
        <v>0</v>
      </c>
      <c r="BD9" s="371">
        <f t="shared" si="13"/>
        <v>0</v>
      </c>
      <c r="BE9" s="372">
        <f t="shared" si="14"/>
        <v>0</v>
      </c>
      <c r="BF9" s="372">
        <f t="shared" si="34"/>
        <v>0</v>
      </c>
      <c r="BG9" s="371">
        <f t="shared" si="15"/>
        <v>0</v>
      </c>
      <c r="BH9" s="372">
        <f t="shared" si="16"/>
        <v>0</v>
      </c>
      <c r="BI9" s="372">
        <f t="shared" si="35"/>
        <v>0</v>
      </c>
      <c r="BJ9" s="436"/>
      <c r="BK9" s="160">
        <f>VLOOKUP($B9,Test!$A$133:$I$186,3,0)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'[2]Proj#7+5'!$F13</f>
        <v>0</v>
      </c>
      <c r="F10" s="161"/>
      <c r="G10" s="448">
        <f t="shared" si="17"/>
        <v>0</v>
      </c>
      <c r="H10" s="476">
        <f>'[2]Proj#7+5'!$G13</f>
        <v>0</v>
      </c>
      <c r="I10" s="161"/>
      <c r="J10" s="448">
        <f t="shared" si="18"/>
        <v>0</v>
      </c>
      <c r="K10" s="476">
        <f>'[2]Proj#7+5'!$H13</f>
        <v>0</v>
      </c>
      <c r="L10" s="161"/>
      <c r="M10" s="444">
        <f t="shared" si="19"/>
        <v>0</v>
      </c>
      <c r="N10" s="404">
        <f t="shared" si="7"/>
        <v>0</v>
      </c>
      <c r="O10" s="161">
        <f t="shared" si="7"/>
        <v>0</v>
      </c>
      <c r="P10" s="403">
        <f t="shared" si="20"/>
        <v>0</v>
      </c>
      <c r="Q10" s="168">
        <f>'[2]Proj#7+5'!$I13</f>
        <v>0</v>
      </c>
      <c r="R10" s="161"/>
      <c r="S10" s="448">
        <f t="shared" si="21"/>
        <v>0</v>
      </c>
      <c r="T10" s="161">
        <f>'[2]Proj#7+5'!$J13</f>
        <v>0</v>
      </c>
      <c r="U10" s="161"/>
      <c r="V10" s="448">
        <f t="shared" si="22"/>
        <v>0</v>
      </c>
      <c r="W10" s="161">
        <f>'[2]Proj#7+5'!$K13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0</v>
      </c>
      <c r="AD10" s="161">
        <f t="shared" si="9"/>
        <v>0</v>
      </c>
      <c r="AE10" s="403">
        <f t="shared" si="25"/>
        <v>0</v>
      </c>
      <c r="AF10" s="161">
        <f>'[2]Proj#7+5'!$L13</f>
        <v>0</v>
      </c>
      <c r="AG10" s="161"/>
      <c r="AH10" s="462">
        <f t="shared" si="26"/>
        <v>0</v>
      </c>
      <c r="AI10" s="161">
        <f>'[2]Proj#7+5'!$M13</f>
        <v>0</v>
      </c>
      <c r="AJ10" s="161"/>
      <c r="AK10" s="462">
        <f t="shared" si="27"/>
        <v>0</v>
      </c>
      <c r="AL10" s="161">
        <f>'[2]Proj#7+5'!$N13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'[2]Proj#7+5'!$O13</f>
        <v>0</v>
      </c>
      <c r="AS10" s="161"/>
      <c r="AT10" s="462">
        <f t="shared" si="30"/>
        <v>0</v>
      </c>
      <c r="AU10" s="161">
        <f>'[2]Proj#7+5'!$P13</f>
        <v>0</v>
      </c>
      <c r="AV10" s="161"/>
      <c r="AW10" s="448">
        <f t="shared" si="31"/>
        <v>0</v>
      </c>
      <c r="AX10" s="161">
        <f>'[2]Proj#7+5'!$Q13</f>
        <v>0</v>
      </c>
      <c r="AY10" s="161"/>
      <c r="AZ10" s="444">
        <f t="shared" si="32"/>
        <v>0</v>
      </c>
      <c r="BA10" s="496">
        <f t="shared" si="11"/>
        <v>0</v>
      </c>
      <c r="BB10" s="492">
        <f t="shared" si="12"/>
        <v>0</v>
      </c>
      <c r="BC10" s="364">
        <f t="shared" si="33"/>
        <v>0</v>
      </c>
      <c r="BD10" s="371">
        <f t="shared" si="13"/>
        <v>0</v>
      </c>
      <c r="BE10" s="372">
        <f t="shared" si="14"/>
        <v>0</v>
      </c>
      <c r="BF10" s="372">
        <f t="shared" si="34"/>
        <v>0</v>
      </c>
      <c r="BG10" s="371">
        <f t="shared" si="15"/>
        <v>0</v>
      </c>
      <c r="BH10" s="372">
        <f t="shared" si="16"/>
        <v>0</v>
      </c>
      <c r="BI10" s="372">
        <f t="shared" si="35"/>
        <v>0</v>
      </c>
      <c r="BJ10" s="436"/>
      <c r="BK10" s="160">
        <f>VLOOKUP($B10,Test!$A$133:$I$186,3,0)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'[2]Proj#7+5'!$F14</f>
        <v>0</v>
      </c>
      <c r="F11" s="161"/>
      <c r="G11" s="448">
        <f t="shared" si="17"/>
        <v>0</v>
      </c>
      <c r="H11" s="476">
        <f>'[2]Proj#7+5'!$G14</f>
        <v>0</v>
      </c>
      <c r="I11" s="161"/>
      <c r="J11" s="448">
        <f t="shared" si="18"/>
        <v>0</v>
      </c>
      <c r="K11" s="476">
        <f>'[2]Proj#7+5'!$H14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'[2]Proj#7+5'!$I14</f>
        <v>0</v>
      </c>
      <c r="R11" s="161"/>
      <c r="S11" s="448">
        <f t="shared" si="21"/>
        <v>0</v>
      </c>
      <c r="T11" s="161">
        <f>'[2]Proj#7+5'!$J14</f>
        <v>0</v>
      </c>
      <c r="U11" s="161"/>
      <c r="V11" s="448">
        <f t="shared" si="22"/>
        <v>0</v>
      </c>
      <c r="W11" s="161">
        <f>'[2]Proj#7+5'!$K14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'[2]Proj#7+5'!$L14</f>
        <v>0</v>
      </c>
      <c r="AG11" s="161"/>
      <c r="AH11" s="462">
        <f t="shared" si="26"/>
        <v>0</v>
      </c>
      <c r="AI11" s="161">
        <f>'[2]Proj#7+5'!$M14</f>
        <v>0</v>
      </c>
      <c r="AJ11" s="161"/>
      <c r="AK11" s="462">
        <f t="shared" si="27"/>
        <v>0</v>
      </c>
      <c r="AL11" s="161">
        <f>'[2]Proj#7+5'!$N14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'[2]Proj#7+5'!$O14</f>
        <v>0</v>
      </c>
      <c r="AS11" s="161"/>
      <c r="AT11" s="462">
        <f t="shared" si="30"/>
        <v>0</v>
      </c>
      <c r="AU11" s="161">
        <f>'[2]Proj#7+5'!$P14</f>
        <v>0</v>
      </c>
      <c r="AV11" s="161"/>
      <c r="AW11" s="448">
        <f t="shared" si="31"/>
        <v>0</v>
      </c>
      <c r="AX11" s="161">
        <f>'[2]Proj#7+5'!$Q14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VLOOKUP($B11,Test!$A$133:$I$186,3,0)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'[2]Proj#7+5'!$F15</f>
        <v>0</v>
      </c>
      <c r="F12" s="161">
        <v>8654</v>
      </c>
      <c r="G12" s="448">
        <f t="shared" si="17"/>
        <v>-8654</v>
      </c>
      <c r="H12" s="476">
        <f>'[2]Proj#7+5'!$G15</f>
        <v>0</v>
      </c>
      <c r="I12" s="161">
        <v>8094.66</v>
      </c>
      <c r="J12" s="448">
        <f t="shared" si="18"/>
        <v>-8094.66</v>
      </c>
      <c r="K12" s="476">
        <f>'[2]Proj#7+5'!$H15</f>
        <v>0</v>
      </c>
      <c r="L12" s="161">
        <v>10975.27</v>
      </c>
      <c r="M12" s="444">
        <f t="shared" si="19"/>
        <v>-10975.27</v>
      </c>
      <c r="N12" s="404">
        <f t="shared" si="7"/>
        <v>0</v>
      </c>
      <c r="O12" s="161">
        <f t="shared" si="7"/>
        <v>27723.93</v>
      </c>
      <c r="P12" s="403">
        <f t="shared" si="20"/>
        <v>-27723.93</v>
      </c>
      <c r="Q12" s="168">
        <f>'[2]Proj#7+5'!$I15</f>
        <v>0</v>
      </c>
      <c r="R12" s="161">
        <v>8468</v>
      </c>
      <c r="S12" s="448">
        <f t="shared" si="21"/>
        <v>-8468</v>
      </c>
      <c r="T12" s="161">
        <f>'[2]Proj#7+5'!$J15</f>
        <v>0</v>
      </c>
      <c r="U12" s="161"/>
      <c r="V12" s="448">
        <f t="shared" si="22"/>
        <v>0</v>
      </c>
      <c r="W12" s="161">
        <f>'[2]Proj#7+5'!$K15</f>
        <v>0</v>
      </c>
      <c r="X12" s="161"/>
      <c r="Y12" s="444">
        <f t="shared" si="23"/>
        <v>0</v>
      </c>
      <c r="Z12" s="168">
        <f t="shared" si="8"/>
        <v>0</v>
      </c>
      <c r="AA12" s="161">
        <f t="shared" si="8"/>
        <v>8468</v>
      </c>
      <c r="AB12" s="403">
        <f t="shared" si="24"/>
        <v>-8468</v>
      </c>
      <c r="AC12" s="404">
        <f t="shared" si="9"/>
        <v>0</v>
      </c>
      <c r="AD12" s="161">
        <f t="shared" si="9"/>
        <v>36191.93</v>
      </c>
      <c r="AE12" s="403">
        <f t="shared" si="25"/>
        <v>-36191.93</v>
      </c>
      <c r="AF12" s="161">
        <f>'[2]Proj#7+5'!$L15</f>
        <v>0</v>
      </c>
      <c r="AG12" s="161"/>
      <c r="AH12" s="462">
        <f t="shared" si="26"/>
        <v>0</v>
      </c>
      <c r="AI12" s="161">
        <f>'[2]Proj#7+5'!$M15</f>
        <v>0</v>
      </c>
      <c r="AJ12" s="161"/>
      <c r="AK12" s="462">
        <f t="shared" si="27"/>
        <v>0</v>
      </c>
      <c r="AL12" s="161">
        <f>'[2]Proj#7+5'!$N15</f>
        <v>0</v>
      </c>
      <c r="AM12" s="161"/>
      <c r="AN12" s="444">
        <f t="shared" si="28"/>
        <v>0</v>
      </c>
      <c r="AO12" s="404">
        <f t="shared" si="10"/>
        <v>0</v>
      </c>
      <c r="AP12" s="161">
        <f t="shared" si="10"/>
        <v>0</v>
      </c>
      <c r="AQ12" s="403">
        <f t="shared" si="29"/>
        <v>0</v>
      </c>
      <c r="AR12" s="161">
        <f>'[2]Proj#7+5'!$O15</f>
        <v>0</v>
      </c>
      <c r="AS12" s="161"/>
      <c r="AT12" s="462">
        <f t="shared" si="30"/>
        <v>0</v>
      </c>
      <c r="AU12" s="161">
        <f>'[2]Proj#7+5'!$P15</f>
        <v>0</v>
      </c>
      <c r="AV12" s="161"/>
      <c r="AW12" s="448">
        <f t="shared" si="31"/>
        <v>0</v>
      </c>
      <c r="AX12" s="161">
        <f>'[2]Proj#7+5'!$Q15</f>
        <v>0</v>
      </c>
      <c r="AY12" s="161"/>
      <c r="AZ12" s="444">
        <f t="shared" si="32"/>
        <v>0</v>
      </c>
      <c r="BA12" s="496">
        <f t="shared" si="11"/>
        <v>0</v>
      </c>
      <c r="BB12" s="492">
        <f t="shared" si="12"/>
        <v>0</v>
      </c>
      <c r="BC12" s="364">
        <f t="shared" si="33"/>
        <v>0</v>
      </c>
      <c r="BD12" s="371">
        <f t="shared" si="13"/>
        <v>0</v>
      </c>
      <c r="BE12" s="372">
        <f t="shared" si="14"/>
        <v>0</v>
      </c>
      <c r="BF12" s="372">
        <f t="shared" si="34"/>
        <v>0</v>
      </c>
      <c r="BG12" s="371">
        <f t="shared" si="15"/>
        <v>0</v>
      </c>
      <c r="BH12" s="372">
        <f t="shared" si="16"/>
        <v>36191.93</v>
      </c>
      <c r="BI12" s="372">
        <f t="shared" si="35"/>
        <v>-36191.93</v>
      </c>
      <c r="BJ12" s="436"/>
      <c r="BK12" s="160">
        <f>VLOOKUP($B12,Test!$A$133:$I$186,3,0)</f>
        <v>10751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'[2]Proj#7+5'!$F16</f>
        <v>0</v>
      </c>
      <c r="F13" s="161"/>
      <c r="G13" s="448">
        <f t="shared" si="17"/>
        <v>0</v>
      </c>
      <c r="H13" s="476">
        <f>'[2]Proj#7+5'!$G16</f>
        <v>0</v>
      </c>
      <c r="I13" s="161"/>
      <c r="J13" s="448">
        <f t="shared" si="18"/>
        <v>0</v>
      </c>
      <c r="K13" s="476">
        <f>'[2]Proj#7+5'!$H16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'[2]Proj#7+5'!$I16</f>
        <v>0</v>
      </c>
      <c r="R13" s="161"/>
      <c r="S13" s="448">
        <f t="shared" si="21"/>
        <v>0</v>
      </c>
      <c r="T13" s="161">
        <f>'[2]Proj#7+5'!$J16</f>
        <v>0</v>
      </c>
      <c r="U13" s="161"/>
      <c r="V13" s="448">
        <f t="shared" si="22"/>
        <v>0</v>
      </c>
      <c r="W13" s="161">
        <f>'[2]Proj#7+5'!$K16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'[2]Proj#7+5'!$L16</f>
        <v>0</v>
      </c>
      <c r="AG13" s="161"/>
      <c r="AH13" s="462">
        <f t="shared" si="26"/>
        <v>0</v>
      </c>
      <c r="AI13" s="161">
        <f>'[2]Proj#7+5'!$M16</f>
        <v>0</v>
      </c>
      <c r="AJ13" s="161"/>
      <c r="AK13" s="462">
        <f t="shared" si="27"/>
        <v>0</v>
      </c>
      <c r="AL13" s="161">
        <f>'[2]Proj#7+5'!$N16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'[2]Proj#7+5'!$O16</f>
        <v>0</v>
      </c>
      <c r="AS13" s="161"/>
      <c r="AT13" s="462">
        <f t="shared" si="30"/>
        <v>0</v>
      </c>
      <c r="AU13" s="161">
        <f>'[2]Proj#7+5'!$P16</f>
        <v>0</v>
      </c>
      <c r="AV13" s="161"/>
      <c r="AW13" s="448">
        <f t="shared" si="31"/>
        <v>0</v>
      </c>
      <c r="AX13" s="161">
        <f>'[2]Proj#7+5'!$Q16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VLOOKUP($B13,Test!$A$133:$I$186,3,0)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'[2]Proj#7+5'!$F17</f>
        <v>0</v>
      </c>
      <c r="F14" s="161"/>
      <c r="G14" s="448">
        <f t="shared" si="17"/>
        <v>0</v>
      </c>
      <c r="H14" s="476">
        <f>'[2]Proj#7+5'!$G17</f>
        <v>0</v>
      </c>
      <c r="I14" s="161"/>
      <c r="J14" s="448">
        <f t="shared" si="18"/>
        <v>0</v>
      </c>
      <c r="K14" s="476">
        <f>'[2]Proj#7+5'!$H17</f>
        <v>0</v>
      </c>
      <c r="L14" s="161"/>
      <c r="M14" s="444">
        <f t="shared" si="19"/>
        <v>0</v>
      </c>
      <c r="N14" s="404">
        <f t="shared" si="7"/>
        <v>0</v>
      </c>
      <c r="O14" s="161">
        <f t="shared" si="7"/>
        <v>0</v>
      </c>
      <c r="P14" s="403">
        <f t="shared" si="20"/>
        <v>0</v>
      </c>
      <c r="Q14" s="168">
        <f>'[2]Proj#7+5'!$I17</f>
        <v>0</v>
      </c>
      <c r="R14" s="161"/>
      <c r="S14" s="448">
        <f t="shared" si="21"/>
        <v>0</v>
      </c>
      <c r="T14" s="161">
        <f>'[2]Proj#7+5'!$J17</f>
        <v>0</v>
      </c>
      <c r="U14" s="161"/>
      <c r="V14" s="448">
        <f t="shared" si="22"/>
        <v>0</v>
      </c>
      <c r="W14" s="161">
        <f>'[2]Proj#7+5'!$K17</f>
        <v>0</v>
      </c>
      <c r="X14" s="161"/>
      <c r="Y14" s="444">
        <f t="shared" si="23"/>
        <v>0</v>
      </c>
      <c r="Z14" s="168">
        <f t="shared" si="8"/>
        <v>0</v>
      </c>
      <c r="AA14" s="161">
        <f t="shared" si="8"/>
        <v>0</v>
      </c>
      <c r="AB14" s="403">
        <f t="shared" si="24"/>
        <v>0</v>
      </c>
      <c r="AC14" s="404">
        <f t="shared" si="9"/>
        <v>0</v>
      </c>
      <c r="AD14" s="161">
        <f t="shared" si="9"/>
        <v>0</v>
      </c>
      <c r="AE14" s="403">
        <f t="shared" si="25"/>
        <v>0</v>
      </c>
      <c r="AF14" s="161">
        <f>'[2]Proj#7+5'!$L17</f>
        <v>0</v>
      </c>
      <c r="AG14" s="161"/>
      <c r="AH14" s="462">
        <f t="shared" si="26"/>
        <v>0</v>
      </c>
      <c r="AI14" s="161">
        <f>'[2]Proj#7+5'!$M17</f>
        <v>0</v>
      </c>
      <c r="AJ14" s="161"/>
      <c r="AK14" s="462">
        <f t="shared" si="27"/>
        <v>0</v>
      </c>
      <c r="AL14" s="161">
        <f>'[2]Proj#7+5'!$N17</f>
        <v>0</v>
      </c>
      <c r="AM14" s="161"/>
      <c r="AN14" s="444">
        <f t="shared" si="28"/>
        <v>0</v>
      </c>
      <c r="AO14" s="404">
        <f t="shared" si="10"/>
        <v>0</v>
      </c>
      <c r="AP14" s="161">
        <f t="shared" si="10"/>
        <v>0</v>
      </c>
      <c r="AQ14" s="403">
        <f t="shared" si="29"/>
        <v>0</v>
      </c>
      <c r="AR14" s="161">
        <f>'[2]Proj#7+5'!$O17</f>
        <v>0</v>
      </c>
      <c r="AS14" s="161"/>
      <c r="AT14" s="462">
        <f t="shared" si="30"/>
        <v>0</v>
      </c>
      <c r="AU14" s="161">
        <f>'[2]Proj#7+5'!$P17</f>
        <v>0</v>
      </c>
      <c r="AV14" s="161"/>
      <c r="AW14" s="448">
        <f t="shared" si="31"/>
        <v>0</v>
      </c>
      <c r="AX14" s="161">
        <f>'[2]Proj#7+5'!$Q17</f>
        <v>0</v>
      </c>
      <c r="AY14" s="161"/>
      <c r="AZ14" s="444">
        <f t="shared" si="32"/>
        <v>0</v>
      </c>
      <c r="BA14" s="496">
        <f t="shared" si="11"/>
        <v>0</v>
      </c>
      <c r="BB14" s="492">
        <f t="shared" si="12"/>
        <v>0</v>
      </c>
      <c r="BC14" s="364">
        <f t="shared" si="33"/>
        <v>0</v>
      </c>
      <c r="BD14" s="371">
        <f t="shared" si="13"/>
        <v>0</v>
      </c>
      <c r="BE14" s="372">
        <f t="shared" si="14"/>
        <v>0</v>
      </c>
      <c r="BF14" s="372">
        <f t="shared" si="34"/>
        <v>0</v>
      </c>
      <c r="BG14" s="371">
        <f t="shared" si="15"/>
        <v>0</v>
      </c>
      <c r="BH14" s="372">
        <f t="shared" si="16"/>
        <v>0</v>
      </c>
      <c r="BI14" s="372">
        <f t="shared" si="35"/>
        <v>0</v>
      </c>
      <c r="BJ14" s="436"/>
      <c r="BK14" s="160">
        <f>VLOOKUP($B14,Test!$A$133:$I$186,3,0)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'[2]Proj#7+5'!$F18</f>
        <v>0</v>
      </c>
      <c r="F15" s="161"/>
      <c r="G15" s="448">
        <f t="shared" si="17"/>
        <v>0</v>
      </c>
      <c r="H15" s="476">
        <f>'[2]Proj#7+5'!$G18</f>
        <v>0</v>
      </c>
      <c r="I15" s="161"/>
      <c r="J15" s="448">
        <f t="shared" si="18"/>
        <v>0</v>
      </c>
      <c r="K15" s="476">
        <f>'[2]Proj#7+5'!$H18</f>
        <v>0</v>
      </c>
      <c r="L15" s="161"/>
      <c r="M15" s="444">
        <f t="shared" si="19"/>
        <v>0</v>
      </c>
      <c r="N15" s="404">
        <f t="shared" si="7"/>
        <v>0</v>
      </c>
      <c r="O15" s="161">
        <f t="shared" si="7"/>
        <v>0</v>
      </c>
      <c r="P15" s="403">
        <f t="shared" si="20"/>
        <v>0</v>
      </c>
      <c r="Q15" s="168">
        <f>'[2]Proj#7+5'!$I18</f>
        <v>0</v>
      </c>
      <c r="R15" s="161"/>
      <c r="S15" s="448">
        <f t="shared" si="21"/>
        <v>0</v>
      </c>
      <c r="T15" s="161">
        <f>'[2]Proj#7+5'!$J18</f>
        <v>0</v>
      </c>
      <c r="U15" s="161"/>
      <c r="V15" s="448">
        <f t="shared" si="22"/>
        <v>0</v>
      </c>
      <c r="W15" s="161">
        <f>'[2]Proj#7+5'!$K18</f>
        <v>0</v>
      </c>
      <c r="X15" s="161"/>
      <c r="Y15" s="444">
        <f t="shared" si="23"/>
        <v>0</v>
      </c>
      <c r="Z15" s="168">
        <f t="shared" si="8"/>
        <v>0</v>
      </c>
      <c r="AA15" s="161">
        <f t="shared" si="8"/>
        <v>0</v>
      </c>
      <c r="AB15" s="403">
        <f t="shared" si="24"/>
        <v>0</v>
      </c>
      <c r="AC15" s="404">
        <f t="shared" si="9"/>
        <v>0</v>
      </c>
      <c r="AD15" s="161">
        <f t="shared" si="9"/>
        <v>0</v>
      </c>
      <c r="AE15" s="403">
        <f t="shared" si="25"/>
        <v>0</v>
      </c>
      <c r="AF15" s="161">
        <f>'[2]Proj#7+5'!$L18</f>
        <v>0</v>
      </c>
      <c r="AG15" s="161"/>
      <c r="AH15" s="462">
        <f t="shared" si="26"/>
        <v>0</v>
      </c>
      <c r="AI15" s="161">
        <f>'[2]Proj#7+5'!$M18</f>
        <v>0</v>
      </c>
      <c r="AJ15" s="161"/>
      <c r="AK15" s="462">
        <f t="shared" si="27"/>
        <v>0</v>
      </c>
      <c r="AL15" s="161">
        <f>'[2]Proj#7+5'!$N18</f>
        <v>0</v>
      </c>
      <c r="AM15" s="161"/>
      <c r="AN15" s="444">
        <f t="shared" si="28"/>
        <v>0</v>
      </c>
      <c r="AO15" s="404">
        <f t="shared" si="10"/>
        <v>0</v>
      </c>
      <c r="AP15" s="161">
        <f t="shared" si="10"/>
        <v>0</v>
      </c>
      <c r="AQ15" s="403">
        <f t="shared" si="29"/>
        <v>0</v>
      </c>
      <c r="AR15" s="161">
        <f>'[2]Proj#7+5'!$O18</f>
        <v>0</v>
      </c>
      <c r="AS15" s="161"/>
      <c r="AT15" s="462">
        <f t="shared" si="30"/>
        <v>0</v>
      </c>
      <c r="AU15" s="161">
        <f>'[2]Proj#7+5'!$P18</f>
        <v>0</v>
      </c>
      <c r="AV15" s="161"/>
      <c r="AW15" s="448">
        <f t="shared" si="31"/>
        <v>0</v>
      </c>
      <c r="AX15" s="161">
        <f>'[2]Proj#7+5'!$Q18</f>
        <v>0</v>
      </c>
      <c r="AY15" s="161"/>
      <c r="AZ15" s="444">
        <f t="shared" si="32"/>
        <v>0</v>
      </c>
      <c r="BA15" s="496">
        <f t="shared" si="11"/>
        <v>0</v>
      </c>
      <c r="BB15" s="492">
        <f t="shared" si="12"/>
        <v>0</v>
      </c>
      <c r="BC15" s="364">
        <f t="shared" si="33"/>
        <v>0</v>
      </c>
      <c r="BD15" s="371">
        <f t="shared" si="13"/>
        <v>0</v>
      </c>
      <c r="BE15" s="372">
        <f t="shared" si="14"/>
        <v>0</v>
      </c>
      <c r="BF15" s="372">
        <f t="shared" si="34"/>
        <v>0</v>
      </c>
      <c r="BG15" s="371">
        <f t="shared" si="15"/>
        <v>0</v>
      </c>
      <c r="BH15" s="372">
        <f t="shared" si="16"/>
        <v>0</v>
      </c>
      <c r="BI15" s="372">
        <f t="shared" si="35"/>
        <v>0</v>
      </c>
      <c r="BJ15" s="436"/>
      <c r="BK15" s="160">
        <f>VLOOKUP($B15,Test!$A$133:$I$186,3,0)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'[2]Proj#7+5'!$F19</f>
        <v>0</v>
      </c>
      <c r="F16" s="161"/>
      <c r="G16" s="448">
        <f t="shared" si="17"/>
        <v>0</v>
      </c>
      <c r="H16" s="476">
        <f>'[2]Proj#7+5'!$G19</f>
        <v>0</v>
      </c>
      <c r="I16" s="161"/>
      <c r="J16" s="448">
        <f t="shared" si="18"/>
        <v>0</v>
      </c>
      <c r="K16" s="476">
        <f>'[2]Proj#7+5'!$H19</f>
        <v>0</v>
      </c>
      <c r="L16" s="161"/>
      <c r="M16" s="444">
        <f t="shared" si="19"/>
        <v>0</v>
      </c>
      <c r="N16" s="404">
        <f t="shared" si="7"/>
        <v>0</v>
      </c>
      <c r="O16" s="161">
        <f t="shared" si="7"/>
        <v>0</v>
      </c>
      <c r="P16" s="403">
        <f t="shared" si="20"/>
        <v>0</v>
      </c>
      <c r="Q16" s="168">
        <f>'[2]Proj#7+5'!$I19</f>
        <v>0</v>
      </c>
      <c r="R16" s="161"/>
      <c r="S16" s="448">
        <f t="shared" si="21"/>
        <v>0</v>
      </c>
      <c r="T16" s="161">
        <f>'[2]Proj#7+5'!$J19</f>
        <v>0</v>
      </c>
      <c r="U16" s="161"/>
      <c r="V16" s="448">
        <f t="shared" si="22"/>
        <v>0</v>
      </c>
      <c r="W16" s="161">
        <f>'[2]Proj#7+5'!$K19</f>
        <v>0</v>
      </c>
      <c r="X16" s="161"/>
      <c r="Y16" s="444">
        <f t="shared" si="23"/>
        <v>0</v>
      </c>
      <c r="Z16" s="168">
        <f t="shared" si="8"/>
        <v>0</v>
      </c>
      <c r="AA16" s="161">
        <f t="shared" si="8"/>
        <v>0</v>
      </c>
      <c r="AB16" s="403">
        <f t="shared" si="24"/>
        <v>0</v>
      </c>
      <c r="AC16" s="404">
        <f t="shared" si="9"/>
        <v>0</v>
      </c>
      <c r="AD16" s="161">
        <f t="shared" si="9"/>
        <v>0</v>
      </c>
      <c r="AE16" s="403">
        <f t="shared" si="25"/>
        <v>0</v>
      </c>
      <c r="AF16" s="161">
        <f>'[2]Proj#7+5'!$L19</f>
        <v>0</v>
      </c>
      <c r="AG16" s="161"/>
      <c r="AH16" s="462">
        <f t="shared" si="26"/>
        <v>0</v>
      </c>
      <c r="AI16" s="161">
        <f>'[2]Proj#7+5'!$M19</f>
        <v>0</v>
      </c>
      <c r="AJ16" s="161"/>
      <c r="AK16" s="462">
        <f t="shared" si="27"/>
        <v>0</v>
      </c>
      <c r="AL16" s="161">
        <f>'[2]Proj#7+5'!$N19</f>
        <v>0</v>
      </c>
      <c r="AM16" s="161"/>
      <c r="AN16" s="444">
        <f t="shared" si="28"/>
        <v>0</v>
      </c>
      <c r="AO16" s="404">
        <f t="shared" si="10"/>
        <v>0</v>
      </c>
      <c r="AP16" s="161">
        <f t="shared" si="10"/>
        <v>0</v>
      </c>
      <c r="AQ16" s="403">
        <f t="shared" si="29"/>
        <v>0</v>
      </c>
      <c r="AR16" s="161">
        <f>'[2]Proj#7+5'!$O19</f>
        <v>0</v>
      </c>
      <c r="AS16" s="161"/>
      <c r="AT16" s="462">
        <f t="shared" si="30"/>
        <v>0</v>
      </c>
      <c r="AU16" s="161">
        <f>'[2]Proj#7+5'!$P19</f>
        <v>0</v>
      </c>
      <c r="AV16" s="161"/>
      <c r="AW16" s="448">
        <f t="shared" si="31"/>
        <v>0</v>
      </c>
      <c r="AX16" s="161">
        <f>'[2]Proj#7+5'!$Q19</f>
        <v>0</v>
      </c>
      <c r="AY16" s="161"/>
      <c r="AZ16" s="444">
        <f t="shared" si="32"/>
        <v>0</v>
      </c>
      <c r="BA16" s="496">
        <f t="shared" si="11"/>
        <v>0</v>
      </c>
      <c r="BB16" s="492">
        <f t="shared" si="12"/>
        <v>0</v>
      </c>
      <c r="BC16" s="364">
        <f t="shared" si="33"/>
        <v>0</v>
      </c>
      <c r="BD16" s="371">
        <f t="shared" si="13"/>
        <v>0</v>
      </c>
      <c r="BE16" s="372">
        <f t="shared" si="14"/>
        <v>0</v>
      </c>
      <c r="BF16" s="372">
        <f t="shared" si="34"/>
        <v>0</v>
      </c>
      <c r="BG16" s="371">
        <f t="shared" si="15"/>
        <v>0</v>
      </c>
      <c r="BH16" s="372">
        <f t="shared" si="16"/>
        <v>0</v>
      </c>
      <c r="BI16" s="372">
        <f t="shared" si="35"/>
        <v>0</v>
      </c>
      <c r="BJ16" s="436"/>
      <c r="BK16" s="160">
        <f>VLOOKUP($B16,Test!$A$133:$I$186,3,0)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'[2]Proj#7+5'!$F20</f>
        <v>0</v>
      </c>
      <c r="F17" s="161"/>
      <c r="G17" s="448">
        <f t="shared" si="17"/>
        <v>0</v>
      </c>
      <c r="H17" s="476">
        <f>'[2]Proj#7+5'!$G20</f>
        <v>0</v>
      </c>
      <c r="I17" s="161"/>
      <c r="J17" s="448">
        <f t="shared" si="18"/>
        <v>0</v>
      </c>
      <c r="K17" s="476">
        <f>'[2]Proj#7+5'!$H20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'[2]Proj#7+5'!$I20</f>
        <v>0</v>
      </c>
      <c r="R17" s="161"/>
      <c r="S17" s="448">
        <f t="shared" si="21"/>
        <v>0</v>
      </c>
      <c r="T17" s="161">
        <f>'[2]Proj#7+5'!$J20</f>
        <v>0</v>
      </c>
      <c r="U17" s="161"/>
      <c r="V17" s="448">
        <f t="shared" si="22"/>
        <v>0</v>
      </c>
      <c r="W17" s="161">
        <f>'[2]Proj#7+5'!$K20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'[2]Proj#7+5'!$L20</f>
        <v>0</v>
      </c>
      <c r="AG17" s="161"/>
      <c r="AH17" s="462">
        <f t="shared" si="26"/>
        <v>0</v>
      </c>
      <c r="AI17" s="161">
        <f>'[2]Proj#7+5'!$M20</f>
        <v>0</v>
      </c>
      <c r="AJ17" s="161"/>
      <c r="AK17" s="462">
        <f t="shared" si="27"/>
        <v>0</v>
      </c>
      <c r="AL17" s="161">
        <f>'[2]Proj#7+5'!$N20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'[2]Proj#7+5'!$O20</f>
        <v>0</v>
      </c>
      <c r="AS17" s="161"/>
      <c r="AT17" s="462">
        <f t="shared" si="30"/>
        <v>0</v>
      </c>
      <c r="AU17" s="161">
        <f>'[2]Proj#7+5'!$P20</f>
        <v>0</v>
      </c>
      <c r="AV17" s="161"/>
      <c r="AW17" s="448">
        <f t="shared" si="31"/>
        <v>0</v>
      </c>
      <c r="AX17" s="161">
        <f>'[2]Proj#7+5'!$Q20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VLOOKUP($B17,Test!$A$133:$I$186,3,0)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'[2]Proj#7+5'!$F21</f>
        <v>0</v>
      </c>
      <c r="F18" s="161"/>
      <c r="G18" s="448">
        <f t="shared" si="17"/>
        <v>0</v>
      </c>
      <c r="H18" s="476">
        <f>'[2]Proj#7+5'!$G21</f>
        <v>0</v>
      </c>
      <c r="I18" s="161"/>
      <c r="J18" s="448">
        <f t="shared" si="18"/>
        <v>0</v>
      </c>
      <c r="K18" s="476">
        <f>'[2]Proj#7+5'!$H21</f>
        <v>0</v>
      </c>
      <c r="L18" s="161"/>
      <c r="M18" s="444">
        <f t="shared" si="19"/>
        <v>0</v>
      </c>
      <c r="N18" s="404">
        <f t="shared" si="7"/>
        <v>0</v>
      </c>
      <c r="O18" s="161">
        <f t="shared" si="7"/>
        <v>0</v>
      </c>
      <c r="P18" s="403">
        <f t="shared" si="20"/>
        <v>0</v>
      </c>
      <c r="Q18" s="168">
        <f>'[2]Proj#7+5'!$I21</f>
        <v>0</v>
      </c>
      <c r="R18" s="161"/>
      <c r="S18" s="448">
        <f t="shared" si="21"/>
        <v>0</v>
      </c>
      <c r="T18" s="161">
        <f>'[2]Proj#7+5'!$J21</f>
        <v>0</v>
      </c>
      <c r="U18" s="161"/>
      <c r="V18" s="448">
        <f t="shared" si="22"/>
        <v>0</v>
      </c>
      <c r="W18" s="161">
        <f>'[2]Proj#7+5'!$K21</f>
        <v>0</v>
      </c>
      <c r="X18" s="161"/>
      <c r="Y18" s="444">
        <f t="shared" si="23"/>
        <v>0</v>
      </c>
      <c r="Z18" s="168">
        <f t="shared" si="8"/>
        <v>0</v>
      </c>
      <c r="AA18" s="161">
        <f t="shared" si="8"/>
        <v>0</v>
      </c>
      <c r="AB18" s="403">
        <f t="shared" si="24"/>
        <v>0</v>
      </c>
      <c r="AC18" s="404">
        <f t="shared" si="9"/>
        <v>0</v>
      </c>
      <c r="AD18" s="161">
        <f t="shared" si="9"/>
        <v>0</v>
      </c>
      <c r="AE18" s="403">
        <f t="shared" si="25"/>
        <v>0</v>
      </c>
      <c r="AF18" s="161">
        <f>'[2]Proj#7+5'!$L21</f>
        <v>0</v>
      </c>
      <c r="AG18" s="161"/>
      <c r="AH18" s="462">
        <f t="shared" si="26"/>
        <v>0</v>
      </c>
      <c r="AI18" s="161">
        <f>'[2]Proj#7+5'!$M21</f>
        <v>0</v>
      </c>
      <c r="AJ18" s="161"/>
      <c r="AK18" s="462">
        <f t="shared" si="27"/>
        <v>0</v>
      </c>
      <c r="AL18" s="161">
        <f>'[2]Proj#7+5'!$N21</f>
        <v>0</v>
      </c>
      <c r="AM18" s="161"/>
      <c r="AN18" s="444">
        <f t="shared" si="28"/>
        <v>0</v>
      </c>
      <c r="AO18" s="404">
        <f t="shared" si="10"/>
        <v>0</v>
      </c>
      <c r="AP18" s="161">
        <f t="shared" si="10"/>
        <v>0</v>
      </c>
      <c r="AQ18" s="403">
        <f t="shared" si="29"/>
        <v>0</v>
      </c>
      <c r="AR18" s="161">
        <f>'[2]Proj#7+5'!$O21</f>
        <v>0</v>
      </c>
      <c r="AS18" s="161"/>
      <c r="AT18" s="462">
        <f t="shared" si="30"/>
        <v>0</v>
      </c>
      <c r="AU18" s="161">
        <f>'[2]Proj#7+5'!$P21</f>
        <v>0</v>
      </c>
      <c r="AV18" s="161"/>
      <c r="AW18" s="448">
        <f t="shared" si="31"/>
        <v>0</v>
      </c>
      <c r="AX18" s="161">
        <f>'[2]Proj#7+5'!$Q21</f>
        <v>0</v>
      </c>
      <c r="AY18" s="161"/>
      <c r="AZ18" s="444">
        <f t="shared" si="32"/>
        <v>0</v>
      </c>
      <c r="BA18" s="496">
        <f t="shared" si="11"/>
        <v>0</v>
      </c>
      <c r="BB18" s="492">
        <f t="shared" si="12"/>
        <v>0</v>
      </c>
      <c r="BC18" s="364">
        <f t="shared" si="33"/>
        <v>0</v>
      </c>
      <c r="BD18" s="371">
        <f t="shared" si="13"/>
        <v>0</v>
      </c>
      <c r="BE18" s="372">
        <f t="shared" si="14"/>
        <v>0</v>
      </c>
      <c r="BF18" s="372">
        <f t="shared" si="34"/>
        <v>0</v>
      </c>
      <c r="BG18" s="371">
        <f t="shared" si="15"/>
        <v>0</v>
      </c>
      <c r="BH18" s="372">
        <f t="shared" si="16"/>
        <v>0</v>
      </c>
      <c r="BI18" s="372">
        <f t="shared" si="35"/>
        <v>0</v>
      </c>
      <c r="BJ18" s="436"/>
      <c r="BK18" s="160">
        <f>VLOOKUP($B18,Test!$A$133:$I$186,3,0)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'[2]Proj#7+5'!$F22</f>
        <v>0</v>
      </c>
      <c r="F19" s="161"/>
      <c r="G19" s="448">
        <f t="shared" si="17"/>
        <v>0</v>
      </c>
      <c r="H19" s="476">
        <f>'[2]Proj#7+5'!$G22</f>
        <v>0</v>
      </c>
      <c r="I19" s="161"/>
      <c r="J19" s="448">
        <f t="shared" si="18"/>
        <v>0</v>
      </c>
      <c r="K19" s="476">
        <f>'[2]Proj#7+5'!$H22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'[2]Proj#7+5'!$I22</f>
        <v>0</v>
      </c>
      <c r="R19" s="161"/>
      <c r="S19" s="448">
        <f t="shared" si="21"/>
        <v>0</v>
      </c>
      <c r="T19" s="161">
        <f>'[2]Proj#7+5'!$J22</f>
        <v>0</v>
      </c>
      <c r="U19" s="161"/>
      <c r="V19" s="448">
        <f t="shared" si="22"/>
        <v>0</v>
      </c>
      <c r="W19" s="161">
        <f>'[2]Proj#7+5'!$K22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'[2]Proj#7+5'!$L22</f>
        <v>0</v>
      </c>
      <c r="AG19" s="161"/>
      <c r="AH19" s="462">
        <f t="shared" si="26"/>
        <v>0</v>
      </c>
      <c r="AI19" s="161">
        <f>'[2]Proj#7+5'!$M22</f>
        <v>0</v>
      </c>
      <c r="AJ19" s="161"/>
      <c r="AK19" s="462">
        <f t="shared" si="27"/>
        <v>0</v>
      </c>
      <c r="AL19" s="161">
        <f>'[2]Proj#7+5'!$N22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'[2]Proj#7+5'!$O22</f>
        <v>0</v>
      </c>
      <c r="AS19" s="161"/>
      <c r="AT19" s="462">
        <f t="shared" si="30"/>
        <v>0</v>
      </c>
      <c r="AU19" s="161">
        <f>'[2]Proj#7+5'!$P22</f>
        <v>0</v>
      </c>
      <c r="AV19" s="161"/>
      <c r="AW19" s="448">
        <f t="shared" si="31"/>
        <v>0</v>
      </c>
      <c r="AX19" s="161">
        <f>'[2]Proj#7+5'!$Q22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VLOOKUP($B19,Test!$A$133:$I$186,3,0)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'[2]Proj#7+5'!$F23</f>
        <v>0</v>
      </c>
      <c r="F20" s="161"/>
      <c r="G20" s="448">
        <f t="shared" si="17"/>
        <v>0</v>
      </c>
      <c r="H20" s="476">
        <f>'[2]Proj#7+5'!$G23</f>
        <v>0</v>
      </c>
      <c r="I20" s="161"/>
      <c r="J20" s="448">
        <f t="shared" si="18"/>
        <v>0</v>
      </c>
      <c r="K20" s="476">
        <f>'[2]Proj#7+5'!$H23</f>
        <v>0</v>
      </c>
      <c r="L20" s="161"/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'[2]Proj#7+5'!$I23</f>
        <v>0</v>
      </c>
      <c r="R20" s="161"/>
      <c r="S20" s="448">
        <f t="shared" si="21"/>
        <v>0</v>
      </c>
      <c r="T20" s="161">
        <f>'[2]Proj#7+5'!$J23</f>
        <v>0</v>
      </c>
      <c r="U20" s="161"/>
      <c r="V20" s="448">
        <f t="shared" si="22"/>
        <v>0</v>
      </c>
      <c r="W20" s="161">
        <f>'[2]Proj#7+5'!$K23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'[2]Proj#7+5'!$L23</f>
        <v>0</v>
      </c>
      <c r="AG20" s="161"/>
      <c r="AH20" s="462">
        <f t="shared" si="26"/>
        <v>0</v>
      </c>
      <c r="AI20" s="161">
        <f>'[2]Proj#7+5'!$M23</f>
        <v>0</v>
      </c>
      <c r="AJ20" s="161"/>
      <c r="AK20" s="462">
        <f t="shared" si="27"/>
        <v>0</v>
      </c>
      <c r="AL20" s="161">
        <f>'[2]Proj#7+5'!$N23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'[2]Proj#7+5'!$O23</f>
        <v>0</v>
      </c>
      <c r="AS20" s="161"/>
      <c r="AT20" s="462">
        <f t="shared" si="30"/>
        <v>0</v>
      </c>
      <c r="AU20" s="161">
        <f>'[2]Proj#7+5'!$P23</f>
        <v>0</v>
      </c>
      <c r="AV20" s="161"/>
      <c r="AW20" s="448">
        <f t="shared" si="31"/>
        <v>0</v>
      </c>
      <c r="AX20" s="161">
        <f>'[2]Proj#7+5'!$Q23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VLOOKUP($B20,Test!$A$133:$I$186,3,0)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'[2]Proj#7+5'!$F24</f>
        <v>0</v>
      </c>
      <c r="F21" s="161"/>
      <c r="G21" s="448">
        <f t="shared" si="17"/>
        <v>0</v>
      </c>
      <c r="H21" s="490">
        <f>'[2]Proj#7+5'!$G24</f>
        <v>0</v>
      </c>
      <c r="I21" s="161"/>
      <c r="J21" s="448">
        <f t="shared" si="18"/>
        <v>0</v>
      </c>
      <c r="K21" s="490">
        <f>'[2]Proj#7+5'!$H24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'[2]Proj#7+5'!$I24</f>
        <v>0</v>
      </c>
      <c r="R21" s="161"/>
      <c r="S21" s="455">
        <f t="shared" si="21"/>
        <v>0</v>
      </c>
      <c r="T21" s="164">
        <f>'[2]Proj#7+5'!$J24</f>
        <v>0</v>
      </c>
      <c r="U21" s="161"/>
      <c r="V21" s="455">
        <f t="shared" si="22"/>
        <v>0</v>
      </c>
      <c r="W21" s="164">
        <f>'[2]Proj#7+5'!$K24</f>
        <v>0</v>
      </c>
      <c r="X21" s="161"/>
      <c r="Y21" s="453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'[2]Proj#7+5'!$L24</f>
        <v>0</v>
      </c>
      <c r="AG21" s="161"/>
      <c r="AH21" s="462">
        <f t="shared" si="26"/>
        <v>0</v>
      </c>
      <c r="AI21" s="164">
        <f>'[2]Proj#7+5'!$M24</f>
        <v>0</v>
      </c>
      <c r="AJ21" s="161"/>
      <c r="AK21" s="462">
        <f t="shared" si="27"/>
        <v>0</v>
      </c>
      <c r="AL21" s="164">
        <f>'[2]Proj#7+5'!$N24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'[2]Proj#7+5'!$O24</f>
        <v>0</v>
      </c>
      <c r="AS21" s="161"/>
      <c r="AT21" s="462">
        <f t="shared" si="30"/>
        <v>0</v>
      </c>
      <c r="AU21" s="164">
        <f>'[2]Proj#7+5'!$P24</f>
        <v>0</v>
      </c>
      <c r="AV21" s="161"/>
      <c r="AW21" s="448">
        <f t="shared" si="31"/>
        <v>0</v>
      </c>
      <c r="AX21" s="164">
        <f>'[2]Proj#7+5'!$Q24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2">
        <f t="shared" si="14"/>
        <v>0</v>
      </c>
      <c r="BF21" s="372">
        <f t="shared" si="34"/>
        <v>0</v>
      </c>
      <c r="BG21" s="377">
        <f t="shared" si="15"/>
        <v>0</v>
      </c>
      <c r="BH21" s="372">
        <f t="shared" si="16"/>
        <v>0</v>
      </c>
      <c r="BI21" s="372">
        <f t="shared" si="35"/>
        <v>0</v>
      </c>
      <c r="BJ21" s="436"/>
      <c r="BK21" s="160">
        <f>VLOOKUP($B21,Test!$A$133:$I$186,3,0)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'[2]Proj#7+5'!$F25</f>
        <v>0</v>
      </c>
      <c r="F22" s="161"/>
      <c r="G22" s="448">
        <f t="shared" si="17"/>
        <v>0</v>
      </c>
      <c r="H22" s="476">
        <f>'[2]Proj#7+5'!$G25</f>
        <v>0</v>
      </c>
      <c r="I22" s="161"/>
      <c r="J22" s="448">
        <f t="shared" si="18"/>
        <v>0</v>
      </c>
      <c r="K22" s="476">
        <f>'[2]Proj#7+5'!$H25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'[2]Proj#7+5'!$I25</f>
        <v>0</v>
      </c>
      <c r="R22" s="161"/>
      <c r="S22" s="448">
        <f t="shared" si="21"/>
        <v>0</v>
      </c>
      <c r="T22" s="161">
        <f>'[2]Proj#7+5'!$J25</f>
        <v>0</v>
      </c>
      <c r="U22" s="161"/>
      <c r="V22" s="448">
        <f t="shared" si="22"/>
        <v>0</v>
      </c>
      <c r="W22" s="161">
        <f>'[2]Proj#7+5'!$K25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'[2]Proj#7+5'!$L25</f>
        <v>0</v>
      </c>
      <c r="AG22" s="161"/>
      <c r="AH22" s="462">
        <f t="shared" si="26"/>
        <v>0</v>
      </c>
      <c r="AI22" s="161">
        <f>'[2]Proj#7+5'!$M25</f>
        <v>0</v>
      </c>
      <c r="AJ22" s="161"/>
      <c r="AK22" s="462">
        <f t="shared" si="27"/>
        <v>0</v>
      </c>
      <c r="AL22" s="161">
        <f>'[2]Proj#7+5'!$N25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'[2]Proj#7+5'!$O25</f>
        <v>0</v>
      </c>
      <c r="AS22" s="161"/>
      <c r="AT22" s="462">
        <f t="shared" si="30"/>
        <v>0</v>
      </c>
      <c r="AU22" s="161">
        <f>'[2]Proj#7+5'!$P25</f>
        <v>0</v>
      </c>
      <c r="AV22" s="161"/>
      <c r="AW22" s="448">
        <f t="shared" si="31"/>
        <v>0</v>
      </c>
      <c r="AX22" s="161">
        <f>'[2]Proj#7+5'!$Q25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VLOOKUP($B22,Test!$A$133:$I$186,3,0)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'[2]Proj#7+5'!$F26</f>
        <v>0</v>
      </c>
      <c r="F23" s="161"/>
      <c r="G23" s="448">
        <f t="shared" si="17"/>
        <v>0</v>
      </c>
      <c r="H23" s="476">
        <f>'[2]Proj#7+5'!$G26</f>
        <v>0</v>
      </c>
      <c r="I23" s="161"/>
      <c r="J23" s="448">
        <f t="shared" si="18"/>
        <v>0</v>
      </c>
      <c r="K23" s="476">
        <f>'[2]Proj#7+5'!$H26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'[2]Proj#7+5'!$I26</f>
        <v>0</v>
      </c>
      <c r="R23" s="161"/>
      <c r="S23" s="448">
        <f t="shared" si="21"/>
        <v>0</v>
      </c>
      <c r="T23" s="161">
        <f>'[2]Proj#7+5'!$J26</f>
        <v>0</v>
      </c>
      <c r="U23" s="161"/>
      <c r="V23" s="448">
        <f t="shared" si="22"/>
        <v>0</v>
      </c>
      <c r="W23" s="161">
        <f>'[2]Proj#7+5'!$K26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'[2]Proj#7+5'!$L26</f>
        <v>0</v>
      </c>
      <c r="AG23" s="161"/>
      <c r="AH23" s="462">
        <f t="shared" si="26"/>
        <v>0</v>
      </c>
      <c r="AI23" s="161">
        <f>'[2]Proj#7+5'!$M26</f>
        <v>0</v>
      </c>
      <c r="AJ23" s="161"/>
      <c r="AK23" s="462">
        <f t="shared" si="27"/>
        <v>0</v>
      </c>
      <c r="AL23" s="161">
        <f>'[2]Proj#7+5'!$N26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'[2]Proj#7+5'!$O26</f>
        <v>0</v>
      </c>
      <c r="AS23" s="161"/>
      <c r="AT23" s="462">
        <f t="shared" si="30"/>
        <v>0</v>
      </c>
      <c r="AU23" s="161">
        <f>'[2]Proj#7+5'!$P26</f>
        <v>0</v>
      </c>
      <c r="AV23" s="161"/>
      <c r="AW23" s="448">
        <f t="shared" si="31"/>
        <v>0</v>
      </c>
      <c r="AX23" s="161">
        <f>'[2]Proj#7+5'!$Q26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VLOOKUP($B23,Test!$A$133:$I$186,3,0)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'[2]Proj#7+5'!$F27</f>
        <v>0</v>
      </c>
      <c r="F24" s="161"/>
      <c r="G24" s="448">
        <f t="shared" si="17"/>
        <v>0</v>
      </c>
      <c r="H24" s="476">
        <f>'[2]Proj#7+5'!$G27</f>
        <v>0</v>
      </c>
      <c r="I24" s="161"/>
      <c r="J24" s="448">
        <f t="shared" si="18"/>
        <v>0</v>
      </c>
      <c r="K24" s="476">
        <f>'[2]Proj#7+5'!$H27</f>
        <v>0</v>
      </c>
      <c r="L24" s="161"/>
      <c r="M24" s="444">
        <f t="shared" si="19"/>
        <v>0</v>
      </c>
      <c r="N24" s="404">
        <f t="shared" si="37"/>
        <v>0</v>
      </c>
      <c r="O24" s="161">
        <f t="shared" si="37"/>
        <v>0</v>
      </c>
      <c r="P24" s="403">
        <f t="shared" si="20"/>
        <v>0</v>
      </c>
      <c r="Q24" s="168">
        <f>'[2]Proj#7+5'!$I27</f>
        <v>0</v>
      </c>
      <c r="R24" s="161"/>
      <c r="S24" s="448">
        <f t="shared" si="21"/>
        <v>0</v>
      </c>
      <c r="T24" s="161">
        <f>'[2]Proj#7+5'!$J27</f>
        <v>0</v>
      </c>
      <c r="U24" s="161"/>
      <c r="V24" s="448">
        <f t="shared" si="22"/>
        <v>0</v>
      </c>
      <c r="W24" s="161">
        <f>'[2]Proj#7+5'!$K27</f>
        <v>0</v>
      </c>
      <c r="X24" s="161"/>
      <c r="Y24" s="444">
        <f t="shared" si="23"/>
        <v>0</v>
      </c>
      <c r="Z24" s="168">
        <f t="shared" si="38"/>
        <v>0</v>
      </c>
      <c r="AA24" s="161">
        <f t="shared" si="38"/>
        <v>0</v>
      </c>
      <c r="AB24" s="403">
        <f t="shared" si="24"/>
        <v>0</v>
      </c>
      <c r="AC24" s="404">
        <f t="shared" si="39"/>
        <v>0</v>
      </c>
      <c r="AD24" s="161">
        <f t="shared" si="39"/>
        <v>0</v>
      </c>
      <c r="AE24" s="403">
        <f t="shared" si="25"/>
        <v>0</v>
      </c>
      <c r="AF24" s="161">
        <f>'[2]Proj#7+5'!$L27</f>
        <v>0</v>
      </c>
      <c r="AG24" s="161"/>
      <c r="AH24" s="462">
        <f t="shared" si="26"/>
        <v>0</v>
      </c>
      <c r="AI24" s="161">
        <f>'[2]Proj#7+5'!$M27</f>
        <v>0</v>
      </c>
      <c r="AJ24" s="161"/>
      <c r="AK24" s="462">
        <f t="shared" si="27"/>
        <v>0</v>
      </c>
      <c r="AL24" s="161">
        <f>'[2]Proj#7+5'!$N27</f>
        <v>0</v>
      </c>
      <c r="AM24" s="161"/>
      <c r="AN24" s="444">
        <f t="shared" si="28"/>
        <v>0</v>
      </c>
      <c r="AO24" s="404">
        <f t="shared" si="10"/>
        <v>0</v>
      </c>
      <c r="AP24" s="161">
        <f t="shared" si="10"/>
        <v>0</v>
      </c>
      <c r="AQ24" s="403">
        <f t="shared" si="29"/>
        <v>0</v>
      </c>
      <c r="AR24" s="161">
        <f>'[2]Proj#7+5'!$O27</f>
        <v>0</v>
      </c>
      <c r="AS24" s="161"/>
      <c r="AT24" s="462">
        <f t="shared" si="30"/>
        <v>0</v>
      </c>
      <c r="AU24" s="161">
        <f>'[2]Proj#7+5'!$P27</f>
        <v>0</v>
      </c>
      <c r="AV24" s="161"/>
      <c r="AW24" s="448">
        <f t="shared" si="31"/>
        <v>0</v>
      </c>
      <c r="AX24" s="161">
        <f>'[2]Proj#7+5'!$Q27</f>
        <v>0</v>
      </c>
      <c r="AY24" s="161"/>
      <c r="AZ24" s="444">
        <f t="shared" si="32"/>
        <v>0</v>
      </c>
      <c r="BA24" s="496">
        <f t="shared" si="11"/>
        <v>0</v>
      </c>
      <c r="BB24" s="492">
        <f t="shared" si="12"/>
        <v>0</v>
      </c>
      <c r="BC24" s="364">
        <f t="shared" si="33"/>
        <v>0</v>
      </c>
      <c r="BD24" s="371">
        <f t="shared" si="13"/>
        <v>0</v>
      </c>
      <c r="BE24" s="372">
        <f t="shared" si="14"/>
        <v>0</v>
      </c>
      <c r="BF24" s="372">
        <f t="shared" si="34"/>
        <v>0</v>
      </c>
      <c r="BG24" s="371">
        <f t="shared" si="15"/>
        <v>0</v>
      </c>
      <c r="BH24" s="372">
        <f t="shared" si="16"/>
        <v>0</v>
      </c>
      <c r="BI24" s="372">
        <f t="shared" si="35"/>
        <v>0</v>
      </c>
      <c r="BJ24" s="436"/>
      <c r="BK24" s="160">
        <f>VLOOKUP($B24,Test!$A$133:$I$186,3,0)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'[2]Proj#7+5'!$F28</f>
        <v>0</v>
      </c>
      <c r="F25" s="161"/>
      <c r="G25" s="448">
        <f t="shared" si="17"/>
        <v>0</v>
      </c>
      <c r="H25" s="476">
        <f>'[2]Proj#7+5'!$G28</f>
        <v>0</v>
      </c>
      <c r="I25" s="161"/>
      <c r="J25" s="448">
        <f t="shared" si="18"/>
        <v>0</v>
      </c>
      <c r="K25" s="476">
        <f>'[2]Proj#7+5'!$H28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'[2]Proj#7+5'!$I28</f>
        <v>0</v>
      </c>
      <c r="R25" s="161"/>
      <c r="S25" s="448">
        <f t="shared" si="21"/>
        <v>0</v>
      </c>
      <c r="T25" s="161">
        <f>'[2]Proj#7+5'!$J28</f>
        <v>0</v>
      </c>
      <c r="U25" s="161"/>
      <c r="V25" s="448">
        <f t="shared" si="22"/>
        <v>0</v>
      </c>
      <c r="W25" s="161">
        <f>'[2]Proj#7+5'!$K28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'[2]Proj#7+5'!$L28</f>
        <v>0</v>
      </c>
      <c r="AG25" s="161"/>
      <c r="AH25" s="462">
        <f t="shared" si="26"/>
        <v>0</v>
      </c>
      <c r="AI25" s="161">
        <f>'[2]Proj#7+5'!$M28</f>
        <v>0</v>
      </c>
      <c r="AJ25" s="161"/>
      <c r="AK25" s="462">
        <f t="shared" si="27"/>
        <v>0</v>
      </c>
      <c r="AL25" s="161">
        <f>'[2]Proj#7+5'!$N28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'[2]Proj#7+5'!$O28</f>
        <v>0</v>
      </c>
      <c r="AS25" s="161"/>
      <c r="AT25" s="462">
        <f t="shared" si="30"/>
        <v>0</v>
      </c>
      <c r="AU25" s="161">
        <f>'[2]Proj#7+5'!$P28</f>
        <v>0</v>
      </c>
      <c r="AV25" s="161"/>
      <c r="AW25" s="448">
        <f t="shared" si="31"/>
        <v>0</v>
      </c>
      <c r="AX25" s="161">
        <f>'[2]Proj#7+5'!$Q28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VLOOKUP($B25,Test!$A$133:$I$186,3,0)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'[2]Proj#7+5'!$F29</f>
        <v>0</v>
      </c>
      <c r="F26" s="161"/>
      <c r="G26" s="448">
        <f t="shared" si="17"/>
        <v>0</v>
      </c>
      <c r="H26" s="476">
        <f>'[2]Proj#7+5'!$G29</f>
        <v>0</v>
      </c>
      <c r="I26" s="161"/>
      <c r="J26" s="448">
        <f t="shared" si="18"/>
        <v>0</v>
      </c>
      <c r="K26" s="476">
        <f>'[2]Proj#7+5'!$H29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'[2]Proj#7+5'!$I29</f>
        <v>0</v>
      </c>
      <c r="R26" s="161"/>
      <c r="S26" s="448">
        <f t="shared" si="21"/>
        <v>0</v>
      </c>
      <c r="T26" s="161">
        <f>'[2]Proj#7+5'!$J29</f>
        <v>0</v>
      </c>
      <c r="U26" s="161"/>
      <c r="V26" s="448">
        <f t="shared" si="22"/>
        <v>0</v>
      </c>
      <c r="W26" s="161">
        <f>'[2]Proj#7+5'!$K29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'[2]Proj#7+5'!$L29</f>
        <v>0</v>
      </c>
      <c r="AG26" s="161"/>
      <c r="AH26" s="462">
        <f t="shared" si="26"/>
        <v>0</v>
      </c>
      <c r="AI26" s="161">
        <f>'[2]Proj#7+5'!$M29</f>
        <v>0</v>
      </c>
      <c r="AJ26" s="161"/>
      <c r="AK26" s="462">
        <f t="shared" si="27"/>
        <v>0</v>
      </c>
      <c r="AL26" s="161">
        <f>'[2]Proj#7+5'!$N29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'[2]Proj#7+5'!$O29</f>
        <v>0</v>
      </c>
      <c r="AS26" s="161"/>
      <c r="AT26" s="462">
        <f t="shared" si="30"/>
        <v>0</v>
      </c>
      <c r="AU26" s="161">
        <f>'[2]Proj#7+5'!$P29</f>
        <v>0</v>
      </c>
      <c r="AV26" s="161"/>
      <c r="AW26" s="448">
        <f t="shared" si="31"/>
        <v>0</v>
      </c>
      <c r="AX26" s="161">
        <f>'[2]Proj#7+5'!$Q29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VLOOKUP($B26,Test!$A$133:$I$186,3,0)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'[2]Proj#7+5'!$F30</f>
        <v>0</v>
      </c>
      <c r="F27" s="161"/>
      <c r="G27" s="448">
        <f t="shared" si="17"/>
        <v>0</v>
      </c>
      <c r="H27" s="476">
        <f>'[2]Proj#7+5'!$G30</f>
        <v>0</v>
      </c>
      <c r="I27" s="161"/>
      <c r="J27" s="448">
        <f t="shared" si="18"/>
        <v>0</v>
      </c>
      <c r="K27" s="476">
        <f>'[2]Proj#7+5'!$H30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0</v>
      </c>
      <c r="P27" s="403">
        <f t="shared" si="20"/>
        <v>0</v>
      </c>
      <c r="Q27" s="168">
        <f>'[2]Proj#7+5'!$I30</f>
        <v>0</v>
      </c>
      <c r="R27" s="161"/>
      <c r="S27" s="448">
        <f t="shared" si="21"/>
        <v>0</v>
      </c>
      <c r="T27" s="161">
        <f>'[2]Proj#7+5'!$J30</f>
        <v>0</v>
      </c>
      <c r="U27" s="161"/>
      <c r="V27" s="448">
        <f t="shared" si="22"/>
        <v>0</v>
      </c>
      <c r="W27" s="161">
        <f>'[2]Proj#7+5'!$K30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0</v>
      </c>
      <c r="AE27" s="403">
        <f t="shared" si="25"/>
        <v>0</v>
      </c>
      <c r="AF27" s="161">
        <f>'[2]Proj#7+5'!$L30</f>
        <v>0</v>
      </c>
      <c r="AG27" s="161"/>
      <c r="AH27" s="462">
        <f t="shared" si="26"/>
        <v>0</v>
      </c>
      <c r="AI27" s="161">
        <f>'[2]Proj#7+5'!$M30</f>
        <v>0</v>
      </c>
      <c r="AJ27" s="161"/>
      <c r="AK27" s="462">
        <f t="shared" si="27"/>
        <v>0</v>
      </c>
      <c r="AL27" s="161">
        <f>'[2]Proj#7+5'!$N30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'[2]Proj#7+5'!$O30</f>
        <v>0</v>
      </c>
      <c r="AS27" s="161"/>
      <c r="AT27" s="462">
        <f t="shared" si="30"/>
        <v>0</v>
      </c>
      <c r="AU27" s="161">
        <f>'[2]Proj#7+5'!$P30</f>
        <v>0</v>
      </c>
      <c r="AV27" s="161"/>
      <c r="AW27" s="448">
        <f t="shared" si="31"/>
        <v>0</v>
      </c>
      <c r="AX27" s="161">
        <f>'[2]Proj#7+5'!$Q30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0</v>
      </c>
      <c r="BI27" s="372">
        <f t="shared" si="35"/>
        <v>0</v>
      </c>
      <c r="BJ27" s="436"/>
      <c r="BK27" s="160">
        <f>VLOOKUP($B27,Test!$A$133:$I$186,3,0)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'[2]Proj#7+5'!$F31</f>
        <v>0</v>
      </c>
      <c r="F28" s="161"/>
      <c r="G28" s="448">
        <f t="shared" si="17"/>
        <v>0</v>
      </c>
      <c r="H28" s="476">
        <f>'[2]Proj#7+5'!$G31</f>
        <v>0</v>
      </c>
      <c r="I28" s="161"/>
      <c r="J28" s="448">
        <f t="shared" si="18"/>
        <v>0</v>
      </c>
      <c r="K28" s="476">
        <f>'[2]Proj#7+5'!$H31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'[2]Proj#7+5'!$I31</f>
        <v>0</v>
      </c>
      <c r="R28" s="161"/>
      <c r="S28" s="448">
        <f t="shared" si="21"/>
        <v>0</v>
      </c>
      <c r="T28" s="161">
        <f>'[2]Proj#7+5'!$J31</f>
        <v>0</v>
      </c>
      <c r="U28" s="161"/>
      <c r="V28" s="448">
        <f t="shared" si="22"/>
        <v>0</v>
      </c>
      <c r="W28" s="161">
        <f>'[2]Proj#7+5'!$K31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'[2]Proj#7+5'!$L31</f>
        <v>0</v>
      </c>
      <c r="AG28" s="161"/>
      <c r="AH28" s="462">
        <f t="shared" si="26"/>
        <v>0</v>
      </c>
      <c r="AI28" s="161">
        <f>'[2]Proj#7+5'!$M31</f>
        <v>0</v>
      </c>
      <c r="AJ28" s="161"/>
      <c r="AK28" s="462">
        <f t="shared" si="27"/>
        <v>0</v>
      </c>
      <c r="AL28" s="161">
        <f>'[2]Proj#7+5'!$N31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'[2]Proj#7+5'!$O31</f>
        <v>0</v>
      </c>
      <c r="AS28" s="161"/>
      <c r="AT28" s="462">
        <f t="shared" si="30"/>
        <v>0</v>
      </c>
      <c r="AU28" s="161">
        <f>'[2]Proj#7+5'!$P31</f>
        <v>0</v>
      </c>
      <c r="AV28" s="161"/>
      <c r="AW28" s="448">
        <f t="shared" si="31"/>
        <v>0</v>
      </c>
      <c r="AX28" s="161">
        <f>'[2]Proj#7+5'!$Q31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VLOOKUP($B28,Test!$A$133:$I$186,3,0)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'[2]Proj#7+5'!$F32</f>
        <v>0</v>
      </c>
      <c r="F29" s="161"/>
      <c r="G29" s="448">
        <f t="shared" si="17"/>
        <v>0</v>
      </c>
      <c r="H29" s="476">
        <f>'[2]Proj#7+5'!$G32</f>
        <v>0</v>
      </c>
      <c r="I29" s="161"/>
      <c r="J29" s="448">
        <f t="shared" si="18"/>
        <v>0</v>
      </c>
      <c r="K29" s="476">
        <f>'[2]Proj#7+5'!$H32</f>
        <v>0</v>
      </c>
      <c r="L29" s="161"/>
      <c r="M29" s="444">
        <f t="shared" si="19"/>
        <v>0</v>
      </c>
      <c r="N29" s="404">
        <f>+E29+H29+K29</f>
        <v>0</v>
      </c>
      <c r="O29" s="161">
        <f>+F29+I29+L29</f>
        <v>0</v>
      </c>
      <c r="P29" s="403">
        <f t="shared" si="20"/>
        <v>0</v>
      </c>
      <c r="Q29" s="168">
        <f>'[2]Proj#7+5'!$I32</f>
        <v>0</v>
      </c>
      <c r="R29" s="161"/>
      <c r="S29" s="448">
        <f t="shared" si="21"/>
        <v>0</v>
      </c>
      <c r="T29" s="161">
        <f>'[2]Proj#7+5'!$J32</f>
        <v>0</v>
      </c>
      <c r="U29" s="161"/>
      <c r="V29" s="448">
        <f t="shared" si="22"/>
        <v>0</v>
      </c>
      <c r="W29" s="161">
        <f>'[2]Proj#7+5'!$K32</f>
        <v>0</v>
      </c>
      <c r="X29" s="161"/>
      <c r="Y29" s="444">
        <f t="shared" si="23"/>
        <v>0</v>
      </c>
      <c r="Z29" s="168">
        <f>+Q29+T29+W29</f>
        <v>0</v>
      </c>
      <c r="AA29" s="161">
        <f>+R29+U29+X29</f>
        <v>0</v>
      </c>
      <c r="AB29" s="403">
        <f t="shared" si="24"/>
        <v>0</v>
      </c>
      <c r="AC29" s="404">
        <f>+E29+H29+K29+Q29+T29+W29</f>
        <v>0</v>
      </c>
      <c r="AD29" s="161">
        <f>+F29+I29+L29+R29+U29+X29</f>
        <v>0</v>
      </c>
      <c r="AE29" s="403">
        <f t="shared" si="25"/>
        <v>0</v>
      </c>
      <c r="AF29" s="161">
        <f>'[2]Proj#7+5'!$L32</f>
        <v>0</v>
      </c>
      <c r="AG29" s="161"/>
      <c r="AH29" s="462">
        <f t="shared" si="26"/>
        <v>0</v>
      </c>
      <c r="AI29" s="161">
        <f>'[2]Proj#7+5'!$M32</f>
        <v>0</v>
      </c>
      <c r="AJ29" s="161"/>
      <c r="AK29" s="462">
        <f t="shared" si="27"/>
        <v>0</v>
      </c>
      <c r="AL29" s="161">
        <f>'[2]Proj#7+5'!$N32</f>
        <v>0</v>
      </c>
      <c r="AM29" s="161"/>
      <c r="AN29" s="444">
        <f t="shared" si="28"/>
        <v>0</v>
      </c>
      <c r="AO29" s="404">
        <f t="shared" si="10"/>
        <v>0</v>
      </c>
      <c r="AP29" s="161">
        <f t="shared" si="10"/>
        <v>0</v>
      </c>
      <c r="AQ29" s="403">
        <f t="shared" si="29"/>
        <v>0</v>
      </c>
      <c r="AR29" s="161">
        <f>'[2]Proj#7+5'!$O32</f>
        <v>0</v>
      </c>
      <c r="AS29" s="161"/>
      <c r="AT29" s="462">
        <f t="shared" si="30"/>
        <v>0</v>
      </c>
      <c r="AU29" s="161">
        <f>'[2]Proj#7+5'!$P32</f>
        <v>0</v>
      </c>
      <c r="AV29" s="161"/>
      <c r="AW29" s="448">
        <f t="shared" si="31"/>
        <v>0</v>
      </c>
      <c r="AX29" s="161">
        <f>'[2]Proj#7+5'!$Q32</f>
        <v>0</v>
      </c>
      <c r="AY29" s="161"/>
      <c r="AZ29" s="444">
        <f t="shared" si="32"/>
        <v>0</v>
      </c>
      <c r="BA29" s="496">
        <f t="shared" si="11"/>
        <v>0</v>
      </c>
      <c r="BB29" s="492">
        <f t="shared" si="12"/>
        <v>0</v>
      </c>
      <c r="BC29" s="364">
        <f t="shared" si="33"/>
        <v>0</v>
      </c>
      <c r="BD29" s="371">
        <f t="shared" si="13"/>
        <v>0</v>
      </c>
      <c r="BE29" s="372">
        <f t="shared" si="14"/>
        <v>0</v>
      </c>
      <c r="BF29" s="372">
        <f t="shared" si="34"/>
        <v>0</v>
      </c>
      <c r="BG29" s="371">
        <f t="shared" si="15"/>
        <v>0</v>
      </c>
      <c r="BH29" s="372">
        <f t="shared" si="16"/>
        <v>0</v>
      </c>
      <c r="BI29" s="372">
        <f t="shared" si="35"/>
        <v>0</v>
      </c>
      <c r="BJ29" s="436"/>
      <c r="BK29" s="160">
        <f>VLOOKUP($B29,Test!$A$133:$I$186,3,0)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'[2]Proj#7+5'!$F33</f>
        <v>0</v>
      </c>
      <c r="F30" s="161"/>
      <c r="G30" s="448">
        <f t="shared" si="17"/>
        <v>0</v>
      </c>
      <c r="H30" s="476">
        <f>'[2]Proj#7+5'!$G33</f>
        <v>0</v>
      </c>
      <c r="I30" s="161"/>
      <c r="J30" s="448">
        <f t="shared" si="18"/>
        <v>0</v>
      </c>
      <c r="K30" s="476">
        <f>'[2]Proj#7+5'!$H33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'[2]Proj#7+5'!$I33</f>
        <v>0</v>
      </c>
      <c r="R30" s="161"/>
      <c r="S30" s="448">
        <f t="shared" si="21"/>
        <v>0</v>
      </c>
      <c r="T30" s="161">
        <f>'[2]Proj#7+5'!$J33</f>
        <v>0</v>
      </c>
      <c r="U30" s="161"/>
      <c r="V30" s="448">
        <f t="shared" si="22"/>
        <v>0</v>
      </c>
      <c r="W30" s="161">
        <f>'[2]Proj#7+5'!$K33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'[2]Proj#7+5'!$L33</f>
        <v>0</v>
      </c>
      <c r="AG30" s="161"/>
      <c r="AH30" s="462">
        <f t="shared" si="26"/>
        <v>0</v>
      </c>
      <c r="AI30" s="161">
        <f>'[2]Proj#7+5'!$M33</f>
        <v>0</v>
      </c>
      <c r="AJ30" s="161"/>
      <c r="AK30" s="462">
        <f t="shared" si="27"/>
        <v>0</v>
      </c>
      <c r="AL30" s="161">
        <f>'[2]Proj#7+5'!$N33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'[2]Proj#7+5'!$O33</f>
        <v>0</v>
      </c>
      <c r="AS30" s="161"/>
      <c r="AT30" s="462">
        <f t="shared" si="30"/>
        <v>0</v>
      </c>
      <c r="AU30" s="161">
        <f>'[2]Proj#7+5'!$P33</f>
        <v>0</v>
      </c>
      <c r="AV30" s="161"/>
      <c r="AW30" s="448">
        <f t="shared" si="31"/>
        <v>0</v>
      </c>
      <c r="AX30" s="161">
        <f>'[2]Proj#7+5'!$Q33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VLOOKUP($B30,Test!$A$133:$I$186,3,0)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'[2]Proj#7+5'!$F34</f>
        <v>0</v>
      </c>
      <c r="F31" s="161"/>
      <c r="G31" s="448">
        <f t="shared" si="17"/>
        <v>0</v>
      </c>
      <c r="H31" s="476">
        <f>'[2]Proj#7+5'!$G34</f>
        <v>0</v>
      </c>
      <c r="I31" s="161"/>
      <c r="J31" s="448">
        <f t="shared" si="18"/>
        <v>0</v>
      </c>
      <c r="K31" s="476">
        <f>'[2]Proj#7+5'!$H34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'[2]Proj#7+5'!$I34</f>
        <v>0</v>
      </c>
      <c r="R31" s="161"/>
      <c r="S31" s="448">
        <f t="shared" si="21"/>
        <v>0</v>
      </c>
      <c r="T31" s="161">
        <f>'[2]Proj#7+5'!$J34</f>
        <v>0</v>
      </c>
      <c r="U31" s="161"/>
      <c r="V31" s="448">
        <f t="shared" si="22"/>
        <v>0</v>
      </c>
      <c r="W31" s="161">
        <f>'[2]Proj#7+5'!$K34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'[2]Proj#7+5'!$L34</f>
        <v>0</v>
      </c>
      <c r="AG31" s="161"/>
      <c r="AH31" s="462">
        <f t="shared" si="26"/>
        <v>0</v>
      </c>
      <c r="AI31" s="161">
        <f>'[2]Proj#7+5'!$M34</f>
        <v>0</v>
      </c>
      <c r="AJ31" s="161"/>
      <c r="AK31" s="462">
        <f t="shared" si="27"/>
        <v>0</v>
      </c>
      <c r="AL31" s="161">
        <f>'[2]Proj#7+5'!$N34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'[2]Proj#7+5'!$O34</f>
        <v>0</v>
      </c>
      <c r="AS31" s="161"/>
      <c r="AT31" s="462">
        <f t="shared" si="30"/>
        <v>0</v>
      </c>
      <c r="AU31" s="161">
        <f>'[2]Proj#7+5'!$P34</f>
        <v>0</v>
      </c>
      <c r="AV31" s="161"/>
      <c r="AW31" s="448">
        <f t="shared" si="31"/>
        <v>0</v>
      </c>
      <c r="AX31" s="161">
        <f>'[2]Proj#7+5'!$Q34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VLOOKUP($B31,Test!$A$133:$I$186,3,0)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'[2]Proj#7+5'!$F35</f>
        <v>0</v>
      </c>
      <c r="F32" s="161"/>
      <c r="G32" s="448">
        <f t="shared" si="17"/>
        <v>0</v>
      </c>
      <c r="H32" s="476">
        <f>'[2]Proj#7+5'!$G35</f>
        <v>0</v>
      </c>
      <c r="I32" s="161"/>
      <c r="J32" s="448">
        <f t="shared" si="18"/>
        <v>0</v>
      </c>
      <c r="K32" s="476">
        <f>'[2]Proj#7+5'!$H35</f>
        <v>0</v>
      </c>
      <c r="L32" s="161"/>
      <c r="M32" s="444">
        <f t="shared" si="19"/>
        <v>0</v>
      </c>
      <c r="N32" s="404">
        <f t="shared" si="40"/>
        <v>0</v>
      </c>
      <c r="O32" s="161">
        <f t="shared" si="40"/>
        <v>0</v>
      </c>
      <c r="P32" s="403">
        <f t="shared" si="20"/>
        <v>0</v>
      </c>
      <c r="Q32" s="168">
        <f>'[2]Proj#7+5'!$I35</f>
        <v>0</v>
      </c>
      <c r="R32" s="161"/>
      <c r="S32" s="448">
        <f t="shared" si="21"/>
        <v>0</v>
      </c>
      <c r="T32" s="161">
        <f>'[2]Proj#7+5'!$J35</f>
        <v>0</v>
      </c>
      <c r="U32" s="161"/>
      <c r="V32" s="448">
        <f t="shared" si="22"/>
        <v>0</v>
      </c>
      <c r="W32" s="161">
        <f>'[2]Proj#7+5'!$K35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0</v>
      </c>
      <c r="AB32" s="403">
        <f t="shared" si="24"/>
        <v>0</v>
      </c>
      <c r="AC32" s="404">
        <f t="shared" si="42"/>
        <v>0</v>
      </c>
      <c r="AD32" s="161">
        <f t="shared" si="42"/>
        <v>0</v>
      </c>
      <c r="AE32" s="403">
        <f t="shared" si="25"/>
        <v>0</v>
      </c>
      <c r="AF32" s="161">
        <f>'[2]Proj#7+5'!$L35</f>
        <v>0</v>
      </c>
      <c r="AG32" s="161"/>
      <c r="AH32" s="462">
        <f t="shared" si="26"/>
        <v>0</v>
      </c>
      <c r="AI32" s="161">
        <f>'[2]Proj#7+5'!$M35</f>
        <v>0</v>
      </c>
      <c r="AJ32" s="161"/>
      <c r="AK32" s="462">
        <f t="shared" si="27"/>
        <v>0</v>
      </c>
      <c r="AL32" s="161">
        <f>'[2]Proj#7+5'!$N35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'[2]Proj#7+5'!$O35</f>
        <v>0</v>
      </c>
      <c r="AS32" s="161"/>
      <c r="AT32" s="462">
        <f t="shared" si="30"/>
        <v>0</v>
      </c>
      <c r="AU32" s="161">
        <f>'[2]Proj#7+5'!$P35</f>
        <v>0</v>
      </c>
      <c r="AV32" s="161"/>
      <c r="AW32" s="448">
        <f t="shared" si="31"/>
        <v>0</v>
      </c>
      <c r="AX32" s="161">
        <f>'[2]Proj#7+5'!$Q35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0</v>
      </c>
      <c r="BI32" s="372">
        <f t="shared" si="35"/>
        <v>0</v>
      </c>
      <c r="BJ32" s="436"/>
      <c r="BK32" s="160">
        <f>VLOOKUP($B32,Test!$A$133:$I$186,3,0)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'[2]Proj#7+5'!$F36</f>
        <v>0</v>
      </c>
      <c r="F33" s="161"/>
      <c r="G33" s="448">
        <f t="shared" si="17"/>
        <v>0</v>
      </c>
      <c r="H33" s="476">
        <f>'[2]Proj#7+5'!$G36</f>
        <v>0</v>
      </c>
      <c r="I33" s="161"/>
      <c r="J33" s="448">
        <f t="shared" si="18"/>
        <v>0</v>
      </c>
      <c r="K33" s="476">
        <f>'[2]Proj#7+5'!$H36</f>
        <v>0</v>
      </c>
      <c r="L33" s="161"/>
      <c r="M33" s="444">
        <f t="shared" si="19"/>
        <v>0</v>
      </c>
      <c r="N33" s="404">
        <f t="shared" si="40"/>
        <v>0</v>
      </c>
      <c r="O33" s="161">
        <f t="shared" si="40"/>
        <v>0</v>
      </c>
      <c r="P33" s="403">
        <f t="shared" si="20"/>
        <v>0</v>
      </c>
      <c r="Q33" s="168">
        <f>'[2]Proj#7+5'!$I36</f>
        <v>0</v>
      </c>
      <c r="R33" s="161"/>
      <c r="S33" s="448">
        <f t="shared" si="21"/>
        <v>0</v>
      </c>
      <c r="T33" s="161">
        <f>'[2]Proj#7+5'!$J36</f>
        <v>0</v>
      </c>
      <c r="U33" s="161"/>
      <c r="V33" s="448">
        <f t="shared" si="22"/>
        <v>0</v>
      </c>
      <c r="W33" s="161">
        <f>'[2]Proj#7+5'!$K36</f>
        <v>0</v>
      </c>
      <c r="X33" s="161"/>
      <c r="Y33" s="444">
        <f t="shared" si="23"/>
        <v>0</v>
      </c>
      <c r="Z33" s="168">
        <f t="shared" si="41"/>
        <v>0</v>
      </c>
      <c r="AA33" s="161">
        <f t="shared" si="41"/>
        <v>0</v>
      </c>
      <c r="AB33" s="403">
        <f t="shared" si="24"/>
        <v>0</v>
      </c>
      <c r="AC33" s="404">
        <f t="shared" si="42"/>
        <v>0</v>
      </c>
      <c r="AD33" s="161">
        <f t="shared" si="42"/>
        <v>0</v>
      </c>
      <c r="AE33" s="403">
        <f t="shared" si="25"/>
        <v>0</v>
      </c>
      <c r="AF33" s="161">
        <f>'[2]Proj#7+5'!$L36</f>
        <v>0</v>
      </c>
      <c r="AG33" s="161"/>
      <c r="AH33" s="462">
        <f t="shared" si="26"/>
        <v>0</v>
      </c>
      <c r="AI33" s="161">
        <f>'[2]Proj#7+5'!$M36</f>
        <v>0</v>
      </c>
      <c r="AJ33" s="161"/>
      <c r="AK33" s="462">
        <f t="shared" si="27"/>
        <v>0</v>
      </c>
      <c r="AL33" s="161">
        <f>'[2]Proj#7+5'!$N36</f>
        <v>0</v>
      </c>
      <c r="AM33" s="161"/>
      <c r="AN33" s="444">
        <f t="shared" si="28"/>
        <v>0</v>
      </c>
      <c r="AO33" s="404">
        <f t="shared" si="10"/>
        <v>0</v>
      </c>
      <c r="AP33" s="161">
        <f t="shared" si="10"/>
        <v>0</v>
      </c>
      <c r="AQ33" s="403">
        <f t="shared" si="29"/>
        <v>0</v>
      </c>
      <c r="AR33" s="161">
        <f>'[2]Proj#7+5'!$O36</f>
        <v>0</v>
      </c>
      <c r="AS33" s="161"/>
      <c r="AT33" s="462">
        <f t="shared" si="30"/>
        <v>0</v>
      </c>
      <c r="AU33" s="161">
        <f>'[2]Proj#7+5'!$P36</f>
        <v>0</v>
      </c>
      <c r="AV33" s="161"/>
      <c r="AW33" s="448">
        <f t="shared" si="31"/>
        <v>0</v>
      </c>
      <c r="AX33" s="161">
        <f>'[2]Proj#7+5'!$Q36</f>
        <v>0</v>
      </c>
      <c r="AY33" s="161"/>
      <c r="AZ33" s="444">
        <f t="shared" si="32"/>
        <v>0</v>
      </c>
      <c r="BA33" s="496">
        <f t="shared" si="11"/>
        <v>0</v>
      </c>
      <c r="BB33" s="492">
        <f t="shared" si="12"/>
        <v>0</v>
      </c>
      <c r="BC33" s="364">
        <f t="shared" si="33"/>
        <v>0</v>
      </c>
      <c r="BD33" s="371">
        <f t="shared" si="13"/>
        <v>0</v>
      </c>
      <c r="BE33" s="372">
        <f t="shared" si="14"/>
        <v>0</v>
      </c>
      <c r="BF33" s="372">
        <f t="shared" si="34"/>
        <v>0</v>
      </c>
      <c r="BG33" s="371">
        <f t="shared" si="15"/>
        <v>0</v>
      </c>
      <c r="BH33" s="372">
        <f t="shared" si="16"/>
        <v>0</v>
      </c>
      <c r="BI33" s="372">
        <f t="shared" si="35"/>
        <v>0</v>
      </c>
      <c r="BJ33" s="436"/>
      <c r="BK33" s="160">
        <f>VLOOKUP($B33,Test!$A$133:$I$186,3,0)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'[2]Proj#7+5'!$F37</f>
        <v>0</v>
      </c>
      <c r="F34" s="161"/>
      <c r="G34" s="448">
        <f t="shared" si="17"/>
        <v>0</v>
      </c>
      <c r="H34" s="476">
        <f>'[2]Proj#7+5'!$G37</f>
        <v>0</v>
      </c>
      <c r="I34" s="161"/>
      <c r="J34" s="448">
        <f t="shared" si="18"/>
        <v>0</v>
      </c>
      <c r="K34" s="476">
        <f>'[2]Proj#7+5'!$H37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'[2]Proj#7+5'!$I37</f>
        <v>0</v>
      </c>
      <c r="R34" s="161"/>
      <c r="S34" s="448">
        <f t="shared" si="21"/>
        <v>0</v>
      </c>
      <c r="T34" s="161">
        <f>'[2]Proj#7+5'!$J37</f>
        <v>0</v>
      </c>
      <c r="U34" s="161"/>
      <c r="V34" s="448">
        <f t="shared" si="22"/>
        <v>0</v>
      </c>
      <c r="W34" s="161">
        <f>'[2]Proj#7+5'!$K37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'[2]Proj#7+5'!$L37</f>
        <v>0</v>
      </c>
      <c r="AG34" s="161"/>
      <c r="AH34" s="462">
        <f t="shared" si="26"/>
        <v>0</v>
      </c>
      <c r="AI34" s="161">
        <f>'[2]Proj#7+5'!$M37</f>
        <v>0</v>
      </c>
      <c r="AJ34" s="161"/>
      <c r="AK34" s="462">
        <f t="shared" si="27"/>
        <v>0</v>
      </c>
      <c r="AL34" s="161">
        <f>'[2]Proj#7+5'!$N37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'[2]Proj#7+5'!$O37</f>
        <v>0</v>
      </c>
      <c r="AS34" s="161"/>
      <c r="AT34" s="462">
        <f t="shared" si="30"/>
        <v>0</v>
      </c>
      <c r="AU34" s="161">
        <f>'[2]Proj#7+5'!$P37</f>
        <v>0</v>
      </c>
      <c r="AV34" s="161"/>
      <c r="AW34" s="448">
        <f t="shared" si="31"/>
        <v>0</v>
      </c>
      <c r="AX34" s="161">
        <f>'[2]Proj#7+5'!$Q37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VLOOKUP($B34,Test!$A$133:$I$186,3,0)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'[2]Proj#7+5'!$F38</f>
        <v>0</v>
      </c>
      <c r="F35" s="161"/>
      <c r="G35" s="448">
        <f t="shared" si="17"/>
        <v>0</v>
      </c>
      <c r="H35" s="476">
        <f>'[2]Proj#7+5'!$G38</f>
        <v>0</v>
      </c>
      <c r="I35" s="161"/>
      <c r="J35" s="448">
        <f t="shared" si="18"/>
        <v>0</v>
      </c>
      <c r="K35" s="476">
        <f>'[2]Proj#7+5'!$H38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'[2]Proj#7+5'!$I38</f>
        <v>0</v>
      </c>
      <c r="R35" s="161"/>
      <c r="S35" s="448">
        <f t="shared" si="21"/>
        <v>0</v>
      </c>
      <c r="T35" s="161">
        <f>'[2]Proj#7+5'!$J38</f>
        <v>0</v>
      </c>
      <c r="U35" s="161"/>
      <c r="V35" s="448">
        <f t="shared" si="22"/>
        <v>0</v>
      </c>
      <c r="W35" s="161">
        <f>'[2]Proj#7+5'!$K38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'[2]Proj#7+5'!$L38</f>
        <v>0</v>
      </c>
      <c r="AG35" s="161"/>
      <c r="AH35" s="462">
        <f t="shared" si="26"/>
        <v>0</v>
      </c>
      <c r="AI35" s="161">
        <f>'[2]Proj#7+5'!$M38</f>
        <v>0</v>
      </c>
      <c r="AJ35" s="161"/>
      <c r="AK35" s="462">
        <f t="shared" si="27"/>
        <v>0</v>
      </c>
      <c r="AL35" s="161">
        <f>'[2]Proj#7+5'!$N38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'[2]Proj#7+5'!$O38</f>
        <v>0</v>
      </c>
      <c r="AS35" s="161"/>
      <c r="AT35" s="462">
        <f t="shared" si="30"/>
        <v>0</v>
      </c>
      <c r="AU35" s="161">
        <f>'[2]Proj#7+5'!$P38</f>
        <v>0</v>
      </c>
      <c r="AV35" s="161"/>
      <c r="AW35" s="448">
        <f t="shared" si="31"/>
        <v>0</v>
      </c>
      <c r="AX35" s="161">
        <f>'[2]Proj#7+5'!$Q38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VLOOKUP($B35,Test!$A$133:$I$186,3,0)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'[2]Proj#7+5'!$F39</f>
        <v>0</v>
      </c>
      <c r="F36" s="161"/>
      <c r="G36" s="448">
        <f t="shared" si="17"/>
        <v>0</v>
      </c>
      <c r="H36" s="476">
        <f>'[2]Proj#7+5'!$G39</f>
        <v>0</v>
      </c>
      <c r="I36" s="161"/>
      <c r="J36" s="448">
        <f t="shared" si="18"/>
        <v>0</v>
      </c>
      <c r="K36" s="476">
        <f>'[2]Proj#7+5'!$H39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'[2]Proj#7+5'!$I39</f>
        <v>0</v>
      </c>
      <c r="R36" s="161"/>
      <c r="S36" s="448">
        <f t="shared" si="21"/>
        <v>0</v>
      </c>
      <c r="T36" s="161">
        <f>'[2]Proj#7+5'!$J39</f>
        <v>0</v>
      </c>
      <c r="U36" s="161"/>
      <c r="V36" s="448">
        <f t="shared" si="22"/>
        <v>0</v>
      </c>
      <c r="W36" s="161">
        <f>'[2]Proj#7+5'!$K39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'[2]Proj#7+5'!$L39</f>
        <v>0</v>
      </c>
      <c r="AG36" s="161"/>
      <c r="AH36" s="462">
        <f t="shared" si="26"/>
        <v>0</v>
      </c>
      <c r="AI36" s="161">
        <f>'[2]Proj#7+5'!$M39</f>
        <v>0</v>
      </c>
      <c r="AJ36" s="161"/>
      <c r="AK36" s="462">
        <f t="shared" si="27"/>
        <v>0</v>
      </c>
      <c r="AL36" s="161">
        <f>'[2]Proj#7+5'!$N39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'[2]Proj#7+5'!$O39</f>
        <v>0</v>
      </c>
      <c r="AS36" s="161"/>
      <c r="AT36" s="462">
        <f t="shared" si="30"/>
        <v>0</v>
      </c>
      <c r="AU36" s="161">
        <f>'[2]Proj#7+5'!$P39</f>
        <v>0</v>
      </c>
      <c r="AV36" s="161"/>
      <c r="AW36" s="448">
        <f t="shared" si="31"/>
        <v>0</v>
      </c>
      <c r="AX36" s="161">
        <f>'[2]Proj#7+5'!$Q39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VLOOKUP($B36,Test!$A$133:$I$186,3,0)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'[2]Proj#7+5'!$F40</f>
        <v>0</v>
      </c>
      <c r="F37" s="161"/>
      <c r="G37" s="448">
        <f t="shared" si="17"/>
        <v>0</v>
      </c>
      <c r="H37" s="476">
        <f>'[2]Proj#7+5'!$G40</f>
        <v>0</v>
      </c>
      <c r="I37" s="161"/>
      <c r="J37" s="448">
        <f t="shared" si="18"/>
        <v>0</v>
      </c>
      <c r="K37" s="476">
        <f>'[2]Proj#7+5'!$H40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'[2]Proj#7+5'!$I40</f>
        <v>0</v>
      </c>
      <c r="R37" s="161"/>
      <c r="S37" s="448">
        <f t="shared" si="21"/>
        <v>0</v>
      </c>
      <c r="T37" s="161">
        <f>'[2]Proj#7+5'!$J40</f>
        <v>0</v>
      </c>
      <c r="U37" s="161"/>
      <c r="V37" s="448">
        <f t="shared" si="22"/>
        <v>0</v>
      </c>
      <c r="W37" s="161">
        <f>'[2]Proj#7+5'!$K40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'[2]Proj#7+5'!$L40</f>
        <v>0</v>
      </c>
      <c r="AG37" s="161"/>
      <c r="AH37" s="462">
        <f t="shared" si="26"/>
        <v>0</v>
      </c>
      <c r="AI37" s="161">
        <f>'[2]Proj#7+5'!$M40</f>
        <v>0</v>
      </c>
      <c r="AJ37" s="161"/>
      <c r="AK37" s="462">
        <f t="shared" si="27"/>
        <v>0</v>
      </c>
      <c r="AL37" s="161">
        <f>'[2]Proj#7+5'!$N40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'[2]Proj#7+5'!$O40</f>
        <v>0</v>
      </c>
      <c r="AS37" s="161"/>
      <c r="AT37" s="462">
        <f t="shared" si="30"/>
        <v>0</v>
      </c>
      <c r="AU37" s="161">
        <f>'[2]Proj#7+5'!$P40</f>
        <v>0</v>
      </c>
      <c r="AV37" s="161"/>
      <c r="AW37" s="448">
        <f t="shared" si="31"/>
        <v>0</v>
      </c>
      <c r="AX37" s="161">
        <f>'[2]Proj#7+5'!$Q40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VLOOKUP($B37,Test!$A$133:$I$186,3,0)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'[2]Proj#7+5'!$F41</f>
        <v>0</v>
      </c>
      <c r="F38" s="161"/>
      <c r="G38" s="448">
        <f t="shared" si="17"/>
        <v>0</v>
      </c>
      <c r="H38" s="476">
        <f>'[2]Proj#7+5'!$G41</f>
        <v>0</v>
      </c>
      <c r="I38" s="161"/>
      <c r="J38" s="448">
        <f t="shared" si="18"/>
        <v>0</v>
      </c>
      <c r="K38" s="476">
        <f>'[2]Proj#7+5'!$H41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'[2]Proj#7+5'!$I41</f>
        <v>0</v>
      </c>
      <c r="R38" s="161"/>
      <c r="S38" s="448">
        <f t="shared" si="21"/>
        <v>0</v>
      </c>
      <c r="T38" s="161">
        <f>'[2]Proj#7+5'!$J41</f>
        <v>0</v>
      </c>
      <c r="U38" s="161"/>
      <c r="V38" s="448">
        <f t="shared" si="22"/>
        <v>0</v>
      </c>
      <c r="W38" s="161">
        <f>'[2]Proj#7+5'!$K41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'[2]Proj#7+5'!$L41</f>
        <v>0</v>
      </c>
      <c r="AG38" s="161"/>
      <c r="AH38" s="462">
        <f t="shared" si="26"/>
        <v>0</v>
      </c>
      <c r="AI38" s="161">
        <f>'[2]Proj#7+5'!$M41</f>
        <v>0</v>
      </c>
      <c r="AJ38" s="161"/>
      <c r="AK38" s="462">
        <f t="shared" si="27"/>
        <v>0</v>
      </c>
      <c r="AL38" s="161">
        <f>'[2]Proj#7+5'!$N41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'[2]Proj#7+5'!$O41</f>
        <v>0</v>
      </c>
      <c r="AS38" s="161"/>
      <c r="AT38" s="462">
        <f t="shared" si="30"/>
        <v>0</v>
      </c>
      <c r="AU38" s="161">
        <f>'[2]Proj#7+5'!$P41</f>
        <v>0</v>
      </c>
      <c r="AV38" s="161"/>
      <c r="AW38" s="448">
        <f t="shared" si="31"/>
        <v>0</v>
      </c>
      <c r="AX38" s="161">
        <f>'[2]Proj#7+5'!$Q41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VLOOKUP($B38,Test!$A$133:$I$186,3,0)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'[2]Proj#7+5'!$F42</f>
        <v>0</v>
      </c>
      <c r="F39" s="161"/>
      <c r="G39" s="448">
        <f t="shared" si="17"/>
        <v>0</v>
      </c>
      <c r="H39" s="476">
        <f>'[2]Proj#7+5'!$G42</f>
        <v>0</v>
      </c>
      <c r="I39" s="161"/>
      <c r="J39" s="448">
        <f t="shared" si="18"/>
        <v>0</v>
      </c>
      <c r="K39" s="476">
        <f>'[2]Proj#7+5'!$H42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'[2]Proj#7+5'!$I42</f>
        <v>0</v>
      </c>
      <c r="R39" s="161"/>
      <c r="S39" s="448">
        <f t="shared" si="21"/>
        <v>0</v>
      </c>
      <c r="T39" s="161">
        <f>'[2]Proj#7+5'!$J42</f>
        <v>0</v>
      </c>
      <c r="U39" s="161"/>
      <c r="V39" s="448">
        <f t="shared" si="22"/>
        <v>0</v>
      </c>
      <c r="W39" s="161">
        <f>'[2]Proj#7+5'!$K42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'[2]Proj#7+5'!$L42</f>
        <v>0</v>
      </c>
      <c r="AG39" s="161"/>
      <c r="AH39" s="462">
        <f t="shared" si="26"/>
        <v>0</v>
      </c>
      <c r="AI39" s="161">
        <f>'[2]Proj#7+5'!$M42</f>
        <v>0</v>
      </c>
      <c r="AJ39" s="161"/>
      <c r="AK39" s="462">
        <f t="shared" si="27"/>
        <v>0</v>
      </c>
      <c r="AL39" s="161">
        <f>'[2]Proj#7+5'!$N42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'[2]Proj#7+5'!$O42</f>
        <v>0</v>
      </c>
      <c r="AS39" s="161"/>
      <c r="AT39" s="462">
        <f t="shared" si="30"/>
        <v>0</v>
      </c>
      <c r="AU39" s="161">
        <f>'[2]Proj#7+5'!$P42</f>
        <v>0</v>
      </c>
      <c r="AV39" s="161"/>
      <c r="AW39" s="448">
        <f t="shared" si="31"/>
        <v>0</v>
      </c>
      <c r="AX39" s="161">
        <f>'[2]Proj#7+5'!$Q42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VLOOKUP($B39,Test!$A$133:$I$186,3,0)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'[2]Proj#7+5'!$F43</f>
        <v>0</v>
      </c>
      <c r="F40" s="161"/>
      <c r="G40" s="448">
        <f t="shared" si="17"/>
        <v>0</v>
      </c>
      <c r="H40" s="476">
        <f>'[2]Proj#7+5'!$G43</f>
        <v>0</v>
      </c>
      <c r="I40" s="161"/>
      <c r="J40" s="448">
        <f t="shared" si="18"/>
        <v>0</v>
      </c>
      <c r="K40" s="476">
        <f>'[2]Proj#7+5'!$H43</f>
        <v>0</v>
      </c>
      <c r="L40" s="161"/>
      <c r="M40" s="444">
        <f t="shared" si="19"/>
        <v>0</v>
      </c>
      <c r="N40" s="404">
        <f>+E40+H40+K40</f>
        <v>0</v>
      </c>
      <c r="O40" s="161">
        <f>+F40+I40+L40</f>
        <v>0</v>
      </c>
      <c r="P40" s="403">
        <f t="shared" si="20"/>
        <v>0</v>
      </c>
      <c r="Q40" s="168">
        <f>'[2]Proj#7+5'!$I43</f>
        <v>0</v>
      </c>
      <c r="R40" s="161"/>
      <c r="S40" s="448">
        <f t="shared" si="21"/>
        <v>0</v>
      </c>
      <c r="T40" s="161">
        <f>'[2]Proj#7+5'!$J43</f>
        <v>0</v>
      </c>
      <c r="U40" s="161"/>
      <c r="V40" s="448">
        <f t="shared" si="22"/>
        <v>0</v>
      </c>
      <c r="W40" s="161">
        <f>'[2]Proj#7+5'!$K43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0</v>
      </c>
      <c r="AD40" s="161">
        <f>+F40+I40+L40+R40+U40+X40</f>
        <v>0</v>
      </c>
      <c r="AE40" s="403">
        <f t="shared" si="25"/>
        <v>0</v>
      </c>
      <c r="AF40" s="161">
        <f>'[2]Proj#7+5'!$L43</f>
        <v>0</v>
      </c>
      <c r="AG40" s="161"/>
      <c r="AH40" s="462">
        <f t="shared" si="26"/>
        <v>0</v>
      </c>
      <c r="AI40" s="161">
        <f>'[2]Proj#7+5'!$M43</f>
        <v>0</v>
      </c>
      <c r="AJ40" s="161"/>
      <c r="AK40" s="462">
        <f t="shared" si="27"/>
        <v>0</v>
      </c>
      <c r="AL40" s="161">
        <f>'[2]Proj#7+5'!$N43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'[2]Proj#7+5'!$O43</f>
        <v>0</v>
      </c>
      <c r="AS40" s="161"/>
      <c r="AT40" s="462">
        <f t="shared" si="30"/>
        <v>0</v>
      </c>
      <c r="AU40" s="161">
        <f>'[2]Proj#7+5'!$P43</f>
        <v>0</v>
      </c>
      <c r="AV40" s="161"/>
      <c r="AW40" s="448">
        <f t="shared" si="31"/>
        <v>0</v>
      </c>
      <c r="AX40" s="161">
        <f>'[2]Proj#7+5'!$Q43</f>
        <v>0</v>
      </c>
      <c r="AY40" s="161"/>
      <c r="AZ40" s="444">
        <f t="shared" si="32"/>
        <v>0</v>
      </c>
      <c r="BA40" s="496">
        <f t="shared" si="11"/>
        <v>0</v>
      </c>
      <c r="BB40" s="492">
        <f t="shared" si="12"/>
        <v>0</v>
      </c>
      <c r="BC40" s="364">
        <f t="shared" si="33"/>
        <v>0</v>
      </c>
      <c r="BD40" s="371">
        <f t="shared" si="13"/>
        <v>0</v>
      </c>
      <c r="BE40" s="372">
        <f t="shared" si="14"/>
        <v>0</v>
      </c>
      <c r="BF40" s="372">
        <f t="shared" si="34"/>
        <v>0</v>
      </c>
      <c r="BG40" s="371">
        <f t="shared" si="15"/>
        <v>0</v>
      </c>
      <c r="BH40" s="372">
        <f t="shared" si="16"/>
        <v>0</v>
      </c>
      <c r="BI40" s="372">
        <f t="shared" si="35"/>
        <v>0</v>
      </c>
      <c r="BJ40" s="436"/>
      <c r="BK40" s="160">
        <f>VLOOKUP($B40,Test!$A$133:$I$186,3,0)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'[2]Proj#7+5'!$F44</f>
        <v>0</v>
      </c>
      <c r="F41" s="161"/>
      <c r="G41" s="448">
        <f t="shared" si="17"/>
        <v>0</v>
      </c>
      <c r="H41" s="476">
        <f>'[2]Proj#7+5'!$G44</f>
        <v>0</v>
      </c>
      <c r="I41" s="161"/>
      <c r="J41" s="448">
        <f t="shared" si="18"/>
        <v>0</v>
      </c>
      <c r="K41" s="476">
        <f>'[2]Proj#7+5'!$H44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'[2]Proj#7+5'!$I44</f>
        <v>0</v>
      </c>
      <c r="R41" s="161"/>
      <c r="S41" s="448">
        <f t="shared" si="21"/>
        <v>0</v>
      </c>
      <c r="T41" s="161">
        <f>'[2]Proj#7+5'!$J44</f>
        <v>0</v>
      </c>
      <c r="U41" s="161"/>
      <c r="V41" s="448">
        <f t="shared" si="22"/>
        <v>0</v>
      </c>
      <c r="W41" s="161">
        <f>'[2]Proj#7+5'!$K44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'[2]Proj#7+5'!$L44</f>
        <v>0</v>
      </c>
      <c r="AG41" s="161"/>
      <c r="AH41" s="462">
        <f t="shared" si="26"/>
        <v>0</v>
      </c>
      <c r="AI41" s="161">
        <f>'[2]Proj#7+5'!$M44</f>
        <v>0</v>
      </c>
      <c r="AJ41" s="161"/>
      <c r="AK41" s="462">
        <f t="shared" si="27"/>
        <v>0</v>
      </c>
      <c r="AL41" s="161">
        <f>'[2]Proj#7+5'!$N44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'[2]Proj#7+5'!$O44</f>
        <v>0</v>
      </c>
      <c r="AS41" s="161"/>
      <c r="AT41" s="462">
        <f t="shared" si="30"/>
        <v>0</v>
      </c>
      <c r="AU41" s="161">
        <f>'[2]Proj#7+5'!$P44</f>
        <v>0</v>
      </c>
      <c r="AV41" s="161"/>
      <c r="AW41" s="448">
        <f t="shared" si="31"/>
        <v>0</v>
      </c>
      <c r="AX41" s="161">
        <f>'[2]Proj#7+5'!$Q44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VLOOKUP($B41,Test!$A$133:$I$186,3,0)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'[2]Proj#7+5'!$F45</f>
        <v>0</v>
      </c>
      <c r="F42" s="161"/>
      <c r="G42" s="448">
        <f t="shared" si="17"/>
        <v>0</v>
      </c>
      <c r="H42" s="476">
        <f>'[2]Proj#7+5'!$G45</f>
        <v>0</v>
      </c>
      <c r="I42" s="161"/>
      <c r="J42" s="448">
        <f t="shared" si="18"/>
        <v>0</v>
      </c>
      <c r="K42" s="476">
        <f>'[2]Proj#7+5'!$H45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'[2]Proj#7+5'!$I45</f>
        <v>0</v>
      </c>
      <c r="R42" s="161"/>
      <c r="S42" s="448">
        <f t="shared" si="21"/>
        <v>0</v>
      </c>
      <c r="T42" s="161">
        <f>'[2]Proj#7+5'!$J45</f>
        <v>0</v>
      </c>
      <c r="U42" s="161"/>
      <c r="V42" s="448">
        <f t="shared" si="22"/>
        <v>0</v>
      </c>
      <c r="W42" s="161">
        <f>'[2]Proj#7+5'!$K45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'[2]Proj#7+5'!$L45</f>
        <v>0</v>
      </c>
      <c r="AG42" s="161"/>
      <c r="AH42" s="462">
        <f t="shared" si="26"/>
        <v>0</v>
      </c>
      <c r="AI42" s="161">
        <f>'[2]Proj#7+5'!$M45</f>
        <v>0</v>
      </c>
      <c r="AJ42" s="161"/>
      <c r="AK42" s="462">
        <f t="shared" si="27"/>
        <v>0</v>
      </c>
      <c r="AL42" s="161">
        <f>'[2]Proj#7+5'!$N45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'[2]Proj#7+5'!$O45</f>
        <v>0</v>
      </c>
      <c r="AS42" s="161"/>
      <c r="AT42" s="462">
        <f t="shared" si="30"/>
        <v>0</v>
      </c>
      <c r="AU42" s="161">
        <f>'[2]Proj#7+5'!$P45</f>
        <v>0</v>
      </c>
      <c r="AV42" s="161"/>
      <c r="AW42" s="448">
        <f t="shared" si="31"/>
        <v>0</v>
      </c>
      <c r="AX42" s="161">
        <f>'[2]Proj#7+5'!$Q45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VLOOKUP($B42,Test!$A$133:$I$186,3,0)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'[2]Proj#7+5'!$F46</f>
        <v>0</v>
      </c>
      <c r="F43" s="161"/>
      <c r="G43" s="448">
        <f t="shared" si="17"/>
        <v>0</v>
      </c>
      <c r="H43" s="476">
        <f>'[2]Proj#7+5'!$G46</f>
        <v>0</v>
      </c>
      <c r="I43" s="161"/>
      <c r="J43" s="448">
        <f t="shared" si="18"/>
        <v>0</v>
      </c>
      <c r="K43" s="476">
        <f>'[2]Proj#7+5'!$H46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'[2]Proj#7+5'!$I46</f>
        <v>0</v>
      </c>
      <c r="R43" s="161"/>
      <c r="S43" s="448">
        <f t="shared" si="21"/>
        <v>0</v>
      </c>
      <c r="T43" s="161">
        <f>'[2]Proj#7+5'!$J46</f>
        <v>0</v>
      </c>
      <c r="U43" s="161"/>
      <c r="V43" s="448">
        <f t="shared" si="22"/>
        <v>0</v>
      </c>
      <c r="W43" s="161">
        <f>'[2]Proj#7+5'!$K46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'[2]Proj#7+5'!$L46</f>
        <v>0</v>
      </c>
      <c r="AG43" s="161"/>
      <c r="AH43" s="462">
        <f t="shared" si="26"/>
        <v>0</v>
      </c>
      <c r="AI43" s="161">
        <f>'[2]Proj#7+5'!$M46</f>
        <v>0</v>
      </c>
      <c r="AJ43" s="161"/>
      <c r="AK43" s="462">
        <f t="shared" si="27"/>
        <v>0</v>
      </c>
      <c r="AL43" s="161">
        <f>'[2]Proj#7+5'!$N46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'[2]Proj#7+5'!$O46</f>
        <v>0</v>
      </c>
      <c r="AS43" s="161"/>
      <c r="AT43" s="462">
        <f t="shared" si="30"/>
        <v>0</v>
      </c>
      <c r="AU43" s="161">
        <f>'[2]Proj#7+5'!$P46</f>
        <v>0</v>
      </c>
      <c r="AV43" s="161"/>
      <c r="AW43" s="448">
        <f t="shared" si="31"/>
        <v>0</v>
      </c>
      <c r="AX43" s="161">
        <f>'[2]Proj#7+5'!$Q46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VLOOKUP($B43,Test!$A$133:$I$186,3,0)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'[2]Proj#7+5'!$F47</f>
        <v>0</v>
      </c>
      <c r="F44" s="161"/>
      <c r="G44" s="448">
        <f t="shared" si="17"/>
        <v>0</v>
      </c>
      <c r="H44" s="476">
        <f>'[2]Proj#7+5'!$G47</f>
        <v>0</v>
      </c>
      <c r="I44" s="161"/>
      <c r="J44" s="448">
        <f t="shared" si="18"/>
        <v>0</v>
      </c>
      <c r="K44" s="476">
        <f>'[2]Proj#7+5'!$H47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'[2]Proj#7+5'!$I47</f>
        <v>0</v>
      </c>
      <c r="R44" s="161"/>
      <c r="S44" s="448">
        <f t="shared" si="21"/>
        <v>0</v>
      </c>
      <c r="T44" s="161">
        <f>'[2]Proj#7+5'!$J47</f>
        <v>0</v>
      </c>
      <c r="U44" s="161"/>
      <c r="V44" s="448">
        <f t="shared" si="22"/>
        <v>0</v>
      </c>
      <c r="W44" s="161">
        <f>'[2]Proj#7+5'!$K47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'[2]Proj#7+5'!$L47</f>
        <v>0</v>
      </c>
      <c r="AG44" s="161"/>
      <c r="AH44" s="462">
        <f t="shared" si="26"/>
        <v>0</v>
      </c>
      <c r="AI44" s="161">
        <f>'[2]Proj#7+5'!$M47</f>
        <v>0</v>
      </c>
      <c r="AJ44" s="161"/>
      <c r="AK44" s="462">
        <f t="shared" si="27"/>
        <v>0</v>
      </c>
      <c r="AL44" s="161">
        <f>'[2]Proj#7+5'!$N47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'[2]Proj#7+5'!$O47</f>
        <v>0</v>
      </c>
      <c r="AS44" s="161"/>
      <c r="AT44" s="462">
        <f t="shared" si="30"/>
        <v>0</v>
      </c>
      <c r="AU44" s="161">
        <f>'[2]Proj#7+5'!$P47</f>
        <v>0</v>
      </c>
      <c r="AV44" s="161"/>
      <c r="AW44" s="448">
        <f t="shared" si="31"/>
        <v>0</v>
      </c>
      <c r="AX44" s="161">
        <f>'[2]Proj#7+5'!$Q47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VLOOKUP($B44,Test!$A$133:$I$186,3,0)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'[2]Proj#7+5'!$F48</f>
        <v>0</v>
      </c>
      <c r="F45" s="161"/>
      <c r="G45" s="448">
        <f t="shared" si="17"/>
        <v>0</v>
      </c>
      <c r="H45" s="476">
        <f>'[2]Proj#7+5'!$G48</f>
        <v>0</v>
      </c>
      <c r="I45" s="161"/>
      <c r="J45" s="448">
        <f t="shared" si="18"/>
        <v>0</v>
      </c>
      <c r="K45" s="476">
        <f>'[2]Proj#7+5'!$H48</f>
        <v>0</v>
      </c>
      <c r="L45" s="161"/>
      <c r="M45" s="444">
        <f t="shared" si="19"/>
        <v>0</v>
      </c>
      <c r="N45" s="404">
        <f t="shared" si="43"/>
        <v>0</v>
      </c>
      <c r="O45" s="161">
        <f t="shared" si="43"/>
        <v>0</v>
      </c>
      <c r="P45" s="403">
        <f t="shared" si="20"/>
        <v>0</v>
      </c>
      <c r="Q45" s="168">
        <f>'[2]Proj#7+5'!$I48</f>
        <v>0</v>
      </c>
      <c r="R45" s="161"/>
      <c r="S45" s="448">
        <f t="shared" si="21"/>
        <v>0</v>
      </c>
      <c r="T45" s="161">
        <f>'[2]Proj#7+5'!$J48</f>
        <v>0</v>
      </c>
      <c r="U45" s="161"/>
      <c r="V45" s="448">
        <f t="shared" si="22"/>
        <v>0</v>
      </c>
      <c r="W45" s="161">
        <f>'[2]Proj#7+5'!$K48</f>
        <v>0</v>
      </c>
      <c r="X45" s="161"/>
      <c r="Y45" s="444">
        <f t="shared" si="23"/>
        <v>0</v>
      </c>
      <c r="Z45" s="168">
        <f t="shared" si="44"/>
        <v>0</v>
      </c>
      <c r="AA45" s="161">
        <f t="shared" si="44"/>
        <v>0</v>
      </c>
      <c r="AB45" s="403">
        <f t="shared" si="24"/>
        <v>0</v>
      </c>
      <c r="AC45" s="404">
        <f t="shared" si="45"/>
        <v>0</v>
      </c>
      <c r="AD45" s="161">
        <f t="shared" si="45"/>
        <v>0</v>
      </c>
      <c r="AE45" s="403">
        <f t="shared" si="25"/>
        <v>0</v>
      </c>
      <c r="AF45" s="161">
        <f>'[2]Proj#7+5'!$L48</f>
        <v>0</v>
      </c>
      <c r="AG45" s="161"/>
      <c r="AH45" s="462">
        <f t="shared" si="26"/>
        <v>0</v>
      </c>
      <c r="AI45" s="161">
        <f>'[2]Proj#7+5'!$M48</f>
        <v>0</v>
      </c>
      <c r="AJ45" s="161"/>
      <c r="AK45" s="462">
        <f t="shared" si="27"/>
        <v>0</v>
      </c>
      <c r="AL45" s="161">
        <f>'[2]Proj#7+5'!$N48</f>
        <v>0</v>
      </c>
      <c r="AM45" s="161"/>
      <c r="AN45" s="444">
        <f t="shared" si="28"/>
        <v>0</v>
      </c>
      <c r="AO45" s="404">
        <f t="shared" si="10"/>
        <v>0</v>
      </c>
      <c r="AP45" s="161">
        <f t="shared" si="10"/>
        <v>0</v>
      </c>
      <c r="AQ45" s="403">
        <f t="shared" si="29"/>
        <v>0</v>
      </c>
      <c r="AR45" s="161">
        <f>'[2]Proj#7+5'!$O48</f>
        <v>0</v>
      </c>
      <c r="AS45" s="161"/>
      <c r="AT45" s="462">
        <f t="shared" si="30"/>
        <v>0</v>
      </c>
      <c r="AU45" s="161">
        <f>'[2]Proj#7+5'!$P48</f>
        <v>0</v>
      </c>
      <c r="AV45" s="161"/>
      <c r="AW45" s="448">
        <f t="shared" si="31"/>
        <v>0</v>
      </c>
      <c r="AX45" s="161">
        <f>'[2]Proj#7+5'!$Q48</f>
        <v>0</v>
      </c>
      <c r="AY45" s="161"/>
      <c r="AZ45" s="444">
        <f t="shared" si="32"/>
        <v>0</v>
      </c>
      <c r="BA45" s="496">
        <f t="shared" si="11"/>
        <v>0</v>
      </c>
      <c r="BB45" s="492">
        <f t="shared" si="12"/>
        <v>0</v>
      </c>
      <c r="BC45" s="364">
        <f t="shared" si="33"/>
        <v>0</v>
      </c>
      <c r="BD45" s="371">
        <f t="shared" si="13"/>
        <v>0</v>
      </c>
      <c r="BE45" s="372">
        <f t="shared" si="14"/>
        <v>0</v>
      </c>
      <c r="BF45" s="372">
        <f t="shared" si="34"/>
        <v>0</v>
      </c>
      <c r="BG45" s="371">
        <f t="shared" si="15"/>
        <v>0</v>
      </c>
      <c r="BH45" s="372">
        <f t="shared" si="16"/>
        <v>0</v>
      </c>
      <c r="BI45" s="372">
        <f t="shared" si="35"/>
        <v>0</v>
      </c>
      <c r="BJ45" s="436"/>
      <c r="BK45" s="160">
        <f>VLOOKUP($B45,Test!$A$133:$I$186,3,0)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'[2]Proj#7+5'!$F49</f>
        <v>0</v>
      </c>
      <c r="F46" s="161"/>
      <c r="G46" s="448">
        <f t="shared" si="17"/>
        <v>0</v>
      </c>
      <c r="H46" s="476">
        <f>'[2]Proj#7+5'!$G49</f>
        <v>0</v>
      </c>
      <c r="I46" s="161"/>
      <c r="J46" s="448">
        <f t="shared" si="18"/>
        <v>0</v>
      </c>
      <c r="K46" s="476">
        <f>'[2]Proj#7+5'!$H49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'[2]Proj#7+5'!$I49</f>
        <v>0</v>
      </c>
      <c r="R46" s="161"/>
      <c r="S46" s="448">
        <f t="shared" si="21"/>
        <v>0</v>
      </c>
      <c r="T46" s="161">
        <f>'[2]Proj#7+5'!$J49</f>
        <v>0</v>
      </c>
      <c r="U46" s="161"/>
      <c r="V46" s="448">
        <f t="shared" si="22"/>
        <v>0</v>
      </c>
      <c r="W46" s="161">
        <f>'[2]Proj#7+5'!$K49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'[2]Proj#7+5'!$L49</f>
        <v>0</v>
      </c>
      <c r="AG46" s="161"/>
      <c r="AH46" s="462">
        <f t="shared" si="26"/>
        <v>0</v>
      </c>
      <c r="AI46" s="161">
        <f>'[2]Proj#7+5'!$M49</f>
        <v>0</v>
      </c>
      <c r="AJ46" s="161"/>
      <c r="AK46" s="462">
        <f t="shared" si="27"/>
        <v>0</v>
      </c>
      <c r="AL46" s="161">
        <f>'[2]Proj#7+5'!$N49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'[2]Proj#7+5'!$O49</f>
        <v>0</v>
      </c>
      <c r="AS46" s="161"/>
      <c r="AT46" s="462">
        <f t="shared" si="30"/>
        <v>0</v>
      </c>
      <c r="AU46" s="161">
        <f>'[2]Proj#7+5'!$P49</f>
        <v>0</v>
      </c>
      <c r="AV46" s="161"/>
      <c r="AW46" s="448">
        <f t="shared" si="31"/>
        <v>0</v>
      </c>
      <c r="AX46" s="161">
        <f>'[2]Proj#7+5'!$Q49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VLOOKUP($B46,Test!$A$133:$I$186,3,0)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'[2]Proj#7+5'!$F50</f>
        <v>0</v>
      </c>
      <c r="F47" s="161"/>
      <c r="G47" s="448">
        <f t="shared" si="17"/>
        <v>0</v>
      </c>
      <c r="H47" s="476">
        <f>'[2]Proj#7+5'!$G50</f>
        <v>0</v>
      </c>
      <c r="I47" s="161"/>
      <c r="J47" s="448">
        <f t="shared" si="18"/>
        <v>0</v>
      </c>
      <c r="K47" s="476">
        <f>'[2]Proj#7+5'!$H50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'[2]Proj#7+5'!$I50</f>
        <v>0</v>
      </c>
      <c r="R47" s="161"/>
      <c r="S47" s="448">
        <f t="shared" si="21"/>
        <v>0</v>
      </c>
      <c r="T47" s="161">
        <f>'[2]Proj#7+5'!$J50</f>
        <v>0</v>
      </c>
      <c r="U47" s="161"/>
      <c r="V47" s="448">
        <f t="shared" si="22"/>
        <v>0</v>
      </c>
      <c r="W47" s="161">
        <f>'[2]Proj#7+5'!$K50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'[2]Proj#7+5'!$L50</f>
        <v>0</v>
      </c>
      <c r="AG47" s="161"/>
      <c r="AH47" s="462">
        <f t="shared" si="26"/>
        <v>0</v>
      </c>
      <c r="AI47" s="161">
        <f>'[2]Proj#7+5'!$M50</f>
        <v>0</v>
      </c>
      <c r="AJ47" s="161"/>
      <c r="AK47" s="462">
        <f t="shared" si="27"/>
        <v>0</v>
      </c>
      <c r="AL47" s="161">
        <f>'[2]Proj#7+5'!$N50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'[2]Proj#7+5'!$O50</f>
        <v>0</v>
      </c>
      <c r="AS47" s="161"/>
      <c r="AT47" s="462">
        <f t="shared" si="30"/>
        <v>0</v>
      </c>
      <c r="AU47" s="161">
        <f>'[2]Proj#7+5'!$P50</f>
        <v>0</v>
      </c>
      <c r="AV47" s="161"/>
      <c r="AW47" s="448">
        <f t="shared" si="31"/>
        <v>0</v>
      </c>
      <c r="AX47" s="161">
        <f>'[2]Proj#7+5'!$Q50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VLOOKUP($B47,Test!$A$133:$I$186,3,0)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'[2]Proj#7+5'!$F51</f>
        <v>0</v>
      </c>
      <c r="F48" s="161"/>
      <c r="G48" s="448">
        <f t="shared" si="17"/>
        <v>0</v>
      </c>
      <c r="H48" s="476">
        <f>'[2]Proj#7+5'!$G51</f>
        <v>0</v>
      </c>
      <c r="I48" s="161"/>
      <c r="J48" s="448">
        <f t="shared" si="18"/>
        <v>0</v>
      </c>
      <c r="K48" s="476">
        <f>'[2]Proj#7+5'!$H51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'[2]Proj#7+5'!$I51</f>
        <v>0</v>
      </c>
      <c r="R48" s="161"/>
      <c r="S48" s="448">
        <f t="shared" si="21"/>
        <v>0</v>
      </c>
      <c r="T48" s="161">
        <f>'[2]Proj#7+5'!$J51</f>
        <v>0</v>
      </c>
      <c r="U48" s="161"/>
      <c r="V48" s="448">
        <f t="shared" si="22"/>
        <v>0</v>
      </c>
      <c r="W48" s="161">
        <f>'[2]Proj#7+5'!$K51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'[2]Proj#7+5'!$L51</f>
        <v>0</v>
      </c>
      <c r="AG48" s="161"/>
      <c r="AH48" s="462">
        <f t="shared" si="26"/>
        <v>0</v>
      </c>
      <c r="AI48" s="161">
        <f>'[2]Proj#7+5'!$M51</f>
        <v>0</v>
      </c>
      <c r="AJ48" s="161"/>
      <c r="AK48" s="462">
        <f t="shared" si="27"/>
        <v>0</v>
      </c>
      <c r="AL48" s="161">
        <f>'[2]Proj#7+5'!$N51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'[2]Proj#7+5'!$O51</f>
        <v>0</v>
      </c>
      <c r="AS48" s="161"/>
      <c r="AT48" s="462">
        <f t="shared" si="30"/>
        <v>0</v>
      </c>
      <c r="AU48" s="161">
        <f>'[2]Proj#7+5'!$P51</f>
        <v>0</v>
      </c>
      <c r="AV48" s="161"/>
      <c r="AW48" s="448">
        <f t="shared" si="31"/>
        <v>0</v>
      </c>
      <c r="AX48" s="161">
        <f>'[2]Proj#7+5'!$Q51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VLOOKUP($B48,Test!$A$133:$I$186,3,0)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'[2]Proj#7+5'!$F52</f>
        <v>0</v>
      </c>
      <c r="F49" s="161"/>
      <c r="G49" s="448">
        <f t="shared" si="17"/>
        <v>0</v>
      </c>
      <c r="H49" s="476">
        <f>'[2]Proj#7+5'!$G52</f>
        <v>0</v>
      </c>
      <c r="I49" s="161"/>
      <c r="J49" s="448">
        <f t="shared" si="18"/>
        <v>0</v>
      </c>
      <c r="K49" s="476">
        <f>'[2]Proj#7+5'!$H52</f>
        <v>0</v>
      </c>
      <c r="L49" s="161"/>
      <c r="M49" s="444">
        <f t="shared" si="19"/>
        <v>0</v>
      </c>
      <c r="N49" s="404">
        <f t="shared" si="43"/>
        <v>0</v>
      </c>
      <c r="O49" s="161">
        <f t="shared" si="43"/>
        <v>0</v>
      </c>
      <c r="P49" s="403">
        <f t="shared" si="20"/>
        <v>0</v>
      </c>
      <c r="Q49" s="168">
        <f>'[2]Proj#7+5'!$I52</f>
        <v>0</v>
      </c>
      <c r="R49" s="161"/>
      <c r="S49" s="448">
        <f t="shared" si="21"/>
        <v>0</v>
      </c>
      <c r="T49" s="161">
        <f>'[2]Proj#7+5'!$J52</f>
        <v>0</v>
      </c>
      <c r="U49" s="161"/>
      <c r="V49" s="448">
        <f t="shared" si="22"/>
        <v>0</v>
      </c>
      <c r="W49" s="161">
        <f>'[2]Proj#7+5'!$K52</f>
        <v>0</v>
      </c>
      <c r="X49" s="161"/>
      <c r="Y49" s="444">
        <f t="shared" si="23"/>
        <v>0</v>
      </c>
      <c r="Z49" s="168">
        <f t="shared" si="44"/>
        <v>0</v>
      </c>
      <c r="AA49" s="161">
        <f t="shared" si="44"/>
        <v>0</v>
      </c>
      <c r="AB49" s="403">
        <f t="shared" si="24"/>
        <v>0</v>
      </c>
      <c r="AC49" s="404">
        <f t="shared" si="45"/>
        <v>0</v>
      </c>
      <c r="AD49" s="161">
        <f t="shared" si="45"/>
        <v>0</v>
      </c>
      <c r="AE49" s="403">
        <f t="shared" si="25"/>
        <v>0</v>
      </c>
      <c r="AF49" s="161">
        <f>'[2]Proj#7+5'!$L52</f>
        <v>0</v>
      </c>
      <c r="AG49" s="161"/>
      <c r="AH49" s="462">
        <f t="shared" si="26"/>
        <v>0</v>
      </c>
      <c r="AI49" s="161">
        <f>'[2]Proj#7+5'!$M52</f>
        <v>0</v>
      </c>
      <c r="AJ49" s="161"/>
      <c r="AK49" s="462">
        <f t="shared" si="27"/>
        <v>0</v>
      </c>
      <c r="AL49" s="161">
        <f>'[2]Proj#7+5'!$N52</f>
        <v>0</v>
      </c>
      <c r="AM49" s="161"/>
      <c r="AN49" s="444">
        <f t="shared" si="28"/>
        <v>0</v>
      </c>
      <c r="AO49" s="404">
        <f t="shared" si="10"/>
        <v>0</v>
      </c>
      <c r="AP49" s="161">
        <f t="shared" si="10"/>
        <v>0</v>
      </c>
      <c r="AQ49" s="403">
        <f t="shared" si="29"/>
        <v>0</v>
      </c>
      <c r="AR49" s="161">
        <f>'[2]Proj#7+5'!$O52</f>
        <v>0</v>
      </c>
      <c r="AS49" s="161"/>
      <c r="AT49" s="462">
        <f t="shared" si="30"/>
        <v>0</v>
      </c>
      <c r="AU49" s="161">
        <f>'[2]Proj#7+5'!$P52</f>
        <v>0</v>
      </c>
      <c r="AV49" s="161"/>
      <c r="AW49" s="448">
        <f t="shared" si="31"/>
        <v>0</v>
      </c>
      <c r="AX49" s="161">
        <f>'[2]Proj#7+5'!$Q52</f>
        <v>0</v>
      </c>
      <c r="AY49" s="161"/>
      <c r="AZ49" s="444">
        <f t="shared" si="32"/>
        <v>0</v>
      </c>
      <c r="BA49" s="496">
        <f t="shared" si="11"/>
        <v>0</v>
      </c>
      <c r="BB49" s="492">
        <f t="shared" si="12"/>
        <v>0</v>
      </c>
      <c r="BC49" s="364">
        <f t="shared" si="33"/>
        <v>0</v>
      </c>
      <c r="BD49" s="371">
        <f t="shared" si="13"/>
        <v>0</v>
      </c>
      <c r="BE49" s="372">
        <f t="shared" si="14"/>
        <v>0</v>
      </c>
      <c r="BF49" s="372">
        <f t="shared" si="34"/>
        <v>0</v>
      </c>
      <c r="BG49" s="371">
        <f t="shared" si="15"/>
        <v>0</v>
      </c>
      <c r="BH49" s="372">
        <f t="shared" si="16"/>
        <v>0</v>
      </c>
      <c r="BI49" s="372">
        <f t="shared" si="35"/>
        <v>0</v>
      </c>
      <c r="BJ49" s="436"/>
      <c r="BK49" s="160">
        <f>VLOOKUP($B49,Test!$A$133:$I$186,3,0)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'[2]Proj#7+5'!$F53</f>
        <v>0</v>
      </c>
      <c r="F50" s="161"/>
      <c r="G50" s="448">
        <f t="shared" si="17"/>
        <v>0</v>
      </c>
      <c r="H50" s="476">
        <f>'[2]Proj#7+5'!$G53</f>
        <v>0</v>
      </c>
      <c r="I50" s="161"/>
      <c r="J50" s="448">
        <f t="shared" si="18"/>
        <v>0</v>
      </c>
      <c r="K50" s="476">
        <f>'[2]Proj#7+5'!$H53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'[2]Proj#7+5'!$I53</f>
        <v>0</v>
      </c>
      <c r="R50" s="161"/>
      <c r="S50" s="448">
        <f t="shared" si="21"/>
        <v>0</v>
      </c>
      <c r="T50" s="161">
        <f>'[2]Proj#7+5'!$J53</f>
        <v>0</v>
      </c>
      <c r="U50" s="161"/>
      <c r="V50" s="448">
        <f t="shared" si="22"/>
        <v>0</v>
      </c>
      <c r="W50" s="161">
        <f>'[2]Proj#7+5'!$K53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'[2]Proj#7+5'!$L53</f>
        <v>0</v>
      </c>
      <c r="AG50" s="161"/>
      <c r="AH50" s="462">
        <f t="shared" si="26"/>
        <v>0</v>
      </c>
      <c r="AI50" s="161">
        <f>'[2]Proj#7+5'!$M53</f>
        <v>0</v>
      </c>
      <c r="AJ50" s="161"/>
      <c r="AK50" s="462">
        <f t="shared" si="27"/>
        <v>0</v>
      </c>
      <c r="AL50" s="161">
        <f>'[2]Proj#7+5'!$N53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'[2]Proj#7+5'!$O53</f>
        <v>0</v>
      </c>
      <c r="AS50" s="161"/>
      <c r="AT50" s="462">
        <f t="shared" si="30"/>
        <v>0</v>
      </c>
      <c r="AU50" s="161">
        <f>'[2]Proj#7+5'!$P53</f>
        <v>0</v>
      </c>
      <c r="AV50" s="161"/>
      <c r="AW50" s="448">
        <f t="shared" si="31"/>
        <v>0</v>
      </c>
      <c r="AX50" s="161">
        <f>'[2]Proj#7+5'!$Q53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VLOOKUP($B50,Test!$A$133:$I$186,3,0)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'[2]Proj#7+5'!$F54</f>
        <v>0</v>
      </c>
      <c r="F51" s="161"/>
      <c r="G51" s="448">
        <f t="shared" si="17"/>
        <v>0</v>
      </c>
      <c r="H51" s="476">
        <f>'[2]Proj#7+5'!$G54</f>
        <v>0</v>
      </c>
      <c r="I51" s="161"/>
      <c r="J51" s="448">
        <f t="shared" si="18"/>
        <v>0</v>
      </c>
      <c r="K51" s="476">
        <f>'[2]Proj#7+5'!$H54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'[2]Proj#7+5'!$I54</f>
        <v>0</v>
      </c>
      <c r="R51" s="161"/>
      <c r="S51" s="448">
        <f t="shared" si="21"/>
        <v>0</v>
      </c>
      <c r="T51" s="161">
        <f>'[2]Proj#7+5'!$J54</f>
        <v>0</v>
      </c>
      <c r="U51" s="161"/>
      <c r="V51" s="448">
        <f t="shared" si="22"/>
        <v>0</v>
      </c>
      <c r="W51" s="161">
        <f>'[2]Proj#7+5'!$K54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'[2]Proj#7+5'!$L54</f>
        <v>0</v>
      </c>
      <c r="AG51" s="161"/>
      <c r="AH51" s="462">
        <f t="shared" si="26"/>
        <v>0</v>
      </c>
      <c r="AI51" s="161">
        <f>'[2]Proj#7+5'!$M54</f>
        <v>0</v>
      </c>
      <c r="AJ51" s="161"/>
      <c r="AK51" s="462">
        <f t="shared" si="27"/>
        <v>0</v>
      </c>
      <c r="AL51" s="161">
        <f>'[2]Proj#7+5'!$N54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'[2]Proj#7+5'!$O54</f>
        <v>0</v>
      </c>
      <c r="AS51" s="161"/>
      <c r="AT51" s="462">
        <f t="shared" si="30"/>
        <v>0</v>
      </c>
      <c r="AU51" s="161">
        <f>'[2]Proj#7+5'!$P54</f>
        <v>0</v>
      </c>
      <c r="AV51" s="161"/>
      <c r="AW51" s="448">
        <f t="shared" si="31"/>
        <v>0</v>
      </c>
      <c r="AX51" s="161">
        <f>'[2]Proj#7+5'!$Q54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VLOOKUP($B51,Test!$A$133:$I$186,3,0)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'[2]Proj#7+5'!$F55</f>
        <v>0</v>
      </c>
      <c r="F52" s="161"/>
      <c r="G52" s="448">
        <f t="shared" ref="G52" si="52">E52-F52</f>
        <v>0</v>
      </c>
      <c r="H52" s="476">
        <f>'[2]Proj#7+5'!$G55</f>
        <v>0</v>
      </c>
      <c r="I52" s="161"/>
      <c r="J52" s="448">
        <f t="shared" ref="J52" si="53">H52-I52</f>
        <v>0</v>
      </c>
      <c r="K52" s="476">
        <f>'[2]Proj#7+5'!$H55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'[2]Proj#7+5'!$I55</f>
        <v>0</v>
      </c>
      <c r="R52" s="161"/>
      <c r="S52" s="448">
        <f t="shared" ref="S52" si="58">Q52-R52</f>
        <v>0</v>
      </c>
      <c r="T52" s="161">
        <f>'[2]Proj#7+5'!$J55</f>
        <v>0</v>
      </c>
      <c r="U52" s="161"/>
      <c r="V52" s="448">
        <f t="shared" ref="V52" si="59">T52-U52</f>
        <v>0</v>
      </c>
      <c r="W52" s="161">
        <f>'[2]Proj#7+5'!$K55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'[2]Proj#7+5'!$L55</f>
        <v>0</v>
      </c>
      <c r="AG52" s="161"/>
      <c r="AH52" s="462">
        <f t="shared" ref="AH52" si="67">AF52-AG52</f>
        <v>0</v>
      </c>
      <c r="AI52" s="161">
        <f>'[2]Proj#7+5'!$M55</f>
        <v>0</v>
      </c>
      <c r="AJ52" s="161"/>
      <c r="AK52" s="462">
        <f t="shared" ref="AK52" si="68">AI52-AJ52</f>
        <v>0</v>
      </c>
      <c r="AL52" s="161">
        <f>'[2]Proj#7+5'!$N55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'[2]Proj#7+5'!$O55</f>
        <v>0</v>
      </c>
      <c r="AS52" s="161"/>
      <c r="AT52" s="462">
        <f t="shared" ref="AT52" si="73">AR52-AS52</f>
        <v>0</v>
      </c>
      <c r="AU52" s="161">
        <f>'[2]Proj#7+5'!$P55</f>
        <v>0</v>
      </c>
      <c r="AV52" s="161"/>
      <c r="AW52" s="448">
        <f t="shared" ref="AW52" si="74">AU52-AV52</f>
        <v>0</v>
      </c>
      <c r="AX52" s="161">
        <f>'[2]Proj#7+5'!$Q55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'[2]Proj#7+5'!$F56</f>
        <v>0</v>
      </c>
      <c r="F53" s="161"/>
      <c r="G53" s="448">
        <f t="shared" si="17"/>
        <v>0</v>
      </c>
      <c r="H53" s="476">
        <f>'[2]Proj#7+5'!$G56</f>
        <v>0</v>
      </c>
      <c r="I53" s="161"/>
      <c r="J53" s="448">
        <f t="shared" si="18"/>
        <v>0</v>
      </c>
      <c r="K53" s="476">
        <f>'[2]Proj#7+5'!$H56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'[2]Proj#7+5'!$I56</f>
        <v>0</v>
      </c>
      <c r="R53" s="161"/>
      <c r="S53" s="448">
        <f t="shared" si="21"/>
        <v>0</v>
      </c>
      <c r="T53" s="161">
        <f>'[2]Proj#7+5'!$J56</f>
        <v>0</v>
      </c>
      <c r="U53" s="161"/>
      <c r="V53" s="448">
        <f t="shared" si="22"/>
        <v>0</v>
      </c>
      <c r="W53" s="161">
        <f>'[2]Proj#7+5'!$K56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'[2]Proj#7+5'!$L56</f>
        <v>0</v>
      </c>
      <c r="AG53" s="161"/>
      <c r="AH53" s="462">
        <f t="shared" si="26"/>
        <v>0</v>
      </c>
      <c r="AI53" s="161">
        <f>'[2]Proj#7+5'!$M56</f>
        <v>0</v>
      </c>
      <c r="AJ53" s="161"/>
      <c r="AK53" s="462">
        <f t="shared" si="27"/>
        <v>0</v>
      </c>
      <c r="AL53" s="161">
        <f>'[2]Proj#7+5'!$N56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'[2]Proj#7+5'!$O56</f>
        <v>0</v>
      </c>
      <c r="AS53" s="161"/>
      <c r="AT53" s="462">
        <f t="shared" si="30"/>
        <v>0</v>
      </c>
      <c r="AU53" s="161">
        <f>'[2]Proj#7+5'!$P56</f>
        <v>0</v>
      </c>
      <c r="AV53" s="161"/>
      <c r="AW53" s="448">
        <f t="shared" si="31"/>
        <v>0</v>
      </c>
      <c r="AX53" s="161">
        <f>'[2]Proj#7+5'!$Q56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VLOOKUP($B53,Test!$A$133:$I$186,3,0)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'[2]Proj#7+5'!$F57</f>
        <v>0</v>
      </c>
      <c r="F54" s="388"/>
      <c r="G54" s="449">
        <f t="shared" si="17"/>
        <v>0</v>
      </c>
      <c r="H54" s="477">
        <f>'[2]Proj#7+5'!$G57</f>
        <v>0</v>
      </c>
      <c r="I54" s="388"/>
      <c r="J54" s="449">
        <f t="shared" si="18"/>
        <v>0</v>
      </c>
      <c r="K54" s="477">
        <f>'[2]Proj#7+5'!$H57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'[2]Proj#7+5'!$I57</f>
        <v>0</v>
      </c>
      <c r="R54" s="388"/>
      <c r="S54" s="449">
        <f t="shared" si="21"/>
        <v>0</v>
      </c>
      <c r="T54" s="162">
        <f>'[2]Proj#7+5'!$J57</f>
        <v>0</v>
      </c>
      <c r="U54" s="388"/>
      <c r="V54" s="449">
        <f t="shared" si="22"/>
        <v>0</v>
      </c>
      <c r="W54" s="162">
        <f>'[2]Proj#7+5'!$K57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'[2]Proj#7+5'!$L57</f>
        <v>0</v>
      </c>
      <c r="AG54" s="388"/>
      <c r="AH54" s="463">
        <f t="shared" si="26"/>
        <v>0</v>
      </c>
      <c r="AI54" s="162">
        <f>'[2]Proj#7+5'!$M57</f>
        <v>0</v>
      </c>
      <c r="AJ54" s="388"/>
      <c r="AK54" s="463">
        <f t="shared" si="27"/>
        <v>0</v>
      </c>
      <c r="AL54" s="162">
        <f>'[2]Proj#7+5'!$N57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'[2]Proj#7+5'!$O57</f>
        <v>0</v>
      </c>
      <c r="AS54" s="388"/>
      <c r="AT54" s="463">
        <f t="shared" si="30"/>
        <v>0</v>
      </c>
      <c r="AU54" s="162">
        <f>'[2]Proj#7+5'!$P57</f>
        <v>0</v>
      </c>
      <c r="AV54" s="388"/>
      <c r="AW54" s="449">
        <f t="shared" si="31"/>
        <v>0</v>
      </c>
      <c r="AX54" s="162">
        <f>'[2]Proj#7+5'!$Q57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0</v>
      </c>
      <c r="F55" s="354">
        <f t="shared" si="85"/>
        <v>8654</v>
      </c>
      <c r="G55" s="450">
        <f t="shared" si="85"/>
        <v>-8654</v>
      </c>
      <c r="H55" s="478">
        <f t="shared" si="85"/>
        <v>0</v>
      </c>
      <c r="I55" s="156">
        <f t="shared" si="85"/>
        <v>8094.66</v>
      </c>
      <c r="J55" s="450">
        <f t="shared" si="85"/>
        <v>-8094.66</v>
      </c>
      <c r="K55" s="478">
        <f t="shared" si="85"/>
        <v>0</v>
      </c>
      <c r="L55" s="156">
        <f t="shared" si="85"/>
        <v>10975.27</v>
      </c>
      <c r="M55" s="446">
        <f t="shared" si="85"/>
        <v>-10975.27</v>
      </c>
      <c r="N55" s="410">
        <f t="shared" si="85"/>
        <v>0</v>
      </c>
      <c r="O55" s="411">
        <f t="shared" si="85"/>
        <v>27723.93</v>
      </c>
      <c r="P55" s="412">
        <f t="shared" si="85"/>
        <v>-27723.93</v>
      </c>
      <c r="Q55" s="157">
        <f t="shared" si="85"/>
        <v>0</v>
      </c>
      <c r="R55" s="156">
        <f t="shared" si="85"/>
        <v>8468</v>
      </c>
      <c r="S55" s="451">
        <f t="shared" si="85"/>
        <v>-8468</v>
      </c>
      <c r="T55" s="156">
        <f t="shared" si="85"/>
        <v>0</v>
      </c>
      <c r="U55" s="156">
        <f t="shared" si="85"/>
        <v>0</v>
      </c>
      <c r="V55" s="450">
        <f t="shared" si="85"/>
        <v>0</v>
      </c>
      <c r="W55" s="156">
        <v>1419943.6252062107</v>
      </c>
      <c r="X55" s="156">
        <f t="shared" ref="X55:BI55" si="86">SUM(X7:X54)</f>
        <v>0</v>
      </c>
      <c r="Y55" s="446">
        <f t="shared" si="86"/>
        <v>0</v>
      </c>
      <c r="Z55" s="413">
        <f t="shared" si="86"/>
        <v>0</v>
      </c>
      <c r="AA55" s="411">
        <f t="shared" si="86"/>
        <v>8468</v>
      </c>
      <c r="AB55" s="412">
        <f t="shared" si="86"/>
        <v>-8468</v>
      </c>
      <c r="AC55" s="414">
        <f t="shared" si="86"/>
        <v>0</v>
      </c>
      <c r="AD55" s="156">
        <f t="shared" si="86"/>
        <v>36191.93</v>
      </c>
      <c r="AE55" s="409">
        <f t="shared" si="86"/>
        <v>-36191.93</v>
      </c>
      <c r="AF55" s="157">
        <f t="shared" si="86"/>
        <v>0</v>
      </c>
      <c r="AG55" s="156">
        <f t="shared" si="86"/>
        <v>0</v>
      </c>
      <c r="AH55" s="451">
        <f t="shared" si="86"/>
        <v>0</v>
      </c>
      <c r="AI55" s="156">
        <f t="shared" si="86"/>
        <v>0</v>
      </c>
      <c r="AJ55" s="156">
        <f t="shared" si="86"/>
        <v>0</v>
      </c>
      <c r="AK55" s="451">
        <f t="shared" si="86"/>
        <v>0</v>
      </c>
      <c r="AL55" s="156">
        <f t="shared" si="86"/>
        <v>0</v>
      </c>
      <c r="AM55" s="156">
        <f t="shared" si="86"/>
        <v>0</v>
      </c>
      <c r="AN55" s="446">
        <f t="shared" si="86"/>
        <v>0</v>
      </c>
      <c r="AO55" s="410">
        <f t="shared" si="86"/>
        <v>0</v>
      </c>
      <c r="AP55" s="411">
        <f t="shared" si="86"/>
        <v>0</v>
      </c>
      <c r="AQ55" s="412">
        <f t="shared" si="86"/>
        <v>0</v>
      </c>
      <c r="AR55" s="478">
        <f t="shared" si="86"/>
        <v>0</v>
      </c>
      <c r="AS55" s="156">
        <f t="shared" si="86"/>
        <v>0</v>
      </c>
      <c r="AT55" s="451">
        <f t="shared" si="86"/>
        <v>0</v>
      </c>
      <c r="AU55" s="156">
        <f t="shared" si="86"/>
        <v>0</v>
      </c>
      <c r="AV55" s="156">
        <f t="shared" si="86"/>
        <v>0</v>
      </c>
      <c r="AW55" s="450">
        <f t="shared" si="86"/>
        <v>0</v>
      </c>
      <c r="AX55" s="156">
        <f t="shared" si="86"/>
        <v>0</v>
      </c>
      <c r="AY55" s="354">
        <f t="shared" si="86"/>
        <v>0</v>
      </c>
      <c r="AZ55" s="446">
        <f t="shared" si="86"/>
        <v>0</v>
      </c>
      <c r="BA55" s="498">
        <f t="shared" si="86"/>
        <v>0</v>
      </c>
      <c r="BB55" s="494">
        <f t="shared" si="86"/>
        <v>0</v>
      </c>
      <c r="BC55" s="366">
        <f t="shared" si="86"/>
        <v>0</v>
      </c>
      <c r="BD55" s="375">
        <f t="shared" si="86"/>
        <v>0</v>
      </c>
      <c r="BE55" s="376">
        <f t="shared" si="86"/>
        <v>0</v>
      </c>
      <c r="BF55" s="376">
        <f t="shared" si="86"/>
        <v>0</v>
      </c>
      <c r="BG55" s="375">
        <f t="shared" si="86"/>
        <v>0</v>
      </c>
      <c r="BH55" s="376">
        <f t="shared" si="86"/>
        <v>36191.93</v>
      </c>
      <c r="BI55" s="376">
        <f t="shared" si="86"/>
        <v>-36191.93</v>
      </c>
      <c r="BJ55" s="434"/>
      <c r="BK55" s="339">
        <f>SUM(BK7:BK54)</f>
        <v>10751</v>
      </c>
    </row>
    <row r="56" spans="1:63" ht="29.25" customHeight="1"/>
    <row r="57" spans="1:63" ht="29.25" customHeight="1">
      <c r="F57" s="479">
        <f>ROUND(F55-Test!$C$190,2)</f>
        <v>-2097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showGridLines="0" zoomScale="70" zoomScaleNormal="70" workbookViewId="0">
      <pane xSplit="4" ySplit="6" topLeftCell="M12" activePane="bottomRight" state="frozen"/>
      <selection activeCell="I55" sqref="I55"/>
      <selection pane="topRight" activeCell="I55" sqref="I55"/>
      <selection pane="bottomLeft" activeCell="I55" sqref="I55"/>
      <selection pane="bottomRight" activeCell="R12" sqref="R12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123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'[2]Proj#8'!$F10</f>
        <v>0</v>
      </c>
      <c r="F7" s="161"/>
      <c r="G7" s="448">
        <f>E7-F7</f>
        <v>0</v>
      </c>
      <c r="H7" s="476">
        <f>'[2]Proj#8'!$G10</f>
        <v>0</v>
      </c>
      <c r="I7" s="161"/>
      <c r="J7" s="448">
        <f>H7-I7</f>
        <v>0</v>
      </c>
      <c r="K7" s="476">
        <f>'[2]Proj#8'!$H10</f>
        <v>0</v>
      </c>
      <c r="L7" s="161"/>
      <c r="M7" s="444">
        <f>K7-L7</f>
        <v>0</v>
      </c>
      <c r="N7" s="404">
        <f t="shared" ref="N7:O22" si="7">+E7+H7+K7</f>
        <v>0</v>
      </c>
      <c r="O7" s="161">
        <f t="shared" si="7"/>
        <v>0</v>
      </c>
      <c r="P7" s="403">
        <f>N7-O7</f>
        <v>0</v>
      </c>
      <c r="Q7" s="168">
        <f>'[2]Proj#8'!$I10</f>
        <v>0</v>
      </c>
      <c r="R7" s="161"/>
      <c r="S7" s="448">
        <f>Q7-R7</f>
        <v>0</v>
      </c>
      <c r="T7" s="161">
        <f>'[2]Proj#8'!$J10</f>
        <v>0</v>
      </c>
      <c r="U7" s="161"/>
      <c r="V7" s="448">
        <f>T7-U7</f>
        <v>0</v>
      </c>
      <c r="W7" s="161">
        <f>'[2]Proj#8'!$K10</f>
        <v>0</v>
      </c>
      <c r="X7" s="161"/>
      <c r="Y7" s="444">
        <f>W7-X7</f>
        <v>0</v>
      </c>
      <c r="Z7" s="168">
        <f t="shared" ref="Z7:AA22" si="8">+Q7+T7+W7</f>
        <v>0</v>
      </c>
      <c r="AA7" s="161">
        <f t="shared" si="8"/>
        <v>0</v>
      </c>
      <c r="AB7" s="403">
        <f>Z7-AA7</f>
        <v>0</v>
      </c>
      <c r="AC7" s="404">
        <f t="shared" ref="AC7:AD22" si="9">+E7+H7+K7+Q7+T7+W7</f>
        <v>0</v>
      </c>
      <c r="AD7" s="161">
        <f t="shared" si="9"/>
        <v>0</v>
      </c>
      <c r="AE7" s="403">
        <f>AC7-AD7</f>
        <v>0</v>
      </c>
      <c r="AF7" s="161">
        <f>'[2]Proj#8'!$L10</f>
        <v>0</v>
      </c>
      <c r="AG7" s="161"/>
      <c r="AH7" s="462">
        <f>AF7-AG7</f>
        <v>0</v>
      </c>
      <c r="AI7" s="161">
        <f>'[2]Proj#8'!$M10</f>
        <v>0</v>
      </c>
      <c r="AJ7" s="161"/>
      <c r="AK7" s="462">
        <f>AI7-AJ7</f>
        <v>0</v>
      </c>
      <c r="AL7" s="161">
        <f>'[2]Proj#8'!$N10</f>
        <v>0</v>
      </c>
      <c r="AM7" s="161"/>
      <c r="AN7" s="444">
        <f>AL7-AM7</f>
        <v>0</v>
      </c>
      <c r="AO7" s="404">
        <f t="shared" ref="AO7:AP54" si="10">+AF7+AI7+AL7</f>
        <v>0</v>
      </c>
      <c r="AP7" s="161">
        <f t="shared" si="10"/>
        <v>0</v>
      </c>
      <c r="AQ7" s="403">
        <f>AO7-AP7</f>
        <v>0</v>
      </c>
      <c r="AR7" s="161">
        <f>'[2]Proj#8'!$O10</f>
        <v>0</v>
      </c>
      <c r="AS7" s="161"/>
      <c r="AT7" s="462">
        <f>AR7-AS7</f>
        <v>0</v>
      </c>
      <c r="AU7" s="161">
        <f>'[2]Proj#8'!$P10</f>
        <v>0</v>
      </c>
      <c r="AV7" s="161"/>
      <c r="AW7" s="448">
        <f>AU7-AV7</f>
        <v>0</v>
      </c>
      <c r="AX7" s="161">
        <f>'[2]Proj#8'!$Q10</f>
        <v>0</v>
      </c>
      <c r="AY7" s="161"/>
      <c r="AZ7" s="444">
        <f>AX7-AY7</f>
        <v>0</v>
      </c>
      <c r="BA7" s="496">
        <f t="shared" ref="BA7:BA54" si="11">+AR7+AU7+AX7</f>
        <v>0</v>
      </c>
      <c r="BB7" s="492">
        <f t="shared" ref="BB7:BB54" si="12">+AS7+AV7+AY7</f>
        <v>0</v>
      </c>
      <c r="BC7" s="364">
        <f>BA7-BB7</f>
        <v>0</v>
      </c>
      <c r="BD7" s="371">
        <f t="shared" ref="BD7:BD54" si="13">AF7+AI7+AL7+AR7+AU7+AX7</f>
        <v>0</v>
      </c>
      <c r="BE7" s="372">
        <f t="shared" ref="BE7:BE54" si="14">+AG7+AJ7+AM7+AS7+AV7+AY7</f>
        <v>0</v>
      </c>
      <c r="BF7" s="372">
        <f>BD7-BE7</f>
        <v>0</v>
      </c>
      <c r="BG7" s="371">
        <f t="shared" ref="BG7:BG54" si="15">+AC7+BD7</f>
        <v>0</v>
      </c>
      <c r="BH7" s="372">
        <f t="shared" ref="BH7:BH54" si="16">+AD7+BE7</f>
        <v>0</v>
      </c>
      <c r="BI7" s="372">
        <f>BG7-BH7</f>
        <v>0</v>
      </c>
      <c r="BJ7" s="436"/>
      <c r="BK7" s="160">
        <f>VLOOKUP($B7,Test!$A$133:$I$186,4,0)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'[2]Proj#8'!$F11</f>
        <v>0</v>
      </c>
      <c r="F8" s="161"/>
      <c r="G8" s="448">
        <f t="shared" ref="G8:G54" si="17">E8-F8</f>
        <v>0</v>
      </c>
      <c r="H8" s="476">
        <f>'[2]Proj#8'!$G11</f>
        <v>0</v>
      </c>
      <c r="I8" s="161"/>
      <c r="J8" s="448">
        <f t="shared" ref="J8:J54" si="18">H8-I8</f>
        <v>0</v>
      </c>
      <c r="K8" s="476">
        <f>'[2]Proj#8'!$H11</f>
        <v>0</v>
      </c>
      <c r="L8" s="161"/>
      <c r="M8" s="444">
        <f t="shared" ref="M8:M54" si="19">K8-L8</f>
        <v>0</v>
      </c>
      <c r="N8" s="404">
        <f t="shared" si="7"/>
        <v>0</v>
      </c>
      <c r="O8" s="161">
        <f t="shared" si="7"/>
        <v>0</v>
      </c>
      <c r="P8" s="403">
        <f t="shared" ref="P8:P54" si="20">N8-O8</f>
        <v>0</v>
      </c>
      <c r="Q8" s="168">
        <f>'[2]Proj#8'!$I11</f>
        <v>0</v>
      </c>
      <c r="R8" s="161"/>
      <c r="S8" s="448">
        <f t="shared" ref="S8:S54" si="21">Q8-R8</f>
        <v>0</v>
      </c>
      <c r="T8" s="161">
        <f>'[2]Proj#8'!$J11</f>
        <v>0</v>
      </c>
      <c r="U8" s="161"/>
      <c r="V8" s="448">
        <f t="shared" ref="V8:V54" si="22">T8-U8</f>
        <v>0</v>
      </c>
      <c r="W8" s="161">
        <f>'[2]Proj#8'!$K11</f>
        <v>0</v>
      </c>
      <c r="X8" s="161"/>
      <c r="Y8" s="444">
        <f t="shared" ref="Y8:Y54" si="23">W8-X8</f>
        <v>0</v>
      </c>
      <c r="Z8" s="168">
        <f t="shared" si="8"/>
        <v>0</v>
      </c>
      <c r="AA8" s="161">
        <f t="shared" si="8"/>
        <v>0</v>
      </c>
      <c r="AB8" s="403">
        <f t="shared" ref="AB8:AB54" si="24">Z8-AA8</f>
        <v>0</v>
      </c>
      <c r="AC8" s="404">
        <f t="shared" si="9"/>
        <v>0</v>
      </c>
      <c r="AD8" s="161">
        <f t="shared" si="9"/>
        <v>0</v>
      </c>
      <c r="AE8" s="403">
        <f t="shared" ref="AE8:AE54" si="25">AC8-AD8</f>
        <v>0</v>
      </c>
      <c r="AF8" s="161">
        <f>'[2]Proj#8'!$L11</f>
        <v>0</v>
      </c>
      <c r="AG8" s="161"/>
      <c r="AH8" s="462">
        <f t="shared" ref="AH8:AH54" si="26">AF8-AG8</f>
        <v>0</v>
      </c>
      <c r="AI8" s="161">
        <f>'[2]Proj#8'!$M11</f>
        <v>0</v>
      </c>
      <c r="AJ8" s="161"/>
      <c r="AK8" s="462">
        <f t="shared" ref="AK8:AK54" si="27">AI8-AJ8</f>
        <v>0</v>
      </c>
      <c r="AL8" s="161">
        <f>'[2]Proj#8'!$N11</f>
        <v>0</v>
      </c>
      <c r="AM8" s="161"/>
      <c r="AN8" s="444">
        <f t="shared" ref="AN8:AN54" si="28">AL8-AM8</f>
        <v>0</v>
      </c>
      <c r="AO8" s="404">
        <f t="shared" si="10"/>
        <v>0</v>
      </c>
      <c r="AP8" s="161">
        <f t="shared" si="10"/>
        <v>0</v>
      </c>
      <c r="AQ8" s="403">
        <f t="shared" ref="AQ8:AQ54" si="29">AO8-AP8</f>
        <v>0</v>
      </c>
      <c r="AR8" s="161">
        <f>'[2]Proj#8'!$O11</f>
        <v>0</v>
      </c>
      <c r="AS8" s="161"/>
      <c r="AT8" s="462">
        <f t="shared" ref="AT8:AT54" si="30">AR8-AS8</f>
        <v>0</v>
      </c>
      <c r="AU8" s="161">
        <f>'[2]Proj#8'!$P11</f>
        <v>0</v>
      </c>
      <c r="AV8" s="161"/>
      <c r="AW8" s="448">
        <f t="shared" ref="AW8:AW54" si="31">AU8-AV8</f>
        <v>0</v>
      </c>
      <c r="AX8" s="161">
        <f>'[2]Proj#8'!$Q11</f>
        <v>0</v>
      </c>
      <c r="AY8" s="161"/>
      <c r="AZ8" s="444">
        <f t="shared" ref="AZ8:AZ54" si="32">AX8-AY8</f>
        <v>0</v>
      </c>
      <c r="BA8" s="496">
        <f t="shared" si="11"/>
        <v>0</v>
      </c>
      <c r="BB8" s="492">
        <f t="shared" si="12"/>
        <v>0</v>
      </c>
      <c r="BC8" s="364">
        <f t="shared" ref="BC8:BC54" si="33">BA8-BB8</f>
        <v>0</v>
      </c>
      <c r="BD8" s="371">
        <f t="shared" si="13"/>
        <v>0</v>
      </c>
      <c r="BE8" s="372">
        <f t="shared" si="14"/>
        <v>0</v>
      </c>
      <c r="BF8" s="372">
        <f t="shared" ref="BF8:BF54" si="34">BD8-BE8</f>
        <v>0</v>
      </c>
      <c r="BG8" s="371">
        <f t="shared" si="15"/>
        <v>0</v>
      </c>
      <c r="BH8" s="372">
        <f t="shared" si="16"/>
        <v>0</v>
      </c>
      <c r="BI8" s="372">
        <f t="shared" ref="BI8:BI54" si="35">BG8-BH8</f>
        <v>0</v>
      </c>
      <c r="BJ8" s="436"/>
      <c r="BK8" s="160">
        <f>VLOOKUP($B8,Test!$A$133:$I$186,4,0)</f>
        <v>0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'[2]Proj#8'!$F12</f>
        <v>0</v>
      </c>
      <c r="F9" s="161"/>
      <c r="G9" s="448">
        <f t="shared" si="17"/>
        <v>0</v>
      </c>
      <c r="H9" s="476">
        <f>'[2]Proj#8'!$G12</f>
        <v>0</v>
      </c>
      <c r="I9" s="161"/>
      <c r="J9" s="448">
        <f t="shared" si="18"/>
        <v>0</v>
      </c>
      <c r="K9" s="476">
        <f>'[2]Proj#8'!$H12</f>
        <v>0</v>
      </c>
      <c r="L9" s="161"/>
      <c r="M9" s="444">
        <f t="shared" si="19"/>
        <v>0</v>
      </c>
      <c r="N9" s="404">
        <f t="shared" si="7"/>
        <v>0</v>
      </c>
      <c r="O9" s="161">
        <f t="shared" si="7"/>
        <v>0</v>
      </c>
      <c r="P9" s="403">
        <f t="shared" si="20"/>
        <v>0</v>
      </c>
      <c r="Q9" s="168">
        <f>'[2]Proj#8'!$I12</f>
        <v>0</v>
      </c>
      <c r="R9" s="161"/>
      <c r="S9" s="448">
        <f t="shared" si="21"/>
        <v>0</v>
      </c>
      <c r="T9" s="161">
        <f>'[2]Proj#8'!$J12</f>
        <v>0</v>
      </c>
      <c r="U9" s="161"/>
      <c r="V9" s="448">
        <f t="shared" si="22"/>
        <v>0</v>
      </c>
      <c r="W9" s="161">
        <f>'[2]Proj#8'!$K12</f>
        <v>0</v>
      </c>
      <c r="X9" s="161"/>
      <c r="Y9" s="444">
        <f t="shared" si="23"/>
        <v>0</v>
      </c>
      <c r="Z9" s="168">
        <f t="shared" si="8"/>
        <v>0</v>
      </c>
      <c r="AA9" s="161">
        <f t="shared" si="8"/>
        <v>0</v>
      </c>
      <c r="AB9" s="403">
        <f t="shared" si="24"/>
        <v>0</v>
      </c>
      <c r="AC9" s="404">
        <f t="shared" si="9"/>
        <v>0</v>
      </c>
      <c r="AD9" s="161">
        <f t="shared" si="9"/>
        <v>0</v>
      </c>
      <c r="AE9" s="403">
        <f t="shared" si="25"/>
        <v>0</v>
      </c>
      <c r="AF9" s="161">
        <f>'[2]Proj#8'!$L12</f>
        <v>0</v>
      </c>
      <c r="AG9" s="161"/>
      <c r="AH9" s="462">
        <f t="shared" si="26"/>
        <v>0</v>
      </c>
      <c r="AI9" s="161">
        <f>'[2]Proj#8'!$M12</f>
        <v>0</v>
      </c>
      <c r="AJ9" s="161"/>
      <c r="AK9" s="462">
        <f t="shared" si="27"/>
        <v>0</v>
      </c>
      <c r="AL9" s="161">
        <f>'[2]Proj#8'!$N12</f>
        <v>0</v>
      </c>
      <c r="AM9" s="161"/>
      <c r="AN9" s="444">
        <f t="shared" si="28"/>
        <v>0</v>
      </c>
      <c r="AO9" s="404">
        <f t="shared" si="10"/>
        <v>0</v>
      </c>
      <c r="AP9" s="161">
        <f t="shared" si="10"/>
        <v>0</v>
      </c>
      <c r="AQ9" s="403">
        <f t="shared" si="29"/>
        <v>0</v>
      </c>
      <c r="AR9" s="161">
        <f>'[2]Proj#8'!$O12</f>
        <v>0</v>
      </c>
      <c r="AS9" s="161"/>
      <c r="AT9" s="462">
        <f t="shared" si="30"/>
        <v>0</v>
      </c>
      <c r="AU9" s="161">
        <f>'[2]Proj#8'!$P12</f>
        <v>0</v>
      </c>
      <c r="AV9" s="161"/>
      <c r="AW9" s="448">
        <f t="shared" si="31"/>
        <v>0</v>
      </c>
      <c r="AX9" s="161">
        <f>'[2]Proj#8'!$Q12</f>
        <v>0</v>
      </c>
      <c r="AY9" s="161"/>
      <c r="AZ9" s="444">
        <f t="shared" si="32"/>
        <v>0</v>
      </c>
      <c r="BA9" s="496">
        <f t="shared" si="11"/>
        <v>0</v>
      </c>
      <c r="BB9" s="492">
        <f t="shared" si="12"/>
        <v>0</v>
      </c>
      <c r="BC9" s="364">
        <f t="shared" si="33"/>
        <v>0</v>
      </c>
      <c r="BD9" s="371">
        <f t="shared" si="13"/>
        <v>0</v>
      </c>
      <c r="BE9" s="372">
        <f t="shared" si="14"/>
        <v>0</v>
      </c>
      <c r="BF9" s="372">
        <f t="shared" si="34"/>
        <v>0</v>
      </c>
      <c r="BG9" s="371">
        <f t="shared" si="15"/>
        <v>0</v>
      </c>
      <c r="BH9" s="372">
        <f t="shared" si="16"/>
        <v>0</v>
      </c>
      <c r="BI9" s="372">
        <f t="shared" si="35"/>
        <v>0</v>
      </c>
      <c r="BJ9" s="436"/>
      <c r="BK9" s="160">
        <f>VLOOKUP($B9,Test!$A$133:$I$186,4,0)</f>
        <v>0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'[2]Proj#8'!$F13</f>
        <v>0</v>
      </c>
      <c r="F10" s="161"/>
      <c r="G10" s="448">
        <f t="shared" si="17"/>
        <v>0</v>
      </c>
      <c r="H10" s="476">
        <f>'[2]Proj#8'!$G13</f>
        <v>0</v>
      </c>
      <c r="I10" s="161"/>
      <c r="J10" s="448">
        <f t="shared" si="18"/>
        <v>0</v>
      </c>
      <c r="K10" s="476">
        <f>'[2]Proj#8'!$H13</f>
        <v>0</v>
      </c>
      <c r="L10" s="161"/>
      <c r="M10" s="444">
        <f t="shared" si="19"/>
        <v>0</v>
      </c>
      <c r="N10" s="404">
        <f t="shared" si="7"/>
        <v>0</v>
      </c>
      <c r="O10" s="161">
        <f t="shared" si="7"/>
        <v>0</v>
      </c>
      <c r="P10" s="403">
        <f t="shared" si="20"/>
        <v>0</v>
      </c>
      <c r="Q10" s="168">
        <f>'[2]Proj#8'!$I13</f>
        <v>0</v>
      </c>
      <c r="R10" s="161"/>
      <c r="S10" s="448">
        <f t="shared" si="21"/>
        <v>0</v>
      </c>
      <c r="T10" s="161">
        <f>'[2]Proj#8'!$J13</f>
        <v>0</v>
      </c>
      <c r="U10" s="161"/>
      <c r="V10" s="448">
        <f t="shared" si="22"/>
        <v>0</v>
      </c>
      <c r="W10" s="161">
        <f>'[2]Proj#8'!$K13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0</v>
      </c>
      <c r="AD10" s="161">
        <f t="shared" si="9"/>
        <v>0</v>
      </c>
      <c r="AE10" s="403">
        <f t="shared" si="25"/>
        <v>0</v>
      </c>
      <c r="AF10" s="161">
        <f>'[2]Proj#8'!$L13</f>
        <v>0</v>
      </c>
      <c r="AG10" s="161"/>
      <c r="AH10" s="462">
        <f t="shared" si="26"/>
        <v>0</v>
      </c>
      <c r="AI10" s="161">
        <f>'[2]Proj#8'!$M13</f>
        <v>0</v>
      </c>
      <c r="AJ10" s="161"/>
      <c r="AK10" s="462">
        <f t="shared" si="27"/>
        <v>0</v>
      </c>
      <c r="AL10" s="161">
        <f>'[2]Proj#8'!$N13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'[2]Proj#8'!$O13</f>
        <v>0</v>
      </c>
      <c r="AS10" s="161"/>
      <c r="AT10" s="462">
        <f t="shared" si="30"/>
        <v>0</v>
      </c>
      <c r="AU10" s="161">
        <f>'[2]Proj#8'!$P13</f>
        <v>0</v>
      </c>
      <c r="AV10" s="161"/>
      <c r="AW10" s="448">
        <f t="shared" si="31"/>
        <v>0</v>
      </c>
      <c r="AX10" s="161">
        <f>'[2]Proj#8'!$Q13</f>
        <v>0</v>
      </c>
      <c r="AY10" s="161"/>
      <c r="AZ10" s="444">
        <f t="shared" si="32"/>
        <v>0</v>
      </c>
      <c r="BA10" s="496">
        <f t="shared" si="11"/>
        <v>0</v>
      </c>
      <c r="BB10" s="492">
        <f t="shared" si="12"/>
        <v>0</v>
      </c>
      <c r="BC10" s="364">
        <f t="shared" si="33"/>
        <v>0</v>
      </c>
      <c r="BD10" s="371">
        <f t="shared" si="13"/>
        <v>0</v>
      </c>
      <c r="BE10" s="372">
        <f t="shared" si="14"/>
        <v>0</v>
      </c>
      <c r="BF10" s="372">
        <f t="shared" si="34"/>
        <v>0</v>
      </c>
      <c r="BG10" s="371">
        <f t="shared" si="15"/>
        <v>0</v>
      </c>
      <c r="BH10" s="372">
        <f t="shared" si="16"/>
        <v>0</v>
      </c>
      <c r="BI10" s="372">
        <f t="shared" si="35"/>
        <v>0</v>
      </c>
      <c r="BJ10" s="436"/>
      <c r="BK10" s="160">
        <f>VLOOKUP($B10,Test!$A$133:$I$186,4,0)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'[2]Proj#8'!$F14</f>
        <v>0</v>
      </c>
      <c r="F11" s="161"/>
      <c r="G11" s="448">
        <f t="shared" si="17"/>
        <v>0</v>
      </c>
      <c r="H11" s="476">
        <f>'[2]Proj#8'!$G14</f>
        <v>0</v>
      </c>
      <c r="I11" s="161"/>
      <c r="J11" s="448">
        <f t="shared" si="18"/>
        <v>0</v>
      </c>
      <c r="K11" s="476">
        <f>'[2]Proj#8'!$H14</f>
        <v>0</v>
      </c>
      <c r="L11" s="161"/>
      <c r="M11" s="444">
        <f t="shared" si="19"/>
        <v>0</v>
      </c>
      <c r="N11" s="404">
        <f t="shared" si="7"/>
        <v>0</v>
      </c>
      <c r="O11" s="161">
        <f t="shared" si="7"/>
        <v>0</v>
      </c>
      <c r="P11" s="403">
        <f t="shared" si="20"/>
        <v>0</v>
      </c>
      <c r="Q11" s="168">
        <f>'[2]Proj#8'!$I14</f>
        <v>0</v>
      </c>
      <c r="R11" s="161"/>
      <c r="S11" s="448">
        <f t="shared" si="21"/>
        <v>0</v>
      </c>
      <c r="T11" s="161">
        <f>'[2]Proj#8'!$J14</f>
        <v>0</v>
      </c>
      <c r="U11" s="161"/>
      <c r="V11" s="448">
        <f t="shared" si="22"/>
        <v>0</v>
      </c>
      <c r="W11" s="161">
        <f>'[2]Proj#8'!$K14</f>
        <v>0</v>
      </c>
      <c r="X11" s="161"/>
      <c r="Y11" s="444">
        <f t="shared" si="23"/>
        <v>0</v>
      </c>
      <c r="Z11" s="168">
        <f t="shared" si="8"/>
        <v>0</v>
      </c>
      <c r="AA11" s="161">
        <f t="shared" si="8"/>
        <v>0</v>
      </c>
      <c r="AB11" s="403">
        <f t="shared" si="24"/>
        <v>0</v>
      </c>
      <c r="AC11" s="404">
        <f t="shared" si="9"/>
        <v>0</v>
      </c>
      <c r="AD11" s="161">
        <f t="shared" si="9"/>
        <v>0</v>
      </c>
      <c r="AE11" s="403">
        <f t="shared" si="25"/>
        <v>0</v>
      </c>
      <c r="AF11" s="161">
        <f>'[2]Proj#8'!$L14</f>
        <v>0</v>
      </c>
      <c r="AG11" s="161"/>
      <c r="AH11" s="462">
        <f t="shared" si="26"/>
        <v>0</v>
      </c>
      <c r="AI11" s="161">
        <f>'[2]Proj#8'!$M14</f>
        <v>0</v>
      </c>
      <c r="AJ11" s="161"/>
      <c r="AK11" s="462">
        <f t="shared" si="27"/>
        <v>0</v>
      </c>
      <c r="AL11" s="161">
        <f>'[2]Proj#8'!$N14</f>
        <v>0</v>
      </c>
      <c r="AM11" s="161"/>
      <c r="AN11" s="444">
        <f t="shared" si="28"/>
        <v>0</v>
      </c>
      <c r="AO11" s="404">
        <f t="shared" si="10"/>
        <v>0</v>
      </c>
      <c r="AP11" s="161">
        <f t="shared" si="10"/>
        <v>0</v>
      </c>
      <c r="AQ11" s="403">
        <f t="shared" si="29"/>
        <v>0</v>
      </c>
      <c r="AR11" s="161">
        <f>'[2]Proj#8'!$O14</f>
        <v>0</v>
      </c>
      <c r="AS11" s="161"/>
      <c r="AT11" s="462">
        <f t="shared" si="30"/>
        <v>0</v>
      </c>
      <c r="AU11" s="161">
        <f>'[2]Proj#8'!$P14</f>
        <v>0</v>
      </c>
      <c r="AV11" s="161"/>
      <c r="AW11" s="448">
        <f t="shared" si="31"/>
        <v>0</v>
      </c>
      <c r="AX11" s="161">
        <f>'[2]Proj#8'!$Q14</f>
        <v>0</v>
      </c>
      <c r="AY11" s="161"/>
      <c r="AZ11" s="444">
        <f t="shared" si="32"/>
        <v>0</v>
      </c>
      <c r="BA11" s="496">
        <f t="shared" si="11"/>
        <v>0</v>
      </c>
      <c r="BB11" s="492">
        <f t="shared" si="12"/>
        <v>0</v>
      </c>
      <c r="BC11" s="364">
        <f t="shared" si="33"/>
        <v>0</v>
      </c>
      <c r="BD11" s="371">
        <f t="shared" si="13"/>
        <v>0</v>
      </c>
      <c r="BE11" s="372">
        <f t="shared" si="14"/>
        <v>0</v>
      </c>
      <c r="BF11" s="372">
        <f t="shared" si="34"/>
        <v>0</v>
      </c>
      <c r="BG11" s="371">
        <f t="shared" si="15"/>
        <v>0</v>
      </c>
      <c r="BH11" s="372">
        <f t="shared" si="16"/>
        <v>0</v>
      </c>
      <c r="BI11" s="372">
        <f t="shared" si="35"/>
        <v>0</v>
      </c>
      <c r="BJ11" s="436"/>
      <c r="BK11" s="160">
        <f>VLOOKUP($B11,Test!$A$133:$I$186,4,0)</f>
        <v>0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'[2]Proj#8'!$F15</f>
        <v>0</v>
      </c>
      <c r="F12" s="161">
        <v>4144</v>
      </c>
      <c r="G12" s="448">
        <f t="shared" si="17"/>
        <v>-4144</v>
      </c>
      <c r="H12" s="476">
        <f>'[2]Proj#8'!$G15</f>
        <v>0</v>
      </c>
      <c r="I12" s="161">
        <v>3876.66</v>
      </c>
      <c r="J12" s="448">
        <f t="shared" si="18"/>
        <v>-3876.66</v>
      </c>
      <c r="K12" s="476">
        <f>'[2]Proj#8'!$H15</f>
        <v>0</v>
      </c>
      <c r="L12" s="161">
        <v>5445.25</v>
      </c>
      <c r="M12" s="444">
        <f t="shared" si="19"/>
        <v>-5445.25</v>
      </c>
      <c r="N12" s="404">
        <f t="shared" si="7"/>
        <v>0</v>
      </c>
      <c r="O12" s="161">
        <f t="shared" si="7"/>
        <v>13465.91</v>
      </c>
      <c r="P12" s="403">
        <f t="shared" si="20"/>
        <v>-13465.91</v>
      </c>
      <c r="Q12" s="168">
        <f>'[2]Proj#8'!$I15</f>
        <v>0</v>
      </c>
      <c r="R12" s="161">
        <v>4055</v>
      </c>
      <c r="S12" s="448">
        <f t="shared" si="21"/>
        <v>-4055</v>
      </c>
      <c r="T12" s="161">
        <f>'[2]Proj#8'!$J15</f>
        <v>0</v>
      </c>
      <c r="U12" s="161"/>
      <c r="V12" s="448">
        <f t="shared" si="22"/>
        <v>0</v>
      </c>
      <c r="W12" s="161">
        <f>'[2]Proj#8'!$K15</f>
        <v>0</v>
      </c>
      <c r="X12" s="161"/>
      <c r="Y12" s="444">
        <f t="shared" si="23"/>
        <v>0</v>
      </c>
      <c r="Z12" s="168">
        <f t="shared" si="8"/>
        <v>0</v>
      </c>
      <c r="AA12" s="161">
        <f t="shared" si="8"/>
        <v>4055</v>
      </c>
      <c r="AB12" s="403">
        <f t="shared" si="24"/>
        <v>-4055</v>
      </c>
      <c r="AC12" s="404">
        <f t="shared" si="9"/>
        <v>0</v>
      </c>
      <c r="AD12" s="161">
        <f t="shared" si="9"/>
        <v>17520.91</v>
      </c>
      <c r="AE12" s="403">
        <f t="shared" si="25"/>
        <v>-17520.91</v>
      </c>
      <c r="AF12" s="161">
        <f>'[2]Proj#8'!$L15</f>
        <v>0</v>
      </c>
      <c r="AG12" s="161"/>
      <c r="AH12" s="462">
        <f t="shared" si="26"/>
        <v>0</v>
      </c>
      <c r="AI12" s="161">
        <f>'[2]Proj#8'!$M15</f>
        <v>0</v>
      </c>
      <c r="AJ12" s="161"/>
      <c r="AK12" s="462">
        <f t="shared" si="27"/>
        <v>0</v>
      </c>
      <c r="AL12" s="161">
        <f>'[2]Proj#8'!$N15</f>
        <v>0</v>
      </c>
      <c r="AM12" s="161"/>
      <c r="AN12" s="444">
        <f t="shared" si="28"/>
        <v>0</v>
      </c>
      <c r="AO12" s="404">
        <f t="shared" si="10"/>
        <v>0</v>
      </c>
      <c r="AP12" s="161">
        <f t="shared" si="10"/>
        <v>0</v>
      </c>
      <c r="AQ12" s="403">
        <f t="shared" si="29"/>
        <v>0</v>
      </c>
      <c r="AR12" s="161">
        <f>'[2]Proj#8'!$O15</f>
        <v>0</v>
      </c>
      <c r="AS12" s="161"/>
      <c r="AT12" s="462">
        <f t="shared" si="30"/>
        <v>0</v>
      </c>
      <c r="AU12" s="161">
        <f>'[2]Proj#8'!$P15</f>
        <v>0</v>
      </c>
      <c r="AV12" s="161"/>
      <c r="AW12" s="448">
        <f t="shared" si="31"/>
        <v>0</v>
      </c>
      <c r="AX12" s="161">
        <f>'[2]Proj#8'!$Q15</f>
        <v>0</v>
      </c>
      <c r="AY12" s="161"/>
      <c r="AZ12" s="444">
        <f t="shared" si="32"/>
        <v>0</v>
      </c>
      <c r="BA12" s="496">
        <f t="shared" si="11"/>
        <v>0</v>
      </c>
      <c r="BB12" s="492">
        <f t="shared" si="12"/>
        <v>0</v>
      </c>
      <c r="BC12" s="364">
        <f t="shared" si="33"/>
        <v>0</v>
      </c>
      <c r="BD12" s="371">
        <f t="shared" si="13"/>
        <v>0</v>
      </c>
      <c r="BE12" s="372">
        <f t="shared" si="14"/>
        <v>0</v>
      </c>
      <c r="BF12" s="372">
        <f t="shared" si="34"/>
        <v>0</v>
      </c>
      <c r="BG12" s="371">
        <f t="shared" si="15"/>
        <v>0</v>
      </c>
      <c r="BH12" s="372">
        <f t="shared" si="16"/>
        <v>17520.91</v>
      </c>
      <c r="BI12" s="372">
        <f t="shared" si="35"/>
        <v>-17520.91</v>
      </c>
      <c r="BJ12" s="436"/>
      <c r="BK12" s="160">
        <f>VLOOKUP($B12,Test!$A$133:$I$186,4,0)</f>
        <v>5591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'[2]Proj#8'!$F16</f>
        <v>0</v>
      </c>
      <c r="F13" s="161"/>
      <c r="G13" s="448">
        <f t="shared" si="17"/>
        <v>0</v>
      </c>
      <c r="H13" s="476">
        <f>'[2]Proj#8'!$G16</f>
        <v>0</v>
      </c>
      <c r="I13" s="161"/>
      <c r="J13" s="448">
        <f t="shared" si="18"/>
        <v>0</v>
      </c>
      <c r="K13" s="476">
        <f>'[2]Proj#8'!$H16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'[2]Proj#8'!$I16</f>
        <v>0</v>
      </c>
      <c r="R13" s="161"/>
      <c r="S13" s="448">
        <f t="shared" si="21"/>
        <v>0</v>
      </c>
      <c r="T13" s="161">
        <f>'[2]Proj#8'!$J16</f>
        <v>0</v>
      </c>
      <c r="U13" s="161"/>
      <c r="V13" s="448">
        <f t="shared" si="22"/>
        <v>0</v>
      </c>
      <c r="W13" s="161">
        <f>'[2]Proj#8'!$K16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'[2]Proj#8'!$L16</f>
        <v>0</v>
      </c>
      <c r="AG13" s="161"/>
      <c r="AH13" s="462">
        <f t="shared" si="26"/>
        <v>0</v>
      </c>
      <c r="AI13" s="161">
        <f>'[2]Proj#8'!$M16</f>
        <v>0</v>
      </c>
      <c r="AJ13" s="161"/>
      <c r="AK13" s="462">
        <f t="shared" si="27"/>
        <v>0</v>
      </c>
      <c r="AL13" s="161">
        <f>'[2]Proj#8'!$N16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'[2]Proj#8'!$O16</f>
        <v>0</v>
      </c>
      <c r="AS13" s="161"/>
      <c r="AT13" s="462">
        <f t="shared" si="30"/>
        <v>0</v>
      </c>
      <c r="AU13" s="161">
        <f>'[2]Proj#8'!$P16</f>
        <v>0</v>
      </c>
      <c r="AV13" s="161"/>
      <c r="AW13" s="448">
        <f t="shared" si="31"/>
        <v>0</v>
      </c>
      <c r="AX13" s="161">
        <f>'[2]Proj#8'!$Q16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VLOOKUP($B13,Test!$A$133:$I$186,4,0)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'[2]Proj#8'!$F17</f>
        <v>0</v>
      </c>
      <c r="F14" s="161"/>
      <c r="G14" s="448">
        <f t="shared" si="17"/>
        <v>0</v>
      </c>
      <c r="H14" s="476">
        <f>'[2]Proj#8'!$G17</f>
        <v>0</v>
      </c>
      <c r="I14" s="161"/>
      <c r="J14" s="448">
        <f t="shared" si="18"/>
        <v>0</v>
      </c>
      <c r="K14" s="476">
        <f>'[2]Proj#8'!$H17</f>
        <v>0</v>
      </c>
      <c r="L14" s="161"/>
      <c r="M14" s="444">
        <f t="shared" si="19"/>
        <v>0</v>
      </c>
      <c r="N14" s="404">
        <f t="shared" si="7"/>
        <v>0</v>
      </c>
      <c r="O14" s="161">
        <f t="shared" si="7"/>
        <v>0</v>
      </c>
      <c r="P14" s="403">
        <f t="shared" si="20"/>
        <v>0</v>
      </c>
      <c r="Q14" s="168">
        <f>'[2]Proj#8'!$I17</f>
        <v>0</v>
      </c>
      <c r="R14" s="161"/>
      <c r="S14" s="448">
        <f t="shared" si="21"/>
        <v>0</v>
      </c>
      <c r="T14" s="161">
        <f>'[2]Proj#8'!$J17</f>
        <v>0</v>
      </c>
      <c r="U14" s="161"/>
      <c r="V14" s="448">
        <f t="shared" si="22"/>
        <v>0</v>
      </c>
      <c r="W14" s="161">
        <f>'[2]Proj#8'!$K17</f>
        <v>0</v>
      </c>
      <c r="X14" s="161"/>
      <c r="Y14" s="444">
        <f t="shared" si="23"/>
        <v>0</v>
      </c>
      <c r="Z14" s="168">
        <f t="shared" si="8"/>
        <v>0</v>
      </c>
      <c r="AA14" s="161">
        <f t="shared" si="8"/>
        <v>0</v>
      </c>
      <c r="AB14" s="403">
        <f t="shared" si="24"/>
        <v>0</v>
      </c>
      <c r="AC14" s="404">
        <f t="shared" si="9"/>
        <v>0</v>
      </c>
      <c r="AD14" s="161">
        <f t="shared" si="9"/>
        <v>0</v>
      </c>
      <c r="AE14" s="403">
        <f t="shared" si="25"/>
        <v>0</v>
      </c>
      <c r="AF14" s="161">
        <f>'[2]Proj#8'!$L17</f>
        <v>0</v>
      </c>
      <c r="AG14" s="161"/>
      <c r="AH14" s="462">
        <f t="shared" si="26"/>
        <v>0</v>
      </c>
      <c r="AI14" s="161">
        <f>'[2]Proj#8'!$M17</f>
        <v>0</v>
      </c>
      <c r="AJ14" s="161"/>
      <c r="AK14" s="462">
        <f t="shared" si="27"/>
        <v>0</v>
      </c>
      <c r="AL14" s="161">
        <f>'[2]Proj#8'!$N17</f>
        <v>0</v>
      </c>
      <c r="AM14" s="161"/>
      <c r="AN14" s="444">
        <f t="shared" si="28"/>
        <v>0</v>
      </c>
      <c r="AO14" s="404">
        <f t="shared" si="10"/>
        <v>0</v>
      </c>
      <c r="AP14" s="161">
        <f t="shared" si="10"/>
        <v>0</v>
      </c>
      <c r="AQ14" s="403">
        <f t="shared" si="29"/>
        <v>0</v>
      </c>
      <c r="AR14" s="161">
        <f>'[2]Proj#8'!$O17</f>
        <v>0</v>
      </c>
      <c r="AS14" s="161"/>
      <c r="AT14" s="462">
        <f t="shared" si="30"/>
        <v>0</v>
      </c>
      <c r="AU14" s="161">
        <f>'[2]Proj#8'!$P17</f>
        <v>0</v>
      </c>
      <c r="AV14" s="161"/>
      <c r="AW14" s="448">
        <f t="shared" si="31"/>
        <v>0</v>
      </c>
      <c r="AX14" s="161">
        <f>'[2]Proj#8'!$Q17</f>
        <v>0</v>
      </c>
      <c r="AY14" s="161"/>
      <c r="AZ14" s="444">
        <f t="shared" si="32"/>
        <v>0</v>
      </c>
      <c r="BA14" s="496">
        <f t="shared" si="11"/>
        <v>0</v>
      </c>
      <c r="BB14" s="492">
        <f t="shared" si="12"/>
        <v>0</v>
      </c>
      <c r="BC14" s="364">
        <f t="shared" si="33"/>
        <v>0</v>
      </c>
      <c r="BD14" s="371">
        <f t="shared" si="13"/>
        <v>0</v>
      </c>
      <c r="BE14" s="372">
        <f t="shared" si="14"/>
        <v>0</v>
      </c>
      <c r="BF14" s="372">
        <f t="shared" si="34"/>
        <v>0</v>
      </c>
      <c r="BG14" s="371">
        <f t="shared" si="15"/>
        <v>0</v>
      </c>
      <c r="BH14" s="372">
        <f t="shared" si="16"/>
        <v>0</v>
      </c>
      <c r="BI14" s="372">
        <f t="shared" si="35"/>
        <v>0</v>
      </c>
      <c r="BJ14" s="436"/>
      <c r="BK14" s="160">
        <f>VLOOKUP($B14,Test!$A$133:$I$186,4,0)</f>
        <v>0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'[2]Proj#8'!$F18</f>
        <v>0</v>
      </c>
      <c r="F15" s="161"/>
      <c r="G15" s="448">
        <f t="shared" si="17"/>
        <v>0</v>
      </c>
      <c r="H15" s="476">
        <f>'[2]Proj#8'!$G18</f>
        <v>0</v>
      </c>
      <c r="I15" s="161"/>
      <c r="J15" s="448">
        <f t="shared" si="18"/>
        <v>0</v>
      </c>
      <c r="K15" s="476">
        <f>'[2]Proj#8'!$H18</f>
        <v>0</v>
      </c>
      <c r="L15" s="161"/>
      <c r="M15" s="444">
        <f t="shared" si="19"/>
        <v>0</v>
      </c>
      <c r="N15" s="404">
        <f t="shared" si="7"/>
        <v>0</v>
      </c>
      <c r="O15" s="161">
        <f t="shared" si="7"/>
        <v>0</v>
      </c>
      <c r="P15" s="403">
        <f t="shared" si="20"/>
        <v>0</v>
      </c>
      <c r="Q15" s="168">
        <f>'[2]Proj#8'!$I18</f>
        <v>0</v>
      </c>
      <c r="R15" s="161"/>
      <c r="S15" s="448">
        <f t="shared" si="21"/>
        <v>0</v>
      </c>
      <c r="T15" s="161">
        <f>'[2]Proj#8'!$J18</f>
        <v>0</v>
      </c>
      <c r="U15" s="161"/>
      <c r="V15" s="448">
        <f t="shared" si="22"/>
        <v>0</v>
      </c>
      <c r="W15" s="161">
        <f>'[2]Proj#8'!$K18</f>
        <v>0</v>
      </c>
      <c r="X15" s="161"/>
      <c r="Y15" s="444">
        <f t="shared" si="23"/>
        <v>0</v>
      </c>
      <c r="Z15" s="168">
        <f t="shared" si="8"/>
        <v>0</v>
      </c>
      <c r="AA15" s="161">
        <f t="shared" si="8"/>
        <v>0</v>
      </c>
      <c r="AB15" s="403">
        <f t="shared" si="24"/>
        <v>0</v>
      </c>
      <c r="AC15" s="404">
        <f t="shared" si="9"/>
        <v>0</v>
      </c>
      <c r="AD15" s="161">
        <f t="shared" si="9"/>
        <v>0</v>
      </c>
      <c r="AE15" s="403">
        <f t="shared" si="25"/>
        <v>0</v>
      </c>
      <c r="AF15" s="161">
        <f>'[2]Proj#8'!$L18</f>
        <v>0</v>
      </c>
      <c r="AG15" s="161"/>
      <c r="AH15" s="462">
        <f t="shared" si="26"/>
        <v>0</v>
      </c>
      <c r="AI15" s="161">
        <f>'[2]Proj#8'!$M18</f>
        <v>0</v>
      </c>
      <c r="AJ15" s="161"/>
      <c r="AK15" s="462">
        <f t="shared" si="27"/>
        <v>0</v>
      </c>
      <c r="AL15" s="161">
        <f>'[2]Proj#8'!$N18</f>
        <v>0</v>
      </c>
      <c r="AM15" s="161"/>
      <c r="AN15" s="444">
        <f t="shared" si="28"/>
        <v>0</v>
      </c>
      <c r="AO15" s="404">
        <f t="shared" si="10"/>
        <v>0</v>
      </c>
      <c r="AP15" s="161">
        <f t="shared" si="10"/>
        <v>0</v>
      </c>
      <c r="AQ15" s="403">
        <f t="shared" si="29"/>
        <v>0</v>
      </c>
      <c r="AR15" s="161">
        <f>'[2]Proj#8'!$O18</f>
        <v>0</v>
      </c>
      <c r="AS15" s="161"/>
      <c r="AT15" s="462">
        <f t="shared" si="30"/>
        <v>0</v>
      </c>
      <c r="AU15" s="161">
        <f>'[2]Proj#8'!$P18</f>
        <v>0</v>
      </c>
      <c r="AV15" s="161"/>
      <c r="AW15" s="448">
        <f t="shared" si="31"/>
        <v>0</v>
      </c>
      <c r="AX15" s="161">
        <f>'[2]Proj#8'!$Q18</f>
        <v>0</v>
      </c>
      <c r="AY15" s="161"/>
      <c r="AZ15" s="444">
        <f t="shared" si="32"/>
        <v>0</v>
      </c>
      <c r="BA15" s="496">
        <f t="shared" si="11"/>
        <v>0</v>
      </c>
      <c r="BB15" s="492">
        <f t="shared" si="12"/>
        <v>0</v>
      </c>
      <c r="BC15" s="364">
        <f t="shared" si="33"/>
        <v>0</v>
      </c>
      <c r="BD15" s="371">
        <f t="shared" si="13"/>
        <v>0</v>
      </c>
      <c r="BE15" s="372">
        <f t="shared" si="14"/>
        <v>0</v>
      </c>
      <c r="BF15" s="372">
        <f t="shared" si="34"/>
        <v>0</v>
      </c>
      <c r="BG15" s="371">
        <f t="shared" si="15"/>
        <v>0</v>
      </c>
      <c r="BH15" s="372">
        <f t="shared" si="16"/>
        <v>0</v>
      </c>
      <c r="BI15" s="372">
        <f t="shared" si="35"/>
        <v>0</v>
      </c>
      <c r="BJ15" s="436"/>
      <c r="BK15" s="160">
        <f>VLOOKUP($B15,Test!$A$133:$I$186,4,0)</f>
        <v>0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'[2]Proj#8'!$F19</f>
        <v>0</v>
      </c>
      <c r="F16" s="161"/>
      <c r="G16" s="448">
        <f t="shared" si="17"/>
        <v>0</v>
      </c>
      <c r="H16" s="476">
        <f>'[2]Proj#8'!$G19</f>
        <v>0</v>
      </c>
      <c r="I16" s="161"/>
      <c r="J16" s="448">
        <f t="shared" si="18"/>
        <v>0</v>
      </c>
      <c r="K16" s="476">
        <f>'[2]Proj#8'!$H19</f>
        <v>0</v>
      </c>
      <c r="L16" s="161"/>
      <c r="M16" s="444">
        <f t="shared" si="19"/>
        <v>0</v>
      </c>
      <c r="N16" s="404">
        <f t="shared" si="7"/>
        <v>0</v>
      </c>
      <c r="O16" s="161">
        <f t="shared" si="7"/>
        <v>0</v>
      </c>
      <c r="P16" s="403">
        <f t="shared" si="20"/>
        <v>0</v>
      </c>
      <c r="Q16" s="168">
        <f>'[2]Proj#8'!$I19</f>
        <v>0</v>
      </c>
      <c r="R16" s="161"/>
      <c r="S16" s="448">
        <f t="shared" si="21"/>
        <v>0</v>
      </c>
      <c r="T16" s="161">
        <f>'[2]Proj#8'!$J19</f>
        <v>0</v>
      </c>
      <c r="U16" s="161"/>
      <c r="V16" s="448">
        <f t="shared" si="22"/>
        <v>0</v>
      </c>
      <c r="W16" s="161">
        <f>'[2]Proj#8'!$K19</f>
        <v>0</v>
      </c>
      <c r="X16" s="161"/>
      <c r="Y16" s="444">
        <f t="shared" si="23"/>
        <v>0</v>
      </c>
      <c r="Z16" s="168">
        <f t="shared" si="8"/>
        <v>0</v>
      </c>
      <c r="AA16" s="161">
        <f t="shared" si="8"/>
        <v>0</v>
      </c>
      <c r="AB16" s="403">
        <f t="shared" si="24"/>
        <v>0</v>
      </c>
      <c r="AC16" s="404">
        <f t="shared" si="9"/>
        <v>0</v>
      </c>
      <c r="AD16" s="161">
        <f t="shared" si="9"/>
        <v>0</v>
      </c>
      <c r="AE16" s="403">
        <f t="shared" si="25"/>
        <v>0</v>
      </c>
      <c r="AF16" s="161">
        <f>'[2]Proj#8'!$L19</f>
        <v>0</v>
      </c>
      <c r="AG16" s="161"/>
      <c r="AH16" s="462">
        <f t="shared" si="26"/>
        <v>0</v>
      </c>
      <c r="AI16" s="161">
        <f>'[2]Proj#8'!$M19</f>
        <v>0</v>
      </c>
      <c r="AJ16" s="161"/>
      <c r="AK16" s="462">
        <f t="shared" si="27"/>
        <v>0</v>
      </c>
      <c r="AL16" s="161">
        <f>'[2]Proj#8'!$N19</f>
        <v>0</v>
      </c>
      <c r="AM16" s="161"/>
      <c r="AN16" s="444">
        <f t="shared" si="28"/>
        <v>0</v>
      </c>
      <c r="AO16" s="404">
        <f t="shared" si="10"/>
        <v>0</v>
      </c>
      <c r="AP16" s="161">
        <f t="shared" si="10"/>
        <v>0</v>
      </c>
      <c r="AQ16" s="403">
        <f t="shared" si="29"/>
        <v>0</v>
      </c>
      <c r="AR16" s="161">
        <f>'[2]Proj#8'!$O19</f>
        <v>0</v>
      </c>
      <c r="AS16" s="161"/>
      <c r="AT16" s="462">
        <f t="shared" si="30"/>
        <v>0</v>
      </c>
      <c r="AU16" s="161">
        <f>'[2]Proj#8'!$P19</f>
        <v>0</v>
      </c>
      <c r="AV16" s="161"/>
      <c r="AW16" s="448">
        <f t="shared" si="31"/>
        <v>0</v>
      </c>
      <c r="AX16" s="161">
        <f>'[2]Proj#8'!$Q19</f>
        <v>0</v>
      </c>
      <c r="AY16" s="161"/>
      <c r="AZ16" s="444">
        <f t="shared" si="32"/>
        <v>0</v>
      </c>
      <c r="BA16" s="496">
        <f t="shared" si="11"/>
        <v>0</v>
      </c>
      <c r="BB16" s="492">
        <f t="shared" si="12"/>
        <v>0</v>
      </c>
      <c r="BC16" s="364">
        <f t="shared" si="33"/>
        <v>0</v>
      </c>
      <c r="BD16" s="371">
        <f t="shared" si="13"/>
        <v>0</v>
      </c>
      <c r="BE16" s="372">
        <f t="shared" si="14"/>
        <v>0</v>
      </c>
      <c r="BF16" s="372">
        <f t="shared" si="34"/>
        <v>0</v>
      </c>
      <c r="BG16" s="371">
        <f t="shared" si="15"/>
        <v>0</v>
      </c>
      <c r="BH16" s="372">
        <f t="shared" si="16"/>
        <v>0</v>
      </c>
      <c r="BI16" s="372">
        <f t="shared" si="35"/>
        <v>0</v>
      </c>
      <c r="BJ16" s="436"/>
      <c r="BK16" s="160">
        <f>VLOOKUP($B16,Test!$A$133:$I$186,4,0)</f>
        <v>0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'[2]Proj#8'!$F20</f>
        <v>0</v>
      </c>
      <c r="F17" s="161"/>
      <c r="G17" s="448">
        <f t="shared" si="17"/>
        <v>0</v>
      </c>
      <c r="H17" s="476">
        <f>'[2]Proj#8'!$G20</f>
        <v>0</v>
      </c>
      <c r="I17" s="161"/>
      <c r="J17" s="448">
        <f t="shared" si="18"/>
        <v>0</v>
      </c>
      <c r="K17" s="476">
        <f>'[2]Proj#8'!$H20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'[2]Proj#8'!$I20</f>
        <v>0</v>
      </c>
      <c r="R17" s="161"/>
      <c r="S17" s="448">
        <f t="shared" si="21"/>
        <v>0</v>
      </c>
      <c r="T17" s="161">
        <f>'[2]Proj#8'!$J20</f>
        <v>0</v>
      </c>
      <c r="U17" s="161"/>
      <c r="V17" s="448">
        <f t="shared" si="22"/>
        <v>0</v>
      </c>
      <c r="W17" s="161">
        <f>'[2]Proj#8'!$K20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'[2]Proj#8'!$L20</f>
        <v>0</v>
      </c>
      <c r="AG17" s="161"/>
      <c r="AH17" s="462">
        <f t="shared" si="26"/>
        <v>0</v>
      </c>
      <c r="AI17" s="161">
        <f>'[2]Proj#8'!$M20</f>
        <v>0</v>
      </c>
      <c r="AJ17" s="161"/>
      <c r="AK17" s="462">
        <f t="shared" si="27"/>
        <v>0</v>
      </c>
      <c r="AL17" s="161">
        <f>'[2]Proj#8'!$N20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'[2]Proj#8'!$O20</f>
        <v>0</v>
      </c>
      <c r="AS17" s="161"/>
      <c r="AT17" s="462">
        <f t="shared" si="30"/>
        <v>0</v>
      </c>
      <c r="AU17" s="161">
        <f>'[2]Proj#8'!$P20</f>
        <v>0</v>
      </c>
      <c r="AV17" s="161"/>
      <c r="AW17" s="448">
        <f t="shared" si="31"/>
        <v>0</v>
      </c>
      <c r="AX17" s="161">
        <f>'[2]Proj#8'!$Q20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VLOOKUP($B17,Test!$A$133:$I$186,4,0)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'[2]Proj#8'!$F21</f>
        <v>0</v>
      </c>
      <c r="F18" s="161"/>
      <c r="G18" s="448">
        <f t="shared" si="17"/>
        <v>0</v>
      </c>
      <c r="H18" s="476">
        <f>'[2]Proj#8'!$G21</f>
        <v>0</v>
      </c>
      <c r="I18" s="161"/>
      <c r="J18" s="448">
        <f t="shared" si="18"/>
        <v>0</v>
      </c>
      <c r="K18" s="476">
        <f>'[2]Proj#8'!$H21</f>
        <v>0</v>
      </c>
      <c r="L18" s="161"/>
      <c r="M18" s="444">
        <f t="shared" si="19"/>
        <v>0</v>
      </c>
      <c r="N18" s="404">
        <f t="shared" si="7"/>
        <v>0</v>
      </c>
      <c r="O18" s="161">
        <f t="shared" si="7"/>
        <v>0</v>
      </c>
      <c r="P18" s="403">
        <f t="shared" si="20"/>
        <v>0</v>
      </c>
      <c r="Q18" s="168">
        <f>'[2]Proj#8'!$I21</f>
        <v>0</v>
      </c>
      <c r="R18" s="161"/>
      <c r="S18" s="448">
        <f t="shared" si="21"/>
        <v>0</v>
      </c>
      <c r="T18" s="161">
        <f>'[2]Proj#8'!$J21</f>
        <v>0</v>
      </c>
      <c r="U18" s="161"/>
      <c r="V18" s="448">
        <f t="shared" si="22"/>
        <v>0</v>
      </c>
      <c r="W18" s="161">
        <f>'[2]Proj#8'!$K21</f>
        <v>0</v>
      </c>
      <c r="X18" s="161"/>
      <c r="Y18" s="444">
        <f t="shared" si="23"/>
        <v>0</v>
      </c>
      <c r="Z18" s="168">
        <f t="shared" si="8"/>
        <v>0</v>
      </c>
      <c r="AA18" s="161">
        <f t="shared" si="8"/>
        <v>0</v>
      </c>
      <c r="AB18" s="403">
        <f t="shared" si="24"/>
        <v>0</v>
      </c>
      <c r="AC18" s="404">
        <f t="shared" si="9"/>
        <v>0</v>
      </c>
      <c r="AD18" s="161">
        <f t="shared" si="9"/>
        <v>0</v>
      </c>
      <c r="AE18" s="403">
        <f t="shared" si="25"/>
        <v>0</v>
      </c>
      <c r="AF18" s="161">
        <f>'[2]Proj#8'!$L21</f>
        <v>0</v>
      </c>
      <c r="AG18" s="161"/>
      <c r="AH18" s="462">
        <f t="shared" si="26"/>
        <v>0</v>
      </c>
      <c r="AI18" s="161">
        <f>'[2]Proj#8'!$M21</f>
        <v>0</v>
      </c>
      <c r="AJ18" s="161"/>
      <c r="AK18" s="462">
        <f t="shared" si="27"/>
        <v>0</v>
      </c>
      <c r="AL18" s="161">
        <f>'[2]Proj#8'!$N21</f>
        <v>0</v>
      </c>
      <c r="AM18" s="161"/>
      <c r="AN18" s="444">
        <f t="shared" si="28"/>
        <v>0</v>
      </c>
      <c r="AO18" s="404">
        <f t="shared" si="10"/>
        <v>0</v>
      </c>
      <c r="AP18" s="161">
        <f t="shared" si="10"/>
        <v>0</v>
      </c>
      <c r="AQ18" s="403">
        <f t="shared" si="29"/>
        <v>0</v>
      </c>
      <c r="AR18" s="161">
        <f>'[2]Proj#8'!$O21</f>
        <v>0</v>
      </c>
      <c r="AS18" s="161"/>
      <c r="AT18" s="462">
        <f t="shared" si="30"/>
        <v>0</v>
      </c>
      <c r="AU18" s="161">
        <f>'[2]Proj#8'!$P21</f>
        <v>0</v>
      </c>
      <c r="AV18" s="161"/>
      <c r="AW18" s="448">
        <f t="shared" si="31"/>
        <v>0</v>
      </c>
      <c r="AX18" s="161">
        <f>'[2]Proj#8'!$Q21</f>
        <v>0</v>
      </c>
      <c r="AY18" s="161"/>
      <c r="AZ18" s="444">
        <f t="shared" si="32"/>
        <v>0</v>
      </c>
      <c r="BA18" s="496">
        <f t="shared" si="11"/>
        <v>0</v>
      </c>
      <c r="BB18" s="492">
        <f t="shared" si="12"/>
        <v>0</v>
      </c>
      <c r="BC18" s="364">
        <f t="shared" si="33"/>
        <v>0</v>
      </c>
      <c r="BD18" s="371">
        <f t="shared" si="13"/>
        <v>0</v>
      </c>
      <c r="BE18" s="372">
        <f t="shared" si="14"/>
        <v>0</v>
      </c>
      <c r="BF18" s="372">
        <f t="shared" si="34"/>
        <v>0</v>
      </c>
      <c r="BG18" s="371">
        <f t="shared" si="15"/>
        <v>0</v>
      </c>
      <c r="BH18" s="372">
        <f t="shared" si="16"/>
        <v>0</v>
      </c>
      <c r="BI18" s="372">
        <f t="shared" si="35"/>
        <v>0</v>
      </c>
      <c r="BJ18" s="436"/>
      <c r="BK18" s="160">
        <f>VLOOKUP($B18,Test!$A$133:$I$186,4,0)</f>
        <v>0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'[2]Proj#8'!$F22</f>
        <v>0</v>
      </c>
      <c r="F19" s="161"/>
      <c r="G19" s="448">
        <f t="shared" si="17"/>
        <v>0</v>
      </c>
      <c r="H19" s="476">
        <f>'[2]Proj#8'!$G22</f>
        <v>0</v>
      </c>
      <c r="I19" s="161"/>
      <c r="J19" s="448">
        <f t="shared" si="18"/>
        <v>0</v>
      </c>
      <c r="K19" s="476">
        <f>'[2]Proj#8'!$H22</f>
        <v>0</v>
      </c>
      <c r="L19" s="161"/>
      <c r="M19" s="444">
        <f t="shared" si="19"/>
        <v>0</v>
      </c>
      <c r="N19" s="404">
        <f t="shared" si="7"/>
        <v>0</v>
      </c>
      <c r="O19" s="161">
        <f t="shared" si="7"/>
        <v>0</v>
      </c>
      <c r="P19" s="403">
        <f t="shared" si="20"/>
        <v>0</v>
      </c>
      <c r="Q19" s="168">
        <f>'[2]Proj#8'!$I22</f>
        <v>0</v>
      </c>
      <c r="R19" s="161"/>
      <c r="S19" s="448">
        <f t="shared" si="21"/>
        <v>0</v>
      </c>
      <c r="T19" s="161">
        <f>'[2]Proj#8'!$J22</f>
        <v>0</v>
      </c>
      <c r="U19" s="161"/>
      <c r="V19" s="448">
        <f t="shared" si="22"/>
        <v>0</v>
      </c>
      <c r="W19" s="161">
        <f>'[2]Proj#8'!$K22</f>
        <v>0</v>
      </c>
      <c r="X19" s="161"/>
      <c r="Y19" s="444">
        <f t="shared" si="23"/>
        <v>0</v>
      </c>
      <c r="Z19" s="168">
        <f t="shared" si="8"/>
        <v>0</v>
      </c>
      <c r="AA19" s="161">
        <f t="shared" si="8"/>
        <v>0</v>
      </c>
      <c r="AB19" s="403">
        <f t="shared" si="24"/>
        <v>0</v>
      </c>
      <c r="AC19" s="404">
        <f t="shared" si="9"/>
        <v>0</v>
      </c>
      <c r="AD19" s="161">
        <f t="shared" si="9"/>
        <v>0</v>
      </c>
      <c r="AE19" s="403">
        <f t="shared" si="25"/>
        <v>0</v>
      </c>
      <c r="AF19" s="161">
        <f>'[2]Proj#8'!$L22</f>
        <v>0</v>
      </c>
      <c r="AG19" s="161"/>
      <c r="AH19" s="462">
        <f t="shared" si="26"/>
        <v>0</v>
      </c>
      <c r="AI19" s="161">
        <f>'[2]Proj#8'!$M22</f>
        <v>0</v>
      </c>
      <c r="AJ19" s="161"/>
      <c r="AK19" s="462">
        <f t="shared" si="27"/>
        <v>0</v>
      </c>
      <c r="AL19" s="161">
        <f>'[2]Proj#8'!$N22</f>
        <v>0</v>
      </c>
      <c r="AM19" s="161"/>
      <c r="AN19" s="444">
        <f t="shared" si="28"/>
        <v>0</v>
      </c>
      <c r="AO19" s="404">
        <f t="shared" si="10"/>
        <v>0</v>
      </c>
      <c r="AP19" s="161">
        <f t="shared" si="10"/>
        <v>0</v>
      </c>
      <c r="AQ19" s="403">
        <f t="shared" si="29"/>
        <v>0</v>
      </c>
      <c r="AR19" s="161">
        <f>'[2]Proj#8'!$O22</f>
        <v>0</v>
      </c>
      <c r="AS19" s="161"/>
      <c r="AT19" s="462">
        <f t="shared" si="30"/>
        <v>0</v>
      </c>
      <c r="AU19" s="161">
        <f>'[2]Proj#8'!$P22</f>
        <v>0</v>
      </c>
      <c r="AV19" s="161"/>
      <c r="AW19" s="448">
        <f t="shared" si="31"/>
        <v>0</v>
      </c>
      <c r="AX19" s="161">
        <f>'[2]Proj#8'!$Q22</f>
        <v>0</v>
      </c>
      <c r="AY19" s="161"/>
      <c r="AZ19" s="444">
        <f t="shared" si="32"/>
        <v>0</v>
      </c>
      <c r="BA19" s="496">
        <f t="shared" si="11"/>
        <v>0</v>
      </c>
      <c r="BB19" s="492">
        <f t="shared" si="12"/>
        <v>0</v>
      </c>
      <c r="BC19" s="364">
        <f t="shared" si="33"/>
        <v>0</v>
      </c>
      <c r="BD19" s="371">
        <f t="shared" si="13"/>
        <v>0</v>
      </c>
      <c r="BE19" s="372">
        <f t="shared" si="14"/>
        <v>0</v>
      </c>
      <c r="BF19" s="372">
        <f t="shared" si="34"/>
        <v>0</v>
      </c>
      <c r="BG19" s="371">
        <f t="shared" si="15"/>
        <v>0</v>
      </c>
      <c r="BH19" s="372">
        <f t="shared" si="16"/>
        <v>0</v>
      </c>
      <c r="BI19" s="372">
        <f t="shared" si="35"/>
        <v>0</v>
      </c>
      <c r="BJ19" s="436"/>
      <c r="BK19" s="160">
        <f>VLOOKUP($B19,Test!$A$133:$I$186,4,0)</f>
        <v>0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'[2]Proj#8'!$F23</f>
        <v>0</v>
      </c>
      <c r="F20" s="161"/>
      <c r="G20" s="448">
        <f t="shared" si="17"/>
        <v>0</v>
      </c>
      <c r="H20" s="476">
        <f>'[2]Proj#8'!$G23</f>
        <v>0</v>
      </c>
      <c r="I20" s="161"/>
      <c r="J20" s="448">
        <f t="shared" si="18"/>
        <v>0</v>
      </c>
      <c r="K20" s="476">
        <f>'[2]Proj#8'!$H23</f>
        <v>0</v>
      </c>
      <c r="L20" s="161"/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'[2]Proj#8'!$I23</f>
        <v>0</v>
      </c>
      <c r="R20" s="161"/>
      <c r="S20" s="448">
        <f t="shared" si="21"/>
        <v>0</v>
      </c>
      <c r="T20" s="161">
        <f>'[2]Proj#8'!$J23</f>
        <v>0</v>
      </c>
      <c r="U20" s="161"/>
      <c r="V20" s="448">
        <f t="shared" si="22"/>
        <v>0</v>
      </c>
      <c r="W20" s="161">
        <f>'[2]Proj#8'!$K23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'[2]Proj#8'!$L23</f>
        <v>0</v>
      </c>
      <c r="AG20" s="161"/>
      <c r="AH20" s="462">
        <f t="shared" si="26"/>
        <v>0</v>
      </c>
      <c r="AI20" s="161">
        <f>'[2]Proj#8'!$M23</f>
        <v>0</v>
      </c>
      <c r="AJ20" s="161"/>
      <c r="AK20" s="462">
        <f t="shared" si="27"/>
        <v>0</v>
      </c>
      <c r="AL20" s="161">
        <f>'[2]Proj#8'!$N23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'[2]Proj#8'!$O23</f>
        <v>0</v>
      </c>
      <c r="AS20" s="161"/>
      <c r="AT20" s="462">
        <f t="shared" si="30"/>
        <v>0</v>
      </c>
      <c r="AU20" s="161">
        <f>'[2]Proj#8'!$P23</f>
        <v>0</v>
      </c>
      <c r="AV20" s="161"/>
      <c r="AW20" s="448">
        <f t="shared" si="31"/>
        <v>0</v>
      </c>
      <c r="AX20" s="161">
        <f>'[2]Proj#8'!$Q23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VLOOKUP($B20,Test!$A$133:$I$186,4,0)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415">
        <f>'[2]Proj#8'!$F24</f>
        <v>0</v>
      </c>
      <c r="F21" s="161"/>
      <c r="G21" s="448">
        <f t="shared" si="17"/>
        <v>0</v>
      </c>
      <c r="H21" s="490">
        <f>'[2]Proj#8'!$G24</f>
        <v>0</v>
      </c>
      <c r="I21" s="161"/>
      <c r="J21" s="448">
        <f t="shared" si="18"/>
        <v>0</v>
      </c>
      <c r="K21" s="490">
        <f>'[2]Proj#8'!$H24</f>
        <v>0</v>
      </c>
      <c r="L21" s="161"/>
      <c r="M21" s="453">
        <f t="shared" si="19"/>
        <v>0</v>
      </c>
      <c r="N21" s="404">
        <f t="shared" si="7"/>
        <v>0</v>
      </c>
      <c r="O21" s="161">
        <f t="shared" si="7"/>
        <v>0</v>
      </c>
      <c r="P21" s="403">
        <f t="shared" si="20"/>
        <v>0</v>
      </c>
      <c r="Q21" s="415">
        <f>'[2]Proj#8'!$I24</f>
        <v>0</v>
      </c>
      <c r="R21" s="161"/>
      <c r="S21" s="455">
        <f t="shared" si="21"/>
        <v>0</v>
      </c>
      <c r="T21" s="164">
        <f>'[2]Proj#8'!$J24</f>
        <v>0</v>
      </c>
      <c r="U21" s="161"/>
      <c r="V21" s="455">
        <f t="shared" si="22"/>
        <v>0</v>
      </c>
      <c r="W21" s="164">
        <f>'[2]Proj#8'!$K24</f>
        <v>0</v>
      </c>
      <c r="X21" s="161"/>
      <c r="Y21" s="453">
        <f t="shared" si="23"/>
        <v>0</v>
      </c>
      <c r="Z21" s="168">
        <f t="shared" si="8"/>
        <v>0</v>
      </c>
      <c r="AA21" s="161">
        <f t="shared" si="8"/>
        <v>0</v>
      </c>
      <c r="AB21" s="403">
        <f t="shared" si="24"/>
        <v>0</v>
      </c>
      <c r="AC21" s="417">
        <f t="shared" si="9"/>
        <v>0</v>
      </c>
      <c r="AD21" s="161">
        <f t="shared" si="9"/>
        <v>0</v>
      </c>
      <c r="AE21" s="403">
        <f t="shared" si="25"/>
        <v>0</v>
      </c>
      <c r="AF21" s="164">
        <f>'[2]Proj#8'!$L24</f>
        <v>0</v>
      </c>
      <c r="AG21" s="161"/>
      <c r="AH21" s="462">
        <f t="shared" si="26"/>
        <v>0</v>
      </c>
      <c r="AI21" s="164">
        <f>'[2]Proj#8'!$M24</f>
        <v>0</v>
      </c>
      <c r="AJ21" s="161"/>
      <c r="AK21" s="462">
        <f t="shared" si="27"/>
        <v>0</v>
      </c>
      <c r="AL21" s="164">
        <f>'[2]Proj#8'!$N24</f>
        <v>0</v>
      </c>
      <c r="AM21" s="161"/>
      <c r="AN21" s="444">
        <f t="shared" si="28"/>
        <v>0</v>
      </c>
      <c r="AO21" s="404">
        <f t="shared" si="10"/>
        <v>0</v>
      </c>
      <c r="AP21" s="161">
        <f t="shared" si="10"/>
        <v>0</v>
      </c>
      <c r="AQ21" s="403">
        <f t="shared" si="29"/>
        <v>0</v>
      </c>
      <c r="AR21" s="164">
        <f>'[2]Proj#8'!$O24</f>
        <v>0</v>
      </c>
      <c r="AS21" s="161"/>
      <c r="AT21" s="462">
        <f t="shared" si="30"/>
        <v>0</v>
      </c>
      <c r="AU21" s="164">
        <f>'[2]Proj#8'!$P24</f>
        <v>0</v>
      </c>
      <c r="AV21" s="161"/>
      <c r="AW21" s="448">
        <f t="shared" si="31"/>
        <v>0</v>
      </c>
      <c r="AX21" s="164">
        <f>'[2]Proj#8'!$Q24</f>
        <v>0</v>
      </c>
      <c r="AY21" s="161"/>
      <c r="AZ21" s="444">
        <f t="shared" si="32"/>
        <v>0</v>
      </c>
      <c r="BA21" s="496">
        <f t="shared" si="11"/>
        <v>0</v>
      </c>
      <c r="BB21" s="492">
        <f t="shared" si="12"/>
        <v>0</v>
      </c>
      <c r="BC21" s="364">
        <f t="shared" si="33"/>
        <v>0</v>
      </c>
      <c r="BD21" s="377">
        <f t="shared" si="13"/>
        <v>0</v>
      </c>
      <c r="BE21" s="378">
        <f t="shared" si="14"/>
        <v>0</v>
      </c>
      <c r="BF21" s="378">
        <f t="shared" si="34"/>
        <v>0</v>
      </c>
      <c r="BG21" s="377">
        <f t="shared" si="15"/>
        <v>0</v>
      </c>
      <c r="BH21" s="378">
        <f t="shared" si="16"/>
        <v>0</v>
      </c>
      <c r="BI21" s="378">
        <f t="shared" si="35"/>
        <v>0</v>
      </c>
      <c r="BJ21" s="436"/>
      <c r="BK21" s="160">
        <f>VLOOKUP($B21,Test!$A$133:$I$186,4,0)</f>
        <v>0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'[2]Proj#8'!$F25</f>
        <v>0</v>
      </c>
      <c r="F22" s="161"/>
      <c r="G22" s="448">
        <f t="shared" si="17"/>
        <v>0</v>
      </c>
      <c r="H22" s="476">
        <f>'[2]Proj#8'!$G25</f>
        <v>0</v>
      </c>
      <c r="I22" s="161"/>
      <c r="J22" s="448">
        <f t="shared" si="18"/>
        <v>0</v>
      </c>
      <c r="K22" s="476">
        <f>'[2]Proj#8'!$H25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'[2]Proj#8'!$I25</f>
        <v>0</v>
      </c>
      <c r="R22" s="161"/>
      <c r="S22" s="448">
        <f t="shared" si="21"/>
        <v>0</v>
      </c>
      <c r="T22" s="161">
        <f>'[2]Proj#8'!$J25</f>
        <v>0</v>
      </c>
      <c r="U22" s="161"/>
      <c r="V22" s="448">
        <f t="shared" si="22"/>
        <v>0</v>
      </c>
      <c r="W22" s="161">
        <f>'[2]Proj#8'!$K25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'[2]Proj#8'!$L25</f>
        <v>0</v>
      </c>
      <c r="AG22" s="161"/>
      <c r="AH22" s="462">
        <f t="shared" si="26"/>
        <v>0</v>
      </c>
      <c r="AI22" s="161">
        <f>'[2]Proj#8'!$M25</f>
        <v>0</v>
      </c>
      <c r="AJ22" s="161"/>
      <c r="AK22" s="462">
        <f t="shared" si="27"/>
        <v>0</v>
      </c>
      <c r="AL22" s="161">
        <f>'[2]Proj#8'!$N25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'[2]Proj#8'!$O25</f>
        <v>0</v>
      </c>
      <c r="AS22" s="161"/>
      <c r="AT22" s="462">
        <f t="shared" si="30"/>
        <v>0</v>
      </c>
      <c r="AU22" s="161">
        <f>'[2]Proj#8'!$P25</f>
        <v>0</v>
      </c>
      <c r="AV22" s="161"/>
      <c r="AW22" s="448">
        <f t="shared" si="31"/>
        <v>0</v>
      </c>
      <c r="AX22" s="161">
        <f>'[2]Proj#8'!$Q25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VLOOKUP($B22,Test!$A$133:$I$186,4,0)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'[2]Proj#8'!$F26</f>
        <v>0</v>
      </c>
      <c r="F23" s="161"/>
      <c r="G23" s="448">
        <f t="shared" si="17"/>
        <v>0</v>
      </c>
      <c r="H23" s="476">
        <f>'[2]Proj#8'!$G26</f>
        <v>0</v>
      </c>
      <c r="I23" s="161"/>
      <c r="J23" s="448">
        <f t="shared" si="18"/>
        <v>0</v>
      </c>
      <c r="K23" s="476">
        <f>'[2]Proj#8'!$H26</f>
        <v>0</v>
      </c>
      <c r="L23" s="161"/>
      <c r="M23" s="444">
        <f t="shared" si="19"/>
        <v>0</v>
      </c>
      <c r="N23" s="404">
        <f t="shared" ref="N23:O28" si="37">+E23+H23+K23</f>
        <v>0</v>
      </c>
      <c r="O23" s="161">
        <f t="shared" si="37"/>
        <v>0</v>
      </c>
      <c r="P23" s="403">
        <f t="shared" si="20"/>
        <v>0</v>
      </c>
      <c r="Q23" s="168">
        <f>'[2]Proj#8'!$I26</f>
        <v>0</v>
      </c>
      <c r="R23" s="161"/>
      <c r="S23" s="448">
        <f t="shared" si="21"/>
        <v>0</v>
      </c>
      <c r="T23" s="161">
        <f>'[2]Proj#8'!$J26</f>
        <v>0</v>
      </c>
      <c r="U23" s="161"/>
      <c r="V23" s="448">
        <f t="shared" si="22"/>
        <v>0</v>
      </c>
      <c r="W23" s="161">
        <f>'[2]Proj#8'!$K26</f>
        <v>0</v>
      </c>
      <c r="X23" s="161"/>
      <c r="Y23" s="444">
        <f t="shared" si="23"/>
        <v>0</v>
      </c>
      <c r="Z23" s="168">
        <f t="shared" ref="Z23:AA28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28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'[2]Proj#8'!$L26</f>
        <v>0</v>
      </c>
      <c r="AG23" s="161"/>
      <c r="AH23" s="462">
        <f t="shared" si="26"/>
        <v>0</v>
      </c>
      <c r="AI23" s="161">
        <f>'[2]Proj#8'!$M26</f>
        <v>0</v>
      </c>
      <c r="AJ23" s="161"/>
      <c r="AK23" s="462">
        <f t="shared" si="27"/>
        <v>0</v>
      </c>
      <c r="AL23" s="161">
        <f>'[2]Proj#8'!$N26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'[2]Proj#8'!$O26</f>
        <v>0</v>
      </c>
      <c r="AS23" s="161"/>
      <c r="AT23" s="462">
        <f t="shared" si="30"/>
        <v>0</v>
      </c>
      <c r="AU23" s="161">
        <f>'[2]Proj#8'!$P26</f>
        <v>0</v>
      </c>
      <c r="AV23" s="161"/>
      <c r="AW23" s="448">
        <f t="shared" si="31"/>
        <v>0</v>
      </c>
      <c r="AX23" s="161">
        <f>'[2]Proj#8'!$Q26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VLOOKUP($B23,Test!$A$133:$I$186,4,0)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'[2]Proj#8'!$F27</f>
        <v>0</v>
      </c>
      <c r="F24" s="161"/>
      <c r="G24" s="448">
        <f t="shared" si="17"/>
        <v>0</v>
      </c>
      <c r="H24" s="476">
        <f>'[2]Proj#8'!$G27</f>
        <v>0</v>
      </c>
      <c r="I24" s="161"/>
      <c r="J24" s="448">
        <f t="shared" si="18"/>
        <v>0</v>
      </c>
      <c r="K24" s="476">
        <f>'[2]Proj#8'!$H27</f>
        <v>0</v>
      </c>
      <c r="L24" s="161"/>
      <c r="M24" s="444">
        <f t="shared" si="19"/>
        <v>0</v>
      </c>
      <c r="N24" s="404">
        <f t="shared" si="37"/>
        <v>0</v>
      </c>
      <c r="O24" s="161">
        <f t="shared" si="37"/>
        <v>0</v>
      </c>
      <c r="P24" s="403">
        <f t="shared" si="20"/>
        <v>0</v>
      </c>
      <c r="Q24" s="168">
        <f>'[2]Proj#8'!$I27</f>
        <v>0</v>
      </c>
      <c r="R24" s="161"/>
      <c r="S24" s="448">
        <f t="shared" si="21"/>
        <v>0</v>
      </c>
      <c r="T24" s="161">
        <f>'[2]Proj#8'!$J27</f>
        <v>0</v>
      </c>
      <c r="U24" s="161"/>
      <c r="V24" s="448">
        <f t="shared" si="22"/>
        <v>0</v>
      </c>
      <c r="W24" s="161">
        <f>'[2]Proj#8'!$K27</f>
        <v>0</v>
      </c>
      <c r="X24" s="161"/>
      <c r="Y24" s="444">
        <f t="shared" si="23"/>
        <v>0</v>
      </c>
      <c r="Z24" s="168">
        <f t="shared" si="38"/>
        <v>0</v>
      </c>
      <c r="AA24" s="161">
        <f t="shared" si="38"/>
        <v>0</v>
      </c>
      <c r="AB24" s="403">
        <f t="shared" si="24"/>
        <v>0</v>
      </c>
      <c r="AC24" s="404">
        <f t="shared" si="39"/>
        <v>0</v>
      </c>
      <c r="AD24" s="161">
        <f t="shared" si="39"/>
        <v>0</v>
      </c>
      <c r="AE24" s="403">
        <f t="shared" si="25"/>
        <v>0</v>
      </c>
      <c r="AF24" s="161">
        <f>'[2]Proj#8'!$L27</f>
        <v>0</v>
      </c>
      <c r="AG24" s="161"/>
      <c r="AH24" s="462">
        <f t="shared" si="26"/>
        <v>0</v>
      </c>
      <c r="AI24" s="161">
        <f>'[2]Proj#8'!$M27</f>
        <v>0</v>
      </c>
      <c r="AJ24" s="161"/>
      <c r="AK24" s="462">
        <f t="shared" si="27"/>
        <v>0</v>
      </c>
      <c r="AL24" s="161">
        <f>'[2]Proj#8'!$N27</f>
        <v>0</v>
      </c>
      <c r="AM24" s="161"/>
      <c r="AN24" s="444">
        <f t="shared" si="28"/>
        <v>0</v>
      </c>
      <c r="AO24" s="404">
        <f t="shared" si="10"/>
        <v>0</v>
      </c>
      <c r="AP24" s="161">
        <f t="shared" si="10"/>
        <v>0</v>
      </c>
      <c r="AQ24" s="403">
        <f t="shared" si="29"/>
        <v>0</v>
      </c>
      <c r="AR24" s="161">
        <f>'[2]Proj#8'!$O27</f>
        <v>0</v>
      </c>
      <c r="AS24" s="161"/>
      <c r="AT24" s="462">
        <f t="shared" si="30"/>
        <v>0</v>
      </c>
      <c r="AU24" s="161">
        <f>'[2]Proj#8'!$P27</f>
        <v>0</v>
      </c>
      <c r="AV24" s="161"/>
      <c r="AW24" s="448">
        <f t="shared" si="31"/>
        <v>0</v>
      </c>
      <c r="AX24" s="161">
        <f>'[2]Proj#8'!$Q27</f>
        <v>0</v>
      </c>
      <c r="AY24" s="161"/>
      <c r="AZ24" s="444">
        <f t="shared" si="32"/>
        <v>0</v>
      </c>
      <c r="BA24" s="496">
        <f t="shared" si="11"/>
        <v>0</v>
      </c>
      <c r="BB24" s="492">
        <f t="shared" si="12"/>
        <v>0</v>
      </c>
      <c r="BC24" s="364">
        <f t="shared" si="33"/>
        <v>0</v>
      </c>
      <c r="BD24" s="371">
        <f t="shared" si="13"/>
        <v>0</v>
      </c>
      <c r="BE24" s="372">
        <f t="shared" si="14"/>
        <v>0</v>
      </c>
      <c r="BF24" s="372">
        <f t="shared" si="34"/>
        <v>0</v>
      </c>
      <c r="BG24" s="371">
        <f t="shared" si="15"/>
        <v>0</v>
      </c>
      <c r="BH24" s="372">
        <f t="shared" si="16"/>
        <v>0</v>
      </c>
      <c r="BI24" s="372">
        <f t="shared" si="35"/>
        <v>0</v>
      </c>
      <c r="BJ24" s="436"/>
      <c r="BK24" s="160">
        <f>VLOOKUP($B24,Test!$A$133:$I$186,4,0)</f>
        <v>0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'[2]Proj#8'!$F28</f>
        <v>0</v>
      </c>
      <c r="F25" s="161"/>
      <c r="G25" s="448">
        <f t="shared" si="17"/>
        <v>0</v>
      </c>
      <c r="H25" s="476">
        <f>'[2]Proj#8'!$G28</f>
        <v>0</v>
      </c>
      <c r="I25" s="161"/>
      <c r="J25" s="448">
        <f t="shared" si="18"/>
        <v>0</v>
      </c>
      <c r="K25" s="476">
        <f>'[2]Proj#8'!$H28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'[2]Proj#8'!$I28</f>
        <v>0</v>
      </c>
      <c r="R25" s="161"/>
      <c r="S25" s="448">
        <f t="shared" si="21"/>
        <v>0</v>
      </c>
      <c r="T25" s="161">
        <f>'[2]Proj#8'!$J28</f>
        <v>0</v>
      </c>
      <c r="U25" s="161"/>
      <c r="V25" s="448">
        <f t="shared" si="22"/>
        <v>0</v>
      </c>
      <c r="W25" s="161">
        <f>'[2]Proj#8'!$K28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'[2]Proj#8'!$L28</f>
        <v>0</v>
      </c>
      <c r="AG25" s="161"/>
      <c r="AH25" s="462">
        <f t="shared" si="26"/>
        <v>0</v>
      </c>
      <c r="AI25" s="161">
        <f>'[2]Proj#8'!$M28</f>
        <v>0</v>
      </c>
      <c r="AJ25" s="161"/>
      <c r="AK25" s="462">
        <f t="shared" si="27"/>
        <v>0</v>
      </c>
      <c r="AL25" s="161">
        <f>'[2]Proj#8'!$N28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'[2]Proj#8'!$O28</f>
        <v>0</v>
      </c>
      <c r="AS25" s="161"/>
      <c r="AT25" s="462">
        <f t="shared" si="30"/>
        <v>0</v>
      </c>
      <c r="AU25" s="161">
        <f>'[2]Proj#8'!$P28</f>
        <v>0</v>
      </c>
      <c r="AV25" s="161"/>
      <c r="AW25" s="448">
        <f t="shared" si="31"/>
        <v>0</v>
      </c>
      <c r="AX25" s="161">
        <f>'[2]Proj#8'!$Q28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VLOOKUP($B25,Test!$A$133:$I$186,4,0)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'[2]Proj#8'!$F29</f>
        <v>0</v>
      </c>
      <c r="F26" s="161"/>
      <c r="G26" s="448">
        <f t="shared" si="17"/>
        <v>0</v>
      </c>
      <c r="H26" s="476">
        <f>'[2]Proj#8'!$G29</f>
        <v>0</v>
      </c>
      <c r="I26" s="161"/>
      <c r="J26" s="448">
        <f t="shared" si="18"/>
        <v>0</v>
      </c>
      <c r="K26" s="476">
        <f>'[2]Proj#8'!$H29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'[2]Proj#8'!$I29</f>
        <v>0</v>
      </c>
      <c r="R26" s="161"/>
      <c r="S26" s="448">
        <f t="shared" si="21"/>
        <v>0</v>
      </c>
      <c r="T26" s="161">
        <f>'[2]Proj#8'!$J29</f>
        <v>0</v>
      </c>
      <c r="U26" s="161"/>
      <c r="V26" s="448">
        <f t="shared" si="22"/>
        <v>0</v>
      </c>
      <c r="W26" s="161">
        <f>'[2]Proj#8'!$K29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'[2]Proj#8'!$L29</f>
        <v>0</v>
      </c>
      <c r="AG26" s="161"/>
      <c r="AH26" s="462">
        <f t="shared" si="26"/>
        <v>0</v>
      </c>
      <c r="AI26" s="161">
        <f>'[2]Proj#8'!$M29</f>
        <v>0</v>
      </c>
      <c r="AJ26" s="161"/>
      <c r="AK26" s="462">
        <f t="shared" si="27"/>
        <v>0</v>
      </c>
      <c r="AL26" s="161">
        <f>'[2]Proj#8'!$N29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'[2]Proj#8'!$O29</f>
        <v>0</v>
      </c>
      <c r="AS26" s="161"/>
      <c r="AT26" s="462">
        <f t="shared" si="30"/>
        <v>0</v>
      </c>
      <c r="AU26" s="161">
        <f>'[2]Proj#8'!$P29</f>
        <v>0</v>
      </c>
      <c r="AV26" s="161"/>
      <c r="AW26" s="448">
        <f t="shared" si="31"/>
        <v>0</v>
      </c>
      <c r="AX26" s="161">
        <f>'[2]Proj#8'!$Q29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VLOOKUP($B26,Test!$A$133:$I$186,4,0)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'[2]Proj#8'!$F30</f>
        <v>0</v>
      </c>
      <c r="F27" s="161"/>
      <c r="G27" s="448">
        <f t="shared" si="17"/>
        <v>0</v>
      </c>
      <c r="H27" s="476">
        <f>'[2]Proj#8'!$G30</f>
        <v>0</v>
      </c>
      <c r="I27" s="161"/>
      <c r="J27" s="448">
        <f t="shared" si="18"/>
        <v>0</v>
      </c>
      <c r="K27" s="476">
        <f>'[2]Proj#8'!$H30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0</v>
      </c>
      <c r="P27" s="403">
        <f t="shared" si="20"/>
        <v>0</v>
      </c>
      <c r="Q27" s="168">
        <f>'[2]Proj#8'!$I30</f>
        <v>0</v>
      </c>
      <c r="R27" s="161"/>
      <c r="S27" s="448">
        <f t="shared" si="21"/>
        <v>0</v>
      </c>
      <c r="T27" s="161">
        <f>'[2]Proj#8'!$J30</f>
        <v>0</v>
      </c>
      <c r="U27" s="161"/>
      <c r="V27" s="448">
        <f t="shared" si="22"/>
        <v>0</v>
      </c>
      <c r="W27" s="161">
        <f>'[2]Proj#8'!$K30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0</v>
      </c>
      <c r="AE27" s="403">
        <f t="shared" si="25"/>
        <v>0</v>
      </c>
      <c r="AF27" s="161">
        <f>'[2]Proj#8'!$L30</f>
        <v>0</v>
      </c>
      <c r="AG27" s="161"/>
      <c r="AH27" s="462">
        <f t="shared" si="26"/>
        <v>0</v>
      </c>
      <c r="AI27" s="161">
        <f>'[2]Proj#8'!$M30</f>
        <v>0</v>
      </c>
      <c r="AJ27" s="161"/>
      <c r="AK27" s="462">
        <f t="shared" si="27"/>
        <v>0</v>
      </c>
      <c r="AL27" s="161">
        <f>'[2]Proj#8'!$N30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'[2]Proj#8'!$O30</f>
        <v>0</v>
      </c>
      <c r="AS27" s="161"/>
      <c r="AT27" s="462">
        <f t="shared" si="30"/>
        <v>0</v>
      </c>
      <c r="AU27" s="161">
        <f>'[2]Proj#8'!$P30</f>
        <v>0</v>
      </c>
      <c r="AV27" s="161"/>
      <c r="AW27" s="448">
        <f t="shared" si="31"/>
        <v>0</v>
      </c>
      <c r="AX27" s="161">
        <f>'[2]Proj#8'!$Q30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0</v>
      </c>
      <c r="BI27" s="372">
        <f t="shared" si="35"/>
        <v>0</v>
      </c>
      <c r="BJ27" s="436"/>
      <c r="BK27" s="160">
        <f>VLOOKUP($B27,Test!$A$133:$I$186,4,0)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'[2]Proj#8'!$F31</f>
        <v>0</v>
      </c>
      <c r="F28" s="161"/>
      <c r="G28" s="448">
        <f t="shared" si="17"/>
        <v>0</v>
      </c>
      <c r="H28" s="476">
        <f>'[2]Proj#8'!$G31</f>
        <v>0</v>
      </c>
      <c r="I28" s="161"/>
      <c r="J28" s="448">
        <f t="shared" si="18"/>
        <v>0</v>
      </c>
      <c r="K28" s="476">
        <f>'[2]Proj#8'!$H31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'[2]Proj#8'!$I31</f>
        <v>0</v>
      </c>
      <c r="R28" s="161"/>
      <c r="S28" s="448">
        <f t="shared" si="21"/>
        <v>0</v>
      </c>
      <c r="T28" s="161">
        <f>'[2]Proj#8'!$J31</f>
        <v>0</v>
      </c>
      <c r="U28" s="161"/>
      <c r="V28" s="448">
        <f t="shared" si="22"/>
        <v>0</v>
      </c>
      <c r="W28" s="161">
        <f>'[2]Proj#8'!$K31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'[2]Proj#8'!$L31</f>
        <v>0</v>
      </c>
      <c r="AG28" s="161"/>
      <c r="AH28" s="462">
        <f t="shared" si="26"/>
        <v>0</v>
      </c>
      <c r="AI28" s="161">
        <f>'[2]Proj#8'!$M31</f>
        <v>0</v>
      </c>
      <c r="AJ28" s="161"/>
      <c r="AK28" s="462">
        <f t="shared" si="27"/>
        <v>0</v>
      </c>
      <c r="AL28" s="161">
        <f>'[2]Proj#8'!$N31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'[2]Proj#8'!$O31</f>
        <v>0</v>
      </c>
      <c r="AS28" s="161"/>
      <c r="AT28" s="462">
        <f t="shared" si="30"/>
        <v>0</v>
      </c>
      <c r="AU28" s="161">
        <f>'[2]Proj#8'!$P31</f>
        <v>0</v>
      </c>
      <c r="AV28" s="161"/>
      <c r="AW28" s="448">
        <f t="shared" si="31"/>
        <v>0</v>
      </c>
      <c r="AX28" s="161">
        <f>'[2]Proj#8'!$Q31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VLOOKUP($B28,Test!$A$133:$I$186,4,0)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'[2]Proj#8'!$F32</f>
        <v>0</v>
      </c>
      <c r="F29" s="161"/>
      <c r="G29" s="448">
        <f t="shared" si="17"/>
        <v>0</v>
      </c>
      <c r="H29" s="476">
        <f>'[2]Proj#8'!$G32</f>
        <v>0</v>
      </c>
      <c r="I29" s="161"/>
      <c r="J29" s="448">
        <f t="shared" si="18"/>
        <v>0</v>
      </c>
      <c r="K29" s="476">
        <f>'[2]Proj#8'!$H32</f>
        <v>0</v>
      </c>
      <c r="L29" s="161"/>
      <c r="M29" s="444">
        <f t="shared" si="19"/>
        <v>0</v>
      </c>
      <c r="N29" s="404">
        <f>+E29+H29+K29</f>
        <v>0</v>
      </c>
      <c r="O29" s="161">
        <f>+F29+I29+L29</f>
        <v>0</v>
      </c>
      <c r="P29" s="403">
        <f t="shared" si="20"/>
        <v>0</v>
      </c>
      <c r="Q29" s="168">
        <f>'[2]Proj#8'!$I32</f>
        <v>0</v>
      </c>
      <c r="R29" s="161"/>
      <c r="S29" s="448">
        <f t="shared" si="21"/>
        <v>0</v>
      </c>
      <c r="T29" s="161">
        <f>'[2]Proj#8'!$J32</f>
        <v>0</v>
      </c>
      <c r="U29" s="161"/>
      <c r="V29" s="448">
        <f t="shared" si="22"/>
        <v>0</v>
      </c>
      <c r="W29" s="161">
        <f>'[2]Proj#8'!$K32</f>
        <v>0</v>
      </c>
      <c r="X29" s="161"/>
      <c r="Y29" s="444">
        <f t="shared" si="23"/>
        <v>0</v>
      </c>
      <c r="Z29" s="168">
        <f>+Q29+T29+W29</f>
        <v>0</v>
      </c>
      <c r="AA29" s="161">
        <f>+R29+U29+X29</f>
        <v>0</v>
      </c>
      <c r="AB29" s="403">
        <f t="shared" si="24"/>
        <v>0</v>
      </c>
      <c r="AC29" s="404">
        <f>+E29+H29+K29+Q29+T29+W29</f>
        <v>0</v>
      </c>
      <c r="AD29" s="161">
        <f>+F29+I29+L29+R29+U29+X29</f>
        <v>0</v>
      </c>
      <c r="AE29" s="403">
        <f t="shared" si="25"/>
        <v>0</v>
      </c>
      <c r="AF29" s="161">
        <f>'[2]Proj#8'!$L32</f>
        <v>0</v>
      </c>
      <c r="AG29" s="161"/>
      <c r="AH29" s="462">
        <f t="shared" si="26"/>
        <v>0</v>
      </c>
      <c r="AI29" s="161">
        <f>'[2]Proj#8'!$M32</f>
        <v>0</v>
      </c>
      <c r="AJ29" s="161"/>
      <c r="AK29" s="462">
        <f t="shared" si="27"/>
        <v>0</v>
      </c>
      <c r="AL29" s="161">
        <f>'[2]Proj#8'!$N32</f>
        <v>0</v>
      </c>
      <c r="AM29" s="161"/>
      <c r="AN29" s="444">
        <f t="shared" si="28"/>
        <v>0</v>
      </c>
      <c r="AO29" s="404">
        <f t="shared" si="10"/>
        <v>0</v>
      </c>
      <c r="AP29" s="161">
        <f t="shared" si="10"/>
        <v>0</v>
      </c>
      <c r="AQ29" s="403">
        <f t="shared" si="29"/>
        <v>0</v>
      </c>
      <c r="AR29" s="161">
        <f>'[2]Proj#8'!$O32</f>
        <v>0</v>
      </c>
      <c r="AS29" s="161"/>
      <c r="AT29" s="462">
        <f t="shared" si="30"/>
        <v>0</v>
      </c>
      <c r="AU29" s="161">
        <f>'[2]Proj#8'!$P32</f>
        <v>0</v>
      </c>
      <c r="AV29" s="161"/>
      <c r="AW29" s="448">
        <f t="shared" si="31"/>
        <v>0</v>
      </c>
      <c r="AX29" s="161">
        <f>'[2]Proj#8'!$Q32</f>
        <v>0</v>
      </c>
      <c r="AY29" s="161"/>
      <c r="AZ29" s="444">
        <f t="shared" si="32"/>
        <v>0</v>
      </c>
      <c r="BA29" s="496">
        <f t="shared" si="11"/>
        <v>0</v>
      </c>
      <c r="BB29" s="492">
        <f t="shared" si="12"/>
        <v>0</v>
      </c>
      <c r="BC29" s="364">
        <f t="shared" si="33"/>
        <v>0</v>
      </c>
      <c r="BD29" s="371">
        <f t="shared" si="13"/>
        <v>0</v>
      </c>
      <c r="BE29" s="372">
        <f t="shared" si="14"/>
        <v>0</v>
      </c>
      <c r="BF29" s="372">
        <f t="shared" si="34"/>
        <v>0</v>
      </c>
      <c r="BG29" s="371">
        <f t="shared" si="15"/>
        <v>0</v>
      </c>
      <c r="BH29" s="372">
        <f t="shared" si="16"/>
        <v>0</v>
      </c>
      <c r="BI29" s="372">
        <f t="shared" si="35"/>
        <v>0</v>
      </c>
      <c r="BJ29" s="436"/>
      <c r="BK29" s="160">
        <f>VLOOKUP($B29,Test!$A$133:$I$186,4,0)</f>
        <v>0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'[2]Proj#8'!$F33</f>
        <v>0</v>
      </c>
      <c r="F30" s="161"/>
      <c r="G30" s="448">
        <f t="shared" si="17"/>
        <v>0</v>
      </c>
      <c r="H30" s="476">
        <f>'[2]Proj#8'!$G33</f>
        <v>0</v>
      </c>
      <c r="I30" s="161"/>
      <c r="J30" s="448">
        <f t="shared" si="18"/>
        <v>0</v>
      </c>
      <c r="K30" s="476">
        <f>'[2]Proj#8'!$H33</f>
        <v>0</v>
      </c>
      <c r="L30" s="161"/>
      <c r="M30" s="444">
        <f t="shared" si="19"/>
        <v>0</v>
      </c>
      <c r="N30" s="404">
        <f t="shared" ref="N30:O39" si="40">+E30+H30+K30</f>
        <v>0</v>
      </c>
      <c r="O30" s="161">
        <f t="shared" si="40"/>
        <v>0</v>
      </c>
      <c r="P30" s="403">
        <f t="shared" si="20"/>
        <v>0</v>
      </c>
      <c r="Q30" s="168">
        <f>'[2]Proj#8'!$I33</f>
        <v>0</v>
      </c>
      <c r="R30" s="161"/>
      <c r="S30" s="448">
        <f t="shared" si="21"/>
        <v>0</v>
      </c>
      <c r="T30" s="161">
        <f>'[2]Proj#8'!$J33</f>
        <v>0</v>
      </c>
      <c r="U30" s="161"/>
      <c r="V30" s="448">
        <f t="shared" si="22"/>
        <v>0</v>
      </c>
      <c r="W30" s="161">
        <f>'[2]Proj#8'!$K33</f>
        <v>0</v>
      </c>
      <c r="X30" s="161"/>
      <c r="Y30" s="444">
        <f t="shared" si="23"/>
        <v>0</v>
      </c>
      <c r="Z30" s="168">
        <f t="shared" ref="Z30:AA39" si="41">+Q30+T30+W30</f>
        <v>0</v>
      </c>
      <c r="AA30" s="161">
        <f t="shared" si="41"/>
        <v>0</v>
      </c>
      <c r="AB30" s="403">
        <f t="shared" si="24"/>
        <v>0</v>
      </c>
      <c r="AC30" s="404">
        <f t="shared" ref="AC30:AD39" si="42">+E30+H30+K30+Q30+T30+W30</f>
        <v>0</v>
      </c>
      <c r="AD30" s="161">
        <f t="shared" si="42"/>
        <v>0</v>
      </c>
      <c r="AE30" s="403">
        <f t="shared" si="25"/>
        <v>0</v>
      </c>
      <c r="AF30" s="161">
        <f>'[2]Proj#8'!$L33</f>
        <v>0</v>
      </c>
      <c r="AG30" s="161"/>
      <c r="AH30" s="462">
        <f t="shared" si="26"/>
        <v>0</v>
      </c>
      <c r="AI30" s="161">
        <f>'[2]Proj#8'!$M33</f>
        <v>0</v>
      </c>
      <c r="AJ30" s="161"/>
      <c r="AK30" s="462">
        <f t="shared" si="27"/>
        <v>0</v>
      </c>
      <c r="AL30" s="161">
        <f>'[2]Proj#8'!$N33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'[2]Proj#8'!$O33</f>
        <v>0</v>
      </c>
      <c r="AS30" s="161"/>
      <c r="AT30" s="462">
        <f t="shared" si="30"/>
        <v>0</v>
      </c>
      <c r="AU30" s="161">
        <f>'[2]Proj#8'!$P33</f>
        <v>0</v>
      </c>
      <c r="AV30" s="161"/>
      <c r="AW30" s="448">
        <f t="shared" si="31"/>
        <v>0</v>
      </c>
      <c r="AX30" s="161">
        <f>'[2]Proj#8'!$Q33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VLOOKUP($B30,Test!$A$133:$I$186,4,0)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'[2]Proj#8'!$F34</f>
        <v>0</v>
      </c>
      <c r="F31" s="161"/>
      <c r="G31" s="448">
        <f t="shared" si="17"/>
        <v>0</v>
      </c>
      <c r="H31" s="476">
        <f>'[2]Proj#8'!$G34</f>
        <v>0</v>
      </c>
      <c r="I31" s="161"/>
      <c r="J31" s="448">
        <f t="shared" si="18"/>
        <v>0</v>
      </c>
      <c r="K31" s="476">
        <f>'[2]Proj#8'!$H34</f>
        <v>0</v>
      </c>
      <c r="L31" s="161"/>
      <c r="M31" s="444">
        <f t="shared" si="19"/>
        <v>0</v>
      </c>
      <c r="N31" s="404">
        <f t="shared" si="40"/>
        <v>0</v>
      </c>
      <c r="O31" s="161">
        <f t="shared" si="40"/>
        <v>0</v>
      </c>
      <c r="P31" s="403">
        <f t="shared" si="20"/>
        <v>0</v>
      </c>
      <c r="Q31" s="168">
        <f>'[2]Proj#8'!$I34</f>
        <v>0</v>
      </c>
      <c r="R31" s="161"/>
      <c r="S31" s="448">
        <f t="shared" si="21"/>
        <v>0</v>
      </c>
      <c r="T31" s="161">
        <f>'[2]Proj#8'!$J34</f>
        <v>0</v>
      </c>
      <c r="U31" s="161"/>
      <c r="V31" s="448">
        <f t="shared" si="22"/>
        <v>0</v>
      </c>
      <c r="W31" s="161">
        <f>'[2]Proj#8'!$K34</f>
        <v>0</v>
      </c>
      <c r="X31" s="161"/>
      <c r="Y31" s="444">
        <f t="shared" si="23"/>
        <v>0</v>
      </c>
      <c r="Z31" s="168">
        <f t="shared" si="41"/>
        <v>0</v>
      </c>
      <c r="AA31" s="161">
        <f t="shared" si="41"/>
        <v>0</v>
      </c>
      <c r="AB31" s="403">
        <f t="shared" si="24"/>
        <v>0</v>
      </c>
      <c r="AC31" s="404">
        <f t="shared" si="42"/>
        <v>0</v>
      </c>
      <c r="AD31" s="161">
        <f t="shared" si="42"/>
        <v>0</v>
      </c>
      <c r="AE31" s="403">
        <f t="shared" si="25"/>
        <v>0</v>
      </c>
      <c r="AF31" s="161">
        <f>'[2]Proj#8'!$L34</f>
        <v>0</v>
      </c>
      <c r="AG31" s="161"/>
      <c r="AH31" s="462">
        <f t="shared" si="26"/>
        <v>0</v>
      </c>
      <c r="AI31" s="161">
        <f>'[2]Proj#8'!$M34</f>
        <v>0</v>
      </c>
      <c r="AJ31" s="161"/>
      <c r="AK31" s="462">
        <f t="shared" si="27"/>
        <v>0</v>
      </c>
      <c r="AL31" s="161">
        <f>'[2]Proj#8'!$N34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'[2]Proj#8'!$O34</f>
        <v>0</v>
      </c>
      <c r="AS31" s="161"/>
      <c r="AT31" s="462">
        <f t="shared" si="30"/>
        <v>0</v>
      </c>
      <c r="AU31" s="161">
        <f>'[2]Proj#8'!$P34</f>
        <v>0</v>
      </c>
      <c r="AV31" s="161"/>
      <c r="AW31" s="448">
        <f t="shared" si="31"/>
        <v>0</v>
      </c>
      <c r="AX31" s="161">
        <f>'[2]Proj#8'!$Q34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VLOOKUP($B31,Test!$A$133:$I$186,4,0)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'[2]Proj#8'!$F35</f>
        <v>0</v>
      </c>
      <c r="F32" s="161"/>
      <c r="G32" s="448">
        <f t="shared" si="17"/>
        <v>0</v>
      </c>
      <c r="H32" s="476">
        <f>'[2]Proj#8'!$G35</f>
        <v>0</v>
      </c>
      <c r="I32" s="161"/>
      <c r="J32" s="448">
        <f t="shared" si="18"/>
        <v>0</v>
      </c>
      <c r="K32" s="476">
        <f>'[2]Proj#8'!$H35</f>
        <v>0</v>
      </c>
      <c r="L32" s="161"/>
      <c r="M32" s="444">
        <f t="shared" si="19"/>
        <v>0</v>
      </c>
      <c r="N32" s="404">
        <f t="shared" si="40"/>
        <v>0</v>
      </c>
      <c r="O32" s="161">
        <f t="shared" si="40"/>
        <v>0</v>
      </c>
      <c r="P32" s="403">
        <f t="shared" si="20"/>
        <v>0</v>
      </c>
      <c r="Q32" s="168">
        <f>'[2]Proj#8'!$I35</f>
        <v>0</v>
      </c>
      <c r="R32" s="161"/>
      <c r="S32" s="448">
        <f t="shared" si="21"/>
        <v>0</v>
      </c>
      <c r="T32" s="161">
        <f>'[2]Proj#8'!$J35</f>
        <v>0</v>
      </c>
      <c r="U32" s="161"/>
      <c r="V32" s="448">
        <f t="shared" si="22"/>
        <v>0</v>
      </c>
      <c r="W32" s="161">
        <f>'[2]Proj#8'!$K35</f>
        <v>0</v>
      </c>
      <c r="X32" s="161"/>
      <c r="Y32" s="444">
        <f t="shared" si="23"/>
        <v>0</v>
      </c>
      <c r="Z32" s="168">
        <f t="shared" si="41"/>
        <v>0</v>
      </c>
      <c r="AA32" s="161">
        <f t="shared" si="41"/>
        <v>0</v>
      </c>
      <c r="AB32" s="403">
        <f t="shared" si="24"/>
        <v>0</v>
      </c>
      <c r="AC32" s="404">
        <f t="shared" si="42"/>
        <v>0</v>
      </c>
      <c r="AD32" s="161">
        <f t="shared" si="42"/>
        <v>0</v>
      </c>
      <c r="AE32" s="403">
        <f t="shared" si="25"/>
        <v>0</v>
      </c>
      <c r="AF32" s="161">
        <f>'[2]Proj#8'!$L35</f>
        <v>0</v>
      </c>
      <c r="AG32" s="161"/>
      <c r="AH32" s="462">
        <f t="shared" si="26"/>
        <v>0</v>
      </c>
      <c r="AI32" s="161">
        <f>'[2]Proj#8'!$M35</f>
        <v>0</v>
      </c>
      <c r="AJ32" s="161"/>
      <c r="AK32" s="462">
        <f t="shared" si="27"/>
        <v>0</v>
      </c>
      <c r="AL32" s="161">
        <f>'[2]Proj#8'!$N35</f>
        <v>0</v>
      </c>
      <c r="AM32" s="161"/>
      <c r="AN32" s="444">
        <f t="shared" si="28"/>
        <v>0</v>
      </c>
      <c r="AO32" s="404">
        <f t="shared" si="10"/>
        <v>0</v>
      </c>
      <c r="AP32" s="161">
        <f t="shared" si="10"/>
        <v>0</v>
      </c>
      <c r="AQ32" s="403">
        <f t="shared" si="29"/>
        <v>0</v>
      </c>
      <c r="AR32" s="161">
        <f>'[2]Proj#8'!$O35</f>
        <v>0</v>
      </c>
      <c r="AS32" s="161"/>
      <c r="AT32" s="462">
        <f t="shared" si="30"/>
        <v>0</v>
      </c>
      <c r="AU32" s="161">
        <f>'[2]Proj#8'!$P35</f>
        <v>0</v>
      </c>
      <c r="AV32" s="161"/>
      <c r="AW32" s="448">
        <f t="shared" si="31"/>
        <v>0</v>
      </c>
      <c r="AX32" s="161">
        <f>'[2]Proj#8'!$Q35</f>
        <v>0</v>
      </c>
      <c r="AY32" s="161"/>
      <c r="AZ32" s="444">
        <f t="shared" si="32"/>
        <v>0</v>
      </c>
      <c r="BA32" s="496">
        <f t="shared" si="11"/>
        <v>0</v>
      </c>
      <c r="BB32" s="492">
        <f t="shared" si="12"/>
        <v>0</v>
      </c>
      <c r="BC32" s="364">
        <f t="shared" si="33"/>
        <v>0</v>
      </c>
      <c r="BD32" s="371">
        <f t="shared" si="13"/>
        <v>0</v>
      </c>
      <c r="BE32" s="372">
        <f t="shared" si="14"/>
        <v>0</v>
      </c>
      <c r="BF32" s="372">
        <f t="shared" si="34"/>
        <v>0</v>
      </c>
      <c r="BG32" s="371">
        <f t="shared" si="15"/>
        <v>0</v>
      </c>
      <c r="BH32" s="372">
        <f t="shared" si="16"/>
        <v>0</v>
      </c>
      <c r="BI32" s="372">
        <f t="shared" si="35"/>
        <v>0</v>
      </c>
      <c r="BJ32" s="436"/>
      <c r="BK32" s="160">
        <f>VLOOKUP($B32,Test!$A$133:$I$186,4,0)</f>
        <v>0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'[2]Proj#8'!$F36</f>
        <v>0</v>
      </c>
      <c r="F33" s="161"/>
      <c r="G33" s="448">
        <f t="shared" si="17"/>
        <v>0</v>
      </c>
      <c r="H33" s="476">
        <f>'[2]Proj#8'!$G36</f>
        <v>0</v>
      </c>
      <c r="I33" s="161"/>
      <c r="J33" s="448">
        <f t="shared" si="18"/>
        <v>0</v>
      </c>
      <c r="K33" s="476">
        <f>'[2]Proj#8'!$H36</f>
        <v>0</v>
      </c>
      <c r="L33" s="161"/>
      <c r="M33" s="444">
        <f t="shared" si="19"/>
        <v>0</v>
      </c>
      <c r="N33" s="404">
        <f t="shared" si="40"/>
        <v>0</v>
      </c>
      <c r="O33" s="161">
        <f t="shared" si="40"/>
        <v>0</v>
      </c>
      <c r="P33" s="403">
        <f t="shared" si="20"/>
        <v>0</v>
      </c>
      <c r="Q33" s="168">
        <f>'[2]Proj#8'!$I36</f>
        <v>0</v>
      </c>
      <c r="R33" s="161"/>
      <c r="S33" s="448">
        <f t="shared" si="21"/>
        <v>0</v>
      </c>
      <c r="T33" s="161">
        <f>'[2]Proj#8'!$J36</f>
        <v>0</v>
      </c>
      <c r="U33" s="161"/>
      <c r="V33" s="448">
        <f t="shared" si="22"/>
        <v>0</v>
      </c>
      <c r="W33" s="161">
        <f>'[2]Proj#8'!$K36</f>
        <v>0</v>
      </c>
      <c r="X33" s="161"/>
      <c r="Y33" s="444">
        <f t="shared" si="23"/>
        <v>0</v>
      </c>
      <c r="Z33" s="168">
        <f t="shared" si="41"/>
        <v>0</v>
      </c>
      <c r="AA33" s="161">
        <f t="shared" si="41"/>
        <v>0</v>
      </c>
      <c r="AB33" s="403">
        <f t="shared" si="24"/>
        <v>0</v>
      </c>
      <c r="AC33" s="404">
        <f t="shared" si="42"/>
        <v>0</v>
      </c>
      <c r="AD33" s="161">
        <f t="shared" si="42"/>
        <v>0</v>
      </c>
      <c r="AE33" s="403">
        <f t="shared" si="25"/>
        <v>0</v>
      </c>
      <c r="AF33" s="161">
        <f>'[2]Proj#8'!$L36</f>
        <v>0</v>
      </c>
      <c r="AG33" s="161"/>
      <c r="AH33" s="462">
        <f t="shared" si="26"/>
        <v>0</v>
      </c>
      <c r="AI33" s="161">
        <f>'[2]Proj#8'!$M36</f>
        <v>0</v>
      </c>
      <c r="AJ33" s="161"/>
      <c r="AK33" s="462">
        <f t="shared" si="27"/>
        <v>0</v>
      </c>
      <c r="AL33" s="161">
        <f>'[2]Proj#8'!$N36</f>
        <v>0</v>
      </c>
      <c r="AM33" s="161"/>
      <c r="AN33" s="444">
        <f t="shared" si="28"/>
        <v>0</v>
      </c>
      <c r="AO33" s="404">
        <f t="shared" si="10"/>
        <v>0</v>
      </c>
      <c r="AP33" s="161">
        <f t="shared" si="10"/>
        <v>0</v>
      </c>
      <c r="AQ33" s="403">
        <f t="shared" si="29"/>
        <v>0</v>
      </c>
      <c r="AR33" s="161">
        <f>'[2]Proj#8'!$O36</f>
        <v>0</v>
      </c>
      <c r="AS33" s="161"/>
      <c r="AT33" s="462">
        <f t="shared" si="30"/>
        <v>0</v>
      </c>
      <c r="AU33" s="161">
        <f>'[2]Proj#8'!$P36</f>
        <v>0</v>
      </c>
      <c r="AV33" s="161"/>
      <c r="AW33" s="448">
        <f t="shared" si="31"/>
        <v>0</v>
      </c>
      <c r="AX33" s="161">
        <f>'[2]Proj#8'!$Q36</f>
        <v>0</v>
      </c>
      <c r="AY33" s="161"/>
      <c r="AZ33" s="444">
        <f t="shared" si="32"/>
        <v>0</v>
      </c>
      <c r="BA33" s="496">
        <f t="shared" si="11"/>
        <v>0</v>
      </c>
      <c r="BB33" s="492">
        <f t="shared" si="12"/>
        <v>0</v>
      </c>
      <c r="BC33" s="364">
        <f t="shared" si="33"/>
        <v>0</v>
      </c>
      <c r="BD33" s="371">
        <f t="shared" si="13"/>
        <v>0</v>
      </c>
      <c r="BE33" s="372">
        <f t="shared" si="14"/>
        <v>0</v>
      </c>
      <c r="BF33" s="372">
        <f t="shared" si="34"/>
        <v>0</v>
      </c>
      <c r="BG33" s="371">
        <f t="shared" si="15"/>
        <v>0</v>
      </c>
      <c r="BH33" s="372">
        <f t="shared" si="16"/>
        <v>0</v>
      </c>
      <c r="BI33" s="372">
        <f t="shared" si="35"/>
        <v>0</v>
      </c>
      <c r="BJ33" s="436"/>
      <c r="BK33" s="160">
        <f>VLOOKUP($B33,Test!$A$133:$I$186,4,0)</f>
        <v>0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'[2]Proj#8'!$F37</f>
        <v>0</v>
      </c>
      <c r="F34" s="161"/>
      <c r="G34" s="448">
        <f t="shared" si="17"/>
        <v>0</v>
      </c>
      <c r="H34" s="476">
        <f>'[2]Proj#8'!$G37</f>
        <v>0</v>
      </c>
      <c r="I34" s="161"/>
      <c r="J34" s="448">
        <f t="shared" si="18"/>
        <v>0</v>
      </c>
      <c r="K34" s="476">
        <f>'[2]Proj#8'!$H37</f>
        <v>0</v>
      </c>
      <c r="L34" s="161"/>
      <c r="M34" s="444">
        <f t="shared" si="19"/>
        <v>0</v>
      </c>
      <c r="N34" s="404">
        <f t="shared" si="40"/>
        <v>0</v>
      </c>
      <c r="O34" s="161">
        <f t="shared" si="40"/>
        <v>0</v>
      </c>
      <c r="P34" s="403">
        <f t="shared" si="20"/>
        <v>0</v>
      </c>
      <c r="Q34" s="168">
        <f>'[2]Proj#8'!$I37</f>
        <v>0</v>
      </c>
      <c r="R34" s="161"/>
      <c r="S34" s="448">
        <f t="shared" si="21"/>
        <v>0</v>
      </c>
      <c r="T34" s="161">
        <f>'[2]Proj#8'!$J37</f>
        <v>0</v>
      </c>
      <c r="U34" s="161"/>
      <c r="V34" s="448">
        <f t="shared" si="22"/>
        <v>0</v>
      </c>
      <c r="W34" s="161">
        <f>'[2]Proj#8'!$K37</f>
        <v>0</v>
      </c>
      <c r="X34" s="161"/>
      <c r="Y34" s="444">
        <f t="shared" si="23"/>
        <v>0</v>
      </c>
      <c r="Z34" s="168">
        <f t="shared" si="41"/>
        <v>0</v>
      </c>
      <c r="AA34" s="161">
        <f t="shared" si="41"/>
        <v>0</v>
      </c>
      <c r="AB34" s="403">
        <f t="shared" si="24"/>
        <v>0</v>
      </c>
      <c r="AC34" s="404">
        <f t="shared" si="42"/>
        <v>0</v>
      </c>
      <c r="AD34" s="161">
        <f t="shared" si="42"/>
        <v>0</v>
      </c>
      <c r="AE34" s="403">
        <f t="shared" si="25"/>
        <v>0</v>
      </c>
      <c r="AF34" s="161">
        <f>'[2]Proj#8'!$L37</f>
        <v>0</v>
      </c>
      <c r="AG34" s="161"/>
      <c r="AH34" s="462">
        <f t="shared" si="26"/>
        <v>0</v>
      </c>
      <c r="AI34" s="161">
        <f>'[2]Proj#8'!$M37</f>
        <v>0</v>
      </c>
      <c r="AJ34" s="161"/>
      <c r="AK34" s="462">
        <f t="shared" si="27"/>
        <v>0</v>
      </c>
      <c r="AL34" s="161">
        <f>'[2]Proj#8'!$N37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'[2]Proj#8'!$O37</f>
        <v>0</v>
      </c>
      <c r="AS34" s="161"/>
      <c r="AT34" s="462">
        <f t="shared" si="30"/>
        <v>0</v>
      </c>
      <c r="AU34" s="161">
        <f>'[2]Proj#8'!$P37</f>
        <v>0</v>
      </c>
      <c r="AV34" s="161"/>
      <c r="AW34" s="448">
        <f t="shared" si="31"/>
        <v>0</v>
      </c>
      <c r="AX34" s="161">
        <f>'[2]Proj#8'!$Q37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VLOOKUP($B34,Test!$A$133:$I$186,4,0)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'[2]Proj#8'!$F38</f>
        <v>0</v>
      </c>
      <c r="F35" s="161"/>
      <c r="G35" s="448">
        <f t="shared" si="17"/>
        <v>0</v>
      </c>
      <c r="H35" s="476">
        <f>'[2]Proj#8'!$G38</f>
        <v>0</v>
      </c>
      <c r="I35" s="161"/>
      <c r="J35" s="448">
        <f t="shared" si="18"/>
        <v>0</v>
      </c>
      <c r="K35" s="476">
        <f>'[2]Proj#8'!$H38</f>
        <v>0</v>
      </c>
      <c r="L35" s="161"/>
      <c r="M35" s="444">
        <f t="shared" si="19"/>
        <v>0</v>
      </c>
      <c r="N35" s="404">
        <f t="shared" si="40"/>
        <v>0</v>
      </c>
      <c r="O35" s="161">
        <f t="shared" si="40"/>
        <v>0</v>
      </c>
      <c r="P35" s="403">
        <f t="shared" si="20"/>
        <v>0</v>
      </c>
      <c r="Q35" s="168">
        <f>'[2]Proj#8'!$I38</f>
        <v>0</v>
      </c>
      <c r="R35" s="161"/>
      <c r="S35" s="448">
        <f t="shared" si="21"/>
        <v>0</v>
      </c>
      <c r="T35" s="161">
        <f>'[2]Proj#8'!$J38</f>
        <v>0</v>
      </c>
      <c r="U35" s="161"/>
      <c r="V35" s="448">
        <f t="shared" si="22"/>
        <v>0</v>
      </c>
      <c r="W35" s="161">
        <f>'[2]Proj#8'!$K38</f>
        <v>0</v>
      </c>
      <c r="X35" s="161"/>
      <c r="Y35" s="444">
        <f t="shared" si="23"/>
        <v>0</v>
      </c>
      <c r="Z35" s="168">
        <f t="shared" si="41"/>
        <v>0</v>
      </c>
      <c r="AA35" s="161">
        <f t="shared" si="41"/>
        <v>0</v>
      </c>
      <c r="AB35" s="403">
        <f t="shared" si="24"/>
        <v>0</v>
      </c>
      <c r="AC35" s="404">
        <f t="shared" si="42"/>
        <v>0</v>
      </c>
      <c r="AD35" s="161">
        <f t="shared" si="42"/>
        <v>0</v>
      </c>
      <c r="AE35" s="403">
        <f t="shared" si="25"/>
        <v>0</v>
      </c>
      <c r="AF35" s="161">
        <f>'[2]Proj#8'!$L38</f>
        <v>0</v>
      </c>
      <c r="AG35" s="161"/>
      <c r="AH35" s="462">
        <f t="shared" si="26"/>
        <v>0</v>
      </c>
      <c r="AI35" s="161">
        <f>'[2]Proj#8'!$M38</f>
        <v>0</v>
      </c>
      <c r="AJ35" s="161"/>
      <c r="AK35" s="462">
        <f t="shared" si="27"/>
        <v>0</v>
      </c>
      <c r="AL35" s="161">
        <f>'[2]Proj#8'!$N38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'[2]Proj#8'!$O38</f>
        <v>0</v>
      </c>
      <c r="AS35" s="161"/>
      <c r="AT35" s="462">
        <f t="shared" si="30"/>
        <v>0</v>
      </c>
      <c r="AU35" s="161">
        <f>'[2]Proj#8'!$P38</f>
        <v>0</v>
      </c>
      <c r="AV35" s="161"/>
      <c r="AW35" s="448">
        <f t="shared" si="31"/>
        <v>0</v>
      </c>
      <c r="AX35" s="161">
        <f>'[2]Proj#8'!$Q38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VLOOKUP($B35,Test!$A$133:$I$186,4,0)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'[2]Proj#8'!$F39</f>
        <v>0</v>
      </c>
      <c r="F36" s="161"/>
      <c r="G36" s="448">
        <f t="shared" si="17"/>
        <v>0</v>
      </c>
      <c r="H36" s="476">
        <f>'[2]Proj#8'!$G39</f>
        <v>0</v>
      </c>
      <c r="I36" s="161"/>
      <c r="J36" s="448">
        <f t="shared" si="18"/>
        <v>0</v>
      </c>
      <c r="K36" s="476">
        <f>'[2]Proj#8'!$H39</f>
        <v>0</v>
      </c>
      <c r="L36" s="161"/>
      <c r="M36" s="444">
        <f t="shared" si="19"/>
        <v>0</v>
      </c>
      <c r="N36" s="404">
        <f t="shared" si="40"/>
        <v>0</v>
      </c>
      <c r="O36" s="161">
        <f t="shared" si="40"/>
        <v>0</v>
      </c>
      <c r="P36" s="403">
        <f t="shared" si="20"/>
        <v>0</v>
      </c>
      <c r="Q36" s="168">
        <f>'[2]Proj#8'!$I39</f>
        <v>0</v>
      </c>
      <c r="R36" s="161"/>
      <c r="S36" s="448">
        <f t="shared" si="21"/>
        <v>0</v>
      </c>
      <c r="T36" s="161">
        <f>'[2]Proj#8'!$J39</f>
        <v>0</v>
      </c>
      <c r="U36" s="161"/>
      <c r="V36" s="448">
        <f t="shared" si="22"/>
        <v>0</v>
      </c>
      <c r="W36" s="161">
        <f>'[2]Proj#8'!$K39</f>
        <v>0</v>
      </c>
      <c r="X36" s="161"/>
      <c r="Y36" s="444">
        <f t="shared" si="23"/>
        <v>0</v>
      </c>
      <c r="Z36" s="168">
        <f t="shared" si="41"/>
        <v>0</v>
      </c>
      <c r="AA36" s="161">
        <f t="shared" si="41"/>
        <v>0</v>
      </c>
      <c r="AB36" s="403">
        <f t="shared" si="24"/>
        <v>0</v>
      </c>
      <c r="AC36" s="404">
        <f t="shared" si="42"/>
        <v>0</v>
      </c>
      <c r="AD36" s="161">
        <f t="shared" si="42"/>
        <v>0</v>
      </c>
      <c r="AE36" s="403">
        <f t="shared" si="25"/>
        <v>0</v>
      </c>
      <c r="AF36" s="161">
        <f>'[2]Proj#8'!$L39</f>
        <v>0</v>
      </c>
      <c r="AG36" s="161"/>
      <c r="AH36" s="462">
        <f t="shared" si="26"/>
        <v>0</v>
      </c>
      <c r="AI36" s="161">
        <f>'[2]Proj#8'!$M39</f>
        <v>0</v>
      </c>
      <c r="AJ36" s="161"/>
      <c r="AK36" s="462">
        <f t="shared" si="27"/>
        <v>0</v>
      </c>
      <c r="AL36" s="161">
        <f>'[2]Proj#8'!$N39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'[2]Proj#8'!$O39</f>
        <v>0</v>
      </c>
      <c r="AS36" s="161"/>
      <c r="AT36" s="462">
        <f t="shared" si="30"/>
        <v>0</v>
      </c>
      <c r="AU36" s="161">
        <f>'[2]Proj#8'!$P39</f>
        <v>0</v>
      </c>
      <c r="AV36" s="161"/>
      <c r="AW36" s="448">
        <f t="shared" si="31"/>
        <v>0</v>
      </c>
      <c r="AX36" s="161">
        <f>'[2]Proj#8'!$Q39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VLOOKUP($B36,Test!$A$133:$I$186,4,0)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'[2]Proj#8'!$F40</f>
        <v>0</v>
      </c>
      <c r="F37" s="161"/>
      <c r="G37" s="448">
        <f t="shared" si="17"/>
        <v>0</v>
      </c>
      <c r="H37" s="476">
        <f>'[2]Proj#8'!$G40</f>
        <v>0</v>
      </c>
      <c r="I37" s="161"/>
      <c r="J37" s="448">
        <f t="shared" si="18"/>
        <v>0</v>
      </c>
      <c r="K37" s="476">
        <f>'[2]Proj#8'!$H40</f>
        <v>0</v>
      </c>
      <c r="L37" s="161"/>
      <c r="M37" s="444">
        <f t="shared" si="19"/>
        <v>0</v>
      </c>
      <c r="N37" s="404">
        <f t="shared" si="40"/>
        <v>0</v>
      </c>
      <c r="O37" s="161">
        <f t="shared" si="40"/>
        <v>0</v>
      </c>
      <c r="P37" s="403">
        <f t="shared" si="20"/>
        <v>0</v>
      </c>
      <c r="Q37" s="168">
        <f>'[2]Proj#8'!$I40</f>
        <v>0</v>
      </c>
      <c r="R37" s="161"/>
      <c r="S37" s="448">
        <f t="shared" si="21"/>
        <v>0</v>
      </c>
      <c r="T37" s="161">
        <f>'[2]Proj#8'!$J40</f>
        <v>0</v>
      </c>
      <c r="U37" s="161"/>
      <c r="V37" s="448">
        <f t="shared" si="22"/>
        <v>0</v>
      </c>
      <c r="W37" s="161">
        <f>'[2]Proj#8'!$K40</f>
        <v>0</v>
      </c>
      <c r="X37" s="161"/>
      <c r="Y37" s="444">
        <f t="shared" si="23"/>
        <v>0</v>
      </c>
      <c r="Z37" s="168">
        <f t="shared" si="41"/>
        <v>0</v>
      </c>
      <c r="AA37" s="161">
        <f t="shared" si="41"/>
        <v>0</v>
      </c>
      <c r="AB37" s="403">
        <f t="shared" si="24"/>
        <v>0</v>
      </c>
      <c r="AC37" s="404">
        <f t="shared" si="42"/>
        <v>0</v>
      </c>
      <c r="AD37" s="161">
        <f t="shared" si="42"/>
        <v>0</v>
      </c>
      <c r="AE37" s="403">
        <f t="shared" si="25"/>
        <v>0</v>
      </c>
      <c r="AF37" s="161">
        <f>'[2]Proj#8'!$L40</f>
        <v>0</v>
      </c>
      <c r="AG37" s="161"/>
      <c r="AH37" s="462">
        <f t="shared" si="26"/>
        <v>0</v>
      </c>
      <c r="AI37" s="161">
        <f>'[2]Proj#8'!$M40</f>
        <v>0</v>
      </c>
      <c r="AJ37" s="161"/>
      <c r="AK37" s="462">
        <f t="shared" si="27"/>
        <v>0</v>
      </c>
      <c r="AL37" s="161">
        <f>'[2]Proj#8'!$N40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'[2]Proj#8'!$O40</f>
        <v>0</v>
      </c>
      <c r="AS37" s="161"/>
      <c r="AT37" s="462">
        <f t="shared" si="30"/>
        <v>0</v>
      </c>
      <c r="AU37" s="161">
        <f>'[2]Proj#8'!$P40</f>
        <v>0</v>
      </c>
      <c r="AV37" s="161"/>
      <c r="AW37" s="448">
        <f t="shared" si="31"/>
        <v>0</v>
      </c>
      <c r="AX37" s="161">
        <f>'[2]Proj#8'!$Q40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VLOOKUP($B37,Test!$A$133:$I$186,4,0)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'[2]Proj#8'!$F41</f>
        <v>0</v>
      </c>
      <c r="F38" s="161"/>
      <c r="G38" s="448">
        <f t="shared" si="17"/>
        <v>0</v>
      </c>
      <c r="H38" s="476">
        <f>'[2]Proj#8'!$G41</f>
        <v>0</v>
      </c>
      <c r="I38" s="161"/>
      <c r="J38" s="448">
        <f t="shared" si="18"/>
        <v>0</v>
      </c>
      <c r="K38" s="476">
        <f>'[2]Proj#8'!$H41</f>
        <v>0</v>
      </c>
      <c r="L38" s="161"/>
      <c r="M38" s="444">
        <f t="shared" si="19"/>
        <v>0</v>
      </c>
      <c r="N38" s="404">
        <f t="shared" si="40"/>
        <v>0</v>
      </c>
      <c r="O38" s="161">
        <f t="shared" si="40"/>
        <v>0</v>
      </c>
      <c r="P38" s="403">
        <f t="shared" si="20"/>
        <v>0</v>
      </c>
      <c r="Q38" s="168">
        <f>'[2]Proj#8'!$I41</f>
        <v>0</v>
      </c>
      <c r="R38" s="161"/>
      <c r="S38" s="448">
        <f t="shared" si="21"/>
        <v>0</v>
      </c>
      <c r="T38" s="161">
        <f>'[2]Proj#8'!$J41</f>
        <v>0</v>
      </c>
      <c r="U38" s="161"/>
      <c r="V38" s="448">
        <f t="shared" si="22"/>
        <v>0</v>
      </c>
      <c r="W38" s="161">
        <f>'[2]Proj#8'!$K41</f>
        <v>0</v>
      </c>
      <c r="X38" s="161"/>
      <c r="Y38" s="444">
        <f t="shared" si="23"/>
        <v>0</v>
      </c>
      <c r="Z38" s="168">
        <f t="shared" si="41"/>
        <v>0</v>
      </c>
      <c r="AA38" s="161">
        <f t="shared" si="41"/>
        <v>0</v>
      </c>
      <c r="AB38" s="403">
        <f t="shared" si="24"/>
        <v>0</v>
      </c>
      <c r="AC38" s="404">
        <f t="shared" si="42"/>
        <v>0</v>
      </c>
      <c r="AD38" s="161">
        <f t="shared" si="42"/>
        <v>0</v>
      </c>
      <c r="AE38" s="403">
        <f t="shared" si="25"/>
        <v>0</v>
      </c>
      <c r="AF38" s="161">
        <f>'[2]Proj#8'!$L41</f>
        <v>0</v>
      </c>
      <c r="AG38" s="161"/>
      <c r="AH38" s="462">
        <f t="shared" si="26"/>
        <v>0</v>
      </c>
      <c r="AI38" s="161">
        <f>'[2]Proj#8'!$M41</f>
        <v>0</v>
      </c>
      <c r="AJ38" s="161"/>
      <c r="AK38" s="462">
        <f t="shared" si="27"/>
        <v>0</v>
      </c>
      <c r="AL38" s="161">
        <f>'[2]Proj#8'!$N41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'[2]Proj#8'!$O41</f>
        <v>0</v>
      </c>
      <c r="AS38" s="161"/>
      <c r="AT38" s="462">
        <f t="shared" si="30"/>
        <v>0</v>
      </c>
      <c r="AU38" s="161">
        <f>'[2]Proj#8'!$P41</f>
        <v>0</v>
      </c>
      <c r="AV38" s="161"/>
      <c r="AW38" s="448">
        <f t="shared" si="31"/>
        <v>0</v>
      </c>
      <c r="AX38" s="161">
        <f>'[2]Proj#8'!$Q41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VLOOKUP($B38,Test!$A$133:$I$186,4,0)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'[2]Proj#8'!$F42</f>
        <v>0</v>
      </c>
      <c r="F39" s="161"/>
      <c r="G39" s="448">
        <f t="shared" si="17"/>
        <v>0</v>
      </c>
      <c r="H39" s="476">
        <f>'[2]Proj#8'!$G42</f>
        <v>0</v>
      </c>
      <c r="I39" s="161"/>
      <c r="J39" s="448">
        <f t="shared" si="18"/>
        <v>0</v>
      </c>
      <c r="K39" s="476">
        <f>'[2]Proj#8'!$H42</f>
        <v>0</v>
      </c>
      <c r="L39" s="161"/>
      <c r="M39" s="444">
        <f t="shared" si="19"/>
        <v>0</v>
      </c>
      <c r="N39" s="404">
        <f t="shared" si="40"/>
        <v>0</v>
      </c>
      <c r="O39" s="161">
        <f t="shared" si="40"/>
        <v>0</v>
      </c>
      <c r="P39" s="403">
        <f t="shared" si="20"/>
        <v>0</v>
      </c>
      <c r="Q39" s="168">
        <f>'[2]Proj#8'!$I42</f>
        <v>0</v>
      </c>
      <c r="R39" s="161"/>
      <c r="S39" s="448">
        <f t="shared" si="21"/>
        <v>0</v>
      </c>
      <c r="T39" s="161">
        <f>'[2]Proj#8'!$J42</f>
        <v>0</v>
      </c>
      <c r="U39" s="161"/>
      <c r="V39" s="448">
        <f t="shared" si="22"/>
        <v>0</v>
      </c>
      <c r="W39" s="161">
        <f>'[2]Proj#8'!$K42</f>
        <v>0</v>
      </c>
      <c r="X39" s="161"/>
      <c r="Y39" s="444">
        <f t="shared" si="23"/>
        <v>0</v>
      </c>
      <c r="Z39" s="168">
        <f t="shared" si="41"/>
        <v>0</v>
      </c>
      <c r="AA39" s="161">
        <f t="shared" si="41"/>
        <v>0</v>
      </c>
      <c r="AB39" s="403">
        <f t="shared" si="24"/>
        <v>0</v>
      </c>
      <c r="AC39" s="404">
        <f t="shared" si="42"/>
        <v>0</v>
      </c>
      <c r="AD39" s="161">
        <f t="shared" si="42"/>
        <v>0</v>
      </c>
      <c r="AE39" s="403">
        <f t="shared" si="25"/>
        <v>0</v>
      </c>
      <c r="AF39" s="161">
        <f>'[2]Proj#8'!$L42</f>
        <v>0</v>
      </c>
      <c r="AG39" s="161"/>
      <c r="AH39" s="462">
        <f t="shared" si="26"/>
        <v>0</v>
      </c>
      <c r="AI39" s="161">
        <f>'[2]Proj#8'!$M42</f>
        <v>0</v>
      </c>
      <c r="AJ39" s="161"/>
      <c r="AK39" s="462">
        <f t="shared" si="27"/>
        <v>0</v>
      </c>
      <c r="AL39" s="161">
        <f>'[2]Proj#8'!$N42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'[2]Proj#8'!$O42</f>
        <v>0</v>
      </c>
      <c r="AS39" s="161"/>
      <c r="AT39" s="462">
        <f t="shared" si="30"/>
        <v>0</v>
      </c>
      <c r="AU39" s="161">
        <f>'[2]Proj#8'!$P42</f>
        <v>0</v>
      </c>
      <c r="AV39" s="161"/>
      <c r="AW39" s="448">
        <f t="shared" si="31"/>
        <v>0</v>
      </c>
      <c r="AX39" s="161">
        <f>'[2]Proj#8'!$Q42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VLOOKUP($B39,Test!$A$133:$I$186,4,0)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'[2]Proj#8'!$F43</f>
        <v>0</v>
      </c>
      <c r="F40" s="161"/>
      <c r="G40" s="448">
        <f t="shared" si="17"/>
        <v>0</v>
      </c>
      <c r="H40" s="476">
        <f>'[2]Proj#8'!$G43</f>
        <v>0</v>
      </c>
      <c r="I40" s="161"/>
      <c r="J40" s="448">
        <f t="shared" si="18"/>
        <v>0</v>
      </c>
      <c r="K40" s="476">
        <f>'[2]Proj#8'!$H43</f>
        <v>0</v>
      </c>
      <c r="L40" s="161"/>
      <c r="M40" s="444">
        <f t="shared" si="19"/>
        <v>0</v>
      </c>
      <c r="N40" s="404">
        <f>+E40+H40+K40</f>
        <v>0</v>
      </c>
      <c r="O40" s="161">
        <f>+F40+I40+L40</f>
        <v>0</v>
      </c>
      <c r="P40" s="403">
        <f t="shared" si="20"/>
        <v>0</v>
      </c>
      <c r="Q40" s="168">
        <f>'[2]Proj#8'!$I43</f>
        <v>0</v>
      </c>
      <c r="R40" s="161"/>
      <c r="S40" s="448">
        <f t="shared" si="21"/>
        <v>0</v>
      </c>
      <c r="T40" s="161">
        <f>'[2]Proj#8'!$J43</f>
        <v>0</v>
      </c>
      <c r="U40" s="161"/>
      <c r="V40" s="448">
        <f t="shared" si="22"/>
        <v>0</v>
      </c>
      <c r="W40" s="161">
        <f>'[2]Proj#8'!$K43</f>
        <v>0</v>
      </c>
      <c r="X40" s="161"/>
      <c r="Y40" s="444">
        <f t="shared" si="23"/>
        <v>0</v>
      </c>
      <c r="Z40" s="168">
        <f>+Q40+T40+W40</f>
        <v>0</v>
      </c>
      <c r="AA40" s="161">
        <f>+R40+U40+X40</f>
        <v>0</v>
      </c>
      <c r="AB40" s="403">
        <f t="shared" si="24"/>
        <v>0</v>
      </c>
      <c r="AC40" s="404">
        <f>+E40+H40+K40+Q40+T40+W40</f>
        <v>0</v>
      </c>
      <c r="AD40" s="161">
        <f>+F40+I40+L40+R40+U40+X40</f>
        <v>0</v>
      </c>
      <c r="AE40" s="403">
        <f t="shared" si="25"/>
        <v>0</v>
      </c>
      <c r="AF40" s="161">
        <f>'[2]Proj#8'!$L43</f>
        <v>0</v>
      </c>
      <c r="AG40" s="161"/>
      <c r="AH40" s="462">
        <f t="shared" si="26"/>
        <v>0</v>
      </c>
      <c r="AI40" s="161">
        <f>'[2]Proj#8'!$M43</f>
        <v>0</v>
      </c>
      <c r="AJ40" s="161"/>
      <c r="AK40" s="462">
        <f t="shared" si="27"/>
        <v>0</v>
      </c>
      <c r="AL40" s="161">
        <f>'[2]Proj#8'!$N43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'[2]Proj#8'!$O43</f>
        <v>0</v>
      </c>
      <c r="AS40" s="161"/>
      <c r="AT40" s="462">
        <f t="shared" si="30"/>
        <v>0</v>
      </c>
      <c r="AU40" s="161">
        <f>'[2]Proj#8'!$P43</f>
        <v>0</v>
      </c>
      <c r="AV40" s="161"/>
      <c r="AW40" s="448">
        <f t="shared" si="31"/>
        <v>0</v>
      </c>
      <c r="AX40" s="161">
        <f>'[2]Proj#8'!$Q43</f>
        <v>0</v>
      </c>
      <c r="AY40" s="161"/>
      <c r="AZ40" s="444">
        <f t="shared" si="32"/>
        <v>0</v>
      </c>
      <c r="BA40" s="496">
        <f t="shared" si="11"/>
        <v>0</v>
      </c>
      <c r="BB40" s="492">
        <f t="shared" si="12"/>
        <v>0</v>
      </c>
      <c r="BC40" s="364">
        <f t="shared" si="33"/>
        <v>0</v>
      </c>
      <c r="BD40" s="371">
        <f t="shared" si="13"/>
        <v>0</v>
      </c>
      <c r="BE40" s="372">
        <f t="shared" si="14"/>
        <v>0</v>
      </c>
      <c r="BF40" s="372">
        <f t="shared" si="34"/>
        <v>0</v>
      </c>
      <c r="BG40" s="371">
        <f t="shared" si="15"/>
        <v>0</v>
      </c>
      <c r="BH40" s="372">
        <f t="shared" si="16"/>
        <v>0</v>
      </c>
      <c r="BI40" s="372">
        <f t="shared" si="35"/>
        <v>0</v>
      </c>
      <c r="BJ40" s="436"/>
      <c r="BK40" s="160">
        <f>VLOOKUP($B40,Test!$A$133:$I$186,4,0)</f>
        <v>0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'[2]Proj#8'!$F44</f>
        <v>0</v>
      </c>
      <c r="F41" s="161"/>
      <c r="G41" s="448">
        <f t="shared" si="17"/>
        <v>0</v>
      </c>
      <c r="H41" s="476">
        <f>'[2]Proj#8'!$G44</f>
        <v>0</v>
      </c>
      <c r="I41" s="161"/>
      <c r="J41" s="448">
        <f t="shared" si="18"/>
        <v>0</v>
      </c>
      <c r="K41" s="476">
        <f>'[2]Proj#8'!$H44</f>
        <v>0</v>
      </c>
      <c r="L41" s="161"/>
      <c r="M41" s="444">
        <f t="shared" si="19"/>
        <v>0</v>
      </c>
      <c r="N41" s="404">
        <f t="shared" ref="N41:O53" si="43">+E41+H41+K41</f>
        <v>0</v>
      </c>
      <c r="O41" s="161">
        <f t="shared" si="43"/>
        <v>0</v>
      </c>
      <c r="P41" s="403">
        <f t="shared" si="20"/>
        <v>0</v>
      </c>
      <c r="Q41" s="168">
        <f>'[2]Proj#8'!$I44</f>
        <v>0</v>
      </c>
      <c r="R41" s="161"/>
      <c r="S41" s="448">
        <f t="shared" si="21"/>
        <v>0</v>
      </c>
      <c r="T41" s="161">
        <f>'[2]Proj#8'!$J44</f>
        <v>0</v>
      </c>
      <c r="U41" s="161"/>
      <c r="V41" s="448">
        <f t="shared" si="22"/>
        <v>0</v>
      </c>
      <c r="W41" s="161">
        <f>'[2]Proj#8'!$K44</f>
        <v>0</v>
      </c>
      <c r="X41" s="161"/>
      <c r="Y41" s="444">
        <f t="shared" si="23"/>
        <v>0</v>
      </c>
      <c r="Z41" s="168">
        <f t="shared" ref="Z41:AA53" si="44">+Q41+T41+W41</f>
        <v>0</v>
      </c>
      <c r="AA41" s="161">
        <f t="shared" si="44"/>
        <v>0</v>
      </c>
      <c r="AB41" s="403">
        <f t="shared" si="24"/>
        <v>0</v>
      </c>
      <c r="AC41" s="404">
        <f t="shared" ref="AC41:AD53" si="45">+E41+H41+K41+Q41+T41+W41</f>
        <v>0</v>
      </c>
      <c r="AD41" s="161">
        <f t="shared" si="45"/>
        <v>0</v>
      </c>
      <c r="AE41" s="403">
        <f t="shared" si="25"/>
        <v>0</v>
      </c>
      <c r="AF41" s="161">
        <f>'[2]Proj#8'!$L44</f>
        <v>0</v>
      </c>
      <c r="AG41" s="161"/>
      <c r="AH41" s="462">
        <f t="shared" si="26"/>
        <v>0</v>
      </c>
      <c r="AI41" s="161">
        <f>'[2]Proj#8'!$M44</f>
        <v>0</v>
      </c>
      <c r="AJ41" s="161"/>
      <c r="AK41" s="462">
        <f t="shared" si="27"/>
        <v>0</v>
      </c>
      <c r="AL41" s="161">
        <f>'[2]Proj#8'!$N44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'[2]Proj#8'!$O44</f>
        <v>0</v>
      </c>
      <c r="AS41" s="161"/>
      <c r="AT41" s="462">
        <f t="shared" si="30"/>
        <v>0</v>
      </c>
      <c r="AU41" s="161">
        <f>'[2]Proj#8'!$P44</f>
        <v>0</v>
      </c>
      <c r="AV41" s="161"/>
      <c r="AW41" s="448">
        <f t="shared" si="31"/>
        <v>0</v>
      </c>
      <c r="AX41" s="161">
        <f>'[2]Proj#8'!$Q44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VLOOKUP($B41,Test!$A$133:$I$186,4,0)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'[2]Proj#8'!$F45</f>
        <v>0</v>
      </c>
      <c r="F42" s="161"/>
      <c r="G42" s="448">
        <f t="shared" si="17"/>
        <v>0</v>
      </c>
      <c r="H42" s="476">
        <f>'[2]Proj#8'!$G45</f>
        <v>0</v>
      </c>
      <c r="I42" s="161"/>
      <c r="J42" s="448">
        <f t="shared" si="18"/>
        <v>0</v>
      </c>
      <c r="K42" s="476">
        <f>'[2]Proj#8'!$H45</f>
        <v>0</v>
      </c>
      <c r="L42" s="161"/>
      <c r="M42" s="444">
        <f t="shared" si="19"/>
        <v>0</v>
      </c>
      <c r="N42" s="404">
        <f t="shared" si="43"/>
        <v>0</v>
      </c>
      <c r="O42" s="161">
        <f t="shared" si="43"/>
        <v>0</v>
      </c>
      <c r="P42" s="403">
        <f t="shared" si="20"/>
        <v>0</v>
      </c>
      <c r="Q42" s="168">
        <f>'[2]Proj#8'!$I45</f>
        <v>0</v>
      </c>
      <c r="R42" s="161"/>
      <c r="S42" s="448">
        <f t="shared" si="21"/>
        <v>0</v>
      </c>
      <c r="T42" s="161">
        <f>'[2]Proj#8'!$J45</f>
        <v>0</v>
      </c>
      <c r="U42" s="161"/>
      <c r="V42" s="448">
        <f t="shared" si="22"/>
        <v>0</v>
      </c>
      <c r="W42" s="161">
        <f>'[2]Proj#8'!$K45</f>
        <v>0</v>
      </c>
      <c r="X42" s="161"/>
      <c r="Y42" s="444">
        <f t="shared" si="23"/>
        <v>0</v>
      </c>
      <c r="Z42" s="168">
        <f t="shared" si="44"/>
        <v>0</v>
      </c>
      <c r="AA42" s="161">
        <f t="shared" si="44"/>
        <v>0</v>
      </c>
      <c r="AB42" s="403">
        <f t="shared" si="24"/>
        <v>0</v>
      </c>
      <c r="AC42" s="404">
        <f t="shared" si="45"/>
        <v>0</v>
      </c>
      <c r="AD42" s="161">
        <f t="shared" si="45"/>
        <v>0</v>
      </c>
      <c r="AE42" s="403">
        <f t="shared" si="25"/>
        <v>0</v>
      </c>
      <c r="AF42" s="161">
        <f>'[2]Proj#8'!$L45</f>
        <v>0</v>
      </c>
      <c r="AG42" s="161"/>
      <c r="AH42" s="462">
        <f t="shared" si="26"/>
        <v>0</v>
      </c>
      <c r="AI42" s="161">
        <f>'[2]Proj#8'!$M45</f>
        <v>0</v>
      </c>
      <c r="AJ42" s="161"/>
      <c r="AK42" s="462">
        <f t="shared" si="27"/>
        <v>0</v>
      </c>
      <c r="AL42" s="161">
        <f>'[2]Proj#8'!$N45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'[2]Proj#8'!$O45</f>
        <v>0</v>
      </c>
      <c r="AS42" s="161"/>
      <c r="AT42" s="462">
        <f t="shared" si="30"/>
        <v>0</v>
      </c>
      <c r="AU42" s="161">
        <f>'[2]Proj#8'!$P45</f>
        <v>0</v>
      </c>
      <c r="AV42" s="161"/>
      <c r="AW42" s="448">
        <f t="shared" si="31"/>
        <v>0</v>
      </c>
      <c r="AX42" s="161">
        <f>'[2]Proj#8'!$Q45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VLOOKUP($B42,Test!$A$133:$I$186,4,0)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'[2]Proj#8'!$F46</f>
        <v>0</v>
      </c>
      <c r="F43" s="161"/>
      <c r="G43" s="448">
        <f t="shared" si="17"/>
        <v>0</v>
      </c>
      <c r="H43" s="476">
        <f>'[2]Proj#8'!$G46</f>
        <v>0</v>
      </c>
      <c r="I43" s="161"/>
      <c r="J43" s="448">
        <f t="shared" si="18"/>
        <v>0</v>
      </c>
      <c r="K43" s="476">
        <f>'[2]Proj#8'!$H46</f>
        <v>0</v>
      </c>
      <c r="L43" s="161"/>
      <c r="M43" s="444">
        <f t="shared" si="19"/>
        <v>0</v>
      </c>
      <c r="N43" s="404">
        <f t="shared" si="43"/>
        <v>0</v>
      </c>
      <c r="O43" s="161">
        <f t="shared" si="43"/>
        <v>0</v>
      </c>
      <c r="P43" s="403">
        <f t="shared" si="20"/>
        <v>0</v>
      </c>
      <c r="Q43" s="168">
        <f>'[2]Proj#8'!$I46</f>
        <v>0</v>
      </c>
      <c r="R43" s="161"/>
      <c r="S43" s="448">
        <f t="shared" si="21"/>
        <v>0</v>
      </c>
      <c r="T43" s="161">
        <f>'[2]Proj#8'!$J46</f>
        <v>0</v>
      </c>
      <c r="U43" s="161"/>
      <c r="V43" s="448">
        <f t="shared" si="22"/>
        <v>0</v>
      </c>
      <c r="W43" s="161">
        <f>'[2]Proj#8'!$K46</f>
        <v>0</v>
      </c>
      <c r="X43" s="161"/>
      <c r="Y43" s="444">
        <f t="shared" si="23"/>
        <v>0</v>
      </c>
      <c r="Z43" s="168">
        <f t="shared" si="44"/>
        <v>0</v>
      </c>
      <c r="AA43" s="161">
        <f t="shared" si="44"/>
        <v>0</v>
      </c>
      <c r="AB43" s="403">
        <f t="shared" si="24"/>
        <v>0</v>
      </c>
      <c r="AC43" s="404">
        <f t="shared" si="45"/>
        <v>0</v>
      </c>
      <c r="AD43" s="161">
        <f t="shared" si="45"/>
        <v>0</v>
      </c>
      <c r="AE43" s="403">
        <f t="shared" si="25"/>
        <v>0</v>
      </c>
      <c r="AF43" s="161">
        <f>'[2]Proj#8'!$L46</f>
        <v>0</v>
      </c>
      <c r="AG43" s="161"/>
      <c r="AH43" s="462">
        <f t="shared" si="26"/>
        <v>0</v>
      </c>
      <c r="AI43" s="161">
        <f>'[2]Proj#8'!$M46</f>
        <v>0</v>
      </c>
      <c r="AJ43" s="161"/>
      <c r="AK43" s="462">
        <f t="shared" si="27"/>
        <v>0</v>
      </c>
      <c r="AL43" s="161">
        <f>'[2]Proj#8'!$N46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'[2]Proj#8'!$O46</f>
        <v>0</v>
      </c>
      <c r="AS43" s="161"/>
      <c r="AT43" s="462">
        <f t="shared" si="30"/>
        <v>0</v>
      </c>
      <c r="AU43" s="161">
        <f>'[2]Proj#8'!$P46</f>
        <v>0</v>
      </c>
      <c r="AV43" s="161"/>
      <c r="AW43" s="448">
        <f t="shared" si="31"/>
        <v>0</v>
      </c>
      <c r="AX43" s="161">
        <f>'[2]Proj#8'!$Q46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VLOOKUP($B43,Test!$A$133:$I$186,4,0)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'[2]Proj#8'!$F47</f>
        <v>0</v>
      </c>
      <c r="F44" s="161"/>
      <c r="G44" s="448">
        <f t="shared" si="17"/>
        <v>0</v>
      </c>
      <c r="H44" s="476">
        <f>'[2]Proj#8'!$G47</f>
        <v>0</v>
      </c>
      <c r="I44" s="161"/>
      <c r="J44" s="448">
        <f t="shared" si="18"/>
        <v>0</v>
      </c>
      <c r="K44" s="476">
        <f>'[2]Proj#8'!$H47</f>
        <v>0</v>
      </c>
      <c r="L44" s="161"/>
      <c r="M44" s="444">
        <f t="shared" si="19"/>
        <v>0</v>
      </c>
      <c r="N44" s="404">
        <f t="shared" si="43"/>
        <v>0</v>
      </c>
      <c r="O44" s="161">
        <f t="shared" si="43"/>
        <v>0</v>
      </c>
      <c r="P44" s="403">
        <f t="shared" si="20"/>
        <v>0</v>
      </c>
      <c r="Q44" s="168">
        <f>'[2]Proj#8'!$I47</f>
        <v>0</v>
      </c>
      <c r="R44" s="161"/>
      <c r="S44" s="448">
        <f t="shared" si="21"/>
        <v>0</v>
      </c>
      <c r="T44" s="161">
        <f>'[2]Proj#8'!$J47</f>
        <v>0</v>
      </c>
      <c r="U44" s="161"/>
      <c r="V44" s="448">
        <f t="shared" si="22"/>
        <v>0</v>
      </c>
      <c r="W44" s="161">
        <f>'[2]Proj#8'!$K47</f>
        <v>0</v>
      </c>
      <c r="X44" s="161"/>
      <c r="Y44" s="444">
        <f t="shared" si="23"/>
        <v>0</v>
      </c>
      <c r="Z44" s="168">
        <f t="shared" si="44"/>
        <v>0</v>
      </c>
      <c r="AA44" s="161">
        <f t="shared" si="44"/>
        <v>0</v>
      </c>
      <c r="AB44" s="403">
        <f t="shared" si="24"/>
        <v>0</v>
      </c>
      <c r="AC44" s="404">
        <f t="shared" si="45"/>
        <v>0</v>
      </c>
      <c r="AD44" s="161">
        <f t="shared" si="45"/>
        <v>0</v>
      </c>
      <c r="AE44" s="403">
        <f t="shared" si="25"/>
        <v>0</v>
      </c>
      <c r="AF44" s="161">
        <f>'[2]Proj#8'!$L47</f>
        <v>0</v>
      </c>
      <c r="AG44" s="161"/>
      <c r="AH44" s="462">
        <f t="shared" si="26"/>
        <v>0</v>
      </c>
      <c r="AI44" s="161">
        <f>'[2]Proj#8'!$M47</f>
        <v>0</v>
      </c>
      <c r="AJ44" s="161"/>
      <c r="AK44" s="462">
        <f t="shared" si="27"/>
        <v>0</v>
      </c>
      <c r="AL44" s="161">
        <f>'[2]Proj#8'!$N47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'[2]Proj#8'!$O47</f>
        <v>0</v>
      </c>
      <c r="AS44" s="161"/>
      <c r="AT44" s="462">
        <f t="shared" si="30"/>
        <v>0</v>
      </c>
      <c r="AU44" s="161">
        <f>'[2]Proj#8'!$P47</f>
        <v>0</v>
      </c>
      <c r="AV44" s="161"/>
      <c r="AW44" s="448">
        <f t="shared" si="31"/>
        <v>0</v>
      </c>
      <c r="AX44" s="161">
        <f>'[2]Proj#8'!$Q47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VLOOKUP($B44,Test!$A$133:$I$186,4,0)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'[2]Proj#8'!$F48</f>
        <v>0</v>
      </c>
      <c r="F45" s="161"/>
      <c r="G45" s="448">
        <f t="shared" si="17"/>
        <v>0</v>
      </c>
      <c r="H45" s="476">
        <f>'[2]Proj#8'!$G48</f>
        <v>0</v>
      </c>
      <c r="I45" s="161"/>
      <c r="J45" s="448">
        <f t="shared" si="18"/>
        <v>0</v>
      </c>
      <c r="K45" s="476">
        <f>'[2]Proj#8'!$H48</f>
        <v>0</v>
      </c>
      <c r="L45" s="161"/>
      <c r="M45" s="444">
        <f t="shared" si="19"/>
        <v>0</v>
      </c>
      <c r="N45" s="404">
        <f t="shared" si="43"/>
        <v>0</v>
      </c>
      <c r="O45" s="161">
        <f t="shared" si="43"/>
        <v>0</v>
      </c>
      <c r="P45" s="403">
        <f t="shared" si="20"/>
        <v>0</v>
      </c>
      <c r="Q45" s="168">
        <f>'[2]Proj#8'!$I48</f>
        <v>0</v>
      </c>
      <c r="R45" s="161"/>
      <c r="S45" s="448">
        <f t="shared" si="21"/>
        <v>0</v>
      </c>
      <c r="T45" s="161">
        <f>'[2]Proj#8'!$J48</f>
        <v>0</v>
      </c>
      <c r="U45" s="161"/>
      <c r="V45" s="448">
        <f t="shared" si="22"/>
        <v>0</v>
      </c>
      <c r="W45" s="161">
        <f>'[2]Proj#8'!$K48</f>
        <v>0</v>
      </c>
      <c r="X45" s="161"/>
      <c r="Y45" s="444">
        <f t="shared" si="23"/>
        <v>0</v>
      </c>
      <c r="Z45" s="168">
        <f t="shared" si="44"/>
        <v>0</v>
      </c>
      <c r="AA45" s="161">
        <f t="shared" si="44"/>
        <v>0</v>
      </c>
      <c r="AB45" s="403">
        <f t="shared" si="24"/>
        <v>0</v>
      </c>
      <c r="AC45" s="404">
        <f t="shared" si="45"/>
        <v>0</v>
      </c>
      <c r="AD45" s="161">
        <f t="shared" si="45"/>
        <v>0</v>
      </c>
      <c r="AE45" s="403">
        <f t="shared" si="25"/>
        <v>0</v>
      </c>
      <c r="AF45" s="161">
        <f>'[2]Proj#8'!$L48</f>
        <v>0</v>
      </c>
      <c r="AG45" s="161"/>
      <c r="AH45" s="462">
        <f t="shared" si="26"/>
        <v>0</v>
      </c>
      <c r="AI45" s="161">
        <f>'[2]Proj#8'!$M48</f>
        <v>0</v>
      </c>
      <c r="AJ45" s="161"/>
      <c r="AK45" s="462">
        <f t="shared" si="27"/>
        <v>0</v>
      </c>
      <c r="AL45" s="161">
        <f>'[2]Proj#8'!$N48</f>
        <v>0</v>
      </c>
      <c r="AM45" s="161"/>
      <c r="AN45" s="444">
        <f t="shared" si="28"/>
        <v>0</v>
      </c>
      <c r="AO45" s="404">
        <f t="shared" si="10"/>
        <v>0</v>
      </c>
      <c r="AP45" s="161">
        <f t="shared" si="10"/>
        <v>0</v>
      </c>
      <c r="AQ45" s="403">
        <f t="shared" si="29"/>
        <v>0</v>
      </c>
      <c r="AR45" s="161">
        <f>'[2]Proj#8'!$O48</f>
        <v>0</v>
      </c>
      <c r="AS45" s="161"/>
      <c r="AT45" s="462">
        <f t="shared" si="30"/>
        <v>0</v>
      </c>
      <c r="AU45" s="161">
        <f>'[2]Proj#8'!$P48</f>
        <v>0</v>
      </c>
      <c r="AV45" s="161"/>
      <c r="AW45" s="448">
        <f t="shared" si="31"/>
        <v>0</v>
      </c>
      <c r="AX45" s="161">
        <f>'[2]Proj#8'!$Q48</f>
        <v>0</v>
      </c>
      <c r="AY45" s="161"/>
      <c r="AZ45" s="444">
        <f t="shared" si="32"/>
        <v>0</v>
      </c>
      <c r="BA45" s="496">
        <f t="shared" si="11"/>
        <v>0</v>
      </c>
      <c r="BB45" s="492">
        <f t="shared" si="12"/>
        <v>0</v>
      </c>
      <c r="BC45" s="364">
        <f t="shared" si="33"/>
        <v>0</v>
      </c>
      <c r="BD45" s="371">
        <f t="shared" si="13"/>
        <v>0</v>
      </c>
      <c r="BE45" s="372">
        <f t="shared" si="14"/>
        <v>0</v>
      </c>
      <c r="BF45" s="372">
        <f t="shared" si="34"/>
        <v>0</v>
      </c>
      <c r="BG45" s="371">
        <f t="shared" si="15"/>
        <v>0</v>
      </c>
      <c r="BH45" s="372">
        <f t="shared" si="16"/>
        <v>0</v>
      </c>
      <c r="BI45" s="372">
        <f t="shared" si="35"/>
        <v>0</v>
      </c>
      <c r="BJ45" s="436"/>
      <c r="BK45" s="160">
        <f>VLOOKUP($B45,Test!$A$133:$I$186,4,0)</f>
        <v>0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'[2]Proj#8'!$F49</f>
        <v>0</v>
      </c>
      <c r="F46" s="161"/>
      <c r="G46" s="448">
        <f t="shared" si="17"/>
        <v>0</v>
      </c>
      <c r="H46" s="476">
        <f>'[2]Proj#8'!$G49</f>
        <v>0</v>
      </c>
      <c r="I46" s="161"/>
      <c r="J46" s="448">
        <f t="shared" si="18"/>
        <v>0</v>
      </c>
      <c r="K46" s="476">
        <f>'[2]Proj#8'!$H49</f>
        <v>0</v>
      </c>
      <c r="L46" s="161"/>
      <c r="M46" s="444">
        <f t="shared" si="19"/>
        <v>0</v>
      </c>
      <c r="N46" s="404">
        <f t="shared" si="43"/>
        <v>0</v>
      </c>
      <c r="O46" s="161">
        <f t="shared" si="43"/>
        <v>0</v>
      </c>
      <c r="P46" s="403">
        <f t="shared" si="20"/>
        <v>0</v>
      </c>
      <c r="Q46" s="168">
        <f>'[2]Proj#8'!$I49</f>
        <v>0</v>
      </c>
      <c r="R46" s="161"/>
      <c r="S46" s="448">
        <f t="shared" si="21"/>
        <v>0</v>
      </c>
      <c r="T46" s="161">
        <f>'[2]Proj#8'!$J49</f>
        <v>0</v>
      </c>
      <c r="U46" s="161"/>
      <c r="V46" s="448">
        <f t="shared" si="22"/>
        <v>0</v>
      </c>
      <c r="W46" s="161">
        <f>'[2]Proj#8'!$K49</f>
        <v>0</v>
      </c>
      <c r="X46" s="161"/>
      <c r="Y46" s="444">
        <f t="shared" si="23"/>
        <v>0</v>
      </c>
      <c r="Z46" s="168">
        <f t="shared" si="44"/>
        <v>0</v>
      </c>
      <c r="AA46" s="161">
        <f t="shared" si="44"/>
        <v>0</v>
      </c>
      <c r="AB46" s="403">
        <f t="shared" si="24"/>
        <v>0</v>
      </c>
      <c r="AC46" s="404">
        <f t="shared" si="45"/>
        <v>0</v>
      </c>
      <c r="AD46" s="161">
        <f t="shared" si="45"/>
        <v>0</v>
      </c>
      <c r="AE46" s="403">
        <f t="shared" si="25"/>
        <v>0</v>
      </c>
      <c r="AF46" s="161">
        <f>'[2]Proj#8'!$L49</f>
        <v>0</v>
      </c>
      <c r="AG46" s="161"/>
      <c r="AH46" s="462">
        <f t="shared" si="26"/>
        <v>0</v>
      </c>
      <c r="AI46" s="161">
        <f>'[2]Proj#8'!$M49</f>
        <v>0</v>
      </c>
      <c r="AJ46" s="161"/>
      <c r="AK46" s="462">
        <f t="shared" si="27"/>
        <v>0</v>
      </c>
      <c r="AL46" s="161">
        <f>'[2]Proj#8'!$N49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'[2]Proj#8'!$O49</f>
        <v>0</v>
      </c>
      <c r="AS46" s="161"/>
      <c r="AT46" s="462">
        <f t="shared" si="30"/>
        <v>0</v>
      </c>
      <c r="AU46" s="161">
        <f>'[2]Proj#8'!$P49</f>
        <v>0</v>
      </c>
      <c r="AV46" s="161"/>
      <c r="AW46" s="448">
        <f t="shared" si="31"/>
        <v>0</v>
      </c>
      <c r="AX46" s="161">
        <f>'[2]Proj#8'!$Q49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VLOOKUP($B46,Test!$A$133:$I$186,4,0)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'[2]Proj#8'!$F50</f>
        <v>0</v>
      </c>
      <c r="F47" s="161"/>
      <c r="G47" s="448">
        <f t="shared" si="17"/>
        <v>0</v>
      </c>
      <c r="H47" s="476">
        <f>'[2]Proj#8'!$G50</f>
        <v>0</v>
      </c>
      <c r="I47" s="161"/>
      <c r="J47" s="448">
        <f t="shared" si="18"/>
        <v>0</v>
      </c>
      <c r="K47" s="476">
        <f>'[2]Proj#8'!$H50</f>
        <v>0</v>
      </c>
      <c r="L47" s="161"/>
      <c r="M47" s="444">
        <f t="shared" si="19"/>
        <v>0</v>
      </c>
      <c r="N47" s="404">
        <f t="shared" si="43"/>
        <v>0</v>
      </c>
      <c r="O47" s="161">
        <f t="shared" si="43"/>
        <v>0</v>
      </c>
      <c r="P47" s="403">
        <f t="shared" si="20"/>
        <v>0</v>
      </c>
      <c r="Q47" s="168">
        <f>'[2]Proj#8'!$I50</f>
        <v>0</v>
      </c>
      <c r="R47" s="161"/>
      <c r="S47" s="448">
        <f t="shared" si="21"/>
        <v>0</v>
      </c>
      <c r="T47" s="161">
        <f>'[2]Proj#8'!$J50</f>
        <v>0</v>
      </c>
      <c r="U47" s="161"/>
      <c r="V47" s="448">
        <f t="shared" si="22"/>
        <v>0</v>
      </c>
      <c r="W47" s="161">
        <f>'[2]Proj#8'!$K50</f>
        <v>0</v>
      </c>
      <c r="X47" s="161"/>
      <c r="Y47" s="444">
        <f t="shared" si="23"/>
        <v>0</v>
      </c>
      <c r="Z47" s="168">
        <f t="shared" si="44"/>
        <v>0</v>
      </c>
      <c r="AA47" s="161">
        <f t="shared" si="44"/>
        <v>0</v>
      </c>
      <c r="AB47" s="403">
        <f t="shared" si="24"/>
        <v>0</v>
      </c>
      <c r="AC47" s="404">
        <f t="shared" si="45"/>
        <v>0</v>
      </c>
      <c r="AD47" s="161">
        <f t="shared" si="45"/>
        <v>0</v>
      </c>
      <c r="AE47" s="403">
        <f t="shared" si="25"/>
        <v>0</v>
      </c>
      <c r="AF47" s="161">
        <f>'[2]Proj#8'!$L50</f>
        <v>0</v>
      </c>
      <c r="AG47" s="161"/>
      <c r="AH47" s="462">
        <f t="shared" si="26"/>
        <v>0</v>
      </c>
      <c r="AI47" s="161">
        <f>'[2]Proj#8'!$M50</f>
        <v>0</v>
      </c>
      <c r="AJ47" s="161"/>
      <c r="AK47" s="462">
        <f t="shared" si="27"/>
        <v>0</v>
      </c>
      <c r="AL47" s="161">
        <f>'[2]Proj#8'!$N50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'[2]Proj#8'!$O50</f>
        <v>0</v>
      </c>
      <c r="AS47" s="161"/>
      <c r="AT47" s="462">
        <f t="shared" si="30"/>
        <v>0</v>
      </c>
      <c r="AU47" s="161">
        <f>'[2]Proj#8'!$P50</f>
        <v>0</v>
      </c>
      <c r="AV47" s="161"/>
      <c r="AW47" s="448">
        <f t="shared" si="31"/>
        <v>0</v>
      </c>
      <c r="AX47" s="161">
        <f>'[2]Proj#8'!$Q50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VLOOKUP($B47,Test!$A$133:$I$186,4,0)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'[2]Proj#8'!$F51</f>
        <v>0</v>
      </c>
      <c r="F48" s="161"/>
      <c r="G48" s="448">
        <f t="shared" si="17"/>
        <v>0</v>
      </c>
      <c r="H48" s="476">
        <f>'[2]Proj#8'!$G51</f>
        <v>0</v>
      </c>
      <c r="I48" s="161"/>
      <c r="J48" s="448">
        <f t="shared" si="18"/>
        <v>0</v>
      </c>
      <c r="K48" s="476">
        <f>'[2]Proj#8'!$H51</f>
        <v>0</v>
      </c>
      <c r="L48" s="161"/>
      <c r="M48" s="444">
        <f t="shared" si="19"/>
        <v>0</v>
      </c>
      <c r="N48" s="404">
        <f t="shared" si="43"/>
        <v>0</v>
      </c>
      <c r="O48" s="161">
        <f t="shared" si="43"/>
        <v>0</v>
      </c>
      <c r="P48" s="403">
        <f t="shared" si="20"/>
        <v>0</v>
      </c>
      <c r="Q48" s="168">
        <f>'[2]Proj#8'!$I51</f>
        <v>0</v>
      </c>
      <c r="R48" s="161"/>
      <c r="S48" s="448">
        <f t="shared" si="21"/>
        <v>0</v>
      </c>
      <c r="T48" s="161">
        <f>'[2]Proj#8'!$J51</f>
        <v>0</v>
      </c>
      <c r="U48" s="161"/>
      <c r="V48" s="448">
        <f t="shared" si="22"/>
        <v>0</v>
      </c>
      <c r="W48" s="161">
        <f>'[2]Proj#8'!$K51</f>
        <v>0</v>
      </c>
      <c r="X48" s="161"/>
      <c r="Y48" s="444">
        <f t="shared" si="23"/>
        <v>0</v>
      </c>
      <c r="Z48" s="168">
        <f t="shared" si="44"/>
        <v>0</v>
      </c>
      <c r="AA48" s="161">
        <f t="shared" si="44"/>
        <v>0</v>
      </c>
      <c r="AB48" s="403">
        <f t="shared" si="24"/>
        <v>0</v>
      </c>
      <c r="AC48" s="404">
        <f t="shared" si="45"/>
        <v>0</v>
      </c>
      <c r="AD48" s="161">
        <f t="shared" si="45"/>
        <v>0</v>
      </c>
      <c r="AE48" s="403">
        <f t="shared" si="25"/>
        <v>0</v>
      </c>
      <c r="AF48" s="161">
        <f>'[2]Proj#8'!$L51</f>
        <v>0</v>
      </c>
      <c r="AG48" s="161"/>
      <c r="AH48" s="462">
        <f t="shared" si="26"/>
        <v>0</v>
      </c>
      <c r="AI48" s="161">
        <f>'[2]Proj#8'!$M51</f>
        <v>0</v>
      </c>
      <c r="AJ48" s="161"/>
      <c r="AK48" s="462">
        <f t="shared" si="27"/>
        <v>0</v>
      </c>
      <c r="AL48" s="161">
        <f>'[2]Proj#8'!$N51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'[2]Proj#8'!$O51</f>
        <v>0</v>
      </c>
      <c r="AS48" s="161"/>
      <c r="AT48" s="462">
        <f t="shared" si="30"/>
        <v>0</v>
      </c>
      <c r="AU48" s="161">
        <f>'[2]Proj#8'!$P51</f>
        <v>0</v>
      </c>
      <c r="AV48" s="161"/>
      <c r="AW48" s="448">
        <f t="shared" si="31"/>
        <v>0</v>
      </c>
      <c r="AX48" s="161">
        <f>'[2]Proj#8'!$Q51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VLOOKUP($B48,Test!$A$133:$I$186,4,0)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'[2]Proj#8'!$F52</f>
        <v>0</v>
      </c>
      <c r="F49" s="161"/>
      <c r="G49" s="448">
        <f t="shared" si="17"/>
        <v>0</v>
      </c>
      <c r="H49" s="476">
        <f>'[2]Proj#8'!$G52</f>
        <v>0</v>
      </c>
      <c r="I49" s="161"/>
      <c r="J49" s="448">
        <f t="shared" si="18"/>
        <v>0</v>
      </c>
      <c r="K49" s="476">
        <f>'[2]Proj#8'!$H52</f>
        <v>0</v>
      </c>
      <c r="L49" s="161"/>
      <c r="M49" s="444">
        <f t="shared" si="19"/>
        <v>0</v>
      </c>
      <c r="N49" s="404">
        <f t="shared" si="43"/>
        <v>0</v>
      </c>
      <c r="O49" s="161">
        <f t="shared" si="43"/>
        <v>0</v>
      </c>
      <c r="P49" s="403">
        <f t="shared" si="20"/>
        <v>0</v>
      </c>
      <c r="Q49" s="168">
        <f>'[2]Proj#8'!$I52</f>
        <v>0</v>
      </c>
      <c r="R49" s="161"/>
      <c r="S49" s="448">
        <f t="shared" si="21"/>
        <v>0</v>
      </c>
      <c r="T49" s="161">
        <f>'[2]Proj#8'!$J52</f>
        <v>0</v>
      </c>
      <c r="U49" s="161"/>
      <c r="V49" s="448">
        <f t="shared" si="22"/>
        <v>0</v>
      </c>
      <c r="W49" s="161">
        <f>'[2]Proj#8'!$K52</f>
        <v>0</v>
      </c>
      <c r="X49" s="161"/>
      <c r="Y49" s="444">
        <f t="shared" si="23"/>
        <v>0</v>
      </c>
      <c r="Z49" s="168">
        <f t="shared" si="44"/>
        <v>0</v>
      </c>
      <c r="AA49" s="161">
        <f t="shared" si="44"/>
        <v>0</v>
      </c>
      <c r="AB49" s="403">
        <f t="shared" si="24"/>
        <v>0</v>
      </c>
      <c r="AC49" s="404">
        <f t="shared" si="45"/>
        <v>0</v>
      </c>
      <c r="AD49" s="161">
        <f t="shared" si="45"/>
        <v>0</v>
      </c>
      <c r="AE49" s="403">
        <f t="shared" si="25"/>
        <v>0</v>
      </c>
      <c r="AF49" s="161">
        <f>'[2]Proj#8'!$L52</f>
        <v>0</v>
      </c>
      <c r="AG49" s="161"/>
      <c r="AH49" s="462">
        <f t="shared" si="26"/>
        <v>0</v>
      </c>
      <c r="AI49" s="161">
        <f>'[2]Proj#8'!$M52</f>
        <v>0</v>
      </c>
      <c r="AJ49" s="161"/>
      <c r="AK49" s="462">
        <f t="shared" si="27"/>
        <v>0</v>
      </c>
      <c r="AL49" s="161">
        <f>'[2]Proj#8'!$N52</f>
        <v>0</v>
      </c>
      <c r="AM49" s="161"/>
      <c r="AN49" s="444">
        <f t="shared" si="28"/>
        <v>0</v>
      </c>
      <c r="AO49" s="404">
        <f t="shared" si="10"/>
        <v>0</v>
      </c>
      <c r="AP49" s="161">
        <f t="shared" si="10"/>
        <v>0</v>
      </c>
      <c r="AQ49" s="403">
        <f t="shared" si="29"/>
        <v>0</v>
      </c>
      <c r="AR49" s="161">
        <f>'[2]Proj#8'!$O52</f>
        <v>0</v>
      </c>
      <c r="AS49" s="161"/>
      <c r="AT49" s="462">
        <f t="shared" si="30"/>
        <v>0</v>
      </c>
      <c r="AU49" s="161">
        <f>'[2]Proj#8'!$P52</f>
        <v>0</v>
      </c>
      <c r="AV49" s="161"/>
      <c r="AW49" s="448">
        <f t="shared" si="31"/>
        <v>0</v>
      </c>
      <c r="AX49" s="161">
        <f>'[2]Proj#8'!$Q52</f>
        <v>0</v>
      </c>
      <c r="AY49" s="161"/>
      <c r="AZ49" s="444">
        <f t="shared" si="32"/>
        <v>0</v>
      </c>
      <c r="BA49" s="496">
        <f t="shared" si="11"/>
        <v>0</v>
      </c>
      <c r="BB49" s="492">
        <f t="shared" si="12"/>
        <v>0</v>
      </c>
      <c r="BC49" s="364">
        <f t="shared" si="33"/>
        <v>0</v>
      </c>
      <c r="BD49" s="371">
        <f t="shared" si="13"/>
        <v>0</v>
      </c>
      <c r="BE49" s="372">
        <f t="shared" si="14"/>
        <v>0</v>
      </c>
      <c r="BF49" s="372">
        <f t="shared" si="34"/>
        <v>0</v>
      </c>
      <c r="BG49" s="371">
        <f t="shared" si="15"/>
        <v>0</v>
      </c>
      <c r="BH49" s="372">
        <f t="shared" si="16"/>
        <v>0</v>
      </c>
      <c r="BI49" s="372">
        <f t="shared" si="35"/>
        <v>0</v>
      </c>
      <c r="BJ49" s="436"/>
      <c r="BK49" s="160">
        <f>VLOOKUP($B49,Test!$A$133:$I$186,4,0)</f>
        <v>0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'[2]Proj#8'!$F53</f>
        <v>0</v>
      </c>
      <c r="F50" s="161"/>
      <c r="G50" s="448">
        <f t="shared" si="17"/>
        <v>0</v>
      </c>
      <c r="H50" s="476">
        <f>'[2]Proj#8'!$G53</f>
        <v>0</v>
      </c>
      <c r="I50" s="161"/>
      <c r="J50" s="448">
        <f t="shared" si="18"/>
        <v>0</v>
      </c>
      <c r="K50" s="476">
        <f>'[2]Proj#8'!$H53</f>
        <v>0</v>
      </c>
      <c r="L50" s="161"/>
      <c r="M50" s="444">
        <f t="shared" si="19"/>
        <v>0</v>
      </c>
      <c r="N50" s="404">
        <f t="shared" si="43"/>
        <v>0</v>
      </c>
      <c r="O50" s="161">
        <f t="shared" si="43"/>
        <v>0</v>
      </c>
      <c r="P50" s="403">
        <f t="shared" si="20"/>
        <v>0</v>
      </c>
      <c r="Q50" s="168">
        <f>'[2]Proj#8'!$I53</f>
        <v>0</v>
      </c>
      <c r="R50" s="161"/>
      <c r="S50" s="448">
        <f t="shared" si="21"/>
        <v>0</v>
      </c>
      <c r="T50" s="161">
        <f>'[2]Proj#8'!$J53</f>
        <v>0</v>
      </c>
      <c r="U50" s="161"/>
      <c r="V50" s="448">
        <f t="shared" si="22"/>
        <v>0</v>
      </c>
      <c r="W50" s="161">
        <f>'[2]Proj#8'!$K53</f>
        <v>0</v>
      </c>
      <c r="X50" s="161"/>
      <c r="Y50" s="444">
        <f t="shared" si="23"/>
        <v>0</v>
      </c>
      <c r="Z50" s="168">
        <f t="shared" si="44"/>
        <v>0</v>
      </c>
      <c r="AA50" s="161">
        <f t="shared" si="44"/>
        <v>0</v>
      </c>
      <c r="AB50" s="403">
        <f t="shared" si="24"/>
        <v>0</v>
      </c>
      <c r="AC50" s="404">
        <f t="shared" si="45"/>
        <v>0</v>
      </c>
      <c r="AD50" s="161">
        <f t="shared" si="45"/>
        <v>0</v>
      </c>
      <c r="AE50" s="403">
        <f t="shared" si="25"/>
        <v>0</v>
      </c>
      <c r="AF50" s="161">
        <f>'[2]Proj#8'!$L53</f>
        <v>0</v>
      </c>
      <c r="AG50" s="161"/>
      <c r="AH50" s="462">
        <f t="shared" si="26"/>
        <v>0</v>
      </c>
      <c r="AI50" s="161">
        <f>'[2]Proj#8'!$M53</f>
        <v>0</v>
      </c>
      <c r="AJ50" s="161"/>
      <c r="AK50" s="462">
        <f t="shared" si="27"/>
        <v>0</v>
      </c>
      <c r="AL50" s="161">
        <f>'[2]Proj#8'!$N53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'[2]Proj#8'!$O53</f>
        <v>0</v>
      </c>
      <c r="AS50" s="161"/>
      <c r="AT50" s="462">
        <f t="shared" si="30"/>
        <v>0</v>
      </c>
      <c r="AU50" s="161">
        <f>'[2]Proj#8'!$P53</f>
        <v>0</v>
      </c>
      <c r="AV50" s="161"/>
      <c r="AW50" s="448">
        <f t="shared" si="31"/>
        <v>0</v>
      </c>
      <c r="AX50" s="161">
        <f>'[2]Proj#8'!$Q53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VLOOKUP($B50,Test!$A$133:$I$186,4,0)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'[2]Proj#8'!$F54</f>
        <v>0</v>
      </c>
      <c r="F51" s="161"/>
      <c r="G51" s="448">
        <f t="shared" si="17"/>
        <v>0</v>
      </c>
      <c r="H51" s="476">
        <f>'[2]Proj#8'!$G54</f>
        <v>0</v>
      </c>
      <c r="I51" s="161"/>
      <c r="J51" s="448">
        <f t="shared" si="18"/>
        <v>0</v>
      </c>
      <c r="K51" s="476">
        <f>'[2]Proj#8'!$H54</f>
        <v>0</v>
      </c>
      <c r="L51" s="161"/>
      <c r="M51" s="444">
        <f t="shared" si="19"/>
        <v>0</v>
      </c>
      <c r="N51" s="404">
        <f t="shared" si="43"/>
        <v>0</v>
      </c>
      <c r="O51" s="161">
        <f t="shared" si="43"/>
        <v>0</v>
      </c>
      <c r="P51" s="403">
        <f t="shared" si="20"/>
        <v>0</v>
      </c>
      <c r="Q51" s="168">
        <f>'[2]Proj#8'!$I54</f>
        <v>0</v>
      </c>
      <c r="R51" s="161"/>
      <c r="S51" s="448">
        <f t="shared" si="21"/>
        <v>0</v>
      </c>
      <c r="T51" s="161">
        <f>'[2]Proj#8'!$J54</f>
        <v>0</v>
      </c>
      <c r="U51" s="161"/>
      <c r="V51" s="448">
        <f t="shared" si="22"/>
        <v>0</v>
      </c>
      <c r="W51" s="161">
        <f>'[2]Proj#8'!$K54</f>
        <v>0</v>
      </c>
      <c r="X51" s="161"/>
      <c r="Y51" s="444">
        <f t="shared" si="23"/>
        <v>0</v>
      </c>
      <c r="Z51" s="168">
        <f t="shared" si="44"/>
        <v>0</v>
      </c>
      <c r="AA51" s="161">
        <f t="shared" si="44"/>
        <v>0</v>
      </c>
      <c r="AB51" s="403">
        <f t="shared" si="24"/>
        <v>0</v>
      </c>
      <c r="AC51" s="404">
        <f t="shared" si="45"/>
        <v>0</v>
      </c>
      <c r="AD51" s="161">
        <f t="shared" si="45"/>
        <v>0</v>
      </c>
      <c r="AE51" s="403">
        <f t="shared" si="25"/>
        <v>0</v>
      </c>
      <c r="AF51" s="161">
        <f>'[2]Proj#8'!$L54</f>
        <v>0</v>
      </c>
      <c r="AG51" s="161"/>
      <c r="AH51" s="462">
        <f t="shared" si="26"/>
        <v>0</v>
      </c>
      <c r="AI51" s="161">
        <f>'[2]Proj#8'!$M54</f>
        <v>0</v>
      </c>
      <c r="AJ51" s="161"/>
      <c r="AK51" s="462">
        <f t="shared" si="27"/>
        <v>0</v>
      </c>
      <c r="AL51" s="161">
        <f>'[2]Proj#8'!$N54</f>
        <v>0</v>
      </c>
      <c r="AM51" s="161"/>
      <c r="AN51" s="444">
        <f t="shared" si="28"/>
        <v>0</v>
      </c>
      <c r="AO51" s="404">
        <f t="shared" si="10"/>
        <v>0</v>
      </c>
      <c r="AP51" s="161">
        <f t="shared" si="10"/>
        <v>0</v>
      </c>
      <c r="AQ51" s="403">
        <f t="shared" si="29"/>
        <v>0</v>
      </c>
      <c r="AR51" s="161">
        <f>'[2]Proj#8'!$O54</f>
        <v>0</v>
      </c>
      <c r="AS51" s="161"/>
      <c r="AT51" s="462">
        <f t="shared" si="30"/>
        <v>0</v>
      </c>
      <c r="AU51" s="161">
        <f>'[2]Proj#8'!$P54</f>
        <v>0</v>
      </c>
      <c r="AV51" s="161"/>
      <c r="AW51" s="448">
        <f t="shared" si="31"/>
        <v>0</v>
      </c>
      <c r="AX51" s="161">
        <f>'[2]Proj#8'!$Q54</f>
        <v>0</v>
      </c>
      <c r="AY51" s="161"/>
      <c r="AZ51" s="444">
        <f t="shared" si="32"/>
        <v>0</v>
      </c>
      <c r="BA51" s="496">
        <f t="shared" ref="BA51:BA53" si="46">+AR51+AU51+AX51</f>
        <v>0</v>
      </c>
      <c r="BB51" s="492">
        <f t="shared" ref="BB51:BB53" si="47">+AS51+AV51+AY51</f>
        <v>0</v>
      </c>
      <c r="BC51" s="364">
        <f t="shared" si="33"/>
        <v>0</v>
      </c>
      <c r="BD51" s="371">
        <f t="shared" ref="BD51:BD53" si="48">AF51+AI51+AL51+AR51+AU51+AX51</f>
        <v>0</v>
      </c>
      <c r="BE51" s="372">
        <f t="shared" ref="BE51:BE53" si="49">+AG51+AJ51+AM51+AS51+AV51+AY51</f>
        <v>0</v>
      </c>
      <c r="BF51" s="372">
        <f t="shared" si="34"/>
        <v>0</v>
      </c>
      <c r="BG51" s="371">
        <f t="shared" ref="BG51:BG53" si="50">+AC51+BD51</f>
        <v>0</v>
      </c>
      <c r="BH51" s="372">
        <f t="shared" ref="BH51:BH53" si="51">+AD51+BE51</f>
        <v>0</v>
      </c>
      <c r="BI51" s="372">
        <f t="shared" si="35"/>
        <v>0</v>
      </c>
      <c r="BJ51" s="436"/>
      <c r="BK51" s="160">
        <f>VLOOKUP($B51,Test!$A$133:$I$186,4,0)</f>
        <v>0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'[2]Proj#8'!$F55</f>
        <v>0</v>
      </c>
      <c r="F52" s="161"/>
      <c r="G52" s="448">
        <f t="shared" ref="G52" si="52">E52-F52</f>
        <v>0</v>
      </c>
      <c r="H52" s="476">
        <f>'[2]Proj#8'!$G55</f>
        <v>0</v>
      </c>
      <c r="I52" s="161"/>
      <c r="J52" s="448">
        <f t="shared" ref="J52" si="53">H52-I52</f>
        <v>0</v>
      </c>
      <c r="K52" s="476">
        <f>'[2]Proj#8'!$H55</f>
        <v>0</v>
      </c>
      <c r="L52" s="161"/>
      <c r="M52" s="444">
        <f t="shared" ref="M52" si="54">K52-L52</f>
        <v>0</v>
      </c>
      <c r="N52" s="404">
        <f t="shared" ref="N52" si="55">+E52+H52+K52</f>
        <v>0</v>
      </c>
      <c r="O52" s="161">
        <f t="shared" ref="O52" si="56">+F52+I52+L52</f>
        <v>0</v>
      </c>
      <c r="P52" s="403">
        <f t="shared" ref="P52" si="57">N52-O52</f>
        <v>0</v>
      </c>
      <c r="Q52" s="168">
        <f>'[2]Proj#8'!$I55</f>
        <v>0</v>
      </c>
      <c r="R52" s="161"/>
      <c r="S52" s="448">
        <f t="shared" ref="S52" si="58">Q52-R52</f>
        <v>0</v>
      </c>
      <c r="T52" s="161">
        <f>'[2]Proj#8'!$J55</f>
        <v>0</v>
      </c>
      <c r="U52" s="161"/>
      <c r="V52" s="448">
        <f t="shared" ref="V52" si="59">T52-U52</f>
        <v>0</v>
      </c>
      <c r="W52" s="161">
        <f>'[2]Proj#8'!$K55</f>
        <v>0</v>
      </c>
      <c r="X52" s="161"/>
      <c r="Y52" s="444">
        <f t="shared" ref="Y52" si="60">W52-X52</f>
        <v>0</v>
      </c>
      <c r="Z52" s="168">
        <f t="shared" ref="Z52" si="61">+Q52+T52+W52</f>
        <v>0</v>
      </c>
      <c r="AA52" s="161">
        <f t="shared" ref="AA52" si="62">+R52+U52+X52</f>
        <v>0</v>
      </c>
      <c r="AB52" s="403">
        <f t="shared" ref="AB52" si="63">Z52-AA52</f>
        <v>0</v>
      </c>
      <c r="AC52" s="404">
        <f t="shared" ref="AC52" si="64">+E52+H52+K52+Q52+T52+W52</f>
        <v>0</v>
      </c>
      <c r="AD52" s="161">
        <f t="shared" ref="AD52" si="65">+F52+I52+L52+R52+U52+X52</f>
        <v>0</v>
      </c>
      <c r="AE52" s="403">
        <f t="shared" ref="AE52" si="66">AC52-AD52</f>
        <v>0</v>
      </c>
      <c r="AF52" s="161">
        <f>'[2]Proj#8'!$L55</f>
        <v>0</v>
      </c>
      <c r="AG52" s="161"/>
      <c r="AH52" s="462">
        <f t="shared" ref="AH52" si="67">AF52-AG52</f>
        <v>0</v>
      </c>
      <c r="AI52" s="161">
        <f>'[2]Proj#8'!$M55</f>
        <v>0</v>
      </c>
      <c r="AJ52" s="161"/>
      <c r="AK52" s="462">
        <f t="shared" ref="AK52" si="68">AI52-AJ52</f>
        <v>0</v>
      </c>
      <c r="AL52" s="161">
        <f>'[2]Proj#8'!$N55</f>
        <v>0</v>
      </c>
      <c r="AM52" s="161"/>
      <c r="AN52" s="444">
        <f t="shared" ref="AN52" si="69">AL52-AM52</f>
        <v>0</v>
      </c>
      <c r="AO52" s="404">
        <f t="shared" ref="AO52" si="70">+AF52+AI52+AL52</f>
        <v>0</v>
      </c>
      <c r="AP52" s="161">
        <f t="shared" ref="AP52" si="71">+AG52+AJ52+AM52</f>
        <v>0</v>
      </c>
      <c r="AQ52" s="403">
        <f t="shared" ref="AQ52" si="72">AO52-AP52</f>
        <v>0</v>
      </c>
      <c r="AR52" s="161">
        <f>'[2]Proj#8'!$O55</f>
        <v>0</v>
      </c>
      <c r="AS52" s="161"/>
      <c r="AT52" s="462">
        <f t="shared" ref="AT52" si="73">AR52-AS52</f>
        <v>0</v>
      </c>
      <c r="AU52" s="161">
        <f>'[2]Proj#8'!$P55</f>
        <v>0</v>
      </c>
      <c r="AV52" s="161"/>
      <c r="AW52" s="448">
        <f t="shared" ref="AW52" si="74">AU52-AV52</f>
        <v>0</v>
      </c>
      <c r="AX52" s="161">
        <f>'[2]Proj#8'!$Q55</f>
        <v>0</v>
      </c>
      <c r="AY52" s="161"/>
      <c r="AZ52" s="444">
        <f t="shared" ref="AZ52" si="75">AX52-AY52</f>
        <v>0</v>
      </c>
      <c r="BA52" s="496">
        <f t="shared" ref="BA52" si="76">+AR52+AU52+AX52</f>
        <v>0</v>
      </c>
      <c r="BB52" s="492">
        <f t="shared" ref="BB52" si="77">+AS52+AV52+AY52</f>
        <v>0</v>
      </c>
      <c r="BC52" s="364">
        <f t="shared" ref="BC52" si="78">BA52-BB52</f>
        <v>0</v>
      </c>
      <c r="BD52" s="371">
        <f t="shared" ref="BD52" si="79">AF52+AI52+AL52+AR52+AU52+AX52</f>
        <v>0</v>
      </c>
      <c r="BE52" s="372">
        <f t="shared" ref="BE52" si="80">+AG52+AJ52+AM52+AS52+AV52+AY52</f>
        <v>0</v>
      </c>
      <c r="BF52" s="372">
        <f t="shared" ref="BF52" si="81">BD52-BE52</f>
        <v>0</v>
      </c>
      <c r="BG52" s="371">
        <f t="shared" ref="BG52" si="82">+AC52+BD52</f>
        <v>0</v>
      </c>
      <c r="BH52" s="372">
        <f t="shared" ref="BH52" si="83">+AD52+BE52</f>
        <v>0</v>
      </c>
      <c r="BI52" s="372">
        <f t="shared" ref="BI52" si="84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'[2]Proj#8'!$F56</f>
        <v>0</v>
      </c>
      <c r="F53" s="161"/>
      <c r="G53" s="448">
        <f t="shared" si="17"/>
        <v>0</v>
      </c>
      <c r="H53" s="476">
        <f>'[2]Proj#8'!$G56</f>
        <v>0</v>
      </c>
      <c r="I53" s="161"/>
      <c r="J53" s="448">
        <f t="shared" si="18"/>
        <v>0</v>
      </c>
      <c r="K53" s="476">
        <f>'[2]Proj#8'!$H56</f>
        <v>0</v>
      </c>
      <c r="L53" s="161"/>
      <c r="M53" s="444">
        <f t="shared" si="19"/>
        <v>0</v>
      </c>
      <c r="N53" s="404">
        <f t="shared" si="43"/>
        <v>0</v>
      </c>
      <c r="O53" s="161">
        <f t="shared" si="43"/>
        <v>0</v>
      </c>
      <c r="P53" s="403">
        <f t="shared" si="20"/>
        <v>0</v>
      </c>
      <c r="Q53" s="168">
        <f>'[2]Proj#8'!$I56</f>
        <v>0</v>
      </c>
      <c r="R53" s="161"/>
      <c r="S53" s="448">
        <f t="shared" si="21"/>
        <v>0</v>
      </c>
      <c r="T53" s="161">
        <f>'[2]Proj#8'!$J56</f>
        <v>0</v>
      </c>
      <c r="U53" s="161"/>
      <c r="V53" s="448">
        <f t="shared" si="22"/>
        <v>0</v>
      </c>
      <c r="W53" s="161">
        <f>'[2]Proj#8'!$K56</f>
        <v>0</v>
      </c>
      <c r="X53" s="161"/>
      <c r="Y53" s="444">
        <f t="shared" si="23"/>
        <v>0</v>
      </c>
      <c r="Z53" s="168">
        <f t="shared" si="44"/>
        <v>0</v>
      </c>
      <c r="AA53" s="161">
        <f t="shared" si="44"/>
        <v>0</v>
      </c>
      <c r="AB53" s="403">
        <f t="shared" si="24"/>
        <v>0</v>
      </c>
      <c r="AC53" s="404">
        <f t="shared" si="45"/>
        <v>0</v>
      </c>
      <c r="AD53" s="161">
        <f t="shared" si="45"/>
        <v>0</v>
      </c>
      <c r="AE53" s="403">
        <f t="shared" si="25"/>
        <v>0</v>
      </c>
      <c r="AF53" s="161">
        <f>'[2]Proj#8'!$L56</f>
        <v>0</v>
      </c>
      <c r="AG53" s="161"/>
      <c r="AH53" s="462">
        <f t="shared" si="26"/>
        <v>0</v>
      </c>
      <c r="AI53" s="161">
        <f>'[2]Proj#8'!$M56</f>
        <v>0</v>
      </c>
      <c r="AJ53" s="161"/>
      <c r="AK53" s="462">
        <f t="shared" si="27"/>
        <v>0</v>
      </c>
      <c r="AL53" s="161">
        <f>'[2]Proj#8'!$N56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'[2]Proj#8'!$O56</f>
        <v>0</v>
      </c>
      <c r="AS53" s="161"/>
      <c r="AT53" s="462">
        <f t="shared" si="30"/>
        <v>0</v>
      </c>
      <c r="AU53" s="161">
        <f>'[2]Proj#8'!$P56</f>
        <v>0</v>
      </c>
      <c r="AV53" s="161"/>
      <c r="AW53" s="448">
        <f t="shared" si="31"/>
        <v>0</v>
      </c>
      <c r="AX53" s="161">
        <f>'[2]Proj#8'!$Q56</f>
        <v>0</v>
      </c>
      <c r="AY53" s="161"/>
      <c r="AZ53" s="444">
        <f t="shared" si="32"/>
        <v>0</v>
      </c>
      <c r="BA53" s="496">
        <f t="shared" si="46"/>
        <v>0</v>
      </c>
      <c r="BB53" s="492">
        <f t="shared" si="47"/>
        <v>0</v>
      </c>
      <c r="BC53" s="364">
        <f t="shared" si="33"/>
        <v>0</v>
      </c>
      <c r="BD53" s="371">
        <f t="shared" si="48"/>
        <v>0</v>
      </c>
      <c r="BE53" s="372">
        <f t="shared" si="49"/>
        <v>0</v>
      </c>
      <c r="BF53" s="372">
        <f t="shared" si="34"/>
        <v>0</v>
      </c>
      <c r="BG53" s="371">
        <f t="shared" si="50"/>
        <v>0</v>
      </c>
      <c r="BH53" s="372">
        <f t="shared" si="51"/>
        <v>0</v>
      </c>
      <c r="BI53" s="372">
        <f t="shared" si="35"/>
        <v>0</v>
      </c>
      <c r="BJ53" s="436"/>
      <c r="BK53" s="160">
        <f>VLOOKUP($B53,Test!$A$133:$I$186,4,0)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'[2]Proj#8'!$F57</f>
        <v>0</v>
      </c>
      <c r="F54" s="388"/>
      <c r="G54" s="449">
        <f t="shared" si="17"/>
        <v>0</v>
      </c>
      <c r="H54" s="477">
        <f>'[2]Proj#8'!$G57</f>
        <v>0</v>
      </c>
      <c r="I54" s="388"/>
      <c r="J54" s="449">
        <f t="shared" si="18"/>
        <v>0</v>
      </c>
      <c r="K54" s="477">
        <f>'[2]Proj#8'!$H57</f>
        <v>0</v>
      </c>
      <c r="L54" s="388"/>
      <c r="M54" s="445">
        <f t="shared" si="19"/>
        <v>0</v>
      </c>
      <c r="N54" s="406">
        <f>+E54+H54+K54</f>
        <v>0</v>
      </c>
      <c r="O54" s="162">
        <f>+F54+I54+L54</f>
        <v>0</v>
      </c>
      <c r="P54" s="405">
        <f t="shared" si="20"/>
        <v>0</v>
      </c>
      <c r="Q54" s="169">
        <f>'[2]Proj#8'!$I57</f>
        <v>0</v>
      </c>
      <c r="R54" s="388"/>
      <c r="S54" s="449">
        <f t="shared" si="21"/>
        <v>0</v>
      </c>
      <c r="T54" s="162">
        <f>'[2]Proj#8'!$J57</f>
        <v>0</v>
      </c>
      <c r="U54" s="388"/>
      <c r="V54" s="449">
        <f t="shared" si="22"/>
        <v>0</v>
      </c>
      <c r="W54" s="162">
        <f>'[2]Proj#8'!$K57</f>
        <v>0</v>
      </c>
      <c r="X54" s="388"/>
      <c r="Y54" s="445">
        <f t="shared" si="23"/>
        <v>0</v>
      </c>
      <c r="Z54" s="169">
        <f>+Q54+T54+W54</f>
        <v>0</v>
      </c>
      <c r="AA54" s="162">
        <f>+R54+U54+X54</f>
        <v>0</v>
      </c>
      <c r="AB54" s="405">
        <f t="shared" si="24"/>
        <v>0</v>
      </c>
      <c r="AC54" s="407">
        <f>+E54+H54+K54+Q54+T54+W54</f>
        <v>0</v>
      </c>
      <c r="AD54" s="163">
        <f>+F54+I54+L54+R54+U54+X54</f>
        <v>0</v>
      </c>
      <c r="AE54" s="408">
        <f t="shared" si="25"/>
        <v>0</v>
      </c>
      <c r="AF54" s="162">
        <f>'[2]Proj#8'!$L57</f>
        <v>0</v>
      </c>
      <c r="AG54" s="388"/>
      <c r="AH54" s="463">
        <f t="shared" si="26"/>
        <v>0</v>
      </c>
      <c r="AI54" s="162">
        <f>'[2]Proj#8'!$M57</f>
        <v>0</v>
      </c>
      <c r="AJ54" s="388"/>
      <c r="AK54" s="463">
        <f t="shared" si="27"/>
        <v>0</v>
      </c>
      <c r="AL54" s="162">
        <f>'[2]Proj#8'!$N57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'[2]Proj#8'!$O57</f>
        <v>0</v>
      </c>
      <c r="AS54" s="388"/>
      <c r="AT54" s="463">
        <f t="shared" si="30"/>
        <v>0</v>
      </c>
      <c r="AU54" s="162">
        <f>'[2]Proj#8'!$P57</f>
        <v>0</v>
      </c>
      <c r="AV54" s="388"/>
      <c r="AW54" s="449">
        <f t="shared" si="31"/>
        <v>0</v>
      </c>
      <c r="AX54" s="162">
        <f>'[2]Proj#8'!$Q57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85">SUM(E7:E54)</f>
        <v>0</v>
      </c>
      <c r="F55" s="354">
        <f t="shared" si="85"/>
        <v>4144</v>
      </c>
      <c r="G55" s="450">
        <f t="shared" si="85"/>
        <v>-4144</v>
      </c>
      <c r="H55" s="478">
        <f t="shared" si="85"/>
        <v>0</v>
      </c>
      <c r="I55" s="156">
        <f t="shared" si="85"/>
        <v>3876.66</v>
      </c>
      <c r="J55" s="450">
        <f t="shared" si="85"/>
        <v>-3876.66</v>
      </c>
      <c r="K55" s="478">
        <f t="shared" si="85"/>
        <v>0</v>
      </c>
      <c r="L55" s="156">
        <f t="shared" si="85"/>
        <v>5445.25</v>
      </c>
      <c r="M55" s="446">
        <f t="shared" si="85"/>
        <v>-5445.25</v>
      </c>
      <c r="N55" s="410">
        <f t="shared" si="85"/>
        <v>0</v>
      </c>
      <c r="O55" s="411">
        <f t="shared" si="85"/>
        <v>13465.91</v>
      </c>
      <c r="P55" s="412">
        <f t="shared" si="85"/>
        <v>-13465.91</v>
      </c>
      <c r="Q55" s="157">
        <f t="shared" si="85"/>
        <v>0</v>
      </c>
      <c r="R55" s="156">
        <f t="shared" si="85"/>
        <v>4055</v>
      </c>
      <c r="S55" s="451">
        <f t="shared" si="85"/>
        <v>-4055</v>
      </c>
      <c r="T55" s="156">
        <f t="shared" si="85"/>
        <v>0</v>
      </c>
      <c r="U55" s="156">
        <f t="shared" si="85"/>
        <v>0</v>
      </c>
      <c r="V55" s="450">
        <f t="shared" si="85"/>
        <v>0</v>
      </c>
      <c r="W55" s="156">
        <v>81167.098628645675</v>
      </c>
      <c r="X55" s="156">
        <f t="shared" ref="X55:BI55" si="86">SUM(X7:X54)</f>
        <v>0</v>
      </c>
      <c r="Y55" s="446">
        <f t="shared" si="86"/>
        <v>0</v>
      </c>
      <c r="Z55" s="413">
        <f t="shared" si="86"/>
        <v>0</v>
      </c>
      <c r="AA55" s="411">
        <f t="shared" si="86"/>
        <v>4055</v>
      </c>
      <c r="AB55" s="412">
        <f t="shared" si="86"/>
        <v>-4055</v>
      </c>
      <c r="AC55" s="414">
        <f t="shared" si="86"/>
        <v>0</v>
      </c>
      <c r="AD55" s="156">
        <f t="shared" si="86"/>
        <v>17520.91</v>
      </c>
      <c r="AE55" s="409">
        <f t="shared" si="86"/>
        <v>-17520.91</v>
      </c>
      <c r="AF55" s="157">
        <f t="shared" si="86"/>
        <v>0</v>
      </c>
      <c r="AG55" s="156">
        <f t="shared" si="86"/>
        <v>0</v>
      </c>
      <c r="AH55" s="451">
        <f t="shared" si="86"/>
        <v>0</v>
      </c>
      <c r="AI55" s="156">
        <f t="shared" si="86"/>
        <v>0</v>
      </c>
      <c r="AJ55" s="156">
        <f t="shared" si="86"/>
        <v>0</v>
      </c>
      <c r="AK55" s="451">
        <f t="shared" si="86"/>
        <v>0</v>
      </c>
      <c r="AL55" s="156">
        <f t="shared" si="86"/>
        <v>0</v>
      </c>
      <c r="AM55" s="156">
        <f t="shared" si="86"/>
        <v>0</v>
      </c>
      <c r="AN55" s="446">
        <f t="shared" si="86"/>
        <v>0</v>
      </c>
      <c r="AO55" s="410">
        <f t="shared" si="86"/>
        <v>0</v>
      </c>
      <c r="AP55" s="411">
        <f t="shared" si="86"/>
        <v>0</v>
      </c>
      <c r="AQ55" s="412">
        <f t="shared" si="86"/>
        <v>0</v>
      </c>
      <c r="AR55" s="478">
        <f t="shared" si="86"/>
        <v>0</v>
      </c>
      <c r="AS55" s="156">
        <f t="shared" si="86"/>
        <v>0</v>
      </c>
      <c r="AT55" s="451">
        <f t="shared" si="86"/>
        <v>0</v>
      </c>
      <c r="AU55" s="156">
        <f t="shared" si="86"/>
        <v>0</v>
      </c>
      <c r="AV55" s="156">
        <f t="shared" si="86"/>
        <v>0</v>
      </c>
      <c r="AW55" s="450">
        <f t="shared" si="86"/>
        <v>0</v>
      </c>
      <c r="AX55" s="156">
        <f t="shared" si="86"/>
        <v>0</v>
      </c>
      <c r="AY55" s="354">
        <f t="shared" si="86"/>
        <v>0</v>
      </c>
      <c r="AZ55" s="446">
        <f t="shared" si="86"/>
        <v>0</v>
      </c>
      <c r="BA55" s="498">
        <f t="shared" si="86"/>
        <v>0</v>
      </c>
      <c r="BB55" s="494">
        <f t="shared" si="86"/>
        <v>0</v>
      </c>
      <c r="BC55" s="366">
        <f t="shared" si="86"/>
        <v>0</v>
      </c>
      <c r="BD55" s="375">
        <f t="shared" si="86"/>
        <v>0</v>
      </c>
      <c r="BE55" s="376">
        <f t="shared" si="86"/>
        <v>0</v>
      </c>
      <c r="BF55" s="376">
        <f t="shared" si="86"/>
        <v>0</v>
      </c>
      <c r="BG55" s="375">
        <f t="shared" si="86"/>
        <v>0</v>
      </c>
      <c r="BH55" s="376">
        <f t="shared" si="86"/>
        <v>17520.91</v>
      </c>
      <c r="BI55" s="376">
        <f t="shared" si="86"/>
        <v>-17520.91</v>
      </c>
      <c r="BJ55" s="434"/>
      <c r="BK55" s="339">
        <f>SUM(BK7:BK54)</f>
        <v>5591</v>
      </c>
    </row>
    <row r="56" spans="1:63" ht="29.25" customHeight="1"/>
    <row r="57" spans="1:63" ht="29.25" customHeight="1">
      <c r="F57" s="479">
        <f>ROUND(F55-Test!$D$190,2)</f>
        <v>-1447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M50" activePane="bottomRight" state="frozen"/>
      <selection activeCell="I55" sqref="I55"/>
      <selection pane="topRight" activeCell="I55" sqref="I55"/>
      <selection pane="bottomLeft" activeCell="I55" sqref="I55"/>
      <selection pane="bottomRight" activeCell="R51" sqref="R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284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'[2]Proj#10'!$F10</f>
        <v>2200</v>
      </c>
      <c r="F7" s="161">
        <v>2200</v>
      </c>
      <c r="G7" s="448">
        <f>E7-F7</f>
        <v>0</v>
      </c>
      <c r="H7" s="476">
        <f>'[2]Proj#10'!$G10</f>
        <v>2200</v>
      </c>
      <c r="I7" s="161">
        <v>2200</v>
      </c>
      <c r="J7" s="448">
        <f>H7-I7</f>
        <v>0</v>
      </c>
      <c r="K7" s="476">
        <f>'[2]Proj#10'!$H10</f>
        <v>2200</v>
      </c>
      <c r="L7" s="161">
        <v>2200</v>
      </c>
      <c r="M7" s="444">
        <f>K7-L7</f>
        <v>0</v>
      </c>
      <c r="N7" s="404">
        <f t="shared" ref="N7:O22" si="7">+E7+H7+K7</f>
        <v>6600</v>
      </c>
      <c r="O7" s="161">
        <f t="shared" si="7"/>
        <v>6600</v>
      </c>
      <c r="P7" s="403">
        <f>N7-O7</f>
        <v>0</v>
      </c>
      <c r="Q7" s="168">
        <f>'[2]Proj#10'!$I10</f>
        <v>2300</v>
      </c>
      <c r="R7" s="161">
        <v>2300</v>
      </c>
      <c r="S7" s="448">
        <f>Q7-R7</f>
        <v>0</v>
      </c>
      <c r="T7" s="161">
        <f>'[2]Proj#10'!$J10</f>
        <v>2300</v>
      </c>
      <c r="U7" s="161"/>
      <c r="V7" s="448">
        <f>T7-U7</f>
        <v>2300</v>
      </c>
      <c r="W7" s="161">
        <f>'[2]Proj#10'!$K10</f>
        <v>2400</v>
      </c>
      <c r="X7" s="161"/>
      <c r="Y7" s="444">
        <f>W7-X7</f>
        <v>2400</v>
      </c>
      <c r="Z7" s="168">
        <f t="shared" ref="Z7:AA22" si="8">+Q7+T7+W7</f>
        <v>7000</v>
      </c>
      <c r="AA7" s="161">
        <f t="shared" si="8"/>
        <v>2300</v>
      </c>
      <c r="AB7" s="403">
        <f>Z7-AA7</f>
        <v>4700</v>
      </c>
      <c r="AC7" s="404">
        <f t="shared" ref="AC7:AD22" si="9">+E7+H7+K7+Q7+T7+W7</f>
        <v>13600</v>
      </c>
      <c r="AD7" s="161">
        <f t="shared" si="9"/>
        <v>8900</v>
      </c>
      <c r="AE7" s="403">
        <f>AC7-AD7</f>
        <v>4700</v>
      </c>
      <c r="AF7" s="161">
        <f>'[2]Proj#10'!$L10</f>
        <v>2400</v>
      </c>
      <c r="AG7" s="161"/>
      <c r="AH7" s="462">
        <f>AF7-AG7</f>
        <v>2400</v>
      </c>
      <c r="AI7" s="161">
        <f>'[2]Proj#10'!$M10</f>
        <v>2400</v>
      </c>
      <c r="AJ7" s="161"/>
      <c r="AK7" s="462">
        <f>AI7-AJ7</f>
        <v>2400</v>
      </c>
      <c r="AL7" s="161">
        <f>'[2]Proj#10'!$N10</f>
        <v>2500</v>
      </c>
      <c r="AM7" s="161"/>
      <c r="AN7" s="444">
        <f>AL7-AM7</f>
        <v>2500</v>
      </c>
      <c r="AO7" s="404">
        <f t="shared" ref="AO7:AP54" si="10">+AF7+AI7+AL7</f>
        <v>7300</v>
      </c>
      <c r="AP7" s="161">
        <f t="shared" si="10"/>
        <v>0</v>
      </c>
      <c r="AQ7" s="403">
        <f>AO7-AP7</f>
        <v>7300</v>
      </c>
      <c r="AR7" s="161">
        <f>'[2]Proj#10'!$O10</f>
        <v>2500</v>
      </c>
      <c r="AS7" s="161"/>
      <c r="AT7" s="462">
        <f>AR7-AS7</f>
        <v>2500</v>
      </c>
      <c r="AU7" s="161">
        <f>'[2]Proj#10'!$P10</f>
        <v>2500</v>
      </c>
      <c r="AV7" s="161"/>
      <c r="AW7" s="448">
        <f>AU7-AV7</f>
        <v>2500</v>
      </c>
      <c r="AX7" s="161">
        <f>'[2]Proj#10'!$Q10</f>
        <v>2500</v>
      </c>
      <c r="AY7" s="161"/>
      <c r="AZ7" s="444">
        <f>AX7-AY7</f>
        <v>2500</v>
      </c>
      <c r="BA7" s="496">
        <f t="shared" ref="BA7:BA54" si="11">+AR7+AU7+AX7</f>
        <v>7500</v>
      </c>
      <c r="BB7" s="492">
        <f t="shared" ref="BB7:BB54" si="12">+AS7+AV7+AY7</f>
        <v>0</v>
      </c>
      <c r="BC7" s="364">
        <f>BA7-BB7</f>
        <v>7500</v>
      </c>
      <c r="BD7" s="371">
        <f t="shared" ref="BD7:BD54" si="13">AF7+AI7+AL7+AR7+AU7+AX7</f>
        <v>14800</v>
      </c>
      <c r="BE7" s="372">
        <f t="shared" ref="BE7:BE54" si="14">+AG7+AJ7+AM7+AS7+AV7+AY7</f>
        <v>0</v>
      </c>
      <c r="BF7" s="372">
        <f>BD7-BE7</f>
        <v>14800</v>
      </c>
      <c r="BG7" s="371">
        <f t="shared" ref="BG7:BG54" si="15">+AC7+BD7</f>
        <v>28400</v>
      </c>
      <c r="BH7" s="372">
        <f t="shared" ref="BH7:BH54" si="16">+AD7+BE7</f>
        <v>8900</v>
      </c>
      <c r="BI7" s="372">
        <f>BG7-BH7</f>
        <v>19500</v>
      </c>
      <c r="BJ7" s="436"/>
      <c r="BK7" s="160">
        <f>VLOOKUP($B7,Test!$A$133:$I$186,6,0)</f>
        <v>2100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f>'[2]Proj#10'!$F11</f>
        <v>117104.94</v>
      </c>
      <c r="F8" s="161">
        <v>97638.52</v>
      </c>
      <c r="G8" s="448">
        <f t="shared" ref="G8:G54" si="17">E8-F8</f>
        <v>19466.419999999998</v>
      </c>
      <c r="H8" s="476">
        <f>'[2]Proj#10'!$G11</f>
        <v>118740.92</v>
      </c>
      <c r="I8" s="161">
        <v>134867.28</v>
      </c>
      <c r="J8" s="448">
        <f t="shared" ref="J8:J54" si="18">H8-I8</f>
        <v>-16126.36</v>
      </c>
      <c r="K8" s="476">
        <f>'[2]Proj#10'!$H11</f>
        <v>117175.20999999999</v>
      </c>
      <c r="L8" s="161">
        <v>140471.1</v>
      </c>
      <c r="M8" s="444">
        <f t="shared" ref="M8:M54" si="19">K8-L8</f>
        <v>-23295.890000000014</v>
      </c>
      <c r="N8" s="404">
        <f t="shared" si="7"/>
        <v>353021.06999999995</v>
      </c>
      <c r="O8" s="161">
        <f t="shared" si="7"/>
        <v>372976.9</v>
      </c>
      <c r="P8" s="403">
        <f t="shared" ref="P8:P54" si="20">N8-O8</f>
        <v>-19955.830000000075</v>
      </c>
      <c r="Q8" s="168">
        <f>'[2]Proj#10'!$I11</f>
        <v>120792.74</v>
      </c>
      <c r="R8" s="161">
        <v>106151.41</v>
      </c>
      <c r="S8" s="448">
        <f t="shared" ref="S8:S54" si="21">Q8-R8</f>
        <v>14641.330000000002</v>
      </c>
      <c r="T8" s="161">
        <f>'[2]Proj#10'!$J11</f>
        <v>117826.6</v>
      </c>
      <c r="U8" s="161"/>
      <c r="V8" s="448">
        <f t="shared" ref="V8:V54" si="22">T8-U8</f>
        <v>117826.6</v>
      </c>
      <c r="W8" s="161">
        <f>'[2]Proj#10'!$K11</f>
        <v>119814.44</v>
      </c>
      <c r="X8" s="161"/>
      <c r="Y8" s="444">
        <f t="shared" ref="Y8:Y54" si="23">W8-X8</f>
        <v>119814.44</v>
      </c>
      <c r="Z8" s="168">
        <f t="shared" si="8"/>
        <v>358433.78</v>
      </c>
      <c r="AA8" s="161">
        <f t="shared" si="8"/>
        <v>106151.41</v>
      </c>
      <c r="AB8" s="403">
        <f t="shared" ref="AB8:AB54" si="24">Z8-AA8</f>
        <v>252282.37000000002</v>
      </c>
      <c r="AC8" s="404">
        <f t="shared" si="9"/>
        <v>711454.84999999986</v>
      </c>
      <c r="AD8" s="161">
        <f t="shared" si="9"/>
        <v>479128.31000000006</v>
      </c>
      <c r="AE8" s="403">
        <f t="shared" ref="AE8:AE54" si="25">AC8-AD8</f>
        <v>232326.5399999998</v>
      </c>
      <c r="AF8" s="161">
        <f>'[2]Proj#10'!$L11</f>
        <v>126978.48999999999</v>
      </c>
      <c r="AG8" s="161"/>
      <c r="AH8" s="462">
        <f t="shared" ref="AH8:AH54" si="26">AF8-AG8</f>
        <v>126978.48999999999</v>
      </c>
      <c r="AI8" s="161">
        <f>'[2]Proj#10'!$M11</f>
        <v>130999.36</v>
      </c>
      <c r="AJ8" s="161"/>
      <c r="AK8" s="462">
        <f t="shared" ref="AK8:AK54" si="27">AI8-AJ8</f>
        <v>130999.36</v>
      </c>
      <c r="AL8" s="161">
        <f>'[2]Proj#10'!$N11</f>
        <v>134546.20000000001</v>
      </c>
      <c r="AM8" s="161"/>
      <c r="AN8" s="444">
        <f t="shared" ref="AN8:AN54" si="28">AL8-AM8</f>
        <v>134546.20000000001</v>
      </c>
      <c r="AO8" s="404">
        <f t="shared" si="10"/>
        <v>392524.05</v>
      </c>
      <c r="AP8" s="161">
        <f t="shared" si="10"/>
        <v>0</v>
      </c>
      <c r="AQ8" s="403">
        <f t="shared" ref="AQ8:AQ54" si="29">AO8-AP8</f>
        <v>392524.05</v>
      </c>
      <c r="AR8" s="161">
        <f>'[2]Proj#10'!$O11</f>
        <v>137663.785</v>
      </c>
      <c r="AS8" s="161"/>
      <c r="AT8" s="462">
        <f t="shared" ref="AT8:AT54" si="30">AR8-AS8</f>
        <v>137663.785</v>
      </c>
      <c r="AU8" s="161">
        <f>'[2]Proj#10'!$P11</f>
        <v>140942.26</v>
      </c>
      <c r="AV8" s="161"/>
      <c r="AW8" s="448">
        <f t="shared" ref="AW8:AW54" si="31">AU8-AV8</f>
        <v>140942.26</v>
      </c>
      <c r="AX8" s="161">
        <f>'[2]Proj#10'!$Q11</f>
        <v>144500.755</v>
      </c>
      <c r="AY8" s="161"/>
      <c r="AZ8" s="444">
        <f t="shared" ref="AZ8:AZ54" si="32">AX8-AY8</f>
        <v>144500.755</v>
      </c>
      <c r="BA8" s="496">
        <f t="shared" si="11"/>
        <v>423106.80000000005</v>
      </c>
      <c r="BB8" s="492">
        <f t="shared" si="12"/>
        <v>0</v>
      </c>
      <c r="BC8" s="364">
        <f t="shared" ref="BC8:BC54" si="33">BA8-BB8</f>
        <v>423106.80000000005</v>
      </c>
      <c r="BD8" s="371">
        <f t="shared" si="13"/>
        <v>815630.85</v>
      </c>
      <c r="BE8" s="372">
        <f t="shared" si="14"/>
        <v>0</v>
      </c>
      <c r="BF8" s="372">
        <f t="shared" ref="BF8:BF54" si="34">BD8-BE8</f>
        <v>815630.85</v>
      </c>
      <c r="BG8" s="371">
        <f t="shared" si="15"/>
        <v>1527085.6999999997</v>
      </c>
      <c r="BH8" s="372">
        <f t="shared" si="16"/>
        <v>479128.31000000006</v>
      </c>
      <c r="BI8" s="372">
        <f t="shared" ref="BI8:BI54" si="35">BG8-BH8</f>
        <v>1047957.3899999997</v>
      </c>
      <c r="BJ8" s="436"/>
      <c r="BK8" s="160">
        <f>VLOOKUP($B8,Test!$A$133:$I$186,6,0)</f>
        <v>87597.83</v>
      </c>
    </row>
    <row r="9" spans="1:63" s="149" customFormat="1" ht="30" customHeight="1">
      <c r="A9" s="40">
        <f t="shared" ref="A9:A53" si="36">A8+1</f>
        <v>3</v>
      </c>
      <c r="B9" s="197">
        <v>51203</v>
      </c>
      <c r="C9" s="198" t="s">
        <v>2</v>
      </c>
      <c r="D9" s="150" t="s">
        <v>44</v>
      </c>
      <c r="E9" s="168">
        <f>'[2]Proj#10'!$F12</f>
        <v>65536.49549999999</v>
      </c>
      <c r="F9" s="161">
        <v>60141.88</v>
      </c>
      <c r="G9" s="448">
        <f t="shared" si="17"/>
        <v>5394.6154999999926</v>
      </c>
      <c r="H9" s="476">
        <f>'[2]Proj#10'!$G12</f>
        <v>2452.107</v>
      </c>
      <c r="I9" s="161">
        <v>5151.8100000000004</v>
      </c>
      <c r="J9" s="448">
        <f t="shared" si="18"/>
        <v>-2699.7030000000004</v>
      </c>
      <c r="K9" s="476">
        <f>'[2]Proj#10'!$H12</f>
        <v>959.71399999999994</v>
      </c>
      <c r="L9" s="161">
        <v>4126.45</v>
      </c>
      <c r="M9" s="444">
        <f t="shared" si="19"/>
        <v>-3166.7359999999999</v>
      </c>
      <c r="N9" s="404">
        <f>+E9+H9+K9</f>
        <v>68948.316499999986</v>
      </c>
      <c r="O9" s="161">
        <f>+F9+I9+L9</f>
        <v>69420.14</v>
      </c>
      <c r="P9" s="403">
        <f t="shared" si="20"/>
        <v>-471.82350000001315</v>
      </c>
      <c r="Q9" s="168">
        <f>'[2]Proj#10'!$I12</f>
        <v>4540.2910000000002</v>
      </c>
      <c r="R9" s="161">
        <v>3550.23</v>
      </c>
      <c r="S9" s="448">
        <f t="shared" si="21"/>
        <v>990.06100000000015</v>
      </c>
      <c r="T9" s="161">
        <f>'[2]Proj#10'!$J12</f>
        <v>3379.2359999999999</v>
      </c>
      <c r="U9" s="161"/>
      <c r="V9" s="448">
        <f t="shared" si="22"/>
        <v>3379.2359999999999</v>
      </c>
      <c r="W9" s="161">
        <f>'[2]Proj#10'!$K12</f>
        <v>301.66849999999999</v>
      </c>
      <c r="X9" s="161"/>
      <c r="Y9" s="444">
        <f t="shared" si="23"/>
        <v>301.66849999999999</v>
      </c>
      <c r="Z9" s="168">
        <f t="shared" si="8"/>
        <v>8221.1954999999998</v>
      </c>
      <c r="AA9" s="161">
        <f t="shared" si="8"/>
        <v>3550.23</v>
      </c>
      <c r="AB9" s="403">
        <f t="shared" si="24"/>
        <v>4670.9655000000002</v>
      </c>
      <c r="AC9" s="404">
        <f t="shared" si="9"/>
        <v>77169.511999999988</v>
      </c>
      <c r="AD9" s="161">
        <f t="shared" si="9"/>
        <v>72970.37</v>
      </c>
      <c r="AE9" s="403">
        <f t="shared" si="25"/>
        <v>4199.1419999999925</v>
      </c>
      <c r="AF9" s="161">
        <f>'[2]Proj#10'!$L12</f>
        <v>3419.5384999999997</v>
      </c>
      <c r="AG9" s="161"/>
      <c r="AH9" s="462">
        <f t="shared" si="26"/>
        <v>3419.5384999999997</v>
      </c>
      <c r="AI9" s="161">
        <f>'[2]Proj#10'!$M12</f>
        <v>4976.2440000000006</v>
      </c>
      <c r="AJ9" s="161"/>
      <c r="AK9" s="462">
        <f t="shared" si="27"/>
        <v>4976.2440000000006</v>
      </c>
      <c r="AL9" s="161">
        <f>'[2]Proj#10'!$N12</f>
        <v>2867.48</v>
      </c>
      <c r="AM9" s="161"/>
      <c r="AN9" s="444">
        <f t="shared" si="28"/>
        <v>2867.48</v>
      </c>
      <c r="AO9" s="404">
        <f t="shared" si="10"/>
        <v>11263.262500000001</v>
      </c>
      <c r="AP9" s="161">
        <f t="shared" si="10"/>
        <v>0</v>
      </c>
      <c r="AQ9" s="403">
        <f t="shared" si="29"/>
        <v>11263.262500000001</v>
      </c>
      <c r="AR9" s="161">
        <f>'[2]Proj#10'!$O12</f>
        <v>1715</v>
      </c>
      <c r="AS9" s="161"/>
      <c r="AT9" s="462">
        <f t="shared" si="30"/>
        <v>1715</v>
      </c>
      <c r="AU9" s="161">
        <f>'[2]Proj#10'!$P12</f>
        <v>2052.3405000000002</v>
      </c>
      <c r="AV9" s="161"/>
      <c r="AW9" s="448">
        <f t="shared" si="31"/>
        <v>2052.3405000000002</v>
      </c>
      <c r="AX9" s="161">
        <f>'[2]Proj#10'!$Q12</f>
        <v>2939.8530000000001</v>
      </c>
      <c r="AY9" s="161"/>
      <c r="AZ9" s="444">
        <f t="shared" si="32"/>
        <v>2939.8530000000001</v>
      </c>
      <c r="BA9" s="496">
        <f t="shared" si="11"/>
        <v>6707.1935000000003</v>
      </c>
      <c r="BB9" s="492">
        <f t="shared" si="12"/>
        <v>0</v>
      </c>
      <c r="BC9" s="364">
        <f t="shared" si="33"/>
        <v>6707.1935000000003</v>
      </c>
      <c r="BD9" s="371">
        <f t="shared" si="13"/>
        <v>17970.456000000002</v>
      </c>
      <c r="BE9" s="372">
        <f t="shared" si="14"/>
        <v>0</v>
      </c>
      <c r="BF9" s="372">
        <f t="shared" si="34"/>
        <v>17970.456000000002</v>
      </c>
      <c r="BG9" s="371">
        <f t="shared" si="15"/>
        <v>95139.967999999993</v>
      </c>
      <c r="BH9" s="372">
        <f t="shared" si="16"/>
        <v>72970.37</v>
      </c>
      <c r="BI9" s="372">
        <f t="shared" si="35"/>
        <v>22169.597999999998</v>
      </c>
      <c r="BJ9" s="436"/>
      <c r="BK9" s="160">
        <f>VLOOKUP($B9,Test!$A$133:$I$186,6,0)</f>
        <v>3792.26</v>
      </c>
    </row>
    <row r="10" spans="1:63" s="149" customFormat="1" ht="30" customHeight="1">
      <c r="A10" s="40">
        <f t="shared" si="36"/>
        <v>4</v>
      </c>
      <c r="B10" s="197">
        <v>51299</v>
      </c>
      <c r="C10" s="198" t="s">
        <v>3</v>
      </c>
      <c r="D10" s="150" t="s">
        <v>45</v>
      </c>
      <c r="E10" s="168">
        <f>'[2]Proj#10'!$F13</f>
        <v>0</v>
      </c>
      <c r="F10" s="161">
        <v>27.9</v>
      </c>
      <c r="G10" s="448">
        <f t="shared" si="17"/>
        <v>-27.9</v>
      </c>
      <c r="H10" s="476">
        <f>'[2]Proj#10'!$G13</f>
        <v>0</v>
      </c>
      <c r="I10" s="161">
        <v>668.8</v>
      </c>
      <c r="J10" s="448">
        <f t="shared" si="18"/>
        <v>-668.8</v>
      </c>
      <c r="K10" s="476">
        <f>'[2]Proj#10'!$H13</f>
        <v>126127.2</v>
      </c>
      <c r="L10" s="161">
        <v>109088.95</v>
      </c>
      <c r="M10" s="444">
        <f t="shared" si="19"/>
        <v>17038.25</v>
      </c>
      <c r="N10" s="404">
        <f t="shared" si="7"/>
        <v>126127.2</v>
      </c>
      <c r="O10" s="161">
        <f t="shared" si="7"/>
        <v>109785.65</v>
      </c>
      <c r="P10" s="403">
        <f t="shared" si="20"/>
        <v>16341.550000000003</v>
      </c>
      <c r="Q10" s="168">
        <f>'[2]Proj#10'!$I13</f>
        <v>0</v>
      </c>
      <c r="R10" s="161"/>
      <c r="S10" s="448">
        <f t="shared" si="21"/>
        <v>0</v>
      </c>
      <c r="T10" s="161">
        <f>'[2]Proj#10'!$J13</f>
        <v>0</v>
      </c>
      <c r="U10" s="161"/>
      <c r="V10" s="448">
        <f t="shared" si="22"/>
        <v>0</v>
      </c>
      <c r="W10" s="161">
        <f>'[2]Proj#10'!$K13</f>
        <v>0</v>
      </c>
      <c r="X10" s="161"/>
      <c r="Y10" s="444">
        <f t="shared" si="23"/>
        <v>0</v>
      </c>
      <c r="Z10" s="168">
        <f t="shared" si="8"/>
        <v>0</v>
      </c>
      <c r="AA10" s="161">
        <f t="shared" si="8"/>
        <v>0</v>
      </c>
      <c r="AB10" s="403">
        <f t="shared" si="24"/>
        <v>0</v>
      </c>
      <c r="AC10" s="404">
        <f t="shared" si="9"/>
        <v>126127.2</v>
      </c>
      <c r="AD10" s="161">
        <f t="shared" si="9"/>
        <v>109785.65</v>
      </c>
      <c r="AE10" s="403">
        <f t="shared" si="25"/>
        <v>16341.550000000003</v>
      </c>
      <c r="AF10" s="161">
        <f>'[2]Proj#10'!$L13</f>
        <v>0</v>
      </c>
      <c r="AG10" s="161"/>
      <c r="AH10" s="462">
        <f t="shared" si="26"/>
        <v>0</v>
      </c>
      <c r="AI10" s="161">
        <f>'[2]Proj#10'!$M13</f>
        <v>0</v>
      </c>
      <c r="AJ10" s="161"/>
      <c r="AK10" s="462">
        <f t="shared" si="27"/>
        <v>0</v>
      </c>
      <c r="AL10" s="161">
        <f>'[2]Proj#10'!$N13</f>
        <v>0</v>
      </c>
      <c r="AM10" s="161"/>
      <c r="AN10" s="444">
        <f t="shared" si="28"/>
        <v>0</v>
      </c>
      <c r="AO10" s="404">
        <f t="shared" si="10"/>
        <v>0</v>
      </c>
      <c r="AP10" s="161">
        <f t="shared" si="10"/>
        <v>0</v>
      </c>
      <c r="AQ10" s="403">
        <f t="shared" si="29"/>
        <v>0</v>
      </c>
      <c r="AR10" s="161">
        <f>'[2]Proj#10'!$O13</f>
        <v>0</v>
      </c>
      <c r="AS10" s="161"/>
      <c r="AT10" s="462">
        <f t="shared" si="30"/>
        <v>0</v>
      </c>
      <c r="AU10" s="161">
        <f>'[2]Proj#10'!$P13</f>
        <v>0</v>
      </c>
      <c r="AV10" s="161"/>
      <c r="AW10" s="448">
        <f t="shared" si="31"/>
        <v>0</v>
      </c>
      <c r="AX10" s="161">
        <f>'[2]Proj#10'!$Q13</f>
        <v>276546.18050000002</v>
      </c>
      <c r="AY10" s="161"/>
      <c r="AZ10" s="444">
        <f t="shared" si="32"/>
        <v>276546.18050000002</v>
      </c>
      <c r="BA10" s="496">
        <f t="shared" si="11"/>
        <v>276546.18050000002</v>
      </c>
      <c r="BB10" s="492">
        <f t="shared" si="12"/>
        <v>0</v>
      </c>
      <c r="BC10" s="364">
        <f t="shared" si="33"/>
        <v>276546.18050000002</v>
      </c>
      <c r="BD10" s="371">
        <f t="shared" si="13"/>
        <v>276546.18050000002</v>
      </c>
      <c r="BE10" s="372">
        <f t="shared" si="14"/>
        <v>0</v>
      </c>
      <c r="BF10" s="372">
        <f t="shared" si="34"/>
        <v>276546.18050000002</v>
      </c>
      <c r="BG10" s="371">
        <f t="shared" si="15"/>
        <v>402673.38050000003</v>
      </c>
      <c r="BH10" s="372">
        <f t="shared" si="16"/>
        <v>109785.65</v>
      </c>
      <c r="BI10" s="372">
        <f t="shared" si="35"/>
        <v>292887.73050000006</v>
      </c>
      <c r="BJ10" s="436"/>
      <c r="BK10" s="160">
        <f>VLOOKUP($B10,Test!$A$133:$I$186,6,0)</f>
        <v>0</v>
      </c>
    </row>
    <row r="11" spans="1:63" s="149" customFormat="1" ht="30" customHeight="1">
      <c r="A11" s="40">
        <f t="shared" si="36"/>
        <v>5</v>
      </c>
      <c r="B11" s="197">
        <v>51301</v>
      </c>
      <c r="C11" s="198" t="s">
        <v>4</v>
      </c>
      <c r="D11" s="150" t="s">
        <v>46</v>
      </c>
      <c r="E11" s="168">
        <f>'[2]Proj#10'!$F14</f>
        <v>1172000</v>
      </c>
      <c r="F11" s="161">
        <v>159125.49</v>
      </c>
      <c r="G11" s="448">
        <f t="shared" si="17"/>
        <v>1012874.51</v>
      </c>
      <c r="H11" s="476">
        <f>'[2]Proj#10'!$G14</f>
        <v>172000</v>
      </c>
      <c r="I11" s="161">
        <v>455379.05</v>
      </c>
      <c r="J11" s="448">
        <f t="shared" si="18"/>
        <v>-283379.05</v>
      </c>
      <c r="K11" s="476">
        <f>'[2]Proj#10'!$H14</f>
        <v>172000</v>
      </c>
      <c r="L11" s="161"/>
      <c r="M11" s="444">
        <f t="shared" si="19"/>
        <v>172000</v>
      </c>
      <c r="N11" s="404">
        <f t="shared" si="7"/>
        <v>1516000</v>
      </c>
      <c r="O11" s="161">
        <f t="shared" si="7"/>
        <v>614504.54</v>
      </c>
      <c r="P11" s="403">
        <f t="shared" si="20"/>
        <v>901495.46</v>
      </c>
      <c r="Q11" s="168">
        <f>'[2]Proj#10'!$I14</f>
        <v>344000</v>
      </c>
      <c r="R11" s="161"/>
      <c r="S11" s="448">
        <f t="shared" si="21"/>
        <v>344000</v>
      </c>
      <c r="T11" s="161">
        <f>'[2]Proj#10'!$J14</f>
        <v>222000</v>
      </c>
      <c r="U11" s="161"/>
      <c r="V11" s="448">
        <f t="shared" si="22"/>
        <v>222000</v>
      </c>
      <c r="W11" s="161">
        <f>'[2]Proj#10'!$K14</f>
        <v>172000</v>
      </c>
      <c r="X11" s="161"/>
      <c r="Y11" s="444">
        <f t="shared" si="23"/>
        <v>172000</v>
      </c>
      <c r="Z11" s="168">
        <f t="shared" si="8"/>
        <v>738000</v>
      </c>
      <c r="AA11" s="161">
        <f t="shared" si="8"/>
        <v>0</v>
      </c>
      <c r="AB11" s="403">
        <f t="shared" si="24"/>
        <v>738000</v>
      </c>
      <c r="AC11" s="404">
        <f t="shared" si="9"/>
        <v>2254000</v>
      </c>
      <c r="AD11" s="161">
        <f t="shared" si="9"/>
        <v>614504.54</v>
      </c>
      <c r="AE11" s="403">
        <f t="shared" si="25"/>
        <v>1639495.46</v>
      </c>
      <c r="AF11" s="161">
        <f>'[2]Proj#10'!$L14</f>
        <v>172000</v>
      </c>
      <c r="AG11" s="161"/>
      <c r="AH11" s="462">
        <f t="shared" si="26"/>
        <v>172000</v>
      </c>
      <c r="AI11" s="161">
        <f>'[2]Proj#10'!$M14</f>
        <v>199000</v>
      </c>
      <c r="AJ11" s="161"/>
      <c r="AK11" s="462">
        <f t="shared" si="27"/>
        <v>199000</v>
      </c>
      <c r="AL11" s="161">
        <f>'[2]Proj#10'!$N14</f>
        <v>172000</v>
      </c>
      <c r="AM11" s="161"/>
      <c r="AN11" s="444">
        <f t="shared" si="28"/>
        <v>172000</v>
      </c>
      <c r="AO11" s="404">
        <f t="shared" si="10"/>
        <v>543000</v>
      </c>
      <c r="AP11" s="161">
        <f t="shared" si="10"/>
        <v>0</v>
      </c>
      <c r="AQ11" s="403">
        <f t="shared" si="29"/>
        <v>543000</v>
      </c>
      <c r="AR11" s="161">
        <f>'[2]Proj#10'!$O14</f>
        <v>172000</v>
      </c>
      <c r="AS11" s="161"/>
      <c r="AT11" s="462">
        <f t="shared" si="30"/>
        <v>172000</v>
      </c>
      <c r="AU11" s="161">
        <f>'[2]Proj#10'!$P14</f>
        <v>172000</v>
      </c>
      <c r="AV11" s="161"/>
      <c r="AW11" s="448">
        <f t="shared" si="31"/>
        <v>172000</v>
      </c>
      <c r="AX11" s="161">
        <f>'[2]Proj#10'!$Q14</f>
        <v>222000</v>
      </c>
      <c r="AY11" s="161"/>
      <c r="AZ11" s="444">
        <f t="shared" si="32"/>
        <v>222000</v>
      </c>
      <c r="BA11" s="496">
        <f t="shared" si="11"/>
        <v>566000</v>
      </c>
      <c r="BB11" s="492">
        <f t="shared" si="12"/>
        <v>0</v>
      </c>
      <c r="BC11" s="364">
        <f t="shared" si="33"/>
        <v>566000</v>
      </c>
      <c r="BD11" s="371">
        <f t="shared" si="13"/>
        <v>1109000</v>
      </c>
      <c r="BE11" s="372">
        <f t="shared" si="14"/>
        <v>0</v>
      </c>
      <c r="BF11" s="372">
        <f t="shared" si="34"/>
        <v>1109000</v>
      </c>
      <c r="BG11" s="371">
        <f t="shared" si="15"/>
        <v>3363000</v>
      </c>
      <c r="BH11" s="372">
        <f t="shared" si="16"/>
        <v>614504.54</v>
      </c>
      <c r="BI11" s="372">
        <f t="shared" si="35"/>
        <v>2748495.46</v>
      </c>
      <c r="BJ11" s="436"/>
      <c r="BK11" s="160">
        <f>VLOOKUP($B11,Test!$A$133:$I$186,6,0)</f>
        <v>297943.07</v>
      </c>
    </row>
    <row r="12" spans="1:63" s="149" customFormat="1" ht="30" customHeight="1">
      <c r="A12" s="40">
        <f t="shared" si="36"/>
        <v>6</v>
      </c>
      <c r="B12" s="197">
        <v>51302</v>
      </c>
      <c r="C12" s="198" t="s">
        <v>5</v>
      </c>
      <c r="D12" s="150" t="s">
        <v>47</v>
      </c>
      <c r="E12" s="168">
        <f>'[2]Proj#10'!$F15</f>
        <v>11944</v>
      </c>
      <c r="F12" s="161">
        <v>11944</v>
      </c>
      <c r="G12" s="448">
        <f t="shared" si="17"/>
        <v>0</v>
      </c>
      <c r="H12" s="476">
        <f>'[2]Proj#10'!$G15</f>
        <v>11174.839999999967</v>
      </c>
      <c r="I12" s="161">
        <v>11174.84</v>
      </c>
      <c r="J12" s="448">
        <f t="shared" si="18"/>
        <v>-3.2741809263825417E-11</v>
      </c>
      <c r="K12" s="476">
        <f>'[2]Proj#10'!$H15</f>
        <v>11944</v>
      </c>
      <c r="L12" s="161">
        <v>13714.38</v>
      </c>
      <c r="M12" s="444">
        <f t="shared" si="19"/>
        <v>-1770.3799999999992</v>
      </c>
      <c r="N12" s="404">
        <f t="shared" si="7"/>
        <v>35062.839999999967</v>
      </c>
      <c r="O12" s="161">
        <f t="shared" si="7"/>
        <v>36833.22</v>
      </c>
      <c r="P12" s="403">
        <f t="shared" si="20"/>
        <v>-1770.3800000000338</v>
      </c>
      <c r="Q12" s="168">
        <f>'[2]Proj#10'!$I15</f>
        <v>11688</v>
      </c>
      <c r="R12" s="161">
        <v>11688</v>
      </c>
      <c r="S12" s="448">
        <f t="shared" si="21"/>
        <v>0</v>
      </c>
      <c r="T12" s="161">
        <f>'[2]Proj#10'!$J15</f>
        <v>12076.359999999986</v>
      </c>
      <c r="U12" s="161"/>
      <c r="V12" s="448">
        <f t="shared" si="22"/>
        <v>12076.359999999986</v>
      </c>
      <c r="W12" s="161">
        <f>'[2]Proj#10'!$K15</f>
        <v>11688</v>
      </c>
      <c r="X12" s="161"/>
      <c r="Y12" s="444">
        <f t="shared" si="23"/>
        <v>11688</v>
      </c>
      <c r="Z12" s="168">
        <f t="shared" si="8"/>
        <v>35452.359999999986</v>
      </c>
      <c r="AA12" s="161">
        <f t="shared" si="8"/>
        <v>11688</v>
      </c>
      <c r="AB12" s="403">
        <f t="shared" si="24"/>
        <v>23764.359999999986</v>
      </c>
      <c r="AC12" s="404">
        <f t="shared" si="9"/>
        <v>70515.199999999953</v>
      </c>
      <c r="AD12" s="161">
        <f t="shared" si="9"/>
        <v>48521.22</v>
      </c>
      <c r="AE12" s="403">
        <f t="shared" si="25"/>
        <v>21993.979999999952</v>
      </c>
      <c r="AF12" s="161">
        <f>'[2]Proj#10'!$L15</f>
        <v>12077</v>
      </c>
      <c r="AG12" s="161"/>
      <c r="AH12" s="462">
        <f t="shared" si="26"/>
        <v>12077</v>
      </c>
      <c r="AI12" s="161">
        <f>'[2]Proj#10'!$M15</f>
        <v>12077</v>
      </c>
      <c r="AJ12" s="161"/>
      <c r="AK12" s="462">
        <f t="shared" si="27"/>
        <v>12077</v>
      </c>
      <c r="AL12" s="161">
        <f>'[2]Proj#10'!$N15</f>
        <v>11688.010000000009</v>
      </c>
      <c r="AM12" s="161"/>
      <c r="AN12" s="444">
        <f t="shared" si="28"/>
        <v>11688.010000000009</v>
      </c>
      <c r="AO12" s="404">
        <f t="shared" si="10"/>
        <v>35842.010000000009</v>
      </c>
      <c r="AP12" s="161">
        <f t="shared" si="10"/>
        <v>0</v>
      </c>
      <c r="AQ12" s="403">
        <f t="shared" si="29"/>
        <v>35842.010000000009</v>
      </c>
      <c r="AR12" s="161">
        <f>'[2]Proj#10'!$O15</f>
        <v>12077</v>
      </c>
      <c r="AS12" s="161"/>
      <c r="AT12" s="462">
        <f t="shared" si="30"/>
        <v>12077</v>
      </c>
      <c r="AU12" s="161">
        <f>'[2]Proj#10'!$P15</f>
        <v>11687.419999999925</v>
      </c>
      <c r="AV12" s="161"/>
      <c r="AW12" s="448">
        <f t="shared" si="31"/>
        <v>11687.419999999925</v>
      </c>
      <c r="AX12" s="161">
        <f>'[2]Proj#10'!$Q15</f>
        <v>12077</v>
      </c>
      <c r="AY12" s="161"/>
      <c r="AZ12" s="444">
        <f t="shared" si="32"/>
        <v>12077</v>
      </c>
      <c r="BA12" s="496">
        <f t="shared" si="11"/>
        <v>35841.419999999925</v>
      </c>
      <c r="BB12" s="492">
        <f t="shared" si="12"/>
        <v>0</v>
      </c>
      <c r="BC12" s="364">
        <f t="shared" si="33"/>
        <v>35841.419999999925</v>
      </c>
      <c r="BD12" s="371">
        <f t="shared" si="13"/>
        <v>71683.429999999935</v>
      </c>
      <c r="BE12" s="372">
        <f t="shared" si="14"/>
        <v>0</v>
      </c>
      <c r="BF12" s="372">
        <f t="shared" si="34"/>
        <v>71683.429999999935</v>
      </c>
      <c r="BG12" s="371">
        <f t="shared" si="15"/>
        <v>142198.62999999989</v>
      </c>
      <c r="BH12" s="372">
        <f t="shared" si="16"/>
        <v>48521.22</v>
      </c>
      <c r="BI12" s="372">
        <f t="shared" si="35"/>
        <v>93677.409999999887</v>
      </c>
      <c r="BJ12" s="436"/>
      <c r="BK12" s="160">
        <f>VLOOKUP($B12,Test!$A$133:$I$186,6,0)</f>
        <v>12901</v>
      </c>
    </row>
    <row r="13" spans="1:63" s="149" customFormat="1" ht="30" customHeight="1">
      <c r="A13" s="40">
        <f t="shared" si="36"/>
        <v>7</v>
      </c>
      <c r="B13" s="197">
        <v>51306</v>
      </c>
      <c r="C13" s="198" t="s">
        <v>6</v>
      </c>
      <c r="D13" s="150" t="s">
        <v>48</v>
      </c>
      <c r="E13" s="168">
        <f>'[2]Proj#10'!$F16</f>
        <v>0</v>
      </c>
      <c r="F13" s="161"/>
      <c r="G13" s="448">
        <f t="shared" si="17"/>
        <v>0</v>
      </c>
      <c r="H13" s="476">
        <f>'[2]Proj#10'!$G16</f>
        <v>0</v>
      </c>
      <c r="I13" s="161"/>
      <c r="J13" s="448">
        <f t="shared" si="18"/>
        <v>0</v>
      </c>
      <c r="K13" s="476">
        <f>'[2]Proj#10'!$H16</f>
        <v>0</v>
      </c>
      <c r="L13" s="161"/>
      <c r="M13" s="444">
        <f t="shared" si="19"/>
        <v>0</v>
      </c>
      <c r="N13" s="404">
        <f t="shared" si="7"/>
        <v>0</v>
      </c>
      <c r="O13" s="161">
        <f t="shared" si="7"/>
        <v>0</v>
      </c>
      <c r="P13" s="403">
        <f t="shared" si="20"/>
        <v>0</v>
      </c>
      <c r="Q13" s="168">
        <f>'[2]Proj#10'!$I16</f>
        <v>0</v>
      </c>
      <c r="R13" s="161"/>
      <c r="S13" s="448">
        <f t="shared" si="21"/>
        <v>0</v>
      </c>
      <c r="T13" s="161">
        <f>'[2]Proj#10'!$J16</f>
        <v>0</v>
      </c>
      <c r="U13" s="161"/>
      <c r="V13" s="448">
        <f t="shared" si="22"/>
        <v>0</v>
      </c>
      <c r="W13" s="161">
        <f>'[2]Proj#10'!$K16</f>
        <v>0</v>
      </c>
      <c r="X13" s="161"/>
      <c r="Y13" s="444">
        <f t="shared" si="23"/>
        <v>0</v>
      </c>
      <c r="Z13" s="168">
        <f t="shared" si="8"/>
        <v>0</v>
      </c>
      <c r="AA13" s="161">
        <f t="shared" si="8"/>
        <v>0</v>
      </c>
      <c r="AB13" s="403">
        <f t="shared" si="24"/>
        <v>0</v>
      </c>
      <c r="AC13" s="404">
        <f t="shared" si="9"/>
        <v>0</v>
      </c>
      <c r="AD13" s="161">
        <f t="shared" si="9"/>
        <v>0</v>
      </c>
      <c r="AE13" s="403">
        <f t="shared" si="25"/>
        <v>0</v>
      </c>
      <c r="AF13" s="161">
        <f>'[2]Proj#10'!$L16</f>
        <v>0</v>
      </c>
      <c r="AG13" s="161"/>
      <c r="AH13" s="462">
        <f t="shared" si="26"/>
        <v>0</v>
      </c>
      <c r="AI13" s="161">
        <f>'[2]Proj#10'!$M16</f>
        <v>0</v>
      </c>
      <c r="AJ13" s="161"/>
      <c r="AK13" s="462">
        <f t="shared" si="27"/>
        <v>0</v>
      </c>
      <c r="AL13" s="161">
        <f>'[2]Proj#10'!$N16</f>
        <v>0</v>
      </c>
      <c r="AM13" s="161"/>
      <c r="AN13" s="444">
        <f t="shared" si="28"/>
        <v>0</v>
      </c>
      <c r="AO13" s="404">
        <f t="shared" si="10"/>
        <v>0</v>
      </c>
      <c r="AP13" s="161">
        <f t="shared" si="10"/>
        <v>0</v>
      </c>
      <c r="AQ13" s="403">
        <f t="shared" si="29"/>
        <v>0</v>
      </c>
      <c r="AR13" s="161">
        <f>'[2]Proj#10'!$O16</f>
        <v>0</v>
      </c>
      <c r="AS13" s="161"/>
      <c r="AT13" s="462">
        <f t="shared" si="30"/>
        <v>0</v>
      </c>
      <c r="AU13" s="161">
        <f>'[2]Proj#10'!$P16</f>
        <v>0</v>
      </c>
      <c r="AV13" s="161"/>
      <c r="AW13" s="448">
        <f t="shared" si="31"/>
        <v>0</v>
      </c>
      <c r="AX13" s="161">
        <f>'[2]Proj#10'!$Q16</f>
        <v>0</v>
      </c>
      <c r="AY13" s="161"/>
      <c r="AZ13" s="444">
        <f t="shared" si="32"/>
        <v>0</v>
      </c>
      <c r="BA13" s="496">
        <f t="shared" si="11"/>
        <v>0</v>
      </c>
      <c r="BB13" s="492">
        <f t="shared" si="12"/>
        <v>0</v>
      </c>
      <c r="BC13" s="364">
        <f t="shared" si="33"/>
        <v>0</v>
      </c>
      <c r="BD13" s="371">
        <f t="shared" si="13"/>
        <v>0</v>
      </c>
      <c r="BE13" s="372">
        <f t="shared" si="14"/>
        <v>0</v>
      </c>
      <c r="BF13" s="372">
        <f t="shared" si="34"/>
        <v>0</v>
      </c>
      <c r="BG13" s="371">
        <f t="shared" si="15"/>
        <v>0</v>
      </c>
      <c r="BH13" s="372">
        <f t="shared" si="16"/>
        <v>0</v>
      </c>
      <c r="BI13" s="372">
        <f t="shared" si="35"/>
        <v>0</v>
      </c>
      <c r="BJ13" s="436"/>
      <c r="BK13" s="160">
        <f>VLOOKUP($B13,Test!$A$133:$I$186,6,0)</f>
        <v>0</v>
      </c>
    </row>
    <row r="14" spans="1:63" s="149" customFormat="1" ht="30" customHeight="1">
      <c r="A14" s="40">
        <f t="shared" si="36"/>
        <v>8</v>
      </c>
      <c r="B14" s="197">
        <v>51307</v>
      </c>
      <c r="C14" s="198" t="s">
        <v>7</v>
      </c>
      <c r="D14" s="150" t="s">
        <v>49</v>
      </c>
      <c r="E14" s="168">
        <f>'[2]Proj#10'!$F17</f>
        <v>768368.4998122222</v>
      </c>
      <c r="F14" s="161">
        <v>761766.14</v>
      </c>
      <c r="G14" s="448">
        <f t="shared" si="17"/>
        <v>6602.3598122221883</v>
      </c>
      <c r="H14" s="476">
        <f>'[2]Proj#10'!$G17</f>
        <v>1081911.5938122221</v>
      </c>
      <c r="I14" s="161">
        <v>1027271.34</v>
      </c>
      <c r="J14" s="448">
        <f t="shared" si="18"/>
        <v>54640.253812222159</v>
      </c>
      <c r="K14" s="476">
        <f>'[2]Proj#10'!$H17</f>
        <v>741487.06981222215</v>
      </c>
      <c r="L14" s="161">
        <v>835451.04</v>
      </c>
      <c r="M14" s="444">
        <f t="shared" si="19"/>
        <v>-93963.970187777886</v>
      </c>
      <c r="N14" s="404">
        <f t="shared" si="7"/>
        <v>2591767.1634366661</v>
      </c>
      <c r="O14" s="161">
        <f t="shared" si="7"/>
        <v>2624488.52</v>
      </c>
      <c r="P14" s="403">
        <f t="shared" si="20"/>
        <v>-32721.356563333888</v>
      </c>
      <c r="Q14" s="168">
        <f>'[2]Proj#10'!$I17</f>
        <v>1512883.5332311112</v>
      </c>
      <c r="R14" s="161">
        <v>482050.26</v>
      </c>
      <c r="S14" s="448">
        <f t="shared" si="21"/>
        <v>1030833.2732311112</v>
      </c>
      <c r="T14" s="161">
        <f>'[2]Proj#10'!$J17</f>
        <v>700967.76049166662</v>
      </c>
      <c r="U14" s="161"/>
      <c r="V14" s="448">
        <f t="shared" si="22"/>
        <v>700967.76049166662</v>
      </c>
      <c r="W14" s="161">
        <f>'[2]Proj#10'!$K17</f>
        <v>718550.43640666665</v>
      </c>
      <c r="X14" s="161"/>
      <c r="Y14" s="444">
        <f t="shared" si="23"/>
        <v>718550.43640666665</v>
      </c>
      <c r="Z14" s="168">
        <f t="shared" si="8"/>
        <v>2932401.730129444</v>
      </c>
      <c r="AA14" s="161">
        <f t="shared" si="8"/>
        <v>482050.26</v>
      </c>
      <c r="AB14" s="403">
        <f t="shared" si="24"/>
        <v>2450351.4701294443</v>
      </c>
      <c r="AC14" s="404">
        <f t="shared" si="9"/>
        <v>5524168.8935661102</v>
      </c>
      <c r="AD14" s="161">
        <f t="shared" si="9"/>
        <v>3106538.7800000003</v>
      </c>
      <c r="AE14" s="403">
        <f t="shared" si="25"/>
        <v>2417630.1135661099</v>
      </c>
      <c r="AF14" s="161">
        <f>'[2]Proj#10'!$L17</f>
        <v>1126454.6259427778</v>
      </c>
      <c r="AG14" s="161"/>
      <c r="AH14" s="462">
        <f t="shared" si="26"/>
        <v>1126454.6259427778</v>
      </c>
      <c r="AI14" s="161">
        <f>'[2]Proj#10'!$M17</f>
        <v>1067013.2024777778</v>
      </c>
      <c r="AJ14" s="161"/>
      <c r="AK14" s="462">
        <f t="shared" si="27"/>
        <v>1067013.2024777778</v>
      </c>
      <c r="AL14" s="161">
        <f>'[2]Proj#10'!$N17</f>
        <v>788609.09569333331</v>
      </c>
      <c r="AM14" s="161"/>
      <c r="AN14" s="444">
        <f t="shared" si="28"/>
        <v>788609.09569333331</v>
      </c>
      <c r="AO14" s="404">
        <f t="shared" si="10"/>
        <v>2982076.9241138892</v>
      </c>
      <c r="AP14" s="161">
        <f t="shared" si="10"/>
        <v>0</v>
      </c>
      <c r="AQ14" s="403">
        <f t="shared" si="29"/>
        <v>2982076.9241138892</v>
      </c>
      <c r="AR14" s="161">
        <f>'[2]Proj#10'!$O17</f>
        <v>641013.29749944445</v>
      </c>
      <c r="AS14" s="161"/>
      <c r="AT14" s="462">
        <f t="shared" si="30"/>
        <v>641013.29749944445</v>
      </c>
      <c r="AU14" s="161">
        <f>'[2]Proj#10'!$P17</f>
        <v>688927.64949944441</v>
      </c>
      <c r="AV14" s="161"/>
      <c r="AW14" s="448">
        <f t="shared" si="31"/>
        <v>688927.64949944441</v>
      </c>
      <c r="AX14" s="161">
        <f>'[2]Proj#10'!$Q17</f>
        <v>702502.3674994444</v>
      </c>
      <c r="AY14" s="161"/>
      <c r="AZ14" s="444">
        <f t="shared" si="32"/>
        <v>702502.3674994444</v>
      </c>
      <c r="BA14" s="496">
        <f t="shared" si="11"/>
        <v>2032443.3144983333</v>
      </c>
      <c r="BB14" s="492">
        <f t="shared" si="12"/>
        <v>0</v>
      </c>
      <c r="BC14" s="364">
        <f t="shared" si="33"/>
        <v>2032443.3144983333</v>
      </c>
      <c r="BD14" s="371">
        <f t="shared" si="13"/>
        <v>5014520.2386122225</v>
      </c>
      <c r="BE14" s="372">
        <f t="shared" si="14"/>
        <v>0</v>
      </c>
      <c r="BF14" s="372">
        <f t="shared" si="34"/>
        <v>5014520.2386122225</v>
      </c>
      <c r="BG14" s="371">
        <f t="shared" si="15"/>
        <v>10538689.132178333</v>
      </c>
      <c r="BH14" s="372">
        <f t="shared" si="16"/>
        <v>3106538.7800000003</v>
      </c>
      <c r="BI14" s="372">
        <f t="shared" si="35"/>
        <v>7432150.3521783324</v>
      </c>
      <c r="BJ14" s="436"/>
      <c r="BK14" s="160">
        <f>VLOOKUP($B14,Test!$A$133:$I$186,6,0)</f>
        <v>980822.71</v>
      </c>
    </row>
    <row r="15" spans="1:63" s="149" customFormat="1" ht="30" customHeight="1">
      <c r="A15" s="40">
        <f t="shared" si="36"/>
        <v>9</v>
      </c>
      <c r="B15" s="197">
        <v>51308</v>
      </c>
      <c r="C15" s="198" t="s">
        <v>8</v>
      </c>
      <c r="D15" s="150" t="s">
        <v>50</v>
      </c>
      <c r="E15" s="168">
        <f>'[2]Proj#10'!$F18</f>
        <v>1049007.3478950118</v>
      </c>
      <c r="F15" s="161">
        <v>1268040.3400000001</v>
      </c>
      <c r="G15" s="448">
        <f t="shared" si="17"/>
        <v>-219032.99210498831</v>
      </c>
      <c r="H15" s="476">
        <f>'[2]Proj#10'!$G18</f>
        <v>1049007.3478950118</v>
      </c>
      <c r="I15" s="161">
        <v>1142353.6200000001</v>
      </c>
      <c r="J15" s="448">
        <f t="shared" si="18"/>
        <v>-93346.27210498834</v>
      </c>
      <c r="K15" s="476">
        <f>'[2]Proj#10'!$H18</f>
        <v>1090557.6478950116</v>
      </c>
      <c r="L15" s="161">
        <v>1417326.81</v>
      </c>
      <c r="M15" s="444">
        <f t="shared" si="19"/>
        <v>-326769.16210498847</v>
      </c>
      <c r="N15" s="404">
        <f t="shared" si="7"/>
        <v>3188572.3436850351</v>
      </c>
      <c r="O15" s="161">
        <f t="shared" si="7"/>
        <v>3827720.77</v>
      </c>
      <c r="P15" s="403">
        <f t="shared" si="20"/>
        <v>-639148.42631496489</v>
      </c>
      <c r="Q15" s="168">
        <f>'[2]Proj#10'!$I18</f>
        <v>1165744.5312152612</v>
      </c>
      <c r="R15" s="161">
        <v>807406.33</v>
      </c>
      <c r="S15" s="448">
        <f t="shared" si="21"/>
        <v>358338.20121526124</v>
      </c>
      <c r="T15" s="161">
        <f>'[2]Proj#10'!$J18</f>
        <v>1237853.2234486563</v>
      </c>
      <c r="U15" s="161"/>
      <c r="V15" s="448">
        <f t="shared" si="22"/>
        <v>1237853.2234486563</v>
      </c>
      <c r="W15" s="161">
        <f>'[2]Proj#10'!$K18</f>
        <v>1301386.9373208021</v>
      </c>
      <c r="X15" s="161"/>
      <c r="Y15" s="444">
        <f t="shared" si="23"/>
        <v>1301386.9373208021</v>
      </c>
      <c r="Z15" s="168">
        <f t="shared" si="8"/>
        <v>3704984.6919847196</v>
      </c>
      <c r="AA15" s="161">
        <f t="shared" si="8"/>
        <v>807406.33</v>
      </c>
      <c r="AB15" s="403">
        <f t="shared" si="24"/>
        <v>2897578.3619847195</v>
      </c>
      <c r="AC15" s="404">
        <f t="shared" si="9"/>
        <v>6893557.0356697552</v>
      </c>
      <c r="AD15" s="161">
        <f t="shared" si="9"/>
        <v>4635127.0999999996</v>
      </c>
      <c r="AE15" s="403">
        <f t="shared" si="25"/>
        <v>2258429.9356697556</v>
      </c>
      <c r="AF15" s="161">
        <f>'[2]Proj#10'!$L18</f>
        <v>1340650.3609717868</v>
      </c>
      <c r="AG15" s="161"/>
      <c r="AH15" s="462">
        <f t="shared" si="26"/>
        <v>1340650.3609717868</v>
      </c>
      <c r="AI15" s="161">
        <f>'[2]Proj#10'!$M18</f>
        <v>1362342.4712602699</v>
      </c>
      <c r="AJ15" s="161"/>
      <c r="AK15" s="462">
        <f t="shared" si="27"/>
        <v>1362342.4712602699</v>
      </c>
      <c r="AL15" s="161">
        <f>'[2]Proj#10'!$N18</f>
        <v>1401154.7844509159</v>
      </c>
      <c r="AM15" s="161"/>
      <c r="AN15" s="444">
        <f t="shared" si="28"/>
        <v>1401154.7844509159</v>
      </c>
      <c r="AO15" s="404">
        <f t="shared" si="10"/>
        <v>4104147.6166829728</v>
      </c>
      <c r="AP15" s="161">
        <f t="shared" si="10"/>
        <v>0</v>
      </c>
      <c r="AQ15" s="403">
        <f t="shared" si="29"/>
        <v>4104147.6166829728</v>
      </c>
      <c r="AR15" s="161">
        <f>'[2]Proj#10'!$O18</f>
        <v>1440693.7411892614</v>
      </c>
      <c r="AS15" s="161"/>
      <c r="AT15" s="462">
        <f t="shared" si="30"/>
        <v>1440693.7411892614</v>
      </c>
      <c r="AU15" s="161">
        <f>'[2]Proj#10'!$P18</f>
        <v>1440693.7411892614</v>
      </c>
      <c r="AV15" s="161"/>
      <c r="AW15" s="448">
        <f t="shared" si="31"/>
        <v>1440693.7411892614</v>
      </c>
      <c r="AX15" s="161">
        <f>'[2]Proj#10'!$Q18</f>
        <v>1437476.6272892614</v>
      </c>
      <c r="AY15" s="161"/>
      <c r="AZ15" s="444">
        <f t="shared" si="32"/>
        <v>1437476.6272892614</v>
      </c>
      <c r="BA15" s="496">
        <f t="shared" si="11"/>
        <v>4318864.1096677845</v>
      </c>
      <c r="BB15" s="492">
        <f t="shared" si="12"/>
        <v>0</v>
      </c>
      <c r="BC15" s="364">
        <f t="shared" si="33"/>
        <v>4318864.1096677845</v>
      </c>
      <c r="BD15" s="371">
        <f t="shared" si="13"/>
        <v>8423011.7263507582</v>
      </c>
      <c r="BE15" s="372">
        <f t="shared" si="14"/>
        <v>0</v>
      </c>
      <c r="BF15" s="372">
        <f t="shared" si="34"/>
        <v>8423011.7263507582</v>
      </c>
      <c r="BG15" s="371">
        <f t="shared" si="15"/>
        <v>15316568.762020513</v>
      </c>
      <c r="BH15" s="372">
        <f t="shared" si="16"/>
        <v>4635127.0999999996</v>
      </c>
      <c r="BI15" s="372">
        <f t="shared" si="35"/>
        <v>10681441.662020514</v>
      </c>
      <c r="BJ15" s="436"/>
      <c r="BK15" s="160">
        <f>VLOOKUP($B15,Test!$A$133:$I$186,6,0)</f>
        <v>1444511.46</v>
      </c>
    </row>
    <row r="16" spans="1:63" s="149" customFormat="1" ht="30" customHeight="1">
      <c r="A16" s="40">
        <f t="shared" si="36"/>
        <v>10</v>
      </c>
      <c r="B16" s="197">
        <v>51309</v>
      </c>
      <c r="C16" s="198" t="s">
        <v>9</v>
      </c>
      <c r="D16" s="150" t="s">
        <v>88</v>
      </c>
      <c r="E16" s="168">
        <f>'[2]Proj#10'!$F19</f>
        <v>16752</v>
      </c>
      <c r="F16" s="161">
        <v>57633.32</v>
      </c>
      <c r="G16" s="448">
        <f t="shared" si="17"/>
        <v>-40881.32</v>
      </c>
      <c r="H16" s="476">
        <f>'[2]Proj#10'!$G19</f>
        <v>16752</v>
      </c>
      <c r="I16" s="161">
        <v>58638.39</v>
      </c>
      <c r="J16" s="448">
        <f t="shared" si="18"/>
        <v>-41886.39</v>
      </c>
      <c r="K16" s="476">
        <f>'[2]Proj#10'!$H19</f>
        <v>16752</v>
      </c>
      <c r="L16" s="161">
        <v>61425.43</v>
      </c>
      <c r="M16" s="444">
        <f t="shared" si="19"/>
        <v>-44673.43</v>
      </c>
      <c r="N16" s="404">
        <f t="shared" si="7"/>
        <v>50256</v>
      </c>
      <c r="O16" s="161">
        <f t="shared" si="7"/>
        <v>177697.13999999998</v>
      </c>
      <c r="P16" s="403">
        <f t="shared" si="20"/>
        <v>-127441.13999999998</v>
      </c>
      <c r="Q16" s="168">
        <f>'[2]Proj#10'!$I19</f>
        <v>18764</v>
      </c>
      <c r="R16" s="161">
        <v>55572.75</v>
      </c>
      <c r="S16" s="448">
        <f t="shared" si="21"/>
        <v>-36808.75</v>
      </c>
      <c r="T16" s="161">
        <f>'[2]Proj#10'!$J19</f>
        <v>19731</v>
      </c>
      <c r="U16" s="161"/>
      <c r="V16" s="448">
        <f t="shared" si="22"/>
        <v>19731</v>
      </c>
      <c r="W16" s="161">
        <f>'[2]Proj#10'!$K19</f>
        <v>20362</v>
      </c>
      <c r="X16" s="161"/>
      <c r="Y16" s="444">
        <f t="shared" si="23"/>
        <v>20362</v>
      </c>
      <c r="Z16" s="168">
        <f t="shared" si="8"/>
        <v>58857</v>
      </c>
      <c r="AA16" s="161">
        <f t="shared" si="8"/>
        <v>55572.75</v>
      </c>
      <c r="AB16" s="403">
        <f t="shared" si="24"/>
        <v>3284.25</v>
      </c>
      <c r="AC16" s="404">
        <f t="shared" si="9"/>
        <v>109113</v>
      </c>
      <c r="AD16" s="161">
        <f t="shared" si="9"/>
        <v>233269.88999999998</v>
      </c>
      <c r="AE16" s="403">
        <f t="shared" si="25"/>
        <v>-124156.88999999998</v>
      </c>
      <c r="AF16" s="161">
        <f>'[2]Proj#10'!$L19</f>
        <v>23122</v>
      </c>
      <c r="AG16" s="161"/>
      <c r="AH16" s="462">
        <f t="shared" si="26"/>
        <v>23122</v>
      </c>
      <c r="AI16" s="161">
        <f>'[2]Proj#10'!$M19</f>
        <v>23754</v>
      </c>
      <c r="AJ16" s="161"/>
      <c r="AK16" s="462">
        <f t="shared" si="27"/>
        <v>23754</v>
      </c>
      <c r="AL16" s="161">
        <f>'[2]Proj#10'!$N19</f>
        <v>24231</v>
      </c>
      <c r="AM16" s="161"/>
      <c r="AN16" s="444">
        <f t="shared" si="28"/>
        <v>24231</v>
      </c>
      <c r="AO16" s="404">
        <f t="shared" si="10"/>
        <v>71107</v>
      </c>
      <c r="AP16" s="161">
        <f t="shared" si="10"/>
        <v>0</v>
      </c>
      <c r="AQ16" s="403">
        <f t="shared" si="29"/>
        <v>71107</v>
      </c>
      <c r="AR16" s="161">
        <f>'[2]Proj#10'!$O19</f>
        <v>25791</v>
      </c>
      <c r="AS16" s="161"/>
      <c r="AT16" s="462">
        <f t="shared" si="30"/>
        <v>25791</v>
      </c>
      <c r="AU16" s="161">
        <f>'[2]Proj#10'!$P19</f>
        <v>25791</v>
      </c>
      <c r="AV16" s="161"/>
      <c r="AW16" s="448">
        <f t="shared" si="31"/>
        <v>25791</v>
      </c>
      <c r="AX16" s="161">
        <f>'[2]Proj#10'!$Q19</f>
        <v>25791</v>
      </c>
      <c r="AY16" s="161"/>
      <c r="AZ16" s="444">
        <f t="shared" si="32"/>
        <v>25791</v>
      </c>
      <c r="BA16" s="496">
        <f t="shared" si="11"/>
        <v>77373</v>
      </c>
      <c r="BB16" s="492">
        <f t="shared" si="12"/>
        <v>0</v>
      </c>
      <c r="BC16" s="364">
        <f t="shared" si="33"/>
        <v>77373</v>
      </c>
      <c r="BD16" s="371">
        <f t="shared" si="13"/>
        <v>148480</v>
      </c>
      <c r="BE16" s="372">
        <f t="shared" si="14"/>
        <v>0</v>
      </c>
      <c r="BF16" s="372">
        <f t="shared" si="34"/>
        <v>148480</v>
      </c>
      <c r="BG16" s="371">
        <f t="shared" si="15"/>
        <v>257593</v>
      </c>
      <c r="BH16" s="372">
        <f t="shared" si="16"/>
        <v>233269.88999999998</v>
      </c>
      <c r="BI16" s="372">
        <f t="shared" si="35"/>
        <v>24323.110000000015</v>
      </c>
      <c r="BJ16" s="436"/>
      <c r="BK16" s="160">
        <f>VLOOKUP($B16,Test!$A$133:$I$186,6,0)</f>
        <v>53799.54</v>
      </c>
    </row>
    <row r="17" spans="1:63" s="149" customFormat="1" ht="30" customHeight="1">
      <c r="A17" s="40">
        <f t="shared" si="36"/>
        <v>11</v>
      </c>
      <c r="B17" s="197">
        <v>51310</v>
      </c>
      <c r="C17" s="198" t="s">
        <v>10</v>
      </c>
      <c r="D17" s="150" t="s">
        <v>89</v>
      </c>
      <c r="E17" s="168">
        <f>'[2]Proj#10'!$F20</f>
        <v>0</v>
      </c>
      <c r="F17" s="161"/>
      <c r="G17" s="448">
        <f t="shared" si="17"/>
        <v>0</v>
      </c>
      <c r="H17" s="476">
        <f>'[2]Proj#10'!$G20</f>
        <v>0</v>
      </c>
      <c r="I17" s="161"/>
      <c r="J17" s="448">
        <f t="shared" si="18"/>
        <v>0</v>
      </c>
      <c r="K17" s="476">
        <f>'[2]Proj#10'!$H20</f>
        <v>0</v>
      </c>
      <c r="L17" s="161"/>
      <c r="M17" s="444">
        <f t="shared" si="19"/>
        <v>0</v>
      </c>
      <c r="N17" s="404">
        <f t="shared" si="7"/>
        <v>0</v>
      </c>
      <c r="O17" s="161">
        <f t="shared" si="7"/>
        <v>0</v>
      </c>
      <c r="P17" s="403">
        <f t="shared" si="20"/>
        <v>0</v>
      </c>
      <c r="Q17" s="168">
        <f>'[2]Proj#10'!$I20</f>
        <v>0</v>
      </c>
      <c r="R17" s="161"/>
      <c r="S17" s="448">
        <f t="shared" si="21"/>
        <v>0</v>
      </c>
      <c r="T17" s="161">
        <f>'[2]Proj#10'!$J20</f>
        <v>0</v>
      </c>
      <c r="U17" s="161"/>
      <c r="V17" s="448">
        <f t="shared" si="22"/>
        <v>0</v>
      </c>
      <c r="W17" s="161">
        <f>'[2]Proj#10'!$K20</f>
        <v>0</v>
      </c>
      <c r="X17" s="161"/>
      <c r="Y17" s="444">
        <f t="shared" si="23"/>
        <v>0</v>
      </c>
      <c r="Z17" s="168">
        <f t="shared" si="8"/>
        <v>0</v>
      </c>
      <c r="AA17" s="161">
        <f t="shared" si="8"/>
        <v>0</v>
      </c>
      <c r="AB17" s="403">
        <f t="shared" si="24"/>
        <v>0</v>
      </c>
      <c r="AC17" s="404">
        <f t="shared" si="9"/>
        <v>0</v>
      </c>
      <c r="AD17" s="161">
        <f t="shared" si="9"/>
        <v>0</v>
      </c>
      <c r="AE17" s="403">
        <f t="shared" si="25"/>
        <v>0</v>
      </c>
      <c r="AF17" s="161">
        <f>'[2]Proj#10'!$L20</f>
        <v>0</v>
      </c>
      <c r="AG17" s="161"/>
      <c r="AH17" s="462">
        <f t="shared" si="26"/>
        <v>0</v>
      </c>
      <c r="AI17" s="161">
        <f>'[2]Proj#10'!$M20</f>
        <v>0</v>
      </c>
      <c r="AJ17" s="161"/>
      <c r="AK17" s="462">
        <f t="shared" si="27"/>
        <v>0</v>
      </c>
      <c r="AL17" s="161">
        <f>'[2]Proj#10'!$N20</f>
        <v>0</v>
      </c>
      <c r="AM17" s="161"/>
      <c r="AN17" s="444">
        <f t="shared" si="28"/>
        <v>0</v>
      </c>
      <c r="AO17" s="404">
        <f t="shared" si="10"/>
        <v>0</v>
      </c>
      <c r="AP17" s="161">
        <f t="shared" si="10"/>
        <v>0</v>
      </c>
      <c r="AQ17" s="403">
        <f t="shared" si="29"/>
        <v>0</v>
      </c>
      <c r="AR17" s="161">
        <f>'[2]Proj#10'!$O20</f>
        <v>0</v>
      </c>
      <c r="AS17" s="161"/>
      <c r="AT17" s="462">
        <f t="shared" si="30"/>
        <v>0</v>
      </c>
      <c r="AU17" s="161">
        <f>'[2]Proj#10'!$P20</f>
        <v>0</v>
      </c>
      <c r="AV17" s="161"/>
      <c r="AW17" s="448">
        <f t="shared" si="31"/>
        <v>0</v>
      </c>
      <c r="AX17" s="161">
        <f>'[2]Proj#10'!$Q20</f>
        <v>0</v>
      </c>
      <c r="AY17" s="161"/>
      <c r="AZ17" s="444">
        <f t="shared" si="32"/>
        <v>0</v>
      </c>
      <c r="BA17" s="496">
        <f t="shared" si="11"/>
        <v>0</v>
      </c>
      <c r="BB17" s="492">
        <f t="shared" si="12"/>
        <v>0</v>
      </c>
      <c r="BC17" s="364">
        <f t="shared" si="33"/>
        <v>0</v>
      </c>
      <c r="BD17" s="371">
        <f t="shared" si="13"/>
        <v>0</v>
      </c>
      <c r="BE17" s="372">
        <f t="shared" si="14"/>
        <v>0</v>
      </c>
      <c r="BF17" s="372">
        <f t="shared" si="34"/>
        <v>0</v>
      </c>
      <c r="BG17" s="371">
        <f t="shared" si="15"/>
        <v>0</v>
      </c>
      <c r="BH17" s="372">
        <f t="shared" si="16"/>
        <v>0</v>
      </c>
      <c r="BI17" s="372">
        <f t="shared" si="35"/>
        <v>0</v>
      </c>
      <c r="BJ17" s="436"/>
      <c r="BK17" s="160">
        <f>VLOOKUP($B17,Test!$A$133:$I$186,6,0)</f>
        <v>0</v>
      </c>
    </row>
    <row r="18" spans="1:63" s="149" customFormat="1" ht="30" customHeight="1">
      <c r="A18" s="40">
        <f t="shared" si="36"/>
        <v>12</v>
      </c>
      <c r="B18" s="197">
        <v>51311</v>
      </c>
      <c r="C18" s="198" t="s">
        <v>79</v>
      </c>
      <c r="D18" s="151" t="s">
        <v>51</v>
      </c>
      <c r="E18" s="168">
        <f>'[2]Proj#10'!$F21</f>
        <v>256560.9</v>
      </c>
      <c r="F18" s="161">
        <v>459337.21</v>
      </c>
      <c r="G18" s="448">
        <f t="shared" si="17"/>
        <v>-202776.31000000003</v>
      </c>
      <c r="H18" s="476">
        <f>'[2]Proj#10'!$G21</f>
        <v>256560.9</v>
      </c>
      <c r="I18" s="161">
        <v>450340.46</v>
      </c>
      <c r="J18" s="448">
        <f t="shared" si="18"/>
        <v>-193779.56000000003</v>
      </c>
      <c r="K18" s="476">
        <f>'[2]Proj#10'!$H21</f>
        <v>256560.9</v>
      </c>
      <c r="L18" s="161">
        <v>402035.23</v>
      </c>
      <c r="M18" s="444">
        <f t="shared" si="19"/>
        <v>-145474.32999999999</v>
      </c>
      <c r="N18" s="404">
        <f t="shared" si="7"/>
        <v>769682.7</v>
      </c>
      <c r="O18" s="161">
        <f t="shared" si="7"/>
        <v>1311712.8999999999</v>
      </c>
      <c r="P18" s="403">
        <f t="shared" si="20"/>
        <v>-542030.19999999995</v>
      </c>
      <c r="Q18" s="168">
        <f>'[2]Proj#10'!$I21</f>
        <v>303008.7</v>
      </c>
      <c r="R18" s="161">
        <v>420224.16</v>
      </c>
      <c r="S18" s="448">
        <f t="shared" si="21"/>
        <v>-117215.45999999996</v>
      </c>
      <c r="T18" s="161">
        <f>'[2]Proj#10'!$J21</f>
        <v>321717</v>
      </c>
      <c r="U18" s="161"/>
      <c r="V18" s="448">
        <f t="shared" si="22"/>
        <v>321717</v>
      </c>
      <c r="W18" s="161">
        <f>'[2]Proj#10'!$K21</f>
        <v>334052.40000000002</v>
      </c>
      <c r="X18" s="161"/>
      <c r="Y18" s="444">
        <f t="shared" si="23"/>
        <v>334052.40000000002</v>
      </c>
      <c r="Z18" s="168">
        <f t="shared" si="8"/>
        <v>958778.1</v>
      </c>
      <c r="AA18" s="161">
        <f t="shared" si="8"/>
        <v>420224.16</v>
      </c>
      <c r="AB18" s="403">
        <f t="shared" si="24"/>
        <v>538553.93999999994</v>
      </c>
      <c r="AC18" s="404">
        <f t="shared" si="9"/>
        <v>1728460.7999999998</v>
      </c>
      <c r="AD18" s="161">
        <f t="shared" si="9"/>
        <v>1731937.0599999998</v>
      </c>
      <c r="AE18" s="403">
        <f t="shared" si="25"/>
        <v>-3476.2600000000093</v>
      </c>
      <c r="AF18" s="161">
        <f>'[2]Proj#10'!$L21</f>
        <v>383945.4</v>
      </c>
      <c r="AG18" s="161"/>
      <c r="AH18" s="462">
        <f t="shared" si="26"/>
        <v>383945.4</v>
      </c>
      <c r="AI18" s="161">
        <f>'[2]Proj#10'!$M21</f>
        <v>395794.5</v>
      </c>
      <c r="AJ18" s="161"/>
      <c r="AK18" s="462">
        <f t="shared" si="27"/>
        <v>395794.5</v>
      </c>
      <c r="AL18" s="161">
        <f>'[2]Proj#10'!$N21</f>
        <v>405048</v>
      </c>
      <c r="AM18" s="161"/>
      <c r="AN18" s="444">
        <f t="shared" si="28"/>
        <v>405048</v>
      </c>
      <c r="AO18" s="404">
        <f t="shared" si="10"/>
        <v>1184787.8999999999</v>
      </c>
      <c r="AP18" s="161">
        <f t="shared" si="10"/>
        <v>0</v>
      </c>
      <c r="AQ18" s="403">
        <f t="shared" si="29"/>
        <v>1184787.8999999999</v>
      </c>
      <c r="AR18" s="161">
        <f>'[2]Proj#10'!$O21</f>
        <v>431469.3</v>
      </c>
      <c r="AS18" s="161"/>
      <c r="AT18" s="462">
        <f t="shared" si="30"/>
        <v>431469.3</v>
      </c>
      <c r="AU18" s="161">
        <f>'[2]Proj#10'!$P21</f>
        <v>431469.3</v>
      </c>
      <c r="AV18" s="161"/>
      <c r="AW18" s="448">
        <f t="shared" si="31"/>
        <v>431469.3</v>
      </c>
      <c r="AX18" s="161">
        <f>'[2]Proj#10'!$Q21</f>
        <v>431469.3</v>
      </c>
      <c r="AY18" s="161"/>
      <c r="AZ18" s="444">
        <f t="shared" si="32"/>
        <v>431469.3</v>
      </c>
      <c r="BA18" s="496">
        <f t="shared" si="11"/>
        <v>1294407.8999999999</v>
      </c>
      <c r="BB18" s="492">
        <f t="shared" si="12"/>
        <v>0</v>
      </c>
      <c r="BC18" s="364">
        <f t="shared" si="33"/>
        <v>1294407.8999999999</v>
      </c>
      <c r="BD18" s="371">
        <f t="shared" si="13"/>
        <v>2479195.7999999998</v>
      </c>
      <c r="BE18" s="372">
        <f t="shared" si="14"/>
        <v>0</v>
      </c>
      <c r="BF18" s="372">
        <f t="shared" si="34"/>
        <v>2479195.7999999998</v>
      </c>
      <c r="BG18" s="371">
        <f t="shared" si="15"/>
        <v>4207656.5999999996</v>
      </c>
      <c r="BH18" s="372">
        <f t="shared" si="16"/>
        <v>1731937.0599999998</v>
      </c>
      <c r="BI18" s="372">
        <f t="shared" si="35"/>
        <v>2475719.54</v>
      </c>
      <c r="BJ18" s="436"/>
      <c r="BK18" s="160">
        <f>VLOOKUP($B18,Test!$A$133:$I$186,6,0)</f>
        <v>414181.16</v>
      </c>
    </row>
    <row r="19" spans="1:63" s="149" customFormat="1" ht="30" customHeight="1">
      <c r="A19" s="40">
        <f t="shared" si="36"/>
        <v>13</v>
      </c>
      <c r="B19" s="197">
        <v>51312</v>
      </c>
      <c r="C19" s="198" t="s">
        <v>80</v>
      </c>
      <c r="D19" s="151" t="s">
        <v>52</v>
      </c>
      <c r="E19" s="168">
        <f>'[2]Proj#10'!$F22</f>
        <v>88983.09</v>
      </c>
      <c r="F19" s="161">
        <v>137884.84</v>
      </c>
      <c r="G19" s="448">
        <f t="shared" si="17"/>
        <v>-48901.75</v>
      </c>
      <c r="H19" s="476">
        <f>'[2]Proj#10'!$G22</f>
        <v>88983.09</v>
      </c>
      <c r="I19" s="161">
        <v>54026.67</v>
      </c>
      <c r="J19" s="448">
        <f t="shared" si="18"/>
        <v>34956.42</v>
      </c>
      <c r="K19" s="476">
        <f>'[2]Proj#10'!$H22</f>
        <v>88983.09</v>
      </c>
      <c r="L19" s="161"/>
      <c r="M19" s="444">
        <f t="shared" si="19"/>
        <v>88983.09</v>
      </c>
      <c r="N19" s="404">
        <f t="shared" si="7"/>
        <v>266949.27</v>
      </c>
      <c r="O19" s="161">
        <f t="shared" si="7"/>
        <v>191911.51</v>
      </c>
      <c r="P19" s="403">
        <f t="shared" si="20"/>
        <v>75037.760000000009</v>
      </c>
      <c r="Q19" s="168">
        <f>'[2]Proj#10'!$I22</f>
        <v>88983.09</v>
      </c>
      <c r="R19" s="161"/>
      <c r="S19" s="448">
        <f t="shared" si="21"/>
        <v>88983.09</v>
      </c>
      <c r="T19" s="161">
        <f>'[2]Proj#10'!$J22</f>
        <v>88983.09</v>
      </c>
      <c r="U19" s="161"/>
      <c r="V19" s="448">
        <f t="shared" si="22"/>
        <v>88983.09</v>
      </c>
      <c r="W19" s="161">
        <f>'[2]Proj#10'!$K22</f>
        <v>88983.09</v>
      </c>
      <c r="X19" s="161"/>
      <c r="Y19" s="444">
        <f t="shared" si="23"/>
        <v>88983.09</v>
      </c>
      <c r="Z19" s="168">
        <f t="shared" si="8"/>
        <v>266949.27</v>
      </c>
      <c r="AA19" s="161">
        <f t="shared" si="8"/>
        <v>0</v>
      </c>
      <c r="AB19" s="403">
        <f t="shared" si="24"/>
        <v>266949.27</v>
      </c>
      <c r="AC19" s="404">
        <f t="shared" si="9"/>
        <v>533898.53999999992</v>
      </c>
      <c r="AD19" s="161">
        <f t="shared" si="9"/>
        <v>191911.51</v>
      </c>
      <c r="AE19" s="403">
        <f t="shared" si="25"/>
        <v>341987.02999999991</v>
      </c>
      <c r="AF19" s="161">
        <f>'[2]Proj#10'!$L22</f>
        <v>88983.09</v>
      </c>
      <c r="AG19" s="161"/>
      <c r="AH19" s="462">
        <f t="shared" si="26"/>
        <v>88983.09</v>
      </c>
      <c r="AI19" s="161">
        <f>'[2]Proj#10'!$M22</f>
        <v>88983.09</v>
      </c>
      <c r="AJ19" s="161"/>
      <c r="AK19" s="462">
        <f t="shared" si="27"/>
        <v>88983.09</v>
      </c>
      <c r="AL19" s="161">
        <f>'[2]Proj#10'!$N22</f>
        <v>88983.09</v>
      </c>
      <c r="AM19" s="161"/>
      <c r="AN19" s="444">
        <f t="shared" si="28"/>
        <v>88983.09</v>
      </c>
      <c r="AO19" s="404">
        <f t="shared" si="10"/>
        <v>266949.27</v>
      </c>
      <c r="AP19" s="161">
        <f t="shared" si="10"/>
        <v>0</v>
      </c>
      <c r="AQ19" s="403">
        <f t="shared" si="29"/>
        <v>266949.27</v>
      </c>
      <c r="AR19" s="161">
        <f>'[2]Proj#10'!$O22</f>
        <v>88983.09</v>
      </c>
      <c r="AS19" s="161"/>
      <c r="AT19" s="462">
        <f t="shared" si="30"/>
        <v>88983.09</v>
      </c>
      <c r="AU19" s="161">
        <f>'[2]Proj#10'!$P22</f>
        <v>88983.09</v>
      </c>
      <c r="AV19" s="161"/>
      <c r="AW19" s="448">
        <f t="shared" si="31"/>
        <v>88983.09</v>
      </c>
      <c r="AX19" s="161">
        <f>'[2]Proj#10'!$Q22</f>
        <v>88983.09</v>
      </c>
      <c r="AY19" s="161"/>
      <c r="AZ19" s="444">
        <f t="shared" si="32"/>
        <v>88983.09</v>
      </c>
      <c r="BA19" s="496">
        <f t="shared" si="11"/>
        <v>266949.27</v>
      </c>
      <c r="BB19" s="492">
        <f t="shared" si="12"/>
        <v>0</v>
      </c>
      <c r="BC19" s="364">
        <f t="shared" si="33"/>
        <v>266949.27</v>
      </c>
      <c r="BD19" s="371">
        <f t="shared" si="13"/>
        <v>533898.53999999992</v>
      </c>
      <c r="BE19" s="372">
        <f t="shared" si="14"/>
        <v>0</v>
      </c>
      <c r="BF19" s="372">
        <f t="shared" si="34"/>
        <v>533898.53999999992</v>
      </c>
      <c r="BG19" s="371">
        <f t="shared" si="15"/>
        <v>1067797.0799999998</v>
      </c>
      <c r="BH19" s="372">
        <f t="shared" si="16"/>
        <v>191911.51</v>
      </c>
      <c r="BI19" s="372">
        <f t="shared" si="35"/>
        <v>875885.56999999983</v>
      </c>
      <c r="BJ19" s="436"/>
      <c r="BK19" s="160">
        <f>VLOOKUP($B19,Test!$A$133:$I$186,6,0)</f>
        <v>445730.2</v>
      </c>
    </row>
    <row r="20" spans="1:63" s="149" customFormat="1" ht="30" customHeight="1">
      <c r="A20" s="40">
        <f t="shared" si="36"/>
        <v>14</v>
      </c>
      <c r="B20" s="197">
        <v>51313</v>
      </c>
      <c r="C20" s="198" t="s">
        <v>11</v>
      </c>
      <c r="D20" s="151" t="s">
        <v>53</v>
      </c>
      <c r="E20" s="168">
        <f>'[2]Proj#10'!$F23</f>
        <v>0</v>
      </c>
      <c r="F20" s="161">
        <v>0</v>
      </c>
      <c r="G20" s="448">
        <f t="shared" si="17"/>
        <v>0</v>
      </c>
      <c r="H20" s="476">
        <f>'[2]Proj#10'!$G23</f>
        <v>0</v>
      </c>
      <c r="I20" s="161">
        <v>0</v>
      </c>
      <c r="J20" s="448">
        <f t="shared" si="18"/>
        <v>0</v>
      </c>
      <c r="K20" s="476">
        <f>'[2]Proj#10'!$H23</f>
        <v>0</v>
      </c>
      <c r="L20" s="161">
        <v>0</v>
      </c>
      <c r="M20" s="444">
        <f t="shared" si="19"/>
        <v>0</v>
      </c>
      <c r="N20" s="404">
        <f t="shared" si="7"/>
        <v>0</v>
      </c>
      <c r="O20" s="161">
        <f t="shared" si="7"/>
        <v>0</v>
      </c>
      <c r="P20" s="403">
        <f t="shared" si="20"/>
        <v>0</v>
      </c>
      <c r="Q20" s="168">
        <f>'[2]Proj#10'!$I23</f>
        <v>0</v>
      </c>
      <c r="R20" s="161">
        <v>0</v>
      </c>
      <c r="S20" s="448">
        <f t="shared" si="21"/>
        <v>0</v>
      </c>
      <c r="T20" s="161">
        <f>'[2]Proj#10'!$J23</f>
        <v>0</v>
      </c>
      <c r="U20" s="161"/>
      <c r="V20" s="448">
        <f t="shared" si="22"/>
        <v>0</v>
      </c>
      <c r="W20" s="161">
        <f>'[2]Proj#10'!$K23</f>
        <v>0</v>
      </c>
      <c r="X20" s="161"/>
      <c r="Y20" s="444">
        <f t="shared" si="23"/>
        <v>0</v>
      </c>
      <c r="Z20" s="168">
        <f t="shared" si="8"/>
        <v>0</v>
      </c>
      <c r="AA20" s="161">
        <f t="shared" si="8"/>
        <v>0</v>
      </c>
      <c r="AB20" s="403">
        <f t="shared" si="24"/>
        <v>0</v>
      </c>
      <c r="AC20" s="404">
        <f t="shared" si="9"/>
        <v>0</v>
      </c>
      <c r="AD20" s="161">
        <f t="shared" si="9"/>
        <v>0</v>
      </c>
      <c r="AE20" s="403">
        <f t="shared" si="25"/>
        <v>0</v>
      </c>
      <c r="AF20" s="161">
        <f>'[2]Proj#10'!$L23</f>
        <v>0</v>
      </c>
      <c r="AG20" s="161"/>
      <c r="AH20" s="462">
        <f t="shared" si="26"/>
        <v>0</v>
      </c>
      <c r="AI20" s="161">
        <f>'[2]Proj#10'!$M23</f>
        <v>0</v>
      </c>
      <c r="AJ20" s="161"/>
      <c r="AK20" s="462">
        <f t="shared" si="27"/>
        <v>0</v>
      </c>
      <c r="AL20" s="161">
        <f>'[2]Proj#10'!$N23</f>
        <v>0</v>
      </c>
      <c r="AM20" s="161"/>
      <c r="AN20" s="444">
        <f t="shared" si="28"/>
        <v>0</v>
      </c>
      <c r="AO20" s="404">
        <f t="shared" si="10"/>
        <v>0</v>
      </c>
      <c r="AP20" s="161">
        <f t="shared" si="10"/>
        <v>0</v>
      </c>
      <c r="AQ20" s="403">
        <f t="shared" si="29"/>
        <v>0</v>
      </c>
      <c r="AR20" s="161">
        <f>'[2]Proj#10'!$O23</f>
        <v>0</v>
      </c>
      <c r="AS20" s="161"/>
      <c r="AT20" s="462">
        <f t="shared" si="30"/>
        <v>0</v>
      </c>
      <c r="AU20" s="161">
        <f>'[2]Proj#10'!$P23</f>
        <v>0</v>
      </c>
      <c r="AV20" s="161"/>
      <c r="AW20" s="448">
        <f t="shared" si="31"/>
        <v>0</v>
      </c>
      <c r="AX20" s="161">
        <f>'[2]Proj#10'!$Q23</f>
        <v>0</v>
      </c>
      <c r="AY20" s="161"/>
      <c r="AZ20" s="444">
        <f t="shared" si="32"/>
        <v>0</v>
      </c>
      <c r="BA20" s="496">
        <f t="shared" si="11"/>
        <v>0</v>
      </c>
      <c r="BB20" s="492">
        <f t="shared" si="12"/>
        <v>0</v>
      </c>
      <c r="BC20" s="364">
        <f t="shared" si="33"/>
        <v>0</v>
      </c>
      <c r="BD20" s="371">
        <f t="shared" si="13"/>
        <v>0</v>
      </c>
      <c r="BE20" s="372">
        <f t="shared" si="14"/>
        <v>0</v>
      </c>
      <c r="BF20" s="372">
        <f t="shared" si="34"/>
        <v>0</v>
      </c>
      <c r="BG20" s="371">
        <f t="shared" si="15"/>
        <v>0</v>
      </c>
      <c r="BH20" s="372">
        <f t="shared" si="16"/>
        <v>0</v>
      </c>
      <c r="BI20" s="372">
        <f t="shared" si="35"/>
        <v>0</v>
      </c>
      <c r="BJ20" s="436"/>
      <c r="BK20" s="160">
        <f>VLOOKUP($B20,Test!$A$133:$I$186,6,0)</f>
        <v>0</v>
      </c>
    </row>
    <row r="21" spans="1:63" s="149" customFormat="1" ht="30" customHeight="1">
      <c r="A21" s="40">
        <f t="shared" si="36"/>
        <v>15</v>
      </c>
      <c r="B21" s="197">
        <v>51314</v>
      </c>
      <c r="C21" s="198" t="s">
        <v>12</v>
      </c>
      <c r="D21" s="151" t="s">
        <v>54</v>
      </c>
      <c r="E21" s="168">
        <f>'[2]Proj#10'!$F24</f>
        <v>-864734.2080000001</v>
      </c>
      <c r="F21" s="161">
        <v>-1095374.44</v>
      </c>
      <c r="G21" s="448">
        <f t="shared" si="17"/>
        <v>230640.23199999984</v>
      </c>
      <c r="H21" s="476">
        <f>'[2]Proj#10'!$G24</f>
        <v>-864734.2080000001</v>
      </c>
      <c r="I21" s="161">
        <v>-975592.14</v>
      </c>
      <c r="J21" s="448">
        <f t="shared" si="18"/>
        <v>110857.93199999991</v>
      </c>
      <c r="K21" s="476">
        <f>'[2]Proj#10'!$H24</f>
        <v>-864734.2080000001</v>
      </c>
      <c r="L21" s="161">
        <v>-1150724.48</v>
      </c>
      <c r="M21" s="444">
        <f t="shared" si="19"/>
        <v>285990.27199999988</v>
      </c>
      <c r="N21" s="404">
        <f t="shared" si="7"/>
        <v>-2594202.6240000003</v>
      </c>
      <c r="O21" s="161">
        <f t="shared" si="7"/>
        <v>-3221691.06</v>
      </c>
      <c r="P21" s="403">
        <f t="shared" si="20"/>
        <v>627488.43599999975</v>
      </c>
      <c r="Q21" s="168">
        <f>'[2]Proj#10'!$I24</f>
        <v>-864734.2080000001</v>
      </c>
      <c r="R21" s="161">
        <v>-118452.67</v>
      </c>
      <c r="S21" s="448">
        <f t="shared" si="21"/>
        <v>-746281.53800000006</v>
      </c>
      <c r="T21" s="161">
        <f>'[2]Proj#10'!$J24</f>
        <v>-864734.2080000001</v>
      </c>
      <c r="U21" s="161"/>
      <c r="V21" s="448">
        <f t="shared" si="22"/>
        <v>-864734.2080000001</v>
      </c>
      <c r="W21" s="161">
        <f>'[2]Proj#10'!$K24</f>
        <v>-864734.2080000001</v>
      </c>
      <c r="X21" s="161"/>
      <c r="Y21" s="444">
        <f t="shared" si="23"/>
        <v>-864734.2080000001</v>
      </c>
      <c r="Z21" s="168">
        <f t="shared" si="8"/>
        <v>-2594202.6240000003</v>
      </c>
      <c r="AA21" s="161">
        <f t="shared" si="8"/>
        <v>-118452.67</v>
      </c>
      <c r="AB21" s="403">
        <f t="shared" si="24"/>
        <v>-2475749.9540000004</v>
      </c>
      <c r="AC21" s="404">
        <f t="shared" si="9"/>
        <v>-5188405.2480000015</v>
      </c>
      <c r="AD21" s="161">
        <f t="shared" si="9"/>
        <v>-3340143.73</v>
      </c>
      <c r="AE21" s="403">
        <f t="shared" si="25"/>
        <v>-1848261.5180000016</v>
      </c>
      <c r="AF21" s="161">
        <f>'[2]Proj#10'!$L24</f>
        <v>-864734.2080000001</v>
      </c>
      <c r="AG21" s="161"/>
      <c r="AH21" s="462">
        <f t="shared" si="26"/>
        <v>-864734.2080000001</v>
      </c>
      <c r="AI21" s="161">
        <f>'[2]Proj#10'!$M24</f>
        <v>-864734.2080000001</v>
      </c>
      <c r="AJ21" s="161"/>
      <c r="AK21" s="462">
        <f t="shared" si="27"/>
        <v>-864734.2080000001</v>
      </c>
      <c r="AL21" s="161">
        <f>'[2]Proj#10'!$N24</f>
        <v>-864734.2080000001</v>
      </c>
      <c r="AM21" s="161"/>
      <c r="AN21" s="444">
        <f t="shared" si="28"/>
        <v>-864734.2080000001</v>
      </c>
      <c r="AO21" s="404">
        <f t="shared" si="10"/>
        <v>-2594202.6240000003</v>
      </c>
      <c r="AP21" s="161">
        <f t="shared" si="10"/>
        <v>0</v>
      </c>
      <c r="AQ21" s="403">
        <f t="shared" si="29"/>
        <v>-2594202.6240000003</v>
      </c>
      <c r="AR21" s="161">
        <f>'[2]Proj#10'!$O24</f>
        <v>-864734.2080000001</v>
      </c>
      <c r="AS21" s="161"/>
      <c r="AT21" s="462">
        <f t="shared" si="30"/>
        <v>-864734.2080000001</v>
      </c>
      <c r="AU21" s="161">
        <f>'[2]Proj#10'!$P24</f>
        <v>-864734.2080000001</v>
      </c>
      <c r="AV21" s="161"/>
      <c r="AW21" s="448">
        <f t="shared" si="31"/>
        <v>-864734.2080000001</v>
      </c>
      <c r="AX21" s="161">
        <f>'[2]Proj#10'!$Q24</f>
        <v>-864734.2080000001</v>
      </c>
      <c r="AY21" s="161"/>
      <c r="AZ21" s="444">
        <f t="shared" si="32"/>
        <v>-864734.2080000001</v>
      </c>
      <c r="BA21" s="496">
        <f t="shared" si="11"/>
        <v>-2594202.6240000003</v>
      </c>
      <c r="BB21" s="492">
        <f t="shared" si="12"/>
        <v>0</v>
      </c>
      <c r="BC21" s="364">
        <f t="shared" si="33"/>
        <v>-2594202.6240000003</v>
      </c>
      <c r="BD21" s="371">
        <f t="shared" si="13"/>
        <v>-5188405.2480000015</v>
      </c>
      <c r="BE21" s="372">
        <f t="shared" si="14"/>
        <v>0</v>
      </c>
      <c r="BF21" s="372">
        <f t="shared" si="34"/>
        <v>-5188405.2480000015</v>
      </c>
      <c r="BG21" s="371">
        <f t="shared" si="15"/>
        <v>-10376810.496000003</v>
      </c>
      <c r="BH21" s="372">
        <f t="shared" si="16"/>
        <v>-3340143.73</v>
      </c>
      <c r="BI21" s="372">
        <f t="shared" si="35"/>
        <v>-7036666.7660000026</v>
      </c>
      <c r="BJ21" s="436"/>
      <c r="BK21" s="160">
        <f>VLOOKUP($B21,Test!$A$133:$I$186,6,0)</f>
        <v>-1096812.43</v>
      </c>
    </row>
    <row r="22" spans="1:63" s="149" customFormat="1" ht="30" customHeight="1">
      <c r="A22" s="40">
        <f t="shared" si="36"/>
        <v>16</v>
      </c>
      <c r="B22" s="197">
        <v>51315</v>
      </c>
      <c r="C22" s="198" t="s">
        <v>108</v>
      </c>
      <c r="D22" s="151" t="s">
        <v>109</v>
      </c>
      <c r="E22" s="168">
        <f>'[2]Proj#10'!$F25</f>
        <v>0</v>
      </c>
      <c r="F22" s="161"/>
      <c r="G22" s="448">
        <f t="shared" si="17"/>
        <v>0</v>
      </c>
      <c r="H22" s="476">
        <f>'[2]Proj#10'!$G25</f>
        <v>0</v>
      </c>
      <c r="I22" s="161"/>
      <c r="J22" s="448">
        <f t="shared" si="18"/>
        <v>0</v>
      </c>
      <c r="K22" s="476">
        <f>'[2]Proj#10'!$H25</f>
        <v>0</v>
      </c>
      <c r="L22" s="161"/>
      <c r="M22" s="444">
        <f t="shared" si="19"/>
        <v>0</v>
      </c>
      <c r="N22" s="404">
        <f t="shared" si="7"/>
        <v>0</v>
      </c>
      <c r="O22" s="161">
        <f t="shared" si="7"/>
        <v>0</v>
      </c>
      <c r="P22" s="403">
        <f t="shared" si="20"/>
        <v>0</v>
      </c>
      <c r="Q22" s="168">
        <f>'[2]Proj#10'!$I25</f>
        <v>0</v>
      </c>
      <c r="R22" s="161"/>
      <c r="S22" s="448">
        <f t="shared" si="21"/>
        <v>0</v>
      </c>
      <c r="T22" s="161">
        <f>'[2]Proj#10'!$J25</f>
        <v>0</v>
      </c>
      <c r="U22" s="161"/>
      <c r="V22" s="448">
        <f t="shared" si="22"/>
        <v>0</v>
      </c>
      <c r="W22" s="161">
        <f>'[2]Proj#10'!$K25</f>
        <v>0</v>
      </c>
      <c r="X22" s="161"/>
      <c r="Y22" s="444">
        <f t="shared" si="23"/>
        <v>0</v>
      </c>
      <c r="Z22" s="168">
        <f t="shared" si="8"/>
        <v>0</v>
      </c>
      <c r="AA22" s="161">
        <f t="shared" si="8"/>
        <v>0</v>
      </c>
      <c r="AB22" s="403">
        <f t="shared" si="24"/>
        <v>0</v>
      </c>
      <c r="AC22" s="404">
        <f t="shared" si="9"/>
        <v>0</v>
      </c>
      <c r="AD22" s="161">
        <f t="shared" si="9"/>
        <v>0</v>
      </c>
      <c r="AE22" s="403">
        <f t="shared" si="25"/>
        <v>0</v>
      </c>
      <c r="AF22" s="161">
        <f>'[2]Proj#10'!$L25</f>
        <v>0</v>
      </c>
      <c r="AG22" s="161"/>
      <c r="AH22" s="462">
        <f t="shared" si="26"/>
        <v>0</v>
      </c>
      <c r="AI22" s="161">
        <f>'[2]Proj#10'!$M25</f>
        <v>0</v>
      </c>
      <c r="AJ22" s="161"/>
      <c r="AK22" s="462">
        <f t="shared" si="27"/>
        <v>0</v>
      </c>
      <c r="AL22" s="161">
        <f>'[2]Proj#10'!$N25</f>
        <v>0</v>
      </c>
      <c r="AM22" s="161"/>
      <c r="AN22" s="444">
        <f t="shared" si="28"/>
        <v>0</v>
      </c>
      <c r="AO22" s="404">
        <f t="shared" si="10"/>
        <v>0</v>
      </c>
      <c r="AP22" s="161">
        <f t="shared" si="10"/>
        <v>0</v>
      </c>
      <c r="AQ22" s="403">
        <f t="shared" si="29"/>
        <v>0</v>
      </c>
      <c r="AR22" s="161">
        <f>'[2]Proj#10'!$O25</f>
        <v>0</v>
      </c>
      <c r="AS22" s="161"/>
      <c r="AT22" s="462">
        <f t="shared" si="30"/>
        <v>0</v>
      </c>
      <c r="AU22" s="161">
        <f>'[2]Proj#10'!$P25</f>
        <v>0</v>
      </c>
      <c r="AV22" s="161"/>
      <c r="AW22" s="448">
        <f t="shared" si="31"/>
        <v>0</v>
      </c>
      <c r="AX22" s="161">
        <f>'[2]Proj#10'!$Q25</f>
        <v>0</v>
      </c>
      <c r="AY22" s="161"/>
      <c r="AZ22" s="444">
        <f t="shared" si="32"/>
        <v>0</v>
      </c>
      <c r="BA22" s="496">
        <f t="shared" si="11"/>
        <v>0</v>
      </c>
      <c r="BB22" s="492">
        <f t="shared" si="12"/>
        <v>0</v>
      </c>
      <c r="BC22" s="364">
        <f t="shared" si="33"/>
        <v>0</v>
      </c>
      <c r="BD22" s="371">
        <f t="shared" si="13"/>
        <v>0</v>
      </c>
      <c r="BE22" s="372">
        <f t="shared" si="14"/>
        <v>0</v>
      </c>
      <c r="BF22" s="372">
        <f t="shared" si="34"/>
        <v>0</v>
      </c>
      <c r="BG22" s="371">
        <f t="shared" si="15"/>
        <v>0</v>
      </c>
      <c r="BH22" s="372">
        <f t="shared" si="16"/>
        <v>0</v>
      </c>
      <c r="BI22" s="372">
        <f t="shared" si="35"/>
        <v>0</v>
      </c>
      <c r="BJ22" s="436"/>
      <c r="BK22" s="160">
        <f>VLOOKUP($B22,Test!$A$133:$I$186,6,0)</f>
        <v>0</v>
      </c>
    </row>
    <row r="23" spans="1:63" s="149" customFormat="1" ht="30" customHeight="1">
      <c r="A23" s="40">
        <f t="shared" si="36"/>
        <v>17</v>
      </c>
      <c r="B23" s="197">
        <v>51316</v>
      </c>
      <c r="C23" s="198" t="s">
        <v>150</v>
      </c>
      <c r="D23" s="151" t="s">
        <v>312</v>
      </c>
      <c r="E23" s="168">
        <f>'[2]Proj#10'!$F26</f>
        <v>0</v>
      </c>
      <c r="F23" s="161"/>
      <c r="G23" s="448">
        <f t="shared" si="17"/>
        <v>0</v>
      </c>
      <c r="H23" s="476">
        <f>'[2]Proj#10'!$G26</f>
        <v>0</v>
      </c>
      <c r="I23" s="161"/>
      <c r="J23" s="448">
        <f t="shared" si="18"/>
        <v>0</v>
      </c>
      <c r="K23" s="476">
        <f>'[2]Proj#10'!$H26</f>
        <v>0</v>
      </c>
      <c r="L23" s="161"/>
      <c r="M23" s="444">
        <f t="shared" si="19"/>
        <v>0</v>
      </c>
      <c r="N23" s="404">
        <f t="shared" ref="N23:O54" si="37">+E23+H23+K23</f>
        <v>0</v>
      </c>
      <c r="O23" s="161">
        <f t="shared" si="37"/>
        <v>0</v>
      </c>
      <c r="P23" s="403">
        <f t="shared" si="20"/>
        <v>0</v>
      </c>
      <c r="Q23" s="168">
        <f>'[2]Proj#10'!$I26</f>
        <v>0</v>
      </c>
      <c r="R23" s="161"/>
      <c r="S23" s="448">
        <f t="shared" si="21"/>
        <v>0</v>
      </c>
      <c r="T23" s="161">
        <f>'[2]Proj#10'!$J26</f>
        <v>0</v>
      </c>
      <c r="U23" s="161"/>
      <c r="V23" s="448">
        <f t="shared" si="22"/>
        <v>0</v>
      </c>
      <c r="W23" s="161">
        <f>'[2]Proj#10'!$K26</f>
        <v>0</v>
      </c>
      <c r="X23" s="161"/>
      <c r="Y23" s="444">
        <f t="shared" si="23"/>
        <v>0</v>
      </c>
      <c r="Z23" s="168">
        <f t="shared" ref="Z23:AA54" si="38">+Q23+T23+W23</f>
        <v>0</v>
      </c>
      <c r="AA23" s="161">
        <f t="shared" si="38"/>
        <v>0</v>
      </c>
      <c r="AB23" s="403">
        <f t="shared" si="24"/>
        <v>0</v>
      </c>
      <c r="AC23" s="404">
        <f t="shared" ref="AC23:AD54" si="39">+E23+H23+K23+Q23+T23+W23</f>
        <v>0</v>
      </c>
      <c r="AD23" s="161">
        <f t="shared" si="39"/>
        <v>0</v>
      </c>
      <c r="AE23" s="403">
        <f t="shared" si="25"/>
        <v>0</v>
      </c>
      <c r="AF23" s="161">
        <f>'[2]Proj#10'!$L26</f>
        <v>0</v>
      </c>
      <c r="AG23" s="161"/>
      <c r="AH23" s="462">
        <f t="shared" si="26"/>
        <v>0</v>
      </c>
      <c r="AI23" s="161">
        <f>'[2]Proj#10'!$M26</f>
        <v>0</v>
      </c>
      <c r="AJ23" s="161"/>
      <c r="AK23" s="462">
        <f t="shared" si="27"/>
        <v>0</v>
      </c>
      <c r="AL23" s="161">
        <f>'[2]Proj#10'!$N26</f>
        <v>0</v>
      </c>
      <c r="AM23" s="161"/>
      <c r="AN23" s="444">
        <f t="shared" si="28"/>
        <v>0</v>
      </c>
      <c r="AO23" s="404">
        <f t="shared" si="10"/>
        <v>0</v>
      </c>
      <c r="AP23" s="161">
        <f t="shared" si="10"/>
        <v>0</v>
      </c>
      <c r="AQ23" s="403">
        <f t="shared" si="29"/>
        <v>0</v>
      </c>
      <c r="AR23" s="161">
        <f>'[2]Proj#10'!$O26</f>
        <v>0</v>
      </c>
      <c r="AS23" s="161"/>
      <c r="AT23" s="462">
        <f t="shared" si="30"/>
        <v>0</v>
      </c>
      <c r="AU23" s="161">
        <f>'[2]Proj#10'!$P26</f>
        <v>0</v>
      </c>
      <c r="AV23" s="161"/>
      <c r="AW23" s="448">
        <f t="shared" si="31"/>
        <v>0</v>
      </c>
      <c r="AX23" s="161">
        <f>'[2]Proj#10'!$Q26</f>
        <v>0</v>
      </c>
      <c r="AY23" s="161"/>
      <c r="AZ23" s="444">
        <f t="shared" si="32"/>
        <v>0</v>
      </c>
      <c r="BA23" s="496">
        <f t="shared" si="11"/>
        <v>0</v>
      </c>
      <c r="BB23" s="492">
        <f t="shared" si="12"/>
        <v>0</v>
      </c>
      <c r="BC23" s="364">
        <f t="shared" si="33"/>
        <v>0</v>
      </c>
      <c r="BD23" s="371">
        <f t="shared" si="13"/>
        <v>0</v>
      </c>
      <c r="BE23" s="372">
        <f t="shared" si="14"/>
        <v>0</v>
      </c>
      <c r="BF23" s="372">
        <f t="shared" si="34"/>
        <v>0</v>
      </c>
      <c r="BG23" s="371">
        <f t="shared" si="15"/>
        <v>0</v>
      </c>
      <c r="BH23" s="372">
        <f t="shared" si="16"/>
        <v>0</v>
      </c>
      <c r="BI23" s="372">
        <f t="shared" si="35"/>
        <v>0</v>
      </c>
      <c r="BJ23" s="436"/>
      <c r="BK23" s="160">
        <f>VLOOKUP($B23,Test!$A$133:$I$186,6,0)</f>
        <v>0</v>
      </c>
    </row>
    <row r="24" spans="1:63" s="149" customFormat="1" ht="30" customHeight="1">
      <c r="A24" s="40">
        <f t="shared" si="36"/>
        <v>18</v>
      </c>
      <c r="B24" s="197">
        <v>51399</v>
      </c>
      <c r="C24" s="198" t="s">
        <v>13</v>
      </c>
      <c r="D24" s="151" t="s">
        <v>55</v>
      </c>
      <c r="E24" s="168">
        <f>'[2]Proj#10'!$F27</f>
        <v>60449.773919999992</v>
      </c>
      <c r="F24" s="161">
        <v>83279.25</v>
      </c>
      <c r="G24" s="448">
        <f t="shared" si="17"/>
        <v>-22829.476080000008</v>
      </c>
      <c r="H24" s="476">
        <f>'[2]Proj#10'!$G27</f>
        <v>54167.490999999995</v>
      </c>
      <c r="I24" s="161">
        <v>88121.09</v>
      </c>
      <c r="J24" s="448">
        <f t="shared" si="18"/>
        <v>-33953.599000000002</v>
      </c>
      <c r="K24" s="476">
        <f>'[2]Proj#10'!$H27</f>
        <v>54065.238879999997</v>
      </c>
      <c r="L24" s="161">
        <v>80414.23</v>
      </c>
      <c r="M24" s="444">
        <f t="shared" si="19"/>
        <v>-26348.991119999999</v>
      </c>
      <c r="N24" s="404">
        <f t="shared" si="37"/>
        <v>168682.50379999998</v>
      </c>
      <c r="O24" s="161">
        <f t="shared" si="37"/>
        <v>251814.57</v>
      </c>
      <c r="P24" s="403">
        <f t="shared" si="20"/>
        <v>-83132.06620000003</v>
      </c>
      <c r="Q24" s="168">
        <f>'[2]Proj#10'!$I27</f>
        <v>59395.504839999994</v>
      </c>
      <c r="R24" s="161">
        <v>435411.23</v>
      </c>
      <c r="S24" s="448">
        <f t="shared" si="21"/>
        <v>-376015.72515999997</v>
      </c>
      <c r="T24" s="161">
        <f>'[2]Proj#10'!$J27</f>
        <v>60444.794876</v>
      </c>
      <c r="U24" s="161"/>
      <c r="V24" s="448">
        <f t="shared" si="22"/>
        <v>60444.794876</v>
      </c>
      <c r="W24" s="161">
        <f>'[2]Proj#10'!$K27</f>
        <v>61866.052232000002</v>
      </c>
      <c r="X24" s="161"/>
      <c r="Y24" s="444">
        <f t="shared" si="23"/>
        <v>61866.052232000002</v>
      </c>
      <c r="Z24" s="168">
        <f t="shared" si="38"/>
        <v>181706.351948</v>
      </c>
      <c r="AA24" s="161">
        <f t="shared" si="38"/>
        <v>435411.23</v>
      </c>
      <c r="AB24" s="403">
        <f t="shared" si="24"/>
        <v>-253704.87805199999</v>
      </c>
      <c r="AC24" s="404">
        <f t="shared" si="39"/>
        <v>350388.85574799991</v>
      </c>
      <c r="AD24" s="161">
        <f t="shared" si="39"/>
        <v>687225.8</v>
      </c>
      <c r="AE24" s="403">
        <f t="shared" si="25"/>
        <v>-336836.94425200013</v>
      </c>
      <c r="AF24" s="161">
        <f>'[2]Proj#10'!$L27</f>
        <v>63522.202716</v>
      </c>
      <c r="AG24" s="161"/>
      <c r="AH24" s="462">
        <f t="shared" si="26"/>
        <v>63522.202716</v>
      </c>
      <c r="AI24" s="161">
        <f>'[2]Proj#10'!$M27</f>
        <v>64552.755216000005</v>
      </c>
      <c r="AJ24" s="161"/>
      <c r="AK24" s="462">
        <f t="shared" si="27"/>
        <v>64552.755216000005</v>
      </c>
      <c r="AL24" s="161">
        <f>'[2]Proj#10'!$N27</f>
        <v>65162.024656000009</v>
      </c>
      <c r="AM24" s="161"/>
      <c r="AN24" s="444">
        <f t="shared" si="28"/>
        <v>65162.024656000009</v>
      </c>
      <c r="AO24" s="404">
        <f t="shared" si="10"/>
        <v>193236.98258800001</v>
      </c>
      <c r="AP24" s="161">
        <f t="shared" si="10"/>
        <v>0</v>
      </c>
      <c r="AQ24" s="403">
        <f t="shared" si="29"/>
        <v>193236.98258800001</v>
      </c>
      <c r="AR24" s="161">
        <f>'[2]Proj#10'!$O27</f>
        <v>68375.119747999997</v>
      </c>
      <c r="AS24" s="161"/>
      <c r="AT24" s="462">
        <f t="shared" si="30"/>
        <v>68375.119747999997</v>
      </c>
      <c r="AU24" s="161">
        <f>'[2]Proj#10'!$P27</f>
        <v>68090.142515999993</v>
      </c>
      <c r="AV24" s="161"/>
      <c r="AW24" s="448">
        <f t="shared" si="31"/>
        <v>68090.142515999993</v>
      </c>
      <c r="AX24" s="161">
        <f>'[2]Proj#10'!$Q27</f>
        <v>68707.863683999996</v>
      </c>
      <c r="AY24" s="161"/>
      <c r="AZ24" s="444">
        <f t="shared" si="32"/>
        <v>68707.863683999996</v>
      </c>
      <c r="BA24" s="496">
        <f t="shared" si="11"/>
        <v>205173.125948</v>
      </c>
      <c r="BB24" s="492">
        <f t="shared" si="12"/>
        <v>0</v>
      </c>
      <c r="BC24" s="364">
        <f t="shared" si="33"/>
        <v>205173.125948</v>
      </c>
      <c r="BD24" s="371">
        <f t="shared" si="13"/>
        <v>398410.10853600001</v>
      </c>
      <c r="BE24" s="372">
        <f t="shared" si="14"/>
        <v>0</v>
      </c>
      <c r="BF24" s="372">
        <f t="shared" si="34"/>
        <v>398410.10853600001</v>
      </c>
      <c r="BG24" s="371">
        <f t="shared" si="15"/>
        <v>748798.96428399999</v>
      </c>
      <c r="BH24" s="372">
        <f t="shared" si="16"/>
        <v>687225.8</v>
      </c>
      <c r="BI24" s="372">
        <f t="shared" si="35"/>
        <v>61573.16428399994</v>
      </c>
      <c r="BJ24" s="436"/>
      <c r="BK24" s="160">
        <f>VLOOKUP($B24,Test!$A$133:$I$186,6,0)</f>
        <v>58714.97</v>
      </c>
    </row>
    <row r="25" spans="1:63" s="149" customFormat="1" ht="30" customHeight="1">
      <c r="A25" s="40">
        <f t="shared" si="36"/>
        <v>19</v>
      </c>
      <c r="B25" s="197">
        <v>51401</v>
      </c>
      <c r="C25" s="198" t="s">
        <v>14</v>
      </c>
      <c r="D25" s="151" t="s">
        <v>56</v>
      </c>
      <c r="E25" s="168">
        <f>'[2]Proj#10'!$F28</f>
        <v>0</v>
      </c>
      <c r="F25" s="161"/>
      <c r="G25" s="448">
        <f t="shared" si="17"/>
        <v>0</v>
      </c>
      <c r="H25" s="476">
        <f>'[2]Proj#10'!$G28</f>
        <v>0</v>
      </c>
      <c r="I25" s="161"/>
      <c r="J25" s="448">
        <f t="shared" si="18"/>
        <v>0</v>
      </c>
      <c r="K25" s="476">
        <f>'[2]Proj#10'!$H28</f>
        <v>0</v>
      </c>
      <c r="L25" s="161"/>
      <c r="M25" s="444">
        <f t="shared" si="19"/>
        <v>0</v>
      </c>
      <c r="N25" s="404">
        <f t="shared" si="37"/>
        <v>0</v>
      </c>
      <c r="O25" s="161">
        <f t="shared" si="37"/>
        <v>0</v>
      </c>
      <c r="P25" s="403">
        <f t="shared" si="20"/>
        <v>0</v>
      </c>
      <c r="Q25" s="168">
        <f>'[2]Proj#10'!$I28</f>
        <v>0</v>
      </c>
      <c r="R25" s="161"/>
      <c r="S25" s="448">
        <f t="shared" si="21"/>
        <v>0</v>
      </c>
      <c r="T25" s="161">
        <f>'[2]Proj#10'!$J28</f>
        <v>0</v>
      </c>
      <c r="U25" s="161"/>
      <c r="V25" s="448">
        <f t="shared" si="22"/>
        <v>0</v>
      </c>
      <c r="W25" s="161">
        <f>'[2]Proj#10'!$K28</f>
        <v>0</v>
      </c>
      <c r="X25" s="161"/>
      <c r="Y25" s="444">
        <f t="shared" si="23"/>
        <v>0</v>
      </c>
      <c r="Z25" s="168">
        <f t="shared" si="38"/>
        <v>0</v>
      </c>
      <c r="AA25" s="161">
        <f t="shared" si="38"/>
        <v>0</v>
      </c>
      <c r="AB25" s="403">
        <f t="shared" si="24"/>
        <v>0</v>
      </c>
      <c r="AC25" s="404">
        <f t="shared" si="39"/>
        <v>0</v>
      </c>
      <c r="AD25" s="161">
        <f t="shared" si="39"/>
        <v>0</v>
      </c>
      <c r="AE25" s="403">
        <f t="shared" si="25"/>
        <v>0</v>
      </c>
      <c r="AF25" s="161">
        <f>'[2]Proj#10'!$L28</f>
        <v>0</v>
      </c>
      <c r="AG25" s="161"/>
      <c r="AH25" s="462">
        <f t="shared" si="26"/>
        <v>0</v>
      </c>
      <c r="AI25" s="161">
        <f>'[2]Proj#10'!$M28</f>
        <v>0</v>
      </c>
      <c r="AJ25" s="161"/>
      <c r="AK25" s="462">
        <f t="shared" si="27"/>
        <v>0</v>
      </c>
      <c r="AL25" s="161">
        <f>'[2]Proj#10'!$N28</f>
        <v>0</v>
      </c>
      <c r="AM25" s="161"/>
      <c r="AN25" s="444">
        <f t="shared" si="28"/>
        <v>0</v>
      </c>
      <c r="AO25" s="404">
        <f t="shared" si="10"/>
        <v>0</v>
      </c>
      <c r="AP25" s="161">
        <f t="shared" si="10"/>
        <v>0</v>
      </c>
      <c r="AQ25" s="403">
        <f t="shared" si="29"/>
        <v>0</v>
      </c>
      <c r="AR25" s="161">
        <f>'[2]Proj#10'!$O28</f>
        <v>0</v>
      </c>
      <c r="AS25" s="161"/>
      <c r="AT25" s="462">
        <f t="shared" si="30"/>
        <v>0</v>
      </c>
      <c r="AU25" s="161">
        <f>'[2]Proj#10'!$P28</f>
        <v>0</v>
      </c>
      <c r="AV25" s="161"/>
      <c r="AW25" s="448">
        <f t="shared" si="31"/>
        <v>0</v>
      </c>
      <c r="AX25" s="161">
        <f>'[2]Proj#10'!$Q28</f>
        <v>0</v>
      </c>
      <c r="AY25" s="161"/>
      <c r="AZ25" s="444">
        <f t="shared" si="32"/>
        <v>0</v>
      </c>
      <c r="BA25" s="496">
        <f t="shared" si="11"/>
        <v>0</v>
      </c>
      <c r="BB25" s="492">
        <f t="shared" si="12"/>
        <v>0</v>
      </c>
      <c r="BC25" s="364">
        <f t="shared" si="33"/>
        <v>0</v>
      </c>
      <c r="BD25" s="371">
        <f t="shared" si="13"/>
        <v>0</v>
      </c>
      <c r="BE25" s="372">
        <f t="shared" si="14"/>
        <v>0</v>
      </c>
      <c r="BF25" s="372">
        <f t="shared" si="34"/>
        <v>0</v>
      </c>
      <c r="BG25" s="371">
        <f t="shared" si="15"/>
        <v>0</v>
      </c>
      <c r="BH25" s="372">
        <f t="shared" si="16"/>
        <v>0</v>
      </c>
      <c r="BI25" s="372">
        <f t="shared" si="35"/>
        <v>0</v>
      </c>
      <c r="BJ25" s="436"/>
      <c r="BK25" s="160">
        <f>VLOOKUP($B25,Test!$A$133:$I$186,6,0)</f>
        <v>0</v>
      </c>
    </row>
    <row r="26" spans="1:63" s="149" customFormat="1" ht="30" customHeight="1">
      <c r="A26" s="40">
        <f t="shared" si="36"/>
        <v>20</v>
      </c>
      <c r="B26" s="197">
        <v>51402</v>
      </c>
      <c r="C26" s="198" t="s">
        <v>15</v>
      </c>
      <c r="D26" s="151" t="s">
        <v>57</v>
      </c>
      <c r="E26" s="168">
        <f>'[2]Proj#10'!$F29</f>
        <v>0</v>
      </c>
      <c r="F26" s="161"/>
      <c r="G26" s="448">
        <f t="shared" si="17"/>
        <v>0</v>
      </c>
      <c r="H26" s="476">
        <f>'[2]Proj#10'!$G29</f>
        <v>0</v>
      </c>
      <c r="I26" s="161"/>
      <c r="J26" s="448">
        <f t="shared" si="18"/>
        <v>0</v>
      </c>
      <c r="K26" s="476">
        <f>'[2]Proj#10'!$H29</f>
        <v>0</v>
      </c>
      <c r="L26" s="161"/>
      <c r="M26" s="444">
        <f t="shared" si="19"/>
        <v>0</v>
      </c>
      <c r="N26" s="404">
        <f t="shared" si="37"/>
        <v>0</v>
      </c>
      <c r="O26" s="161">
        <f t="shared" si="37"/>
        <v>0</v>
      </c>
      <c r="P26" s="403">
        <f t="shared" si="20"/>
        <v>0</v>
      </c>
      <c r="Q26" s="168">
        <f>'[2]Proj#10'!$I29</f>
        <v>0</v>
      </c>
      <c r="R26" s="161"/>
      <c r="S26" s="448">
        <f t="shared" si="21"/>
        <v>0</v>
      </c>
      <c r="T26" s="161">
        <f>'[2]Proj#10'!$J29</f>
        <v>0</v>
      </c>
      <c r="U26" s="161"/>
      <c r="V26" s="448">
        <f t="shared" si="22"/>
        <v>0</v>
      </c>
      <c r="W26" s="161">
        <f>'[2]Proj#10'!$K29</f>
        <v>0</v>
      </c>
      <c r="X26" s="161"/>
      <c r="Y26" s="444">
        <f t="shared" si="23"/>
        <v>0</v>
      </c>
      <c r="Z26" s="168">
        <f t="shared" si="38"/>
        <v>0</v>
      </c>
      <c r="AA26" s="161">
        <f t="shared" si="38"/>
        <v>0</v>
      </c>
      <c r="AB26" s="403">
        <f t="shared" si="24"/>
        <v>0</v>
      </c>
      <c r="AC26" s="404">
        <f t="shared" si="39"/>
        <v>0</v>
      </c>
      <c r="AD26" s="161">
        <f t="shared" si="39"/>
        <v>0</v>
      </c>
      <c r="AE26" s="403">
        <f t="shared" si="25"/>
        <v>0</v>
      </c>
      <c r="AF26" s="161">
        <f>'[2]Proj#10'!$L29</f>
        <v>0</v>
      </c>
      <c r="AG26" s="161"/>
      <c r="AH26" s="462">
        <f t="shared" si="26"/>
        <v>0</v>
      </c>
      <c r="AI26" s="161">
        <f>'[2]Proj#10'!$M29</f>
        <v>0</v>
      </c>
      <c r="AJ26" s="161"/>
      <c r="AK26" s="462">
        <f t="shared" si="27"/>
        <v>0</v>
      </c>
      <c r="AL26" s="161">
        <f>'[2]Proj#10'!$N29</f>
        <v>0</v>
      </c>
      <c r="AM26" s="161"/>
      <c r="AN26" s="444">
        <f t="shared" si="28"/>
        <v>0</v>
      </c>
      <c r="AO26" s="404">
        <f t="shared" si="10"/>
        <v>0</v>
      </c>
      <c r="AP26" s="161">
        <f t="shared" si="10"/>
        <v>0</v>
      </c>
      <c r="AQ26" s="403">
        <f t="shared" si="29"/>
        <v>0</v>
      </c>
      <c r="AR26" s="161">
        <f>'[2]Proj#10'!$O29</f>
        <v>0</v>
      </c>
      <c r="AS26" s="161"/>
      <c r="AT26" s="462">
        <f t="shared" si="30"/>
        <v>0</v>
      </c>
      <c r="AU26" s="161">
        <f>'[2]Proj#10'!$P29</f>
        <v>0</v>
      </c>
      <c r="AV26" s="161"/>
      <c r="AW26" s="448">
        <f t="shared" si="31"/>
        <v>0</v>
      </c>
      <c r="AX26" s="161">
        <f>'[2]Proj#10'!$Q29</f>
        <v>0</v>
      </c>
      <c r="AY26" s="161"/>
      <c r="AZ26" s="444">
        <f t="shared" si="32"/>
        <v>0</v>
      </c>
      <c r="BA26" s="496">
        <f t="shared" si="11"/>
        <v>0</v>
      </c>
      <c r="BB26" s="492">
        <f t="shared" si="12"/>
        <v>0</v>
      </c>
      <c r="BC26" s="364">
        <f t="shared" si="33"/>
        <v>0</v>
      </c>
      <c r="BD26" s="371">
        <f t="shared" si="13"/>
        <v>0</v>
      </c>
      <c r="BE26" s="372">
        <f t="shared" si="14"/>
        <v>0</v>
      </c>
      <c r="BF26" s="372">
        <f t="shared" si="34"/>
        <v>0</v>
      </c>
      <c r="BG26" s="371">
        <f t="shared" si="15"/>
        <v>0</v>
      </c>
      <c r="BH26" s="372">
        <f t="shared" si="16"/>
        <v>0</v>
      </c>
      <c r="BI26" s="372">
        <f t="shared" si="35"/>
        <v>0</v>
      </c>
      <c r="BJ26" s="436"/>
      <c r="BK26" s="160">
        <f>VLOOKUP($B26,Test!$A$133:$I$186,6,0)</f>
        <v>0</v>
      </c>
    </row>
    <row r="27" spans="1:63" s="149" customFormat="1" ht="30" customHeight="1">
      <c r="A27" s="40">
        <f t="shared" si="36"/>
        <v>21</v>
      </c>
      <c r="B27" s="197">
        <v>51403</v>
      </c>
      <c r="C27" s="198" t="s">
        <v>16</v>
      </c>
      <c r="D27" s="151" t="s">
        <v>58</v>
      </c>
      <c r="E27" s="168">
        <f>'[2]Proj#10'!$F30</f>
        <v>0</v>
      </c>
      <c r="F27" s="161">
        <v>4180.3</v>
      </c>
      <c r="G27" s="448">
        <f t="shared" si="17"/>
        <v>-4180.3</v>
      </c>
      <c r="H27" s="476">
        <f>'[2]Proj#10'!$G30</f>
        <v>0</v>
      </c>
      <c r="I27" s="161">
        <v>-5601.5</v>
      </c>
      <c r="J27" s="448">
        <f t="shared" si="18"/>
        <v>5601.5</v>
      </c>
      <c r="K27" s="476">
        <f>'[2]Proj#10'!$H30</f>
        <v>0</v>
      </c>
      <c r="L27" s="161"/>
      <c r="M27" s="444">
        <f t="shared" si="19"/>
        <v>0</v>
      </c>
      <c r="N27" s="404">
        <f t="shared" si="37"/>
        <v>0</v>
      </c>
      <c r="O27" s="161">
        <f t="shared" si="37"/>
        <v>-1421.1999999999998</v>
      </c>
      <c r="P27" s="403">
        <f t="shared" si="20"/>
        <v>1421.1999999999998</v>
      </c>
      <c r="Q27" s="168">
        <f>'[2]Proj#10'!$I30</f>
        <v>0</v>
      </c>
      <c r="R27" s="161"/>
      <c r="S27" s="448">
        <f t="shared" si="21"/>
        <v>0</v>
      </c>
      <c r="T27" s="161">
        <f>'[2]Proj#10'!$J30</f>
        <v>0</v>
      </c>
      <c r="U27" s="161"/>
      <c r="V27" s="448">
        <f t="shared" si="22"/>
        <v>0</v>
      </c>
      <c r="W27" s="161">
        <f>'[2]Proj#10'!$K30</f>
        <v>0</v>
      </c>
      <c r="X27" s="161"/>
      <c r="Y27" s="444">
        <f t="shared" si="23"/>
        <v>0</v>
      </c>
      <c r="Z27" s="168">
        <f t="shared" si="38"/>
        <v>0</v>
      </c>
      <c r="AA27" s="161">
        <f t="shared" si="38"/>
        <v>0</v>
      </c>
      <c r="AB27" s="403">
        <f t="shared" si="24"/>
        <v>0</v>
      </c>
      <c r="AC27" s="404">
        <f t="shared" si="39"/>
        <v>0</v>
      </c>
      <c r="AD27" s="161">
        <f t="shared" si="39"/>
        <v>-1421.1999999999998</v>
      </c>
      <c r="AE27" s="403">
        <f t="shared" si="25"/>
        <v>1421.1999999999998</v>
      </c>
      <c r="AF27" s="161">
        <f>'[2]Proj#10'!$L30</f>
        <v>0</v>
      </c>
      <c r="AG27" s="161"/>
      <c r="AH27" s="462">
        <f t="shared" si="26"/>
        <v>0</v>
      </c>
      <c r="AI27" s="161">
        <f>'[2]Proj#10'!$M30</f>
        <v>0</v>
      </c>
      <c r="AJ27" s="161"/>
      <c r="AK27" s="462">
        <f t="shared" si="27"/>
        <v>0</v>
      </c>
      <c r="AL27" s="161">
        <f>'[2]Proj#10'!$N30</f>
        <v>0</v>
      </c>
      <c r="AM27" s="161"/>
      <c r="AN27" s="444">
        <f t="shared" si="28"/>
        <v>0</v>
      </c>
      <c r="AO27" s="404">
        <f t="shared" si="10"/>
        <v>0</v>
      </c>
      <c r="AP27" s="161">
        <f t="shared" si="10"/>
        <v>0</v>
      </c>
      <c r="AQ27" s="403">
        <f t="shared" si="29"/>
        <v>0</v>
      </c>
      <c r="AR27" s="161">
        <f>'[2]Proj#10'!$O30</f>
        <v>0</v>
      </c>
      <c r="AS27" s="161"/>
      <c r="AT27" s="462">
        <f t="shared" si="30"/>
        <v>0</v>
      </c>
      <c r="AU27" s="161">
        <f>'[2]Proj#10'!$P30</f>
        <v>0</v>
      </c>
      <c r="AV27" s="161"/>
      <c r="AW27" s="448">
        <f t="shared" si="31"/>
        <v>0</v>
      </c>
      <c r="AX27" s="161">
        <f>'[2]Proj#10'!$Q30</f>
        <v>0</v>
      </c>
      <c r="AY27" s="161"/>
      <c r="AZ27" s="444">
        <f t="shared" si="32"/>
        <v>0</v>
      </c>
      <c r="BA27" s="496">
        <f t="shared" si="11"/>
        <v>0</v>
      </c>
      <c r="BB27" s="492">
        <f t="shared" si="12"/>
        <v>0</v>
      </c>
      <c r="BC27" s="364">
        <f t="shared" si="33"/>
        <v>0</v>
      </c>
      <c r="BD27" s="371">
        <f t="shared" si="13"/>
        <v>0</v>
      </c>
      <c r="BE27" s="372">
        <f t="shared" si="14"/>
        <v>0</v>
      </c>
      <c r="BF27" s="372">
        <f t="shared" si="34"/>
        <v>0</v>
      </c>
      <c r="BG27" s="371">
        <f t="shared" si="15"/>
        <v>0</v>
      </c>
      <c r="BH27" s="372">
        <f t="shared" si="16"/>
        <v>-1421.1999999999998</v>
      </c>
      <c r="BI27" s="372">
        <f t="shared" si="35"/>
        <v>1421.1999999999998</v>
      </c>
      <c r="BJ27" s="436"/>
      <c r="BK27" s="160">
        <f>VLOOKUP($B27,Test!$A$133:$I$186,6,0)</f>
        <v>0</v>
      </c>
    </row>
    <row r="28" spans="1:63" s="149" customFormat="1" ht="30" customHeight="1">
      <c r="A28" s="40">
        <f t="shared" si="36"/>
        <v>22</v>
      </c>
      <c r="B28" s="197">
        <v>51404</v>
      </c>
      <c r="C28" s="198" t="s">
        <v>17</v>
      </c>
      <c r="D28" s="151" t="s">
        <v>59</v>
      </c>
      <c r="E28" s="168">
        <f>'[2]Proj#10'!$F31</f>
        <v>0</v>
      </c>
      <c r="F28" s="161"/>
      <c r="G28" s="448">
        <f t="shared" si="17"/>
        <v>0</v>
      </c>
      <c r="H28" s="476">
        <f>'[2]Proj#10'!$G31</f>
        <v>0</v>
      </c>
      <c r="I28" s="161"/>
      <c r="J28" s="448">
        <f t="shared" si="18"/>
        <v>0</v>
      </c>
      <c r="K28" s="476">
        <f>'[2]Proj#10'!$H31</f>
        <v>0</v>
      </c>
      <c r="L28" s="161"/>
      <c r="M28" s="444">
        <f t="shared" si="19"/>
        <v>0</v>
      </c>
      <c r="N28" s="404">
        <f t="shared" si="37"/>
        <v>0</v>
      </c>
      <c r="O28" s="161">
        <f t="shared" si="37"/>
        <v>0</v>
      </c>
      <c r="P28" s="403">
        <f t="shared" si="20"/>
        <v>0</v>
      </c>
      <c r="Q28" s="168">
        <f>'[2]Proj#10'!$I31</f>
        <v>0</v>
      </c>
      <c r="R28" s="161"/>
      <c r="S28" s="448">
        <f t="shared" si="21"/>
        <v>0</v>
      </c>
      <c r="T28" s="161">
        <f>'[2]Proj#10'!$J31</f>
        <v>0</v>
      </c>
      <c r="U28" s="161"/>
      <c r="V28" s="448">
        <f t="shared" si="22"/>
        <v>0</v>
      </c>
      <c r="W28" s="161">
        <f>'[2]Proj#10'!$K31</f>
        <v>0</v>
      </c>
      <c r="X28" s="161"/>
      <c r="Y28" s="444">
        <f t="shared" si="23"/>
        <v>0</v>
      </c>
      <c r="Z28" s="168">
        <f t="shared" si="38"/>
        <v>0</v>
      </c>
      <c r="AA28" s="161">
        <f t="shared" si="38"/>
        <v>0</v>
      </c>
      <c r="AB28" s="403">
        <f t="shared" si="24"/>
        <v>0</v>
      </c>
      <c r="AC28" s="404">
        <f t="shared" si="39"/>
        <v>0</v>
      </c>
      <c r="AD28" s="161">
        <f t="shared" si="39"/>
        <v>0</v>
      </c>
      <c r="AE28" s="403">
        <f t="shared" si="25"/>
        <v>0</v>
      </c>
      <c r="AF28" s="161">
        <f>'[2]Proj#10'!$L31</f>
        <v>0</v>
      </c>
      <c r="AG28" s="161"/>
      <c r="AH28" s="462">
        <f t="shared" si="26"/>
        <v>0</v>
      </c>
      <c r="AI28" s="161">
        <f>'[2]Proj#10'!$M31</f>
        <v>0</v>
      </c>
      <c r="AJ28" s="161"/>
      <c r="AK28" s="462">
        <f t="shared" si="27"/>
        <v>0</v>
      </c>
      <c r="AL28" s="161">
        <f>'[2]Proj#10'!$N31</f>
        <v>0</v>
      </c>
      <c r="AM28" s="161"/>
      <c r="AN28" s="444">
        <f t="shared" si="28"/>
        <v>0</v>
      </c>
      <c r="AO28" s="404">
        <f t="shared" si="10"/>
        <v>0</v>
      </c>
      <c r="AP28" s="161">
        <f t="shared" si="10"/>
        <v>0</v>
      </c>
      <c r="AQ28" s="403">
        <f t="shared" si="29"/>
        <v>0</v>
      </c>
      <c r="AR28" s="161">
        <f>'[2]Proj#10'!$O31</f>
        <v>0</v>
      </c>
      <c r="AS28" s="161"/>
      <c r="AT28" s="462">
        <f t="shared" si="30"/>
        <v>0</v>
      </c>
      <c r="AU28" s="161">
        <f>'[2]Proj#10'!$P31</f>
        <v>0</v>
      </c>
      <c r="AV28" s="161"/>
      <c r="AW28" s="448">
        <f t="shared" si="31"/>
        <v>0</v>
      </c>
      <c r="AX28" s="161">
        <f>'[2]Proj#10'!$Q31</f>
        <v>0</v>
      </c>
      <c r="AY28" s="161"/>
      <c r="AZ28" s="444">
        <f t="shared" si="32"/>
        <v>0</v>
      </c>
      <c r="BA28" s="496">
        <f t="shared" si="11"/>
        <v>0</v>
      </c>
      <c r="BB28" s="492">
        <f t="shared" si="12"/>
        <v>0</v>
      </c>
      <c r="BC28" s="364">
        <f t="shared" si="33"/>
        <v>0</v>
      </c>
      <c r="BD28" s="371">
        <f t="shared" si="13"/>
        <v>0</v>
      </c>
      <c r="BE28" s="372">
        <f t="shared" si="14"/>
        <v>0</v>
      </c>
      <c r="BF28" s="372">
        <f t="shared" si="34"/>
        <v>0</v>
      </c>
      <c r="BG28" s="371">
        <f t="shared" si="15"/>
        <v>0</v>
      </c>
      <c r="BH28" s="372">
        <f t="shared" si="16"/>
        <v>0</v>
      </c>
      <c r="BI28" s="372">
        <f t="shared" si="35"/>
        <v>0</v>
      </c>
      <c r="BJ28" s="436"/>
      <c r="BK28" s="160">
        <f>VLOOKUP($B28,Test!$A$133:$I$186,6,0)</f>
        <v>0</v>
      </c>
    </row>
    <row r="29" spans="1:63" s="149" customFormat="1" ht="30" customHeight="1">
      <c r="A29" s="40">
        <f t="shared" si="36"/>
        <v>23</v>
      </c>
      <c r="B29" s="197">
        <v>51405</v>
      </c>
      <c r="C29" s="198" t="s">
        <v>18</v>
      </c>
      <c r="D29" s="151" t="s">
        <v>60</v>
      </c>
      <c r="E29" s="168">
        <f>'[2]Proj#10'!$F32</f>
        <v>25395.25</v>
      </c>
      <c r="F29" s="161">
        <v>17469.45</v>
      </c>
      <c r="G29" s="448">
        <f t="shared" si="17"/>
        <v>7925.7999999999993</v>
      </c>
      <c r="H29" s="476">
        <f>'[2]Proj#10'!$G32</f>
        <v>25768</v>
      </c>
      <c r="I29" s="161">
        <v>32767.200000000001</v>
      </c>
      <c r="J29" s="448">
        <f t="shared" si="18"/>
        <v>-6999.2000000000007</v>
      </c>
      <c r="K29" s="476">
        <f>'[2]Proj#10'!$H32</f>
        <v>25608.25</v>
      </c>
      <c r="L29" s="161">
        <v>26570.25</v>
      </c>
      <c r="M29" s="444">
        <f t="shared" si="19"/>
        <v>-962</v>
      </c>
      <c r="N29" s="404">
        <f t="shared" si="37"/>
        <v>76771.5</v>
      </c>
      <c r="O29" s="161">
        <f t="shared" si="37"/>
        <v>76806.899999999994</v>
      </c>
      <c r="P29" s="403">
        <f t="shared" si="20"/>
        <v>-35.399999999994179</v>
      </c>
      <c r="Q29" s="168">
        <f>'[2]Proj#10'!$I32</f>
        <v>28882.25</v>
      </c>
      <c r="R29" s="161">
        <v>26512.3</v>
      </c>
      <c r="S29" s="448">
        <f t="shared" si="21"/>
        <v>2369.9500000000007</v>
      </c>
      <c r="T29" s="161">
        <f>'[2]Proj#10'!$J32</f>
        <v>29044.05</v>
      </c>
      <c r="U29" s="161"/>
      <c r="V29" s="448">
        <f t="shared" si="22"/>
        <v>29044.05</v>
      </c>
      <c r="W29" s="161">
        <f>'[2]Proj#10'!$K32</f>
        <v>30031.35</v>
      </c>
      <c r="X29" s="161"/>
      <c r="Y29" s="444">
        <f t="shared" si="23"/>
        <v>30031.35</v>
      </c>
      <c r="Z29" s="168">
        <f t="shared" si="38"/>
        <v>87957.65</v>
      </c>
      <c r="AA29" s="161">
        <f t="shared" si="38"/>
        <v>26512.3</v>
      </c>
      <c r="AB29" s="403">
        <f t="shared" si="24"/>
        <v>61445.349999999991</v>
      </c>
      <c r="AC29" s="404">
        <f t="shared" si="39"/>
        <v>164729.15</v>
      </c>
      <c r="AD29" s="161">
        <f t="shared" si="39"/>
        <v>103319.2</v>
      </c>
      <c r="AE29" s="403">
        <f t="shared" si="25"/>
        <v>61409.95</v>
      </c>
      <c r="AF29" s="161">
        <f>'[2]Proj#10'!$L32</f>
        <v>30946.55</v>
      </c>
      <c r="AG29" s="161"/>
      <c r="AH29" s="462">
        <f t="shared" si="26"/>
        <v>30946.55</v>
      </c>
      <c r="AI29" s="161">
        <f>'[2]Proj#10'!$M32</f>
        <v>31839.8</v>
      </c>
      <c r="AJ29" s="161"/>
      <c r="AK29" s="462">
        <f t="shared" si="27"/>
        <v>31839.8</v>
      </c>
      <c r="AL29" s="161">
        <f>'[2]Proj#10'!$N32</f>
        <v>32229.3</v>
      </c>
      <c r="AM29" s="161"/>
      <c r="AN29" s="444">
        <f t="shared" si="28"/>
        <v>32229.3</v>
      </c>
      <c r="AO29" s="404">
        <f t="shared" si="10"/>
        <v>95015.65</v>
      </c>
      <c r="AP29" s="161">
        <f t="shared" si="10"/>
        <v>0</v>
      </c>
      <c r="AQ29" s="403">
        <f t="shared" si="29"/>
        <v>95015.65</v>
      </c>
      <c r="AR29" s="161">
        <f>'[2]Proj#10'!$O32</f>
        <v>33809.15</v>
      </c>
      <c r="AS29" s="161"/>
      <c r="AT29" s="462">
        <f t="shared" si="30"/>
        <v>33809.15</v>
      </c>
      <c r="AU29" s="161">
        <f>'[2]Proj#10'!$P32</f>
        <v>33447.050000000003</v>
      </c>
      <c r="AV29" s="161"/>
      <c r="AW29" s="448">
        <f t="shared" si="31"/>
        <v>33447.050000000003</v>
      </c>
      <c r="AX29" s="161">
        <f>'[2]Proj#10'!$Q32</f>
        <v>34149.949999999997</v>
      </c>
      <c r="AY29" s="161"/>
      <c r="AZ29" s="444">
        <f t="shared" si="32"/>
        <v>34149.949999999997</v>
      </c>
      <c r="BA29" s="496">
        <f t="shared" si="11"/>
        <v>101406.15000000001</v>
      </c>
      <c r="BB29" s="492">
        <f t="shared" si="12"/>
        <v>0</v>
      </c>
      <c r="BC29" s="364">
        <f t="shared" si="33"/>
        <v>101406.15000000001</v>
      </c>
      <c r="BD29" s="371">
        <f t="shared" si="13"/>
        <v>196421.8</v>
      </c>
      <c r="BE29" s="372">
        <f t="shared" si="14"/>
        <v>0</v>
      </c>
      <c r="BF29" s="372">
        <f t="shared" si="34"/>
        <v>196421.8</v>
      </c>
      <c r="BG29" s="371">
        <f t="shared" si="15"/>
        <v>361150.94999999995</v>
      </c>
      <c r="BH29" s="372">
        <f t="shared" si="16"/>
        <v>103319.2</v>
      </c>
      <c r="BI29" s="372">
        <f t="shared" si="35"/>
        <v>257831.74999999994</v>
      </c>
      <c r="BJ29" s="436"/>
      <c r="BK29" s="160">
        <f>VLOOKUP($B29,Test!$A$133:$I$186,6,0)</f>
        <v>21281.05</v>
      </c>
    </row>
    <row r="30" spans="1:63" s="149" customFormat="1" ht="30" customHeight="1">
      <c r="A30" s="40">
        <f t="shared" si="36"/>
        <v>24</v>
      </c>
      <c r="B30" s="197">
        <v>51406</v>
      </c>
      <c r="C30" s="198" t="s">
        <v>19</v>
      </c>
      <c r="D30" s="151" t="s">
        <v>61</v>
      </c>
      <c r="E30" s="168">
        <f>'[2]Proj#10'!$F33</f>
        <v>0</v>
      </c>
      <c r="F30" s="161"/>
      <c r="G30" s="448">
        <f t="shared" si="17"/>
        <v>0</v>
      </c>
      <c r="H30" s="476">
        <f>'[2]Proj#10'!$G33</f>
        <v>0</v>
      </c>
      <c r="I30" s="161"/>
      <c r="J30" s="448">
        <f t="shared" si="18"/>
        <v>0</v>
      </c>
      <c r="K30" s="476">
        <f>'[2]Proj#10'!$H33</f>
        <v>0</v>
      </c>
      <c r="L30" s="161"/>
      <c r="M30" s="444">
        <f t="shared" si="19"/>
        <v>0</v>
      </c>
      <c r="N30" s="404">
        <f t="shared" si="37"/>
        <v>0</v>
      </c>
      <c r="O30" s="161">
        <f t="shared" si="37"/>
        <v>0</v>
      </c>
      <c r="P30" s="403">
        <f t="shared" si="20"/>
        <v>0</v>
      </c>
      <c r="Q30" s="168">
        <f>'[2]Proj#10'!$I33</f>
        <v>0</v>
      </c>
      <c r="R30" s="161"/>
      <c r="S30" s="448">
        <f t="shared" si="21"/>
        <v>0</v>
      </c>
      <c r="T30" s="161">
        <f>'[2]Proj#10'!$J33</f>
        <v>0</v>
      </c>
      <c r="U30" s="161"/>
      <c r="V30" s="448">
        <f t="shared" si="22"/>
        <v>0</v>
      </c>
      <c r="W30" s="161">
        <f>'[2]Proj#10'!$K33</f>
        <v>0</v>
      </c>
      <c r="X30" s="161"/>
      <c r="Y30" s="444">
        <f t="shared" si="23"/>
        <v>0</v>
      </c>
      <c r="Z30" s="168">
        <f t="shared" si="38"/>
        <v>0</v>
      </c>
      <c r="AA30" s="161">
        <f t="shared" si="38"/>
        <v>0</v>
      </c>
      <c r="AB30" s="403">
        <f t="shared" si="24"/>
        <v>0</v>
      </c>
      <c r="AC30" s="404">
        <f t="shared" si="39"/>
        <v>0</v>
      </c>
      <c r="AD30" s="161">
        <f t="shared" si="39"/>
        <v>0</v>
      </c>
      <c r="AE30" s="403">
        <f t="shared" si="25"/>
        <v>0</v>
      </c>
      <c r="AF30" s="161">
        <f>'[2]Proj#10'!$L33</f>
        <v>0</v>
      </c>
      <c r="AG30" s="161"/>
      <c r="AH30" s="462">
        <f t="shared" si="26"/>
        <v>0</v>
      </c>
      <c r="AI30" s="161">
        <f>'[2]Proj#10'!$M33</f>
        <v>0</v>
      </c>
      <c r="AJ30" s="161"/>
      <c r="AK30" s="462">
        <f t="shared" si="27"/>
        <v>0</v>
      </c>
      <c r="AL30" s="161">
        <f>'[2]Proj#10'!$N33</f>
        <v>0</v>
      </c>
      <c r="AM30" s="161"/>
      <c r="AN30" s="444">
        <f t="shared" si="28"/>
        <v>0</v>
      </c>
      <c r="AO30" s="404">
        <f t="shared" si="10"/>
        <v>0</v>
      </c>
      <c r="AP30" s="161">
        <f t="shared" si="10"/>
        <v>0</v>
      </c>
      <c r="AQ30" s="403">
        <f t="shared" si="29"/>
        <v>0</v>
      </c>
      <c r="AR30" s="161">
        <f>'[2]Proj#10'!$O33</f>
        <v>0</v>
      </c>
      <c r="AS30" s="161"/>
      <c r="AT30" s="462">
        <f t="shared" si="30"/>
        <v>0</v>
      </c>
      <c r="AU30" s="161">
        <f>'[2]Proj#10'!$P33</f>
        <v>0</v>
      </c>
      <c r="AV30" s="161"/>
      <c r="AW30" s="448">
        <f t="shared" si="31"/>
        <v>0</v>
      </c>
      <c r="AX30" s="161">
        <f>'[2]Proj#10'!$Q33</f>
        <v>0</v>
      </c>
      <c r="AY30" s="161"/>
      <c r="AZ30" s="444">
        <f t="shared" si="32"/>
        <v>0</v>
      </c>
      <c r="BA30" s="496">
        <f t="shared" si="11"/>
        <v>0</v>
      </c>
      <c r="BB30" s="492">
        <f t="shared" si="12"/>
        <v>0</v>
      </c>
      <c r="BC30" s="364">
        <f t="shared" si="33"/>
        <v>0</v>
      </c>
      <c r="BD30" s="371">
        <f t="shared" si="13"/>
        <v>0</v>
      </c>
      <c r="BE30" s="372">
        <f t="shared" si="14"/>
        <v>0</v>
      </c>
      <c r="BF30" s="372">
        <f t="shared" si="34"/>
        <v>0</v>
      </c>
      <c r="BG30" s="371">
        <f t="shared" si="15"/>
        <v>0</v>
      </c>
      <c r="BH30" s="372">
        <f t="shared" si="16"/>
        <v>0</v>
      </c>
      <c r="BI30" s="372">
        <f t="shared" si="35"/>
        <v>0</v>
      </c>
      <c r="BJ30" s="436"/>
      <c r="BK30" s="160">
        <f>VLOOKUP($B30,Test!$A$133:$I$186,6,0)</f>
        <v>0</v>
      </c>
    </row>
    <row r="31" spans="1:63" s="149" customFormat="1" ht="30" customHeight="1">
      <c r="A31" s="40">
        <f t="shared" si="36"/>
        <v>25</v>
      </c>
      <c r="B31" s="197">
        <v>51407</v>
      </c>
      <c r="C31" s="198" t="s">
        <v>20</v>
      </c>
      <c r="D31" s="151" t="s">
        <v>62</v>
      </c>
      <c r="E31" s="168">
        <f>'[2]Proj#10'!$F34</f>
        <v>0</v>
      </c>
      <c r="F31" s="161"/>
      <c r="G31" s="448">
        <f t="shared" si="17"/>
        <v>0</v>
      </c>
      <c r="H31" s="476">
        <f>'[2]Proj#10'!$G34</f>
        <v>0</v>
      </c>
      <c r="I31" s="161"/>
      <c r="J31" s="448">
        <f t="shared" si="18"/>
        <v>0</v>
      </c>
      <c r="K31" s="476">
        <f>'[2]Proj#10'!$H34</f>
        <v>0</v>
      </c>
      <c r="L31" s="161"/>
      <c r="M31" s="444">
        <f t="shared" si="19"/>
        <v>0</v>
      </c>
      <c r="N31" s="404">
        <f t="shared" si="37"/>
        <v>0</v>
      </c>
      <c r="O31" s="161">
        <f t="shared" si="37"/>
        <v>0</v>
      </c>
      <c r="P31" s="403">
        <f t="shared" si="20"/>
        <v>0</v>
      </c>
      <c r="Q31" s="168">
        <f>'[2]Proj#10'!$I34</f>
        <v>0</v>
      </c>
      <c r="R31" s="161"/>
      <c r="S31" s="448">
        <f t="shared" si="21"/>
        <v>0</v>
      </c>
      <c r="T31" s="161">
        <f>'[2]Proj#10'!$J34</f>
        <v>0</v>
      </c>
      <c r="U31" s="161"/>
      <c r="V31" s="448">
        <f t="shared" si="22"/>
        <v>0</v>
      </c>
      <c r="W31" s="161">
        <f>'[2]Proj#10'!$K34</f>
        <v>0</v>
      </c>
      <c r="X31" s="161"/>
      <c r="Y31" s="444">
        <f t="shared" si="23"/>
        <v>0</v>
      </c>
      <c r="Z31" s="168">
        <f t="shared" si="38"/>
        <v>0</v>
      </c>
      <c r="AA31" s="161">
        <f t="shared" si="38"/>
        <v>0</v>
      </c>
      <c r="AB31" s="403">
        <f t="shared" si="24"/>
        <v>0</v>
      </c>
      <c r="AC31" s="404">
        <f t="shared" si="39"/>
        <v>0</v>
      </c>
      <c r="AD31" s="161">
        <f t="shared" si="39"/>
        <v>0</v>
      </c>
      <c r="AE31" s="403">
        <f t="shared" si="25"/>
        <v>0</v>
      </c>
      <c r="AF31" s="161">
        <f>'[2]Proj#10'!$L34</f>
        <v>0</v>
      </c>
      <c r="AG31" s="161"/>
      <c r="AH31" s="462">
        <f t="shared" si="26"/>
        <v>0</v>
      </c>
      <c r="AI31" s="161">
        <f>'[2]Proj#10'!$M34</f>
        <v>0</v>
      </c>
      <c r="AJ31" s="161"/>
      <c r="AK31" s="462">
        <f t="shared" si="27"/>
        <v>0</v>
      </c>
      <c r="AL31" s="161">
        <f>'[2]Proj#10'!$N34</f>
        <v>0</v>
      </c>
      <c r="AM31" s="161"/>
      <c r="AN31" s="444">
        <f t="shared" si="28"/>
        <v>0</v>
      </c>
      <c r="AO31" s="404">
        <f t="shared" si="10"/>
        <v>0</v>
      </c>
      <c r="AP31" s="161">
        <f t="shared" si="10"/>
        <v>0</v>
      </c>
      <c r="AQ31" s="403">
        <f t="shared" si="29"/>
        <v>0</v>
      </c>
      <c r="AR31" s="161">
        <f>'[2]Proj#10'!$O34</f>
        <v>0</v>
      </c>
      <c r="AS31" s="161"/>
      <c r="AT31" s="462">
        <f t="shared" si="30"/>
        <v>0</v>
      </c>
      <c r="AU31" s="161">
        <f>'[2]Proj#10'!$P34</f>
        <v>0</v>
      </c>
      <c r="AV31" s="161"/>
      <c r="AW31" s="448">
        <f t="shared" si="31"/>
        <v>0</v>
      </c>
      <c r="AX31" s="161">
        <f>'[2]Proj#10'!$Q34</f>
        <v>0</v>
      </c>
      <c r="AY31" s="161"/>
      <c r="AZ31" s="444">
        <f t="shared" si="32"/>
        <v>0</v>
      </c>
      <c r="BA31" s="496">
        <f t="shared" si="11"/>
        <v>0</v>
      </c>
      <c r="BB31" s="492">
        <f t="shared" si="12"/>
        <v>0</v>
      </c>
      <c r="BC31" s="364">
        <f t="shared" si="33"/>
        <v>0</v>
      </c>
      <c r="BD31" s="371">
        <f t="shared" si="13"/>
        <v>0</v>
      </c>
      <c r="BE31" s="372">
        <f t="shared" si="14"/>
        <v>0</v>
      </c>
      <c r="BF31" s="372">
        <f t="shared" si="34"/>
        <v>0</v>
      </c>
      <c r="BG31" s="371">
        <f t="shared" si="15"/>
        <v>0</v>
      </c>
      <c r="BH31" s="372">
        <f t="shared" si="16"/>
        <v>0</v>
      </c>
      <c r="BI31" s="372">
        <f t="shared" si="35"/>
        <v>0</v>
      </c>
      <c r="BJ31" s="436"/>
      <c r="BK31" s="160">
        <f>VLOOKUP($B31,Test!$A$133:$I$186,6,0)</f>
        <v>0</v>
      </c>
    </row>
    <row r="32" spans="1:63" s="149" customFormat="1" ht="30" customHeight="1">
      <c r="A32" s="40">
        <f t="shared" si="36"/>
        <v>26</v>
      </c>
      <c r="B32" s="197">
        <v>51408</v>
      </c>
      <c r="C32" s="198" t="s">
        <v>21</v>
      </c>
      <c r="D32" s="151" t="s">
        <v>63</v>
      </c>
      <c r="E32" s="168">
        <f>'[2]Proj#10'!$F35</f>
        <v>191634.06943800001</v>
      </c>
      <c r="F32" s="161">
        <v>170549.73</v>
      </c>
      <c r="G32" s="448">
        <f t="shared" si="17"/>
        <v>21084.339437999995</v>
      </c>
      <c r="H32" s="476">
        <f>'[2]Proj#10'!$G35</f>
        <v>191634.06943800001</v>
      </c>
      <c r="I32" s="161">
        <v>243708.67</v>
      </c>
      <c r="J32" s="448">
        <f t="shared" si="18"/>
        <v>-52074.600562000007</v>
      </c>
      <c r="K32" s="476">
        <f>'[2]Proj#10'!$H35</f>
        <v>191634.06943800001</v>
      </c>
      <c r="L32" s="161">
        <v>246294.07</v>
      </c>
      <c r="M32" s="444">
        <f t="shared" si="19"/>
        <v>-54660.000562000001</v>
      </c>
      <c r="N32" s="404">
        <f t="shared" si="37"/>
        <v>574902.20831400005</v>
      </c>
      <c r="O32" s="161">
        <f t="shared" si="37"/>
        <v>660552.47</v>
      </c>
      <c r="P32" s="403">
        <f t="shared" si="20"/>
        <v>-85650.261685999925</v>
      </c>
      <c r="Q32" s="168">
        <f>'[2]Proj#10'!$I35</f>
        <v>210153.24210257997</v>
      </c>
      <c r="R32" s="161">
        <v>104472.92</v>
      </c>
      <c r="S32" s="448">
        <f t="shared" si="21"/>
        <v>105680.32210257997</v>
      </c>
      <c r="T32" s="161">
        <f>'[2]Proj#10'!$J35</f>
        <v>221504.06046258</v>
      </c>
      <c r="U32" s="161"/>
      <c r="V32" s="448">
        <f t="shared" si="22"/>
        <v>221504.06046258</v>
      </c>
      <c r="W32" s="161">
        <f>'[2]Proj#10'!$K35</f>
        <v>228919.92845778001</v>
      </c>
      <c r="X32" s="161"/>
      <c r="Y32" s="444">
        <f t="shared" si="23"/>
        <v>228919.92845778001</v>
      </c>
      <c r="Z32" s="168">
        <f t="shared" si="38"/>
        <v>660577.23102294002</v>
      </c>
      <c r="AA32" s="161">
        <f t="shared" si="38"/>
        <v>104472.92</v>
      </c>
      <c r="AB32" s="403">
        <f t="shared" si="24"/>
        <v>556104.31102293998</v>
      </c>
      <c r="AC32" s="404">
        <f t="shared" si="39"/>
        <v>1235479.4393369402</v>
      </c>
      <c r="AD32" s="161">
        <f t="shared" si="39"/>
        <v>765025.39</v>
      </c>
      <c r="AE32" s="403">
        <f t="shared" si="25"/>
        <v>470454.04933694017</v>
      </c>
      <c r="AF32" s="161">
        <f>'[2]Proj#10'!$L35</f>
        <v>253917.89879210998</v>
      </c>
      <c r="AG32" s="161"/>
      <c r="AH32" s="462">
        <f t="shared" si="26"/>
        <v>253917.89879210998</v>
      </c>
      <c r="AI32" s="161">
        <f>'[2]Proj#10'!$M35</f>
        <v>259857.15590331002</v>
      </c>
      <c r="AJ32" s="161"/>
      <c r="AK32" s="462">
        <f t="shared" si="27"/>
        <v>259857.15590331002</v>
      </c>
      <c r="AL32" s="161">
        <f>'[2]Proj#10'!$N35</f>
        <v>264341.90106890997</v>
      </c>
      <c r="AM32" s="161"/>
      <c r="AN32" s="444">
        <f t="shared" si="28"/>
        <v>264341.90106890997</v>
      </c>
      <c r="AO32" s="404">
        <f t="shared" si="10"/>
        <v>778116.95576432999</v>
      </c>
      <c r="AP32" s="161">
        <f t="shared" si="10"/>
        <v>0</v>
      </c>
      <c r="AQ32" s="403">
        <f t="shared" si="29"/>
        <v>778116.95576432999</v>
      </c>
      <c r="AR32" s="161">
        <f>'[2]Proj#10'!$O35</f>
        <v>282587.61332214007</v>
      </c>
      <c r="AS32" s="161"/>
      <c r="AT32" s="462">
        <f t="shared" si="30"/>
        <v>282587.61332214007</v>
      </c>
      <c r="AU32" s="161">
        <f>'[2]Proj#10'!$P35</f>
        <v>282587.61332214007</v>
      </c>
      <c r="AV32" s="161"/>
      <c r="AW32" s="448">
        <f t="shared" si="31"/>
        <v>282587.61332214007</v>
      </c>
      <c r="AX32" s="161">
        <f>'[2]Proj#10'!$Q35</f>
        <v>282587.61332214007</v>
      </c>
      <c r="AY32" s="161"/>
      <c r="AZ32" s="444">
        <f t="shared" si="32"/>
        <v>282587.61332214007</v>
      </c>
      <c r="BA32" s="496">
        <f t="shared" si="11"/>
        <v>847762.8399664202</v>
      </c>
      <c r="BB32" s="492">
        <f t="shared" si="12"/>
        <v>0</v>
      </c>
      <c r="BC32" s="364">
        <f t="shared" si="33"/>
        <v>847762.8399664202</v>
      </c>
      <c r="BD32" s="371">
        <f t="shared" si="13"/>
        <v>1625879.7957307505</v>
      </c>
      <c r="BE32" s="372">
        <f t="shared" si="14"/>
        <v>0</v>
      </c>
      <c r="BF32" s="372">
        <f t="shared" si="34"/>
        <v>1625879.7957307505</v>
      </c>
      <c r="BG32" s="371">
        <f t="shared" si="15"/>
        <v>2861359.2350676907</v>
      </c>
      <c r="BH32" s="372">
        <f t="shared" si="16"/>
        <v>765025.39</v>
      </c>
      <c r="BI32" s="372">
        <f t="shared" si="35"/>
        <v>2096333.8450676906</v>
      </c>
      <c r="BJ32" s="436"/>
      <c r="BK32" s="160">
        <f>VLOOKUP($B32,Test!$A$133:$I$186,6,0)</f>
        <v>229754.83</v>
      </c>
    </row>
    <row r="33" spans="1:63" s="149" customFormat="1" ht="30" customHeight="1">
      <c r="A33" s="40">
        <f t="shared" si="36"/>
        <v>27</v>
      </c>
      <c r="B33" s="197">
        <v>51409</v>
      </c>
      <c r="C33" s="198" t="s">
        <v>22</v>
      </c>
      <c r="D33" s="151" t="s">
        <v>64</v>
      </c>
      <c r="E33" s="168">
        <f>'[2]Proj#10'!$F36</f>
        <v>165931.6</v>
      </c>
      <c r="F33" s="161">
        <v>124443.9</v>
      </c>
      <c r="G33" s="448">
        <f t="shared" si="17"/>
        <v>41487.700000000012</v>
      </c>
      <c r="H33" s="476">
        <f>'[2]Proj#10'!$G36</f>
        <v>166729.60000000001</v>
      </c>
      <c r="I33" s="161">
        <v>149520.73000000001</v>
      </c>
      <c r="J33" s="448">
        <f t="shared" si="18"/>
        <v>17208.869999999995</v>
      </c>
      <c r="K33" s="476">
        <f>'[2]Proj#10'!$H36</f>
        <v>166387.6</v>
      </c>
      <c r="L33" s="161">
        <v>146310.76999999999</v>
      </c>
      <c r="M33" s="444">
        <f t="shared" si="19"/>
        <v>20076.830000000016</v>
      </c>
      <c r="N33" s="404">
        <f t="shared" si="37"/>
        <v>499048.80000000005</v>
      </c>
      <c r="O33" s="161">
        <f t="shared" si="37"/>
        <v>420275.4</v>
      </c>
      <c r="P33" s="403">
        <f t="shared" si="20"/>
        <v>78773.400000000023</v>
      </c>
      <c r="Q33" s="168">
        <f>'[2]Proj#10'!$I36</f>
        <v>177446.8</v>
      </c>
      <c r="R33" s="161">
        <v>138800.13</v>
      </c>
      <c r="S33" s="448">
        <f t="shared" si="21"/>
        <v>38646.669999999984</v>
      </c>
      <c r="T33" s="161">
        <f>'[2]Proj#10'!$J36</f>
        <v>178571.6</v>
      </c>
      <c r="U33" s="161"/>
      <c r="V33" s="448">
        <f t="shared" si="22"/>
        <v>178571.6</v>
      </c>
      <c r="W33" s="161">
        <f>'[2]Proj#10'!$K36</f>
        <v>181170.8</v>
      </c>
      <c r="X33" s="161"/>
      <c r="Y33" s="444">
        <f t="shared" si="23"/>
        <v>181170.8</v>
      </c>
      <c r="Z33" s="168">
        <f t="shared" si="38"/>
        <v>537189.19999999995</v>
      </c>
      <c r="AA33" s="161">
        <f t="shared" si="38"/>
        <v>138800.13</v>
      </c>
      <c r="AB33" s="403">
        <f t="shared" si="24"/>
        <v>398389.06999999995</v>
      </c>
      <c r="AC33" s="404">
        <f t="shared" si="39"/>
        <v>1036238</v>
      </c>
      <c r="AD33" s="161">
        <f t="shared" si="39"/>
        <v>559075.53</v>
      </c>
      <c r="AE33" s="403">
        <f t="shared" si="25"/>
        <v>477162.47</v>
      </c>
      <c r="AF33" s="161">
        <f>'[2]Proj#10'!$L36</f>
        <v>191785.2</v>
      </c>
      <c r="AG33" s="161"/>
      <c r="AH33" s="462">
        <f t="shared" si="26"/>
        <v>191785.2</v>
      </c>
      <c r="AI33" s="161">
        <f>'[2]Proj#10'!$M36</f>
        <v>191905.6</v>
      </c>
      <c r="AJ33" s="161"/>
      <c r="AK33" s="462">
        <f t="shared" si="27"/>
        <v>191905.6</v>
      </c>
      <c r="AL33" s="161">
        <f>'[2]Proj#10'!$N36</f>
        <v>192893.6</v>
      </c>
      <c r="AM33" s="161"/>
      <c r="AN33" s="444">
        <f t="shared" si="28"/>
        <v>192893.6</v>
      </c>
      <c r="AO33" s="404">
        <f t="shared" si="10"/>
        <v>576584.4</v>
      </c>
      <c r="AP33" s="161">
        <f t="shared" si="10"/>
        <v>0</v>
      </c>
      <c r="AQ33" s="403">
        <f t="shared" si="29"/>
        <v>576584.4</v>
      </c>
      <c r="AR33" s="161">
        <f>'[2]Proj#10'!$O36</f>
        <v>199902</v>
      </c>
      <c r="AS33" s="161"/>
      <c r="AT33" s="462">
        <f t="shared" si="30"/>
        <v>199902</v>
      </c>
      <c r="AU33" s="161">
        <f>'[2]Proj#10'!$P36</f>
        <v>205126.8</v>
      </c>
      <c r="AV33" s="161"/>
      <c r="AW33" s="448">
        <f t="shared" si="31"/>
        <v>205126.8</v>
      </c>
      <c r="AX33" s="161">
        <f>'[2]Proj#10'!$Q36</f>
        <v>206631.6</v>
      </c>
      <c r="AY33" s="161"/>
      <c r="AZ33" s="444">
        <f t="shared" si="32"/>
        <v>206631.6</v>
      </c>
      <c r="BA33" s="496">
        <f t="shared" si="11"/>
        <v>611660.4</v>
      </c>
      <c r="BB33" s="492">
        <f t="shared" si="12"/>
        <v>0</v>
      </c>
      <c r="BC33" s="364">
        <f t="shared" si="33"/>
        <v>611660.4</v>
      </c>
      <c r="BD33" s="371">
        <f t="shared" si="13"/>
        <v>1188244.8</v>
      </c>
      <c r="BE33" s="372">
        <f t="shared" si="14"/>
        <v>0</v>
      </c>
      <c r="BF33" s="372">
        <f t="shared" si="34"/>
        <v>1188244.8</v>
      </c>
      <c r="BG33" s="371">
        <f t="shared" si="15"/>
        <v>2224482.7999999998</v>
      </c>
      <c r="BH33" s="372">
        <f t="shared" si="16"/>
        <v>559075.53</v>
      </c>
      <c r="BI33" s="372">
        <f t="shared" si="35"/>
        <v>1665407.2699999998</v>
      </c>
      <c r="BJ33" s="436"/>
      <c r="BK33" s="160">
        <f>VLOOKUP($B33,Test!$A$133:$I$186,6,0)</f>
        <v>150130.23999999999</v>
      </c>
    </row>
    <row r="34" spans="1:63" s="149" customFormat="1" ht="30" customHeight="1">
      <c r="A34" s="40">
        <f t="shared" si="36"/>
        <v>28</v>
      </c>
      <c r="B34" s="197">
        <v>51499</v>
      </c>
      <c r="C34" s="198" t="s">
        <v>23</v>
      </c>
      <c r="D34" s="151" t="s">
        <v>65</v>
      </c>
      <c r="E34" s="168">
        <f>'[2]Proj#10'!$F37</f>
        <v>0</v>
      </c>
      <c r="F34" s="161"/>
      <c r="G34" s="448">
        <f t="shared" si="17"/>
        <v>0</v>
      </c>
      <c r="H34" s="476">
        <f>'[2]Proj#10'!$G37</f>
        <v>0</v>
      </c>
      <c r="I34" s="161"/>
      <c r="J34" s="448">
        <f t="shared" si="18"/>
        <v>0</v>
      </c>
      <c r="K34" s="476">
        <f>'[2]Proj#10'!$H37</f>
        <v>0</v>
      </c>
      <c r="L34" s="161"/>
      <c r="M34" s="444">
        <f t="shared" si="19"/>
        <v>0</v>
      </c>
      <c r="N34" s="404">
        <f t="shared" si="37"/>
        <v>0</v>
      </c>
      <c r="O34" s="161">
        <f t="shared" si="37"/>
        <v>0</v>
      </c>
      <c r="P34" s="403">
        <f t="shared" si="20"/>
        <v>0</v>
      </c>
      <c r="Q34" s="168">
        <f>'[2]Proj#10'!$I37</f>
        <v>0</v>
      </c>
      <c r="R34" s="161"/>
      <c r="S34" s="448">
        <f t="shared" si="21"/>
        <v>0</v>
      </c>
      <c r="T34" s="161">
        <f>'[2]Proj#10'!$J37</f>
        <v>0</v>
      </c>
      <c r="U34" s="161"/>
      <c r="V34" s="448">
        <f t="shared" si="22"/>
        <v>0</v>
      </c>
      <c r="W34" s="161">
        <f>'[2]Proj#10'!$K37</f>
        <v>0</v>
      </c>
      <c r="X34" s="161"/>
      <c r="Y34" s="444">
        <f t="shared" si="23"/>
        <v>0</v>
      </c>
      <c r="Z34" s="168">
        <f t="shared" si="38"/>
        <v>0</v>
      </c>
      <c r="AA34" s="161">
        <f t="shared" si="38"/>
        <v>0</v>
      </c>
      <c r="AB34" s="403">
        <f t="shared" si="24"/>
        <v>0</v>
      </c>
      <c r="AC34" s="404">
        <f t="shared" si="39"/>
        <v>0</v>
      </c>
      <c r="AD34" s="161">
        <f t="shared" si="39"/>
        <v>0</v>
      </c>
      <c r="AE34" s="403">
        <f t="shared" si="25"/>
        <v>0</v>
      </c>
      <c r="AF34" s="161">
        <f>'[2]Proj#10'!$L37</f>
        <v>0</v>
      </c>
      <c r="AG34" s="161"/>
      <c r="AH34" s="462">
        <f t="shared" si="26"/>
        <v>0</v>
      </c>
      <c r="AI34" s="161">
        <f>'[2]Proj#10'!$M37</f>
        <v>0</v>
      </c>
      <c r="AJ34" s="161"/>
      <c r="AK34" s="462">
        <f t="shared" si="27"/>
        <v>0</v>
      </c>
      <c r="AL34" s="161">
        <f>'[2]Proj#10'!$N37</f>
        <v>0</v>
      </c>
      <c r="AM34" s="161"/>
      <c r="AN34" s="444">
        <f t="shared" si="28"/>
        <v>0</v>
      </c>
      <c r="AO34" s="404">
        <f t="shared" si="10"/>
        <v>0</v>
      </c>
      <c r="AP34" s="161">
        <f t="shared" si="10"/>
        <v>0</v>
      </c>
      <c r="AQ34" s="403">
        <f t="shared" si="29"/>
        <v>0</v>
      </c>
      <c r="AR34" s="161">
        <f>'[2]Proj#10'!$O37</f>
        <v>0</v>
      </c>
      <c r="AS34" s="161"/>
      <c r="AT34" s="462">
        <f t="shared" si="30"/>
        <v>0</v>
      </c>
      <c r="AU34" s="161">
        <f>'[2]Proj#10'!$P37</f>
        <v>0</v>
      </c>
      <c r="AV34" s="161"/>
      <c r="AW34" s="448">
        <f t="shared" si="31"/>
        <v>0</v>
      </c>
      <c r="AX34" s="161">
        <f>'[2]Proj#10'!$Q37</f>
        <v>0</v>
      </c>
      <c r="AY34" s="161"/>
      <c r="AZ34" s="444">
        <f t="shared" si="32"/>
        <v>0</v>
      </c>
      <c r="BA34" s="496">
        <f t="shared" si="11"/>
        <v>0</v>
      </c>
      <c r="BB34" s="492">
        <f t="shared" si="12"/>
        <v>0</v>
      </c>
      <c r="BC34" s="364">
        <f t="shared" si="33"/>
        <v>0</v>
      </c>
      <c r="BD34" s="371">
        <f t="shared" si="13"/>
        <v>0</v>
      </c>
      <c r="BE34" s="372">
        <f t="shared" si="14"/>
        <v>0</v>
      </c>
      <c r="BF34" s="372">
        <f t="shared" si="34"/>
        <v>0</v>
      </c>
      <c r="BG34" s="371">
        <f t="shared" si="15"/>
        <v>0</v>
      </c>
      <c r="BH34" s="372">
        <f t="shared" si="16"/>
        <v>0</v>
      </c>
      <c r="BI34" s="372">
        <f t="shared" si="35"/>
        <v>0</v>
      </c>
      <c r="BJ34" s="436"/>
      <c r="BK34" s="160">
        <f>VLOOKUP($B34,Test!$A$133:$I$186,6,0)</f>
        <v>0</v>
      </c>
    </row>
    <row r="35" spans="1:63" s="149" customFormat="1" ht="30" customHeight="1">
      <c r="A35" s="40">
        <f t="shared" si="36"/>
        <v>29</v>
      </c>
      <c r="B35" s="197">
        <v>51601</v>
      </c>
      <c r="C35" s="198" t="s">
        <v>24</v>
      </c>
      <c r="D35" s="151" t="s">
        <v>66</v>
      </c>
      <c r="E35" s="168">
        <f>'[2]Proj#10'!$F38</f>
        <v>0</v>
      </c>
      <c r="F35" s="161"/>
      <c r="G35" s="448">
        <f t="shared" si="17"/>
        <v>0</v>
      </c>
      <c r="H35" s="476">
        <f>'[2]Proj#10'!$G38</f>
        <v>0</v>
      </c>
      <c r="I35" s="161"/>
      <c r="J35" s="448">
        <f t="shared" si="18"/>
        <v>0</v>
      </c>
      <c r="K35" s="476">
        <f>'[2]Proj#10'!$H38</f>
        <v>0</v>
      </c>
      <c r="L35" s="161"/>
      <c r="M35" s="444">
        <f t="shared" si="19"/>
        <v>0</v>
      </c>
      <c r="N35" s="404">
        <f t="shared" si="37"/>
        <v>0</v>
      </c>
      <c r="O35" s="161">
        <f t="shared" si="37"/>
        <v>0</v>
      </c>
      <c r="P35" s="403">
        <f t="shared" si="20"/>
        <v>0</v>
      </c>
      <c r="Q35" s="168">
        <f>'[2]Proj#10'!$I38</f>
        <v>0</v>
      </c>
      <c r="R35" s="161"/>
      <c r="S35" s="448">
        <f t="shared" si="21"/>
        <v>0</v>
      </c>
      <c r="T35" s="161">
        <f>'[2]Proj#10'!$J38</f>
        <v>0</v>
      </c>
      <c r="U35" s="161"/>
      <c r="V35" s="448">
        <f t="shared" si="22"/>
        <v>0</v>
      </c>
      <c r="W35" s="161">
        <f>'[2]Proj#10'!$K38</f>
        <v>0</v>
      </c>
      <c r="X35" s="161"/>
      <c r="Y35" s="444">
        <f t="shared" si="23"/>
        <v>0</v>
      </c>
      <c r="Z35" s="168">
        <f t="shared" si="38"/>
        <v>0</v>
      </c>
      <c r="AA35" s="161">
        <f t="shared" si="38"/>
        <v>0</v>
      </c>
      <c r="AB35" s="403">
        <f t="shared" si="24"/>
        <v>0</v>
      </c>
      <c r="AC35" s="404">
        <f t="shared" si="39"/>
        <v>0</v>
      </c>
      <c r="AD35" s="161">
        <f t="shared" si="39"/>
        <v>0</v>
      </c>
      <c r="AE35" s="403">
        <f t="shared" si="25"/>
        <v>0</v>
      </c>
      <c r="AF35" s="161">
        <f>'[2]Proj#10'!$L38</f>
        <v>0</v>
      </c>
      <c r="AG35" s="161"/>
      <c r="AH35" s="462">
        <f t="shared" si="26"/>
        <v>0</v>
      </c>
      <c r="AI35" s="161">
        <f>'[2]Proj#10'!$M38</f>
        <v>0</v>
      </c>
      <c r="AJ35" s="161"/>
      <c r="AK35" s="462">
        <f t="shared" si="27"/>
        <v>0</v>
      </c>
      <c r="AL35" s="161">
        <f>'[2]Proj#10'!$N38</f>
        <v>0</v>
      </c>
      <c r="AM35" s="161"/>
      <c r="AN35" s="444">
        <f t="shared" si="28"/>
        <v>0</v>
      </c>
      <c r="AO35" s="404">
        <f t="shared" si="10"/>
        <v>0</v>
      </c>
      <c r="AP35" s="161">
        <f t="shared" si="10"/>
        <v>0</v>
      </c>
      <c r="AQ35" s="403">
        <f t="shared" si="29"/>
        <v>0</v>
      </c>
      <c r="AR35" s="161">
        <f>'[2]Proj#10'!$O38</f>
        <v>0</v>
      </c>
      <c r="AS35" s="161"/>
      <c r="AT35" s="462">
        <f t="shared" si="30"/>
        <v>0</v>
      </c>
      <c r="AU35" s="161">
        <f>'[2]Proj#10'!$P38</f>
        <v>0</v>
      </c>
      <c r="AV35" s="161"/>
      <c r="AW35" s="448">
        <f t="shared" si="31"/>
        <v>0</v>
      </c>
      <c r="AX35" s="161">
        <f>'[2]Proj#10'!$Q38</f>
        <v>0</v>
      </c>
      <c r="AY35" s="161"/>
      <c r="AZ35" s="444">
        <f t="shared" si="32"/>
        <v>0</v>
      </c>
      <c r="BA35" s="496">
        <f t="shared" si="11"/>
        <v>0</v>
      </c>
      <c r="BB35" s="492">
        <f t="shared" si="12"/>
        <v>0</v>
      </c>
      <c r="BC35" s="364">
        <f t="shared" si="33"/>
        <v>0</v>
      </c>
      <c r="BD35" s="371">
        <f t="shared" si="13"/>
        <v>0</v>
      </c>
      <c r="BE35" s="372">
        <f t="shared" si="14"/>
        <v>0</v>
      </c>
      <c r="BF35" s="372">
        <f t="shared" si="34"/>
        <v>0</v>
      </c>
      <c r="BG35" s="371">
        <f t="shared" si="15"/>
        <v>0</v>
      </c>
      <c r="BH35" s="372">
        <f t="shared" si="16"/>
        <v>0</v>
      </c>
      <c r="BI35" s="372">
        <f t="shared" si="35"/>
        <v>0</v>
      </c>
      <c r="BJ35" s="436"/>
      <c r="BK35" s="160">
        <f>VLOOKUP($B35,Test!$A$133:$I$186,6,0)</f>
        <v>0</v>
      </c>
    </row>
    <row r="36" spans="1:63" s="149" customFormat="1" ht="30" customHeight="1">
      <c r="A36" s="40">
        <f t="shared" si="36"/>
        <v>30</v>
      </c>
      <c r="B36" s="197">
        <v>51602</v>
      </c>
      <c r="C36" s="198" t="s">
        <v>25</v>
      </c>
      <c r="D36" s="151" t="s">
        <v>67</v>
      </c>
      <c r="E36" s="168">
        <f>'[2]Proj#10'!$F39</f>
        <v>0</v>
      </c>
      <c r="F36" s="161"/>
      <c r="G36" s="448">
        <f t="shared" si="17"/>
        <v>0</v>
      </c>
      <c r="H36" s="476">
        <f>'[2]Proj#10'!$G39</f>
        <v>0</v>
      </c>
      <c r="I36" s="161"/>
      <c r="J36" s="448">
        <f t="shared" si="18"/>
        <v>0</v>
      </c>
      <c r="K36" s="476">
        <f>'[2]Proj#10'!$H39</f>
        <v>0</v>
      </c>
      <c r="L36" s="161"/>
      <c r="M36" s="444">
        <f t="shared" si="19"/>
        <v>0</v>
      </c>
      <c r="N36" s="404">
        <f t="shared" si="37"/>
        <v>0</v>
      </c>
      <c r="O36" s="161">
        <f t="shared" si="37"/>
        <v>0</v>
      </c>
      <c r="P36" s="403">
        <f t="shared" si="20"/>
        <v>0</v>
      </c>
      <c r="Q36" s="168">
        <f>'[2]Proj#10'!$I39</f>
        <v>0</v>
      </c>
      <c r="R36" s="161"/>
      <c r="S36" s="448">
        <f t="shared" si="21"/>
        <v>0</v>
      </c>
      <c r="T36" s="161">
        <f>'[2]Proj#10'!$J39</f>
        <v>0</v>
      </c>
      <c r="U36" s="161"/>
      <c r="V36" s="448">
        <f t="shared" si="22"/>
        <v>0</v>
      </c>
      <c r="W36" s="161">
        <f>'[2]Proj#10'!$K39</f>
        <v>0</v>
      </c>
      <c r="X36" s="161"/>
      <c r="Y36" s="444">
        <f t="shared" si="23"/>
        <v>0</v>
      </c>
      <c r="Z36" s="168">
        <f t="shared" si="38"/>
        <v>0</v>
      </c>
      <c r="AA36" s="161">
        <f t="shared" si="38"/>
        <v>0</v>
      </c>
      <c r="AB36" s="403">
        <f t="shared" si="24"/>
        <v>0</v>
      </c>
      <c r="AC36" s="404">
        <f t="shared" si="39"/>
        <v>0</v>
      </c>
      <c r="AD36" s="161">
        <f t="shared" si="39"/>
        <v>0</v>
      </c>
      <c r="AE36" s="403">
        <f t="shared" si="25"/>
        <v>0</v>
      </c>
      <c r="AF36" s="161">
        <f>'[2]Proj#10'!$L39</f>
        <v>0</v>
      </c>
      <c r="AG36" s="161"/>
      <c r="AH36" s="462">
        <f t="shared" si="26"/>
        <v>0</v>
      </c>
      <c r="AI36" s="161">
        <f>'[2]Proj#10'!$M39</f>
        <v>0</v>
      </c>
      <c r="AJ36" s="161"/>
      <c r="AK36" s="462">
        <f t="shared" si="27"/>
        <v>0</v>
      </c>
      <c r="AL36" s="161">
        <f>'[2]Proj#10'!$N39</f>
        <v>0</v>
      </c>
      <c r="AM36" s="161"/>
      <c r="AN36" s="444">
        <f t="shared" si="28"/>
        <v>0</v>
      </c>
      <c r="AO36" s="404">
        <f t="shared" si="10"/>
        <v>0</v>
      </c>
      <c r="AP36" s="161">
        <f t="shared" si="10"/>
        <v>0</v>
      </c>
      <c r="AQ36" s="403">
        <f t="shared" si="29"/>
        <v>0</v>
      </c>
      <c r="AR36" s="161">
        <f>'[2]Proj#10'!$O39</f>
        <v>0</v>
      </c>
      <c r="AS36" s="161"/>
      <c r="AT36" s="462">
        <f t="shared" si="30"/>
        <v>0</v>
      </c>
      <c r="AU36" s="161">
        <f>'[2]Proj#10'!$P39</f>
        <v>0</v>
      </c>
      <c r="AV36" s="161"/>
      <c r="AW36" s="448">
        <f t="shared" si="31"/>
        <v>0</v>
      </c>
      <c r="AX36" s="161">
        <f>'[2]Proj#10'!$Q39</f>
        <v>0</v>
      </c>
      <c r="AY36" s="161"/>
      <c r="AZ36" s="444">
        <f t="shared" si="32"/>
        <v>0</v>
      </c>
      <c r="BA36" s="496">
        <f t="shared" si="11"/>
        <v>0</v>
      </c>
      <c r="BB36" s="492">
        <f t="shared" si="12"/>
        <v>0</v>
      </c>
      <c r="BC36" s="364">
        <f t="shared" si="33"/>
        <v>0</v>
      </c>
      <c r="BD36" s="371">
        <f t="shared" si="13"/>
        <v>0</v>
      </c>
      <c r="BE36" s="372">
        <f t="shared" si="14"/>
        <v>0</v>
      </c>
      <c r="BF36" s="372">
        <f t="shared" si="34"/>
        <v>0</v>
      </c>
      <c r="BG36" s="371">
        <f t="shared" si="15"/>
        <v>0</v>
      </c>
      <c r="BH36" s="372">
        <f t="shared" si="16"/>
        <v>0</v>
      </c>
      <c r="BI36" s="372">
        <f t="shared" si="35"/>
        <v>0</v>
      </c>
      <c r="BJ36" s="436"/>
      <c r="BK36" s="160">
        <f>VLOOKUP($B36,Test!$A$133:$I$186,6,0)</f>
        <v>0</v>
      </c>
    </row>
    <row r="37" spans="1:63" s="149" customFormat="1" ht="30" customHeight="1">
      <c r="A37" s="40">
        <f t="shared" si="36"/>
        <v>31</v>
      </c>
      <c r="B37" s="197">
        <v>51603</v>
      </c>
      <c r="C37" s="198" t="s">
        <v>26</v>
      </c>
      <c r="D37" s="151" t="s">
        <v>84</v>
      </c>
      <c r="E37" s="168">
        <f>'[2]Proj#10'!$F40</f>
        <v>0</v>
      </c>
      <c r="F37" s="161"/>
      <c r="G37" s="448">
        <f t="shared" si="17"/>
        <v>0</v>
      </c>
      <c r="H37" s="476">
        <f>'[2]Proj#10'!$G40</f>
        <v>0</v>
      </c>
      <c r="I37" s="161"/>
      <c r="J37" s="448">
        <f t="shared" si="18"/>
        <v>0</v>
      </c>
      <c r="K37" s="476">
        <f>'[2]Proj#10'!$H40</f>
        <v>0</v>
      </c>
      <c r="L37" s="161"/>
      <c r="M37" s="444">
        <f t="shared" si="19"/>
        <v>0</v>
      </c>
      <c r="N37" s="404">
        <f t="shared" si="37"/>
        <v>0</v>
      </c>
      <c r="O37" s="161">
        <f t="shared" si="37"/>
        <v>0</v>
      </c>
      <c r="P37" s="403">
        <f t="shared" si="20"/>
        <v>0</v>
      </c>
      <c r="Q37" s="168">
        <f>'[2]Proj#10'!$I40</f>
        <v>0</v>
      </c>
      <c r="R37" s="161"/>
      <c r="S37" s="448">
        <f t="shared" si="21"/>
        <v>0</v>
      </c>
      <c r="T37" s="161">
        <f>'[2]Proj#10'!$J40</f>
        <v>0</v>
      </c>
      <c r="U37" s="161"/>
      <c r="V37" s="448">
        <f t="shared" si="22"/>
        <v>0</v>
      </c>
      <c r="W37" s="161">
        <f>'[2]Proj#10'!$K40</f>
        <v>0</v>
      </c>
      <c r="X37" s="161"/>
      <c r="Y37" s="444">
        <f t="shared" si="23"/>
        <v>0</v>
      </c>
      <c r="Z37" s="168">
        <f t="shared" si="38"/>
        <v>0</v>
      </c>
      <c r="AA37" s="161">
        <f t="shared" si="38"/>
        <v>0</v>
      </c>
      <c r="AB37" s="403">
        <f t="shared" si="24"/>
        <v>0</v>
      </c>
      <c r="AC37" s="404">
        <f t="shared" si="39"/>
        <v>0</v>
      </c>
      <c r="AD37" s="161">
        <f t="shared" si="39"/>
        <v>0</v>
      </c>
      <c r="AE37" s="403">
        <f t="shared" si="25"/>
        <v>0</v>
      </c>
      <c r="AF37" s="161">
        <f>'[2]Proj#10'!$L40</f>
        <v>0</v>
      </c>
      <c r="AG37" s="161"/>
      <c r="AH37" s="462">
        <f t="shared" si="26"/>
        <v>0</v>
      </c>
      <c r="AI37" s="161">
        <f>'[2]Proj#10'!$M40</f>
        <v>0</v>
      </c>
      <c r="AJ37" s="161"/>
      <c r="AK37" s="462">
        <f t="shared" si="27"/>
        <v>0</v>
      </c>
      <c r="AL37" s="161">
        <f>'[2]Proj#10'!$N40</f>
        <v>0</v>
      </c>
      <c r="AM37" s="161"/>
      <c r="AN37" s="444">
        <f t="shared" si="28"/>
        <v>0</v>
      </c>
      <c r="AO37" s="404">
        <f t="shared" si="10"/>
        <v>0</v>
      </c>
      <c r="AP37" s="161">
        <f t="shared" si="10"/>
        <v>0</v>
      </c>
      <c r="AQ37" s="403">
        <f t="shared" si="29"/>
        <v>0</v>
      </c>
      <c r="AR37" s="161">
        <f>'[2]Proj#10'!$O40</f>
        <v>0</v>
      </c>
      <c r="AS37" s="161"/>
      <c r="AT37" s="462">
        <f t="shared" si="30"/>
        <v>0</v>
      </c>
      <c r="AU37" s="161">
        <f>'[2]Proj#10'!$P40</f>
        <v>0</v>
      </c>
      <c r="AV37" s="161"/>
      <c r="AW37" s="448">
        <f t="shared" si="31"/>
        <v>0</v>
      </c>
      <c r="AX37" s="161">
        <f>'[2]Proj#10'!$Q40</f>
        <v>0</v>
      </c>
      <c r="AY37" s="161"/>
      <c r="AZ37" s="444">
        <f t="shared" si="32"/>
        <v>0</v>
      </c>
      <c r="BA37" s="496">
        <f t="shared" si="11"/>
        <v>0</v>
      </c>
      <c r="BB37" s="492">
        <f t="shared" si="12"/>
        <v>0</v>
      </c>
      <c r="BC37" s="364">
        <f t="shared" si="33"/>
        <v>0</v>
      </c>
      <c r="BD37" s="371">
        <f t="shared" si="13"/>
        <v>0</v>
      </c>
      <c r="BE37" s="372">
        <f t="shared" si="14"/>
        <v>0</v>
      </c>
      <c r="BF37" s="372">
        <f t="shared" si="34"/>
        <v>0</v>
      </c>
      <c r="BG37" s="371">
        <f t="shared" si="15"/>
        <v>0</v>
      </c>
      <c r="BH37" s="372">
        <f t="shared" si="16"/>
        <v>0</v>
      </c>
      <c r="BI37" s="372">
        <f t="shared" si="35"/>
        <v>0</v>
      </c>
      <c r="BJ37" s="436"/>
      <c r="BK37" s="160">
        <f>VLOOKUP($B37,Test!$A$133:$I$186,6,0)</f>
        <v>0</v>
      </c>
    </row>
    <row r="38" spans="1:63" s="149" customFormat="1" ht="30" customHeight="1">
      <c r="A38" s="40">
        <f t="shared" si="36"/>
        <v>32</v>
      </c>
      <c r="B38" s="197">
        <v>51604</v>
      </c>
      <c r="C38" s="198" t="s">
        <v>27</v>
      </c>
      <c r="D38" s="151" t="s">
        <v>68</v>
      </c>
      <c r="E38" s="168">
        <f>'[2]Proj#10'!$F41</f>
        <v>0</v>
      </c>
      <c r="F38" s="161"/>
      <c r="G38" s="448">
        <f t="shared" si="17"/>
        <v>0</v>
      </c>
      <c r="H38" s="476">
        <f>'[2]Proj#10'!$G41</f>
        <v>0</v>
      </c>
      <c r="I38" s="161"/>
      <c r="J38" s="448">
        <f t="shared" si="18"/>
        <v>0</v>
      </c>
      <c r="K38" s="476">
        <f>'[2]Proj#10'!$H41</f>
        <v>0</v>
      </c>
      <c r="L38" s="161"/>
      <c r="M38" s="444">
        <f t="shared" si="19"/>
        <v>0</v>
      </c>
      <c r="N38" s="404">
        <f t="shared" si="37"/>
        <v>0</v>
      </c>
      <c r="O38" s="161">
        <f t="shared" si="37"/>
        <v>0</v>
      </c>
      <c r="P38" s="403">
        <f t="shared" si="20"/>
        <v>0</v>
      </c>
      <c r="Q38" s="168">
        <f>'[2]Proj#10'!$I41</f>
        <v>0</v>
      </c>
      <c r="R38" s="161"/>
      <c r="S38" s="448">
        <f t="shared" si="21"/>
        <v>0</v>
      </c>
      <c r="T38" s="161">
        <f>'[2]Proj#10'!$J41</f>
        <v>0</v>
      </c>
      <c r="U38" s="161"/>
      <c r="V38" s="448">
        <f t="shared" si="22"/>
        <v>0</v>
      </c>
      <c r="W38" s="161">
        <f>'[2]Proj#10'!$K41</f>
        <v>0</v>
      </c>
      <c r="X38" s="161"/>
      <c r="Y38" s="444">
        <f t="shared" si="23"/>
        <v>0</v>
      </c>
      <c r="Z38" s="168">
        <f t="shared" si="38"/>
        <v>0</v>
      </c>
      <c r="AA38" s="161">
        <f t="shared" si="38"/>
        <v>0</v>
      </c>
      <c r="AB38" s="403">
        <f t="shared" si="24"/>
        <v>0</v>
      </c>
      <c r="AC38" s="404">
        <f t="shared" si="39"/>
        <v>0</v>
      </c>
      <c r="AD38" s="161">
        <f t="shared" si="39"/>
        <v>0</v>
      </c>
      <c r="AE38" s="403">
        <f t="shared" si="25"/>
        <v>0</v>
      </c>
      <c r="AF38" s="161">
        <f>'[2]Proj#10'!$L41</f>
        <v>0</v>
      </c>
      <c r="AG38" s="161"/>
      <c r="AH38" s="462">
        <f t="shared" si="26"/>
        <v>0</v>
      </c>
      <c r="AI38" s="161">
        <f>'[2]Proj#10'!$M41</f>
        <v>0</v>
      </c>
      <c r="AJ38" s="161"/>
      <c r="AK38" s="462">
        <f t="shared" si="27"/>
        <v>0</v>
      </c>
      <c r="AL38" s="161">
        <f>'[2]Proj#10'!$N41</f>
        <v>0</v>
      </c>
      <c r="AM38" s="161"/>
      <c r="AN38" s="444">
        <f t="shared" si="28"/>
        <v>0</v>
      </c>
      <c r="AO38" s="404">
        <f t="shared" si="10"/>
        <v>0</v>
      </c>
      <c r="AP38" s="161">
        <f t="shared" si="10"/>
        <v>0</v>
      </c>
      <c r="AQ38" s="403">
        <f t="shared" si="29"/>
        <v>0</v>
      </c>
      <c r="AR38" s="161">
        <f>'[2]Proj#10'!$O41</f>
        <v>0</v>
      </c>
      <c r="AS38" s="161"/>
      <c r="AT38" s="462">
        <f t="shared" si="30"/>
        <v>0</v>
      </c>
      <c r="AU38" s="161">
        <f>'[2]Proj#10'!$P41</f>
        <v>0</v>
      </c>
      <c r="AV38" s="161"/>
      <c r="AW38" s="448">
        <f t="shared" si="31"/>
        <v>0</v>
      </c>
      <c r="AX38" s="161">
        <f>'[2]Proj#10'!$Q41</f>
        <v>0</v>
      </c>
      <c r="AY38" s="161"/>
      <c r="AZ38" s="444">
        <f t="shared" si="32"/>
        <v>0</v>
      </c>
      <c r="BA38" s="496">
        <f t="shared" si="11"/>
        <v>0</v>
      </c>
      <c r="BB38" s="492">
        <f t="shared" si="12"/>
        <v>0</v>
      </c>
      <c r="BC38" s="364">
        <f t="shared" si="33"/>
        <v>0</v>
      </c>
      <c r="BD38" s="371">
        <f t="shared" si="13"/>
        <v>0</v>
      </c>
      <c r="BE38" s="372">
        <f t="shared" si="14"/>
        <v>0</v>
      </c>
      <c r="BF38" s="372">
        <f t="shared" si="34"/>
        <v>0</v>
      </c>
      <c r="BG38" s="371">
        <f t="shared" si="15"/>
        <v>0</v>
      </c>
      <c r="BH38" s="372">
        <f t="shared" si="16"/>
        <v>0</v>
      </c>
      <c r="BI38" s="372">
        <f t="shared" si="35"/>
        <v>0</v>
      </c>
      <c r="BJ38" s="436"/>
      <c r="BK38" s="160">
        <f>VLOOKUP($B38,Test!$A$133:$I$186,6,0)</f>
        <v>0</v>
      </c>
    </row>
    <row r="39" spans="1:63" s="149" customFormat="1" ht="30" customHeight="1">
      <c r="A39" s="40">
        <f t="shared" si="36"/>
        <v>33</v>
      </c>
      <c r="B39" s="197">
        <v>51605</v>
      </c>
      <c r="C39" s="198" t="s">
        <v>28</v>
      </c>
      <c r="D39" s="151" t="s">
        <v>85</v>
      </c>
      <c r="E39" s="168">
        <f>'[2]Proj#10'!$F42</f>
        <v>0</v>
      </c>
      <c r="F39" s="161"/>
      <c r="G39" s="448">
        <f t="shared" si="17"/>
        <v>0</v>
      </c>
      <c r="H39" s="476">
        <f>'[2]Proj#10'!$G42</f>
        <v>0</v>
      </c>
      <c r="I39" s="161"/>
      <c r="J39" s="448">
        <f t="shared" si="18"/>
        <v>0</v>
      </c>
      <c r="K39" s="476">
        <f>'[2]Proj#10'!$H42</f>
        <v>0</v>
      </c>
      <c r="L39" s="161"/>
      <c r="M39" s="444">
        <f t="shared" si="19"/>
        <v>0</v>
      </c>
      <c r="N39" s="404">
        <f t="shared" si="37"/>
        <v>0</v>
      </c>
      <c r="O39" s="161">
        <f t="shared" si="37"/>
        <v>0</v>
      </c>
      <c r="P39" s="403">
        <f t="shared" si="20"/>
        <v>0</v>
      </c>
      <c r="Q39" s="168">
        <f>'[2]Proj#10'!$I42</f>
        <v>0</v>
      </c>
      <c r="R39" s="161"/>
      <c r="S39" s="448">
        <f t="shared" si="21"/>
        <v>0</v>
      </c>
      <c r="T39" s="161">
        <f>'[2]Proj#10'!$J42</f>
        <v>0</v>
      </c>
      <c r="U39" s="161"/>
      <c r="V39" s="448">
        <f t="shared" si="22"/>
        <v>0</v>
      </c>
      <c r="W39" s="161">
        <f>'[2]Proj#10'!$K42</f>
        <v>0</v>
      </c>
      <c r="X39" s="161"/>
      <c r="Y39" s="444">
        <f t="shared" si="23"/>
        <v>0</v>
      </c>
      <c r="Z39" s="168">
        <f t="shared" si="38"/>
        <v>0</v>
      </c>
      <c r="AA39" s="161">
        <f t="shared" si="38"/>
        <v>0</v>
      </c>
      <c r="AB39" s="403">
        <f t="shared" si="24"/>
        <v>0</v>
      </c>
      <c r="AC39" s="404">
        <f t="shared" si="39"/>
        <v>0</v>
      </c>
      <c r="AD39" s="161">
        <f t="shared" si="39"/>
        <v>0</v>
      </c>
      <c r="AE39" s="403">
        <f t="shared" si="25"/>
        <v>0</v>
      </c>
      <c r="AF39" s="161">
        <f>'[2]Proj#10'!$L42</f>
        <v>0</v>
      </c>
      <c r="AG39" s="161"/>
      <c r="AH39" s="462">
        <f t="shared" si="26"/>
        <v>0</v>
      </c>
      <c r="AI39" s="161">
        <f>'[2]Proj#10'!$M42</f>
        <v>0</v>
      </c>
      <c r="AJ39" s="161"/>
      <c r="AK39" s="462">
        <f t="shared" si="27"/>
        <v>0</v>
      </c>
      <c r="AL39" s="161">
        <f>'[2]Proj#10'!$N42</f>
        <v>0</v>
      </c>
      <c r="AM39" s="161"/>
      <c r="AN39" s="444">
        <f t="shared" si="28"/>
        <v>0</v>
      </c>
      <c r="AO39" s="404">
        <f t="shared" si="10"/>
        <v>0</v>
      </c>
      <c r="AP39" s="161">
        <f t="shared" si="10"/>
        <v>0</v>
      </c>
      <c r="AQ39" s="403">
        <f t="shared" si="29"/>
        <v>0</v>
      </c>
      <c r="AR39" s="161">
        <f>'[2]Proj#10'!$O42</f>
        <v>0</v>
      </c>
      <c r="AS39" s="161"/>
      <c r="AT39" s="462">
        <f t="shared" si="30"/>
        <v>0</v>
      </c>
      <c r="AU39" s="161">
        <f>'[2]Proj#10'!$P42</f>
        <v>0</v>
      </c>
      <c r="AV39" s="161"/>
      <c r="AW39" s="448">
        <f t="shared" si="31"/>
        <v>0</v>
      </c>
      <c r="AX39" s="161">
        <f>'[2]Proj#10'!$Q42</f>
        <v>0</v>
      </c>
      <c r="AY39" s="161"/>
      <c r="AZ39" s="444">
        <f t="shared" si="32"/>
        <v>0</v>
      </c>
      <c r="BA39" s="496">
        <f t="shared" si="11"/>
        <v>0</v>
      </c>
      <c r="BB39" s="492">
        <f t="shared" si="12"/>
        <v>0</v>
      </c>
      <c r="BC39" s="364">
        <f t="shared" si="33"/>
        <v>0</v>
      </c>
      <c r="BD39" s="371">
        <f t="shared" si="13"/>
        <v>0</v>
      </c>
      <c r="BE39" s="372">
        <f t="shared" si="14"/>
        <v>0</v>
      </c>
      <c r="BF39" s="372">
        <f t="shared" si="34"/>
        <v>0</v>
      </c>
      <c r="BG39" s="371">
        <f t="shared" si="15"/>
        <v>0</v>
      </c>
      <c r="BH39" s="372">
        <f t="shared" si="16"/>
        <v>0</v>
      </c>
      <c r="BI39" s="372">
        <f t="shared" si="35"/>
        <v>0</v>
      </c>
      <c r="BJ39" s="436"/>
      <c r="BK39" s="160">
        <f>VLOOKUP($B39,Test!$A$133:$I$186,6,0)</f>
        <v>0</v>
      </c>
    </row>
    <row r="40" spans="1:63" s="149" customFormat="1" ht="30" customHeight="1">
      <c r="A40" s="40">
        <f t="shared" si="36"/>
        <v>34</v>
      </c>
      <c r="B40" s="197">
        <v>51606</v>
      </c>
      <c r="C40" s="198" t="s">
        <v>29</v>
      </c>
      <c r="D40" s="151" t="s">
        <v>69</v>
      </c>
      <c r="E40" s="168">
        <f>'[2]Proj#10'!$F43</f>
        <v>0</v>
      </c>
      <c r="F40" s="161"/>
      <c r="G40" s="448">
        <f t="shared" si="17"/>
        <v>0</v>
      </c>
      <c r="H40" s="476">
        <f>'[2]Proj#10'!$G43</f>
        <v>0</v>
      </c>
      <c r="I40" s="161"/>
      <c r="J40" s="448">
        <f t="shared" si="18"/>
        <v>0</v>
      </c>
      <c r="K40" s="476">
        <f>'[2]Proj#10'!$H43</f>
        <v>16228.4</v>
      </c>
      <c r="L40" s="161"/>
      <c r="M40" s="444">
        <f t="shared" si="19"/>
        <v>16228.4</v>
      </c>
      <c r="N40" s="404">
        <f t="shared" si="37"/>
        <v>16228.4</v>
      </c>
      <c r="O40" s="161">
        <f t="shared" si="37"/>
        <v>0</v>
      </c>
      <c r="P40" s="403">
        <f t="shared" si="20"/>
        <v>16228.4</v>
      </c>
      <c r="Q40" s="168">
        <f>'[2]Proj#10'!$I43</f>
        <v>0</v>
      </c>
      <c r="R40" s="161"/>
      <c r="S40" s="448">
        <f t="shared" si="21"/>
        <v>0</v>
      </c>
      <c r="T40" s="161">
        <f>'[2]Proj#10'!$J43</f>
        <v>0</v>
      </c>
      <c r="U40" s="161"/>
      <c r="V40" s="448">
        <f t="shared" si="22"/>
        <v>0</v>
      </c>
      <c r="W40" s="161">
        <f>'[2]Proj#10'!$K43</f>
        <v>0</v>
      </c>
      <c r="X40" s="161"/>
      <c r="Y40" s="444">
        <f t="shared" si="23"/>
        <v>0</v>
      </c>
      <c r="Z40" s="168">
        <f t="shared" si="38"/>
        <v>0</v>
      </c>
      <c r="AA40" s="161">
        <f t="shared" si="38"/>
        <v>0</v>
      </c>
      <c r="AB40" s="403">
        <f t="shared" si="24"/>
        <v>0</v>
      </c>
      <c r="AC40" s="404">
        <f t="shared" si="39"/>
        <v>16228.4</v>
      </c>
      <c r="AD40" s="161">
        <f t="shared" si="39"/>
        <v>0</v>
      </c>
      <c r="AE40" s="403">
        <f t="shared" si="25"/>
        <v>16228.4</v>
      </c>
      <c r="AF40" s="161">
        <f>'[2]Proj#10'!$L43</f>
        <v>0</v>
      </c>
      <c r="AG40" s="161"/>
      <c r="AH40" s="462">
        <f t="shared" si="26"/>
        <v>0</v>
      </c>
      <c r="AI40" s="161">
        <f>'[2]Proj#10'!$M43</f>
        <v>0</v>
      </c>
      <c r="AJ40" s="161"/>
      <c r="AK40" s="462">
        <f t="shared" si="27"/>
        <v>0</v>
      </c>
      <c r="AL40" s="161">
        <f>'[2]Proj#10'!$N43</f>
        <v>0</v>
      </c>
      <c r="AM40" s="161"/>
      <c r="AN40" s="444">
        <f t="shared" si="28"/>
        <v>0</v>
      </c>
      <c r="AO40" s="404">
        <f t="shared" si="10"/>
        <v>0</v>
      </c>
      <c r="AP40" s="161">
        <f t="shared" si="10"/>
        <v>0</v>
      </c>
      <c r="AQ40" s="403">
        <f t="shared" si="29"/>
        <v>0</v>
      </c>
      <c r="AR40" s="161">
        <f>'[2]Proj#10'!$O43</f>
        <v>0</v>
      </c>
      <c r="AS40" s="161"/>
      <c r="AT40" s="462">
        <f t="shared" si="30"/>
        <v>0</v>
      </c>
      <c r="AU40" s="161">
        <f>'[2]Proj#10'!$P43</f>
        <v>0</v>
      </c>
      <c r="AV40" s="161"/>
      <c r="AW40" s="448">
        <f t="shared" si="31"/>
        <v>0</v>
      </c>
      <c r="AX40" s="161">
        <f>'[2]Proj#10'!$Q43</f>
        <v>20711.8</v>
      </c>
      <c r="AY40" s="161"/>
      <c r="AZ40" s="444">
        <f t="shared" si="32"/>
        <v>20711.8</v>
      </c>
      <c r="BA40" s="496">
        <f t="shared" si="11"/>
        <v>20711.8</v>
      </c>
      <c r="BB40" s="492">
        <f t="shared" si="12"/>
        <v>0</v>
      </c>
      <c r="BC40" s="364">
        <f t="shared" si="33"/>
        <v>20711.8</v>
      </c>
      <c r="BD40" s="371">
        <f t="shared" si="13"/>
        <v>20711.8</v>
      </c>
      <c r="BE40" s="372">
        <f t="shared" si="14"/>
        <v>0</v>
      </c>
      <c r="BF40" s="372">
        <f t="shared" si="34"/>
        <v>20711.8</v>
      </c>
      <c r="BG40" s="371">
        <f t="shared" si="15"/>
        <v>36940.199999999997</v>
      </c>
      <c r="BH40" s="372">
        <f t="shared" si="16"/>
        <v>0</v>
      </c>
      <c r="BI40" s="372">
        <f t="shared" si="35"/>
        <v>36940.199999999997</v>
      </c>
      <c r="BJ40" s="436"/>
      <c r="BK40" s="160">
        <f>VLOOKUP($B40,Test!$A$133:$I$186,6,0)</f>
        <v>6004</v>
      </c>
    </row>
    <row r="41" spans="1:63" s="149" customFormat="1" ht="30" customHeight="1">
      <c r="A41" s="40">
        <f t="shared" si="36"/>
        <v>35</v>
      </c>
      <c r="B41" s="197">
        <v>51607</v>
      </c>
      <c r="C41" s="198" t="s">
        <v>328</v>
      </c>
      <c r="D41" s="151" t="s">
        <v>70</v>
      </c>
      <c r="E41" s="168">
        <f>'[2]Proj#10'!$F44</f>
        <v>0</v>
      </c>
      <c r="F41" s="161"/>
      <c r="G41" s="448">
        <f t="shared" si="17"/>
        <v>0</v>
      </c>
      <c r="H41" s="476">
        <f>'[2]Proj#10'!$G44</f>
        <v>0</v>
      </c>
      <c r="I41" s="161"/>
      <c r="J41" s="448">
        <f t="shared" si="18"/>
        <v>0</v>
      </c>
      <c r="K41" s="476">
        <f>'[2]Proj#10'!$H44</f>
        <v>0</v>
      </c>
      <c r="L41" s="161"/>
      <c r="M41" s="444">
        <f t="shared" si="19"/>
        <v>0</v>
      </c>
      <c r="N41" s="404">
        <f t="shared" si="37"/>
        <v>0</v>
      </c>
      <c r="O41" s="161">
        <f t="shared" si="37"/>
        <v>0</v>
      </c>
      <c r="P41" s="403">
        <f t="shared" si="20"/>
        <v>0</v>
      </c>
      <c r="Q41" s="168">
        <f>'[2]Proj#10'!$I44</f>
        <v>0</v>
      </c>
      <c r="R41" s="161"/>
      <c r="S41" s="448">
        <f t="shared" si="21"/>
        <v>0</v>
      </c>
      <c r="T41" s="161">
        <f>'[2]Proj#10'!$J44</f>
        <v>0</v>
      </c>
      <c r="U41" s="161"/>
      <c r="V41" s="448">
        <f t="shared" si="22"/>
        <v>0</v>
      </c>
      <c r="W41" s="161">
        <f>'[2]Proj#10'!$K44</f>
        <v>0</v>
      </c>
      <c r="X41" s="161"/>
      <c r="Y41" s="444">
        <f t="shared" si="23"/>
        <v>0</v>
      </c>
      <c r="Z41" s="168">
        <f t="shared" si="38"/>
        <v>0</v>
      </c>
      <c r="AA41" s="161">
        <f t="shared" si="38"/>
        <v>0</v>
      </c>
      <c r="AB41" s="403">
        <f t="shared" si="24"/>
        <v>0</v>
      </c>
      <c r="AC41" s="404">
        <f t="shared" si="39"/>
        <v>0</v>
      </c>
      <c r="AD41" s="161">
        <f t="shared" si="39"/>
        <v>0</v>
      </c>
      <c r="AE41" s="403">
        <f t="shared" si="25"/>
        <v>0</v>
      </c>
      <c r="AF41" s="161">
        <f>'[2]Proj#10'!$L44</f>
        <v>0</v>
      </c>
      <c r="AG41" s="161"/>
      <c r="AH41" s="462">
        <f t="shared" si="26"/>
        <v>0</v>
      </c>
      <c r="AI41" s="161">
        <f>'[2]Proj#10'!$M44</f>
        <v>0</v>
      </c>
      <c r="AJ41" s="161"/>
      <c r="AK41" s="462">
        <f t="shared" si="27"/>
        <v>0</v>
      </c>
      <c r="AL41" s="161">
        <f>'[2]Proj#10'!$N44</f>
        <v>0</v>
      </c>
      <c r="AM41" s="161"/>
      <c r="AN41" s="444">
        <f t="shared" si="28"/>
        <v>0</v>
      </c>
      <c r="AO41" s="404">
        <f t="shared" si="10"/>
        <v>0</v>
      </c>
      <c r="AP41" s="161">
        <f t="shared" si="10"/>
        <v>0</v>
      </c>
      <c r="AQ41" s="403">
        <f t="shared" si="29"/>
        <v>0</v>
      </c>
      <c r="AR41" s="161">
        <f>'[2]Proj#10'!$O44</f>
        <v>0</v>
      </c>
      <c r="AS41" s="161"/>
      <c r="AT41" s="462">
        <f t="shared" si="30"/>
        <v>0</v>
      </c>
      <c r="AU41" s="161">
        <f>'[2]Proj#10'!$P44</f>
        <v>0</v>
      </c>
      <c r="AV41" s="161"/>
      <c r="AW41" s="448">
        <f t="shared" si="31"/>
        <v>0</v>
      </c>
      <c r="AX41" s="161">
        <f>'[2]Proj#10'!$Q44</f>
        <v>0</v>
      </c>
      <c r="AY41" s="161"/>
      <c r="AZ41" s="444">
        <f t="shared" si="32"/>
        <v>0</v>
      </c>
      <c r="BA41" s="496">
        <f t="shared" si="11"/>
        <v>0</v>
      </c>
      <c r="BB41" s="492">
        <f t="shared" si="12"/>
        <v>0</v>
      </c>
      <c r="BC41" s="364">
        <f t="shared" si="33"/>
        <v>0</v>
      </c>
      <c r="BD41" s="371">
        <f t="shared" si="13"/>
        <v>0</v>
      </c>
      <c r="BE41" s="372">
        <f t="shared" si="14"/>
        <v>0</v>
      </c>
      <c r="BF41" s="372">
        <f t="shared" si="34"/>
        <v>0</v>
      </c>
      <c r="BG41" s="371">
        <f t="shared" si="15"/>
        <v>0</v>
      </c>
      <c r="BH41" s="372">
        <f t="shared" si="16"/>
        <v>0</v>
      </c>
      <c r="BI41" s="372">
        <f t="shared" si="35"/>
        <v>0</v>
      </c>
      <c r="BJ41" s="436"/>
      <c r="BK41" s="160">
        <f>VLOOKUP($B41,Test!$A$133:$I$186,6,0)</f>
        <v>0</v>
      </c>
    </row>
    <row r="42" spans="1:63" s="149" customFormat="1" ht="30" customHeight="1">
      <c r="A42" s="40">
        <f t="shared" si="36"/>
        <v>36</v>
      </c>
      <c r="B42" s="197">
        <v>51608</v>
      </c>
      <c r="C42" s="198" t="s">
        <v>31</v>
      </c>
      <c r="D42" s="151" t="s">
        <v>71</v>
      </c>
      <c r="E42" s="168">
        <f>'[2]Proj#10'!$F45</f>
        <v>0</v>
      </c>
      <c r="F42" s="161"/>
      <c r="G42" s="448">
        <f t="shared" si="17"/>
        <v>0</v>
      </c>
      <c r="H42" s="476">
        <f>'[2]Proj#10'!$G45</f>
        <v>0</v>
      </c>
      <c r="I42" s="161"/>
      <c r="J42" s="448">
        <f t="shared" si="18"/>
        <v>0</v>
      </c>
      <c r="K42" s="476">
        <f>'[2]Proj#10'!$H45</f>
        <v>0</v>
      </c>
      <c r="L42" s="161"/>
      <c r="M42" s="444">
        <f t="shared" si="19"/>
        <v>0</v>
      </c>
      <c r="N42" s="404">
        <f t="shared" si="37"/>
        <v>0</v>
      </c>
      <c r="O42" s="161">
        <f t="shared" si="37"/>
        <v>0</v>
      </c>
      <c r="P42" s="403">
        <f t="shared" si="20"/>
        <v>0</v>
      </c>
      <c r="Q42" s="168">
        <f>'[2]Proj#10'!$I45</f>
        <v>0</v>
      </c>
      <c r="R42" s="161"/>
      <c r="S42" s="448">
        <f t="shared" si="21"/>
        <v>0</v>
      </c>
      <c r="T42" s="161">
        <f>'[2]Proj#10'!$J45</f>
        <v>0</v>
      </c>
      <c r="U42" s="161"/>
      <c r="V42" s="448">
        <f t="shared" si="22"/>
        <v>0</v>
      </c>
      <c r="W42" s="161">
        <f>'[2]Proj#10'!$K45</f>
        <v>0</v>
      </c>
      <c r="X42" s="161"/>
      <c r="Y42" s="444">
        <f t="shared" si="23"/>
        <v>0</v>
      </c>
      <c r="Z42" s="168">
        <f t="shared" si="38"/>
        <v>0</v>
      </c>
      <c r="AA42" s="161">
        <f t="shared" si="38"/>
        <v>0</v>
      </c>
      <c r="AB42" s="403">
        <f t="shared" si="24"/>
        <v>0</v>
      </c>
      <c r="AC42" s="404">
        <f t="shared" si="39"/>
        <v>0</v>
      </c>
      <c r="AD42" s="161">
        <f t="shared" si="39"/>
        <v>0</v>
      </c>
      <c r="AE42" s="403">
        <f t="shared" si="25"/>
        <v>0</v>
      </c>
      <c r="AF42" s="161">
        <f>'[2]Proj#10'!$L45</f>
        <v>0</v>
      </c>
      <c r="AG42" s="161"/>
      <c r="AH42" s="462">
        <f t="shared" si="26"/>
        <v>0</v>
      </c>
      <c r="AI42" s="161">
        <f>'[2]Proj#10'!$M45</f>
        <v>0</v>
      </c>
      <c r="AJ42" s="161"/>
      <c r="AK42" s="462">
        <f t="shared" si="27"/>
        <v>0</v>
      </c>
      <c r="AL42" s="161">
        <f>'[2]Proj#10'!$N45</f>
        <v>0</v>
      </c>
      <c r="AM42" s="161"/>
      <c r="AN42" s="444">
        <f t="shared" si="28"/>
        <v>0</v>
      </c>
      <c r="AO42" s="404">
        <f t="shared" si="10"/>
        <v>0</v>
      </c>
      <c r="AP42" s="161">
        <f t="shared" si="10"/>
        <v>0</v>
      </c>
      <c r="AQ42" s="403">
        <f t="shared" si="29"/>
        <v>0</v>
      </c>
      <c r="AR42" s="161">
        <f>'[2]Proj#10'!$O45</f>
        <v>0</v>
      </c>
      <c r="AS42" s="161"/>
      <c r="AT42" s="462">
        <f t="shared" si="30"/>
        <v>0</v>
      </c>
      <c r="AU42" s="161">
        <f>'[2]Proj#10'!$P45</f>
        <v>0</v>
      </c>
      <c r="AV42" s="161"/>
      <c r="AW42" s="448">
        <f t="shared" si="31"/>
        <v>0</v>
      </c>
      <c r="AX42" s="161">
        <f>'[2]Proj#10'!$Q45</f>
        <v>0</v>
      </c>
      <c r="AY42" s="161"/>
      <c r="AZ42" s="444">
        <f t="shared" si="32"/>
        <v>0</v>
      </c>
      <c r="BA42" s="496">
        <f t="shared" si="11"/>
        <v>0</v>
      </c>
      <c r="BB42" s="492">
        <f t="shared" si="12"/>
        <v>0</v>
      </c>
      <c r="BC42" s="364">
        <f t="shared" si="33"/>
        <v>0</v>
      </c>
      <c r="BD42" s="371">
        <f t="shared" si="13"/>
        <v>0</v>
      </c>
      <c r="BE42" s="372">
        <f t="shared" si="14"/>
        <v>0</v>
      </c>
      <c r="BF42" s="372">
        <f t="shared" si="34"/>
        <v>0</v>
      </c>
      <c r="BG42" s="371">
        <f t="shared" si="15"/>
        <v>0</v>
      </c>
      <c r="BH42" s="372">
        <f t="shared" si="16"/>
        <v>0</v>
      </c>
      <c r="BI42" s="372">
        <f t="shared" si="35"/>
        <v>0</v>
      </c>
      <c r="BJ42" s="436"/>
      <c r="BK42" s="160">
        <f>VLOOKUP($B42,Test!$A$133:$I$186,6,0)</f>
        <v>0</v>
      </c>
    </row>
    <row r="43" spans="1:63" s="149" customFormat="1" ht="30" customHeight="1">
      <c r="A43" s="40">
        <f t="shared" si="36"/>
        <v>37</v>
      </c>
      <c r="B43" s="197">
        <v>51609</v>
      </c>
      <c r="C43" s="198" t="s">
        <v>32</v>
      </c>
      <c r="D43" s="151" t="s">
        <v>72</v>
      </c>
      <c r="E43" s="168">
        <f>'[2]Proj#10'!$F46</f>
        <v>0</v>
      </c>
      <c r="F43" s="161"/>
      <c r="G43" s="448">
        <f t="shared" si="17"/>
        <v>0</v>
      </c>
      <c r="H43" s="476">
        <f>'[2]Proj#10'!$G46</f>
        <v>0</v>
      </c>
      <c r="I43" s="161"/>
      <c r="J43" s="448">
        <f t="shared" si="18"/>
        <v>0</v>
      </c>
      <c r="K43" s="476">
        <f>'[2]Proj#10'!$H46</f>
        <v>0</v>
      </c>
      <c r="L43" s="161"/>
      <c r="M43" s="444">
        <f t="shared" si="19"/>
        <v>0</v>
      </c>
      <c r="N43" s="404">
        <f t="shared" si="37"/>
        <v>0</v>
      </c>
      <c r="O43" s="161">
        <f t="shared" si="37"/>
        <v>0</v>
      </c>
      <c r="P43" s="403">
        <f t="shared" si="20"/>
        <v>0</v>
      </c>
      <c r="Q43" s="168">
        <f>'[2]Proj#10'!$I46</f>
        <v>0</v>
      </c>
      <c r="R43" s="161"/>
      <c r="S43" s="448">
        <f t="shared" si="21"/>
        <v>0</v>
      </c>
      <c r="T43" s="161">
        <f>'[2]Proj#10'!$J46</f>
        <v>0</v>
      </c>
      <c r="U43" s="161"/>
      <c r="V43" s="448">
        <f t="shared" si="22"/>
        <v>0</v>
      </c>
      <c r="W43" s="161">
        <f>'[2]Proj#10'!$K46</f>
        <v>0</v>
      </c>
      <c r="X43" s="161"/>
      <c r="Y43" s="444">
        <f t="shared" si="23"/>
        <v>0</v>
      </c>
      <c r="Z43" s="168">
        <f t="shared" si="38"/>
        <v>0</v>
      </c>
      <c r="AA43" s="161">
        <f t="shared" si="38"/>
        <v>0</v>
      </c>
      <c r="AB43" s="403">
        <f t="shared" si="24"/>
        <v>0</v>
      </c>
      <c r="AC43" s="404">
        <f t="shared" si="39"/>
        <v>0</v>
      </c>
      <c r="AD43" s="161">
        <f t="shared" si="39"/>
        <v>0</v>
      </c>
      <c r="AE43" s="403">
        <f t="shared" si="25"/>
        <v>0</v>
      </c>
      <c r="AF43" s="161">
        <f>'[2]Proj#10'!$L46</f>
        <v>0</v>
      </c>
      <c r="AG43" s="161"/>
      <c r="AH43" s="462">
        <f t="shared" si="26"/>
        <v>0</v>
      </c>
      <c r="AI43" s="161">
        <f>'[2]Proj#10'!$M46</f>
        <v>0</v>
      </c>
      <c r="AJ43" s="161"/>
      <c r="AK43" s="462">
        <f t="shared" si="27"/>
        <v>0</v>
      </c>
      <c r="AL43" s="161">
        <f>'[2]Proj#10'!$N46</f>
        <v>0</v>
      </c>
      <c r="AM43" s="161"/>
      <c r="AN43" s="444">
        <f t="shared" si="28"/>
        <v>0</v>
      </c>
      <c r="AO43" s="404">
        <f t="shared" si="10"/>
        <v>0</v>
      </c>
      <c r="AP43" s="161">
        <f t="shared" si="10"/>
        <v>0</v>
      </c>
      <c r="AQ43" s="403">
        <f t="shared" si="29"/>
        <v>0</v>
      </c>
      <c r="AR43" s="161">
        <f>'[2]Proj#10'!$O46</f>
        <v>0</v>
      </c>
      <c r="AS43" s="161"/>
      <c r="AT43" s="462">
        <f t="shared" si="30"/>
        <v>0</v>
      </c>
      <c r="AU43" s="161">
        <f>'[2]Proj#10'!$P46</f>
        <v>0</v>
      </c>
      <c r="AV43" s="161"/>
      <c r="AW43" s="448">
        <f t="shared" si="31"/>
        <v>0</v>
      </c>
      <c r="AX43" s="161">
        <f>'[2]Proj#10'!$Q46</f>
        <v>0</v>
      </c>
      <c r="AY43" s="161"/>
      <c r="AZ43" s="444">
        <f t="shared" si="32"/>
        <v>0</v>
      </c>
      <c r="BA43" s="496">
        <f t="shared" si="11"/>
        <v>0</v>
      </c>
      <c r="BB43" s="492">
        <f t="shared" si="12"/>
        <v>0</v>
      </c>
      <c r="BC43" s="364">
        <f t="shared" si="33"/>
        <v>0</v>
      </c>
      <c r="BD43" s="371">
        <f t="shared" si="13"/>
        <v>0</v>
      </c>
      <c r="BE43" s="372">
        <f t="shared" si="14"/>
        <v>0</v>
      </c>
      <c r="BF43" s="372">
        <f t="shared" si="34"/>
        <v>0</v>
      </c>
      <c r="BG43" s="371">
        <f t="shared" si="15"/>
        <v>0</v>
      </c>
      <c r="BH43" s="372">
        <f t="shared" si="16"/>
        <v>0</v>
      </c>
      <c r="BI43" s="372">
        <f t="shared" si="35"/>
        <v>0</v>
      </c>
      <c r="BJ43" s="436"/>
      <c r="BK43" s="160">
        <f>VLOOKUP($B43,Test!$A$133:$I$186,6,0)</f>
        <v>0</v>
      </c>
    </row>
    <row r="44" spans="1:63" s="149" customFormat="1" ht="30" customHeight="1">
      <c r="A44" s="40">
        <f t="shared" si="36"/>
        <v>38</v>
      </c>
      <c r="B44" s="197">
        <v>51610</v>
      </c>
      <c r="C44" s="198" t="s">
        <v>33</v>
      </c>
      <c r="D44" s="151" t="s">
        <v>73</v>
      </c>
      <c r="E44" s="168">
        <f>'[2]Proj#10'!$F47</f>
        <v>0</v>
      </c>
      <c r="F44" s="161"/>
      <c r="G44" s="448">
        <f t="shared" si="17"/>
        <v>0</v>
      </c>
      <c r="H44" s="476">
        <f>'[2]Proj#10'!$G47</f>
        <v>0</v>
      </c>
      <c r="I44" s="161"/>
      <c r="J44" s="448">
        <f t="shared" si="18"/>
        <v>0</v>
      </c>
      <c r="K44" s="476">
        <f>'[2]Proj#10'!$H47</f>
        <v>0</v>
      </c>
      <c r="L44" s="161"/>
      <c r="M44" s="444">
        <f t="shared" si="19"/>
        <v>0</v>
      </c>
      <c r="N44" s="404">
        <f t="shared" si="37"/>
        <v>0</v>
      </c>
      <c r="O44" s="161">
        <f t="shared" si="37"/>
        <v>0</v>
      </c>
      <c r="P44" s="403">
        <f t="shared" si="20"/>
        <v>0</v>
      </c>
      <c r="Q44" s="168">
        <f>'[2]Proj#10'!$I47</f>
        <v>0</v>
      </c>
      <c r="R44" s="161"/>
      <c r="S44" s="448">
        <f t="shared" si="21"/>
        <v>0</v>
      </c>
      <c r="T44" s="161">
        <f>'[2]Proj#10'!$J47</f>
        <v>0</v>
      </c>
      <c r="U44" s="161"/>
      <c r="V44" s="448">
        <f t="shared" si="22"/>
        <v>0</v>
      </c>
      <c r="W44" s="161">
        <f>'[2]Proj#10'!$K47</f>
        <v>0</v>
      </c>
      <c r="X44" s="161"/>
      <c r="Y44" s="444">
        <f t="shared" si="23"/>
        <v>0</v>
      </c>
      <c r="Z44" s="168">
        <f t="shared" si="38"/>
        <v>0</v>
      </c>
      <c r="AA44" s="161">
        <f t="shared" si="38"/>
        <v>0</v>
      </c>
      <c r="AB44" s="403">
        <f t="shared" si="24"/>
        <v>0</v>
      </c>
      <c r="AC44" s="404">
        <f t="shared" si="39"/>
        <v>0</v>
      </c>
      <c r="AD44" s="161">
        <f t="shared" si="39"/>
        <v>0</v>
      </c>
      <c r="AE44" s="403">
        <f t="shared" si="25"/>
        <v>0</v>
      </c>
      <c r="AF44" s="161">
        <f>'[2]Proj#10'!$L47</f>
        <v>0</v>
      </c>
      <c r="AG44" s="161"/>
      <c r="AH44" s="462">
        <f t="shared" si="26"/>
        <v>0</v>
      </c>
      <c r="AI44" s="161">
        <f>'[2]Proj#10'!$M47</f>
        <v>0</v>
      </c>
      <c r="AJ44" s="161"/>
      <c r="AK44" s="462">
        <f t="shared" si="27"/>
        <v>0</v>
      </c>
      <c r="AL44" s="161">
        <f>'[2]Proj#10'!$N47</f>
        <v>0</v>
      </c>
      <c r="AM44" s="161"/>
      <c r="AN44" s="444">
        <f t="shared" si="28"/>
        <v>0</v>
      </c>
      <c r="AO44" s="404">
        <f t="shared" si="10"/>
        <v>0</v>
      </c>
      <c r="AP44" s="161">
        <f t="shared" si="10"/>
        <v>0</v>
      </c>
      <c r="AQ44" s="403">
        <f t="shared" si="29"/>
        <v>0</v>
      </c>
      <c r="AR44" s="161">
        <f>'[2]Proj#10'!$O47</f>
        <v>0</v>
      </c>
      <c r="AS44" s="161"/>
      <c r="AT44" s="462">
        <f t="shared" si="30"/>
        <v>0</v>
      </c>
      <c r="AU44" s="161">
        <f>'[2]Proj#10'!$P47</f>
        <v>0</v>
      </c>
      <c r="AV44" s="161"/>
      <c r="AW44" s="448">
        <f t="shared" si="31"/>
        <v>0</v>
      </c>
      <c r="AX44" s="161">
        <f>'[2]Proj#10'!$Q47</f>
        <v>0</v>
      </c>
      <c r="AY44" s="161"/>
      <c r="AZ44" s="444">
        <f t="shared" si="32"/>
        <v>0</v>
      </c>
      <c r="BA44" s="496">
        <f t="shared" si="11"/>
        <v>0</v>
      </c>
      <c r="BB44" s="492">
        <f t="shared" si="12"/>
        <v>0</v>
      </c>
      <c r="BC44" s="364">
        <f t="shared" si="33"/>
        <v>0</v>
      </c>
      <c r="BD44" s="371">
        <f t="shared" si="13"/>
        <v>0</v>
      </c>
      <c r="BE44" s="372">
        <f t="shared" si="14"/>
        <v>0</v>
      </c>
      <c r="BF44" s="372">
        <f t="shared" si="34"/>
        <v>0</v>
      </c>
      <c r="BG44" s="371">
        <f t="shared" si="15"/>
        <v>0</v>
      </c>
      <c r="BH44" s="372">
        <f t="shared" si="16"/>
        <v>0</v>
      </c>
      <c r="BI44" s="372">
        <f t="shared" si="35"/>
        <v>0</v>
      </c>
      <c r="BJ44" s="436"/>
      <c r="BK44" s="160">
        <f>VLOOKUP($B44,Test!$A$133:$I$186,6,0)</f>
        <v>0</v>
      </c>
    </row>
    <row r="45" spans="1:63" s="149" customFormat="1" ht="30" customHeight="1">
      <c r="A45" s="40">
        <f t="shared" si="36"/>
        <v>39</v>
      </c>
      <c r="B45" s="197">
        <v>51611</v>
      </c>
      <c r="C45" s="198" t="s">
        <v>34</v>
      </c>
      <c r="D45" s="151" t="s">
        <v>74</v>
      </c>
      <c r="E45" s="168">
        <f>'[2]Proj#10'!$F48</f>
        <v>15404.636200000001</v>
      </c>
      <c r="F45" s="161">
        <v>28497.94</v>
      </c>
      <c r="G45" s="448">
        <f t="shared" si="17"/>
        <v>-13093.303799999998</v>
      </c>
      <c r="H45" s="476">
        <f>'[2]Proj#10'!$G48</f>
        <v>39836.766199999998</v>
      </c>
      <c r="I45" s="161">
        <v>32199.96</v>
      </c>
      <c r="J45" s="448">
        <f t="shared" si="18"/>
        <v>7636.8061999999991</v>
      </c>
      <c r="K45" s="476">
        <f>'[2]Proj#10'!$H48</f>
        <v>15945.246200000001</v>
      </c>
      <c r="L45" s="161">
        <v>35887.58</v>
      </c>
      <c r="M45" s="444">
        <f t="shared" si="19"/>
        <v>-19942.3338</v>
      </c>
      <c r="N45" s="404">
        <f t="shared" si="37"/>
        <v>71186.6486</v>
      </c>
      <c r="O45" s="161">
        <f t="shared" si="37"/>
        <v>96585.48</v>
      </c>
      <c r="P45" s="403">
        <f t="shared" si="20"/>
        <v>-25398.831399999995</v>
      </c>
      <c r="Q45" s="168">
        <f>'[2]Proj#10'!$I48</f>
        <v>26360.911599999999</v>
      </c>
      <c r="R45" s="161">
        <v>22201.72</v>
      </c>
      <c r="S45" s="448">
        <f t="shared" si="21"/>
        <v>4159.1915999999983</v>
      </c>
      <c r="T45" s="161">
        <f>'[2]Proj#10'!$J48</f>
        <v>36624.0245</v>
      </c>
      <c r="U45" s="161"/>
      <c r="V45" s="448">
        <f t="shared" si="22"/>
        <v>36624.0245</v>
      </c>
      <c r="W45" s="161">
        <f>'[2]Proj#10'!$K48</f>
        <v>27549.135199999997</v>
      </c>
      <c r="X45" s="161"/>
      <c r="Y45" s="444">
        <f t="shared" si="23"/>
        <v>27549.135199999997</v>
      </c>
      <c r="Z45" s="168">
        <f t="shared" si="38"/>
        <v>90534.071299999996</v>
      </c>
      <c r="AA45" s="161">
        <f t="shared" si="38"/>
        <v>22201.72</v>
      </c>
      <c r="AB45" s="403">
        <f t="shared" si="24"/>
        <v>68332.351299999995</v>
      </c>
      <c r="AC45" s="404">
        <f t="shared" si="39"/>
        <v>161720.7199</v>
      </c>
      <c r="AD45" s="161">
        <f t="shared" si="39"/>
        <v>118787.2</v>
      </c>
      <c r="AE45" s="403">
        <f t="shared" si="25"/>
        <v>42933.519899999999</v>
      </c>
      <c r="AF45" s="161">
        <f>'[2]Proj#10'!$L48</f>
        <v>19219.715700000001</v>
      </c>
      <c r="AG45" s="161"/>
      <c r="AH45" s="462">
        <f t="shared" si="26"/>
        <v>19219.715700000001</v>
      </c>
      <c r="AI45" s="161">
        <f>'[2]Proj#10'!$M48</f>
        <v>47675.742000000006</v>
      </c>
      <c r="AJ45" s="161"/>
      <c r="AK45" s="462">
        <f t="shared" si="27"/>
        <v>47675.742000000006</v>
      </c>
      <c r="AL45" s="161">
        <f>'[2]Proj#10'!$N48</f>
        <v>20316.099999999999</v>
      </c>
      <c r="AM45" s="161"/>
      <c r="AN45" s="444">
        <f t="shared" si="28"/>
        <v>20316.099999999999</v>
      </c>
      <c r="AO45" s="404">
        <f t="shared" si="10"/>
        <v>87211.557700000005</v>
      </c>
      <c r="AP45" s="161">
        <f t="shared" si="10"/>
        <v>0</v>
      </c>
      <c r="AQ45" s="403">
        <f t="shared" si="29"/>
        <v>87211.557700000005</v>
      </c>
      <c r="AR45" s="161">
        <f>'[2]Proj#10'!$O48</f>
        <v>30805.787899999999</v>
      </c>
      <c r="AS45" s="161"/>
      <c r="AT45" s="462">
        <f t="shared" si="30"/>
        <v>30805.787899999999</v>
      </c>
      <c r="AU45" s="161">
        <f>'[2]Proj#10'!$P48</f>
        <v>41394.385900000001</v>
      </c>
      <c r="AV45" s="161"/>
      <c r="AW45" s="448">
        <f t="shared" si="31"/>
        <v>41394.385900000001</v>
      </c>
      <c r="AX45" s="161">
        <f>'[2]Proj#10'!$Q48</f>
        <v>30021.243900000001</v>
      </c>
      <c r="AY45" s="161"/>
      <c r="AZ45" s="444">
        <f t="shared" si="32"/>
        <v>30021.243900000001</v>
      </c>
      <c r="BA45" s="496">
        <f t="shared" si="11"/>
        <v>102221.41770000001</v>
      </c>
      <c r="BB45" s="492">
        <f t="shared" si="12"/>
        <v>0</v>
      </c>
      <c r="BC45" s="364">
        <f t="shared" si="33"/>
        <v>102221.41770000001</v>
      </c>
      <c r="BD45" s="371">
        <f t="shared" si="13"/>
        <v>189432.9754</v>
      </c>
      <c r="BE45" s="372">
        <f t="shared" si="14"/>
        <v>0</v>
      </c>
      <c r="BF45" s="372">
        <f t="shared" si="34"/>
        <v>189432.9754</v>
      </c>
      <c r="BG45" s="371">
        <f t="shared" si="15"/>
        <v>351153.69530000002</v>
      </c>
      <c r="BH45" s="372">
        <f t="shared" si="16"/>
        <v>118787.2</v>
      </c>
      <c r="BI45" s="372">
        <f t="shared" si="35"/>
        <v>232366.49530000001</v>
      </c>
      <c r="BJ45" s="436"/>
      <c r="BK45" s="160">
        <f>VLOOKUP($B45,Test!$A$133:$I$186,6,0)</f>
        <v>33411.89</v>
      </c>
    </row>
    <row r="46" spans="1:63" s="149" customFormat="1" ht="30" customHeight="1">
      <c r="A46" s="40">
        <f t="shared" si="36"/>
        <v>40</v>
      </c>
      <c r="B46" s="197">
        <v>51612</v>
      </c>
      <c r="C46" s="198" t="s">
        <v>35</v>
      </c>
      <c r="D46" s="151" t="s">
        <v>86</v>
      </c>
      <c r="E46" s="168">
        <f>'[2]Proj#10'!$F49</f>
        <v>0</v>
      </c>
      <c r="F46" s="161"/>
      <c r="G46" s="448">
        <f t="shared" si="17"/>
        <v>0</v>
      </c>
      <c r="H46" s="476">
        <f>'[2]Proj#10'!$G49</f>
        <v>0</v>
      </c>
      <c r="I46" s="161"/>
      <c r="J46" s="448">
        <f t="shared" si="18"/>
        <v>0</v>
      </c>
      <c r="K46" s="476">
        <f>'[2]Proj#10'!$H49</f>
        <v>0</v>
      </c>
      <c r="L46" s="161"/>
      <c r="M46" s="444">
        <f t="shared" si="19"/>
        <v>0</v>
      </c>
      <c r="N46" s="404">
        <f t="shared" si="37"/>
        <v>0</v>
      </c>
      <c r="O46" s="161">
        <f t="shared" si="37"/>
        <v>0</v>
      </c>
      <c r="P46" s="403">
        <f t="shared" si="20"/>
        <v>0</v>
      </c>
      <c r="Q46" s="168">
        <f>'[2]Proj#10'!$I49</f>
        <v>0</v>
      </c>
      <c r="R46" s="161"/>
      <c r="S46" s="448">
        <f t="shared" si="21"/>
        <v>0</v>
      </c>
      <c r="T46" s="161">
        <f>'[2]Proj#10'!$J49</f>
        <v>0</v>
      </c>
      <c r="U46" s="161"/>
      <c r="V46" s="448">
        <f t="shared" si="22"/>
        <v>0</v>
      </c>
      <c r="W46" s="161">
        <f>'[2]Proj#10'!$K49</f>
        <v>0</v>
      </c>
      <c r="X46" s="161"/>
      <c r="Y46" s="444">
        <f t="shared" si="23"/>
        <v>0</v>
      </c>
      <c r="Z46" s="168">
        <f t="shared" si="38"/>
        <v>0</v>
      </c>
      <c r="AA46" s="161">
        <f t="shared" si="38"/>
        <v>0</v>
      </c>
      <c r="AB46" s="403">
        <f t="shared" si="24"/>
        <v>0</v>
      </c>
      <c r="AC46" s="404">
        <f t="shared" si="39"/>
        <v>0</v>
      </c>
      <c r="AD46" s="161">
        <f t="shared" si="39"/>
        <v>0</v>
      </c>
      <c r="AE46" s="403">
        <f t="shared" si="25"/>
        <v>0</v>
      </c>
      <c r="AF46" s="161">
        <f>'[2]Proj#10'!$L49</f>
        <v>0</v>
      </c>
      <c r="AG46" s="161"/>
      <c r="AH46" s="462">
        <f t="shared" si="26"/>
        <v>0</v>
      </c>
      <c r="AI46" s="161">
        <f>'[2]Proj#10'!$M49</f>
        <v>0</v>
      </c>
      <c r="AJ46" s="161"/>
      <c r="AK46" s="462">
        <f t="shared" si="27"/>
        <v>0</v>
      </c>
      <c r="AL46" s="161">
        <f>'[2]Proj#10'!$N49</f>
        <v>0</v>
      </c>
      <c r="AM46" s="161"/>
      <c r="AN46" s="444">
        <f t="shared" si="28"/>
        <v>0</v>
      </c>
      <c r="AO46" s="404">
        <f t="shared" si="10"/>
        <v>0</v>
      </c>
      <c r="AP46" s="161">
        <f t="shared" si="10"/>
        <v>0</v>
      </c>
      <c r="AQ46" s="403">
        <f t="shared" si="29"/>
        <v>0</v>
      </c>
      <c r="AR46" s="161">
        <f>'[2]Proj#10'!$O49</f>
        <v>0</v>
      </c>
      <c r="AS46" s="161"/>
      <c r="AT46" s="462">
        <f t="shared" si="30"/>
        <v>0</v>
      </c>
      <c r="AU46" s="161">
        <f>'[2]Proj#10'!$P49</f>
        <v>0</v>
      </c>
      <c r="AV46" s="161"/>
      <c r="AW46" s="448">
        <f t="shared" si="31"/>
        <v>0</v>
      </c>
      <c r="AX46" s="161">
        <f>'[2]Proj#10'!$Q49</f>
        <v>0</v>
      </c>
      <c r="AY46" s="161"/>
      <c r="AZ46" s="444">
        <f t="shared" si="32"/>
        <v>0</v>
      </c>
      <c r="BA46" s="496">
        <f t="shared" si="11"/>
        <v>0</v>
      </c>
      <c r="BB46" s="492">
        <f t="shared" si="12"/>
        <v>0</v>
      </c>
      <c r="BC46" s="364">
        <f t="shared" si="33"/>
        <v>0</v>
      </c>
      <c r="BD46" s="371">
        <f t="shared" si="13"/>
        <v>0</v>
      </c>
      <c r="BE46" s="372">
        <f t="shared" si="14"/>
        <v>0</v>
      </c>
      <c r="BF46" s="372">
        <f t="shared" si="34"/>
        <v>0</v>
      </c>
      <c r="BG46" s="371">
        <f t="shared" si="15"/>
        <v>0</v>
      </c>
      <c r="BH46" s="372">
        <f t="shared" si="16"/>
        <v>0</v>
      </c>
      <c r="BI46" s="372">
        <f t="shared" si="35"/>
        <v>0</v>
      </c>
      <c r="BJ46" s="436"/>
      <c r="BK46" s="160">
        <f>VLOOKUP($B46,Test!$A$133:$I$186,6,0)</f>
        <v>0</v>
      </c>
    </row>
    <row r="47" spans="1:63" s="149" customFormat="1" ht="30" customHeight="1">
      <c r="A47" s="40">
        <f t="shared" si="36"/>
        <v>41</v>
      </c>
      <c r="B47" s="197">
        <v>51613</v>
      </c>
      <c r="C47" s="198" t="s">
        <v>36</v>
      </c>
      <c r="D47" s="151" t="s">
        <v>75</v>
      </c>
      <c r="E47" s="168">
        <f>'[2]Proj#10'!$F50</f>
        <v>0</v>
      </c>
      <c r="F47" s="161"/>
      <c r="G47" s="448">
        <f t="shared" si="17"/>
        <v>0</v>
      </c>
      <c r="H47" s="476">
        <f>'[2]Proj#10'!$G50</f>
        <v>0</v>
      </c>
      <c r="I47" s="161"/>
      <c r="J47" s="448">
        <f t="shared" si="18"/>
        <v>0</v>
      </c>
      <c r="K47" s="476">
        <f>'[2]Proj#10'!$H50</f>
        <v>0</v>
      </c>
      <c r="L47" s="161"/>
      <c r="M47" s="444">
        <f t="shared" si="19"/>
        <v>0</v>
      </c>
      <c r="N47" s="404">
        <f t="shared" si="37"/>
        <v>0</v>
      </c>
      <c r="O47" s="161">
        <f t="shared" si="37"/>
        <v>0</v>
      </c>
      <c r="P47" s="403">
        <f t="shared" si="20"/>
        <v>0</v>
      </c>
      <c r="Q47" s="168">
        <f>'[2]Proj#10'!$I50</f>
        <v>0</v>
      </c>
      <c r="R47" s="161"/>
      <c r="S47" s="448">
        <f t="shared" si="21"/>
        <v>0</v>
      </c>
      <c r="T47" s="161">
        <f>'[2]Proj#10'!$J50</f>
        <v>0</v>
      </c>
      <c r="U47" s="161"/>
      <c r="V47" s="448">
        <f t="shared" si="22"/>
        <v>0</v>
      </c>
      <c r="W47" s="161">
        <f>'[2]Proj#10'!$K50</f>
        <v>0</v>
      </c>
      <c r="X47" s="161"/>
      <c r="Y47" s="444">
        <f t="shared" si="23"/>
        <v>0</v>
      </c>
      <c r="Z47" s="168">
        <f t="shared" si="38"/>
        <v>0</v>
      </c>
      <c r="AA47" s="161">
        <f t="shared" si="38"/>
        <v>0</v>
      </c>
      <c r="AB47" s="403">
        <f t="shared" si="24"/>
        <v>0</v>
      </c>
      <c r="AC47" s="404">
        <f t="shared" si="39"/>
        <v>0</v>
      </c>
      <c r="AD47" s="161">
        <f t="shared" si="39"/>
        <v>0</v>
      </c>
      <c r="AE47" s="403">
        <f t="shared" si="25"/>
        <v>0</v>
      </c>
      <c r="AF47" s="161">
        <f>'[2]Proj#10'!$L50</f>
        <v>0</v>
      </c>
      <c r="AG47" s="161"/>
      <c r="AH47" s="462">
        <f t="shared" si="26"/>
        <v>0</v>
      </c>
      <c r="AI47" s="161">
        <f>'[2]Proj#10'!$M50</f>
        <v>0</v>
      </c>
      <c r="AJ47" s="161"/>
      <c r="AK47" s="462">
        <f t="shared" si="27"/>
        <v>0</v>
      </c>
      <c r="AL47" s="161">
        <f>'[2]Proj#10'!$N50</f>
        <v>0</v>
      </c>
      <c r="AM47" s="161"/>
      <c r="AN47" s="444">
        <f t="shared" si="28"/>
        <v>0</v>
      </c>
      <c r="AO47" s="404">
        <f t="shared" si="10"/>
        <v>0</v>
      </c>
      <c r="AP47" s="161">
        <f t="shared" si="10"/>
        <v>0</v>
      </c>
      <c r="AQ47" s="403">
        <f t="shared" si="29"/>
        <v>0</v>
      </c>
      <c r="AR47" s="161">
        <f>'[2]Proj#10'!$O50</f>
        <v>0</v>
      </c>
      <c r="AS47" s="161"/>
      <c r="AT47" s="462">
        <f t="shared" si="30"/>
        <v>0</v>
      </c>
      <c r="AU47" s="161">
        <f>'[2]Proj#10'!$P50</f>
        <v>0</v>
      </c>
      <c r="AV47" s="161"/>
      <c r="AW47" s="448">
        <f t="shared" si="31"/>
        <v>0</v>
      </c>
      <c r="AX47" s="161">
        <f>'[2]Proj#10'!$Q50</f>
        <v>0</v>
      </c>
      <c r="AY47" s="161"/>
      <c r="AZ47" s="444">
        <f t="shared" si="32"/>
        <v>0</v>
      </c>
      <c r="BA47" s="496">
        <f t="shared" si="11"/>
        <v>0</v>
      </c>
      <c r="BB47" s="492">
        <f t="shared" si="12"/>
        <v>0</v>
      </c>
      <c r="BC47" s="364">
        <f t="shared" si="33"/>
        <v>0</v>
      </c>
      <c r="BD47" s="371">
        <f t="shared" si="13"/>
        <v>0</v>
      </c>
      <c r="BE47" s="372">
        <f t="shared" si="14"/>
        <v>0</v>
      </c>
      <c r="BF47" s="372">
        <f t="shared" si="34"/>
        <v>0</v>
      </c>
      <c r="BG47" s="371">
        <f t="shared" si="15"/>
        <v>0</v>
      </c>
      <c r="BH47" s="372">
        <f t="shared" si="16"/>
        <v>0</v>
      </c>
      <c r="BI47" s="372">
        <f t="shared" si="35"/>
        <v>0</v>
      </c>
      <c r="BJ47" s="436"/>
      <c r="BK47" s="160">
        <f>VLOOKUP($B47,Test!$A$133:$I$186,6,0)</f>
        <v>0</v>
      </c>
    </row>
    <row r="48" spans="1:63" s="149" customFormat="1" ht="30" customHeight="1">
      <c r="A48" s="40">
        <f t="shared" si="36"/>
        <v>42</v>
      </c>
      <c r="B48" s="197">
        <v>51614</v>
      </c>
      <c r="C48" s="198" t="s">
        <v>81</v>
      </c>
      <c r="D48" s="151" t="s">
        <v>76</v>
      </c>
      <c r="E48" s="168">
        <f>'[2]Proj#10'!$F51</f>
        <v>0</v>
      </c>
      <c r="F48" s="161"/>
      <c r="G48" s="448">
        <f t="shared" si="17"/>
        <v>0</v>
      </c>
      <c r="H48" s="476">
        <f>'[2]Proj#10'!$G51</f>
        <v>0</v>
      </c>
      <c r="I48" s="161"/>
      <c r="J48" s="448">
        <f t="shared" si="18"/>
        <v>0</v>
      </c>
      <c r="K48" s="476">
        <f>'[2]Proj#10'!$H51</f>
        <v>0</v>
      </c>
      <c r="L48" s="161"/>
      <c r="M48" s="444">
        <f t="shared" si="19"/>
        <v>0</v>
      </c>
      <c r="N48" s="404">
        <f t="shared" si="37"/>
        <v>0</v>
      </c>
      <c r="O48" s="161">
        <f t="shared" si="37"/>
        <v>0</v>
      </c>
      <c r="P48" s="403">
        <f t="shared" si="20"/>
        <v>0</v>
      </c>
      <c r="Q48" s="168">
        <f>'[2]Proj#10'!$I51</f>
        <v>0</v>
      </c>
      <c r="R48" s="161"/>
      <c r="S48" s="448">
        <f t="shared" si="21"/>
        <v>0</v>
      </c>
      <c r="T48" s="161">
        <f>'[2]Proj#10'!$J51</f>
        <v>0</v>
      </c>
      <c r="U48" s="161"/>
      <c r="V48" s="448">
        <f t="shared" si="22"/>
        <v>0</v>
      </c>
      <c r="W48" s="161">
        <f>'[2]Proj#10'!$K51</f>
        <v>0</v>
      </c>
      <c r="X48" s="161"/>
      <c r="Y48" s="444">
        <f t="shared" si="23"/>
        <v>0</v>
      </c>
      <c r="Z48" s="168">
        <f t="shared" si="38"/>
        <v>0</v>
      </c>
      <c r="AA48" s="161">
        <f t="shared" si="38"/>
        <v>0</v>
      </c>
      <c r="AB48" s="403">
        <f t="shared" si="24"/>
        <v>0</v>
      </c>
      <c r="AC48" s="404">
        <f t="shared" si="39"/>
        <v>0</v>
      </c>
      <c r="AD48" s="161">
        <f t="shared" si="39"/>
        <v>0</v>
      </c>
      <c r="AE48" s="403">
        <f t="shared" si="25"/>
        <v>0</v>
      </c>
      <c r="AF48" s="161">
        <f>'[2]Proj#10'!$L51</f>
        <v>0</v>
      </c>
      <c r="AG48" s="161"/>
      <c r="AH48" s="462">
        <f t="shared" si="26"/>
        <v>0</v>
      </c>
      <c r="AI48" s="161">
        <f>'[2]Proj#10'!$M51</f>
        <v>0</v>
      </c>
      <c r="AJ48" s="161"/>
      <c r="AK48" s="462">
        <f t="shared" si="27"/>
        <v>0</v>
      </c>
      <c r="AL48" s="161">
        <f>'[2]Proj#10'!$N51</f>
        <v>0</v>
      </c>
      <c r="AM48" s="161"/>
      <c r="AN48" s="444">
        <f t="shared" si="28"/>
        <v>0</v>
      </c>
      <c r="AO48" s="404">
        <f t="shared" si="10"/>
        <v>0</v>
      </c>
      <c r="AP48" s="161">
        <f t="shared" si="10"/>
        <v>0</v>
      </c>
      <c r="AQ48" s="403">
        <f t="shared" si="29"/>
        <v>0</v>
      </c>
      <c r="AR48" s="161">
        <f>'[2]Proj#10'!$O51</f>
        <v>0</v>
      </c>
      <c r="AS48" s="161"/>
      <c r="AT48" s="462">
        <f t="shared" si="30"/>
        <v>0</v>
      </c>
      <c r="AU48" s="161">
        <f>'[2]Proj#10'!$P51</f>
        <v>0</v>
      </c>
      <c r="AV48" s="161"/>
      <c r="AW48" s="448">
        <f t="shared" si="31"/>
        <v>0</v>
      </c>
      <c r="AX48" s="161">
        <f>'[2]Proj#10'!$Q51</f>
        <v>0</v>
      </c>
      <c r="AY48" s="161"/>
      <c r="AZ48" s="444">
        <f t="shared" si="32"/>
        <v>0</v>
      </c>
      <c r="BA48" s="496">
        <f t="shared" si="11"/>
        <v>0</v>
      </c>
      <c r="BB48" s="492">
        <f t="shared" si="12"/>
        <v>0</v>
      </c>
      <c r="BC48" s="364">
        <f t="shared" si="33"/>
        <v>0</v>
      </c>
      <c r="BD48" s="371">
        <f t="shared" si="13"/>
        <v>0</v>
      </c>
      <c r="BE48" s="372">
        <f t="shared" si="14"/>
        <v>0</v>
      </c>
      <c r="BF48" s="372">
        <f t="shared" si="34"/>
        <v>0</v>
      </c>
      <c r="BG48" s="371">
        <f t="shared" si="15"/>
        <v>0</v>
      </c>
      <c r="BH48" s="372">
        <f t="shared" si="16"/>
        <v>0</v>
      </c>
      <c r="BI48" s="372">
        <f t="shared" si="35"/>
        <v>0</v>
      </c>
      <c r="BJ48" s="436"/>
      <c r="BK48" s="160">
        <f>VLOOKUP($B48,Test!$A$133:$I$186,6,0)</f>
        <v>0</v>
      </c>
    </row>
    <row r="49" spans="1:63" s="149" customFormat="1" ht="30" customHeight="1">
      <c r="A49" s="40">
        <f t="shared" si="36"/>
        <v>43</v>
      </c>
      <c r="B49" s="197">
        <v>51615</v>
      </c>
      <c r="C49" s="198" t="s">
        <v>82</v>
      </c>
      <c r="D49" s="151" t="s">
        <v>87</v>
      </c>
      <c r="E49" s="168">
        <f>'[2]Proj#10'!$F52</f>
        <v>86439.33</v>
      </c>
      <c r="F49" s="161">
        <v>312022.5</v>
      </c>
      <c r="G49" s="448">
        <f t="shared" si="17"/>
        <v>-225583.16999999998</v>
      </c>
      <c r="H49" s="476">
        <f>'[2]Proj#10'!$G52</f>
        <v>89851.15</v>
      </c>
      <c r="I49" s="161">
        <v>166927.44</v>
      </c>
      <c r="J49" s="448">
        <f t="shared" si="18"/>
        <v>-77076.290000000008</v>
      </c>
      <c r="K49" s="476">
        <f>'[2]Proj#10'!$H52</f>
        <v>125369.30799999999</v>
      </c>
      <c r="L49" s="161">
        <v>647314.07999999996</v>
      </c>
      <c r="M49" s="444">
        <f t="shared" si="19"/>
        <v>-521944.772</v>
      </c>
      <c r="N49" s="404">
        <f t="shared" si="37"/>
        <v>301659.78799999994</v>
      </c>
      <c r="O49" s="161">
        <f t="shared" si="37"/>
        <v>1126264.02</v>
      </c>
      <c r="P49" s="403">
        <f t="shared" si="20"/>
        <v>-824604.23200000008</v>
      </c>
      <c r="Q49" s="168">
        <f>'[2]Proj#10'!$I52</f>
        <v>106503.91</v>
      </c>
      <c r="R49" s="161">
        <v>157069.76000000001</v>
      </c>
      <c r="S49" s="448">
        <f t="shared" si="21"/>
        <v>-50565.850000000006</v>
      </c>
      <c r="T49" s="161">
        <f>'[2]Proj#10'!$J52</f>
        <v>96964.7</v>
      </c>
      <c r="U49" s="161"/>
      <c r="V49" s="448">
        <f t="shared" si="22"/>
        <v>96964.7</v>
      </c>
      <c r="W49" s="161">
        <f>'[2]Proj#10'!$K52</f>
        <v>112078.48999999999</v>
      </c>
      <c r="X49" s="161"/>
      <c r="Y49" s="444">
        <f t="shared" si="23"/>
        <v>112078.48999999999</v>
      </c>
      <c r="Z49" s="168">
        <f t="shared" si="38"/>
        <v>315547.09999999998</v>
      </c>
      <c r="AA49" s="161">
        <f t="shared" si="38"/>
        <v>157069.76000000001</v>
      </c>
      <c r="AB49" s="403">
        <f t="shared" si="24"/>
        <v>158477.33999999997</v>
      </c>
      <c r="AC49" s="404">
        <f t="shared" si="39"/>
        <v>617206.88800000004</v>
      </c>
      <c r="AD49" s="161">
        <f t="shared" si="39"/>
        <v>1283333.78</v>
      </c>
      <c r="AE49" s="403">
        <f t="shared" si="25"/>
        <v>-666126.89199999999</v>
      </c>
      <c r="AF49" s="161">
        <f>'[2]Proj#10'!$L52</f>
        <v>61012.061999999991</v>
      </c>
      <c r="AG49" s="161"/>
      <c r="AH49" s="462">
        <f t="shared" si="26"/>
        <v>61012.061999999991</v>
      </c>
      <c r="AI49" s="161">
        <f>'[2]Proj#10'!$M52</f>
        <v>24058.9</v>
      </c>
      <c r="AJ49" s="161"/>
      <c r="AK49" s="462">
        <f t="shared" si="27"/>
        <v>24058.9</v>
      </c>
      <c r="AL49" s="161">
        <f>'[2]Proj#10'!$N52</f>
        <v>89124.7</v>
      </c>
      <c r="AM49" s="161"/>
      <c r="AN49" s="444">
        <f t="shared" si="28"/>
        <v>89124.7</v>
      </c>
      <c r="AO49" s="404">
        <f t="shared" si="10"/>
        <v>174195.66200000001</v>
      </c>
      <c r="AP49" s="161">
        <f t="shared" si="10"/>
        <v>0</v>
      </c>
      <c r="AQ49" s="403">
        <f t="shared" si="29"/>
        <v>174195.66200000001</v>
      </c>
      <c r="AR49" s="161">
        <f>'[2]Proj#10'!$O52</f>
        <v>154146.22</v>
      </c>
      <c r="AS49" s="161"/>
      <c r="AT49" s="462">
        <f t="shared" si="30"/>
        <v>154146.22</v>
      </c>
      <c r="AU49" s="161">
        <f>'[2]Proj#10'!$P52</f>
        <v>158328.1024</v>
      </c>
      <c r="AV49" s="161"/>
      <c r="AW49" s="448">
        <f t="shared" si="31"/>
        <v>158328.1024</v>
      </c>
      <c r="AX49" s="161">
        <f>'[2]Proj#10'!$Q52</f>
        <v>33618.315000000002</v>
      </c>
      <c r="AY49" s="161"/>
      <c r="AZ49" s="444">
        <f t="shared" si="32"/>
        <v>33618.315000000002</v>
      </c>
      <c r="BA49" s="496">
        <f t="shared" si="11"/>
        <v>346092.63740000001</v>
      </c>
      <c r="BB49" s="492">
        <f t="shared" si="12"/>
        <v>0</v>
      </c>
      <c r="BC49" s="364">
        <f t="shared" si="33"/>
        <v>346092.63740000001</v>
      </c>
      <c r="BD49" s="371">
        <f t="shared" si="13"/>
        <v>520288.29939999996</v>
      </c>
      <c r="BE49" s="372">
        <f t="shared" si="14"/>
        <v>0</v>
      </c>
      <c r="BF49" s="372">
        <f t="shared" si="34"/>
        <v>520288.29939999996</v>
      </c>
      <c r="BG49" s="371">
        <f t="shared" si="15"/>
        <v>1137495.1873999999</v>
      </c>
      <c r="BH49" s="372">
        <f t="shared" si="16"/>
        <v>1283333.78</v>
      </c>
      <c r="BI49" s="372">
        <f t="shared" si="35"/>
        <v>-145838.59260000009</v>
      </c>
      <c r="BJ49" s="436"/>
      <c r="BK49" s="160">
        <f>VLOOKUP($B49,Test!$A$133:$I$186,6,0)</f>
        <v>111909.8</v>
      </c>
    </row>
    <row r="50" spans="1:63" s="149" customFormat="1" ht="30" customHeight="1">
      <c r="A50" s="40">
        <f t="shared" si="36"/>
        <v>44</v>
      </c>
      <c r="B50" s="197">
        <v>51616</v>
      </c>
      <c r="C50" s="198" t="s">
        <v>37</v>
      </c>
      <c r="D50" s="151" t="s">
        <v>77</v>
      </c>
      <c r="E50" s="168">
        <f>'[2]Proj#10'!$F53</f>
        <v>0</v>
      </c>
      <c r="F50" s="161"/>
      <c r="G50" s="448">
        <f t="shared" si="17"/>
        <v>0</v>
      </c>
      <c r="H50" s="476">
        <f>'[2]Proj#10'!$G53</f>
        <v>0</v>
      </c>
      <c r="I50" s="161"/>
      <c r="J50" s="448">
        <f t="shared" si="18"/>
        <v>0</v>
      </c>
      <c r="K50" s="476">
        <f>'[2]Proj#10'!$H53</f>
        <v>0</v>
      </c>
      <c r="L50" s="161"/>
      <c r="M50" s="444">
        <f t="shared" si="19"/>
        <v>0</v>
      </c>
      <c r="N50" s="404">
        <f t="shared" si="37"/>
        <v>0</v>
      </c>
      <c r="O50" s="161">
        <f t="shared" si="37"/>
        <v>0</v>
      </c>
      <c r="P50" s="403">
        <f t="shared" si="20"/>
        <v>0</v>
      </c>
      <c r="Q50" s="168">
        <f>'[2]Proj#10'!$I53</f>
        <v>0</v>
      </c>
      <c r="R50" s="161"/>
      <c r="S50" s="448">
        <f t="shared" si="21"/>
        <v>0</v>
      </c>
      <c r="T50" s="161">
        <f>'[2]Proj#10'!$J53</f>
        <v>0</v>
      </c>
      <c r="U50" s="161"/>
      <c r="V50" s="448">
        <f t="shared" si="22"/>
        <v>0</v>
      </c>
      <c r="W50" s="161">
        <f>'[2]Proj#10'!$K53</f>
        <v>0</v>
      </c>
      <c r="X50" s="161"/>
      <c r="Y50" s="444">
        <f t="shared" si="23"/>
        <v>0</v>
      </c>
      <c r="Z50" s="168">
        <f t="shared" si="38"/>
        <v>0</v>
      </c>
      <c r="AA50" s="161">
        <f t="shared" si="38"/>
        <v>0</v>
      </c>
      <c r="AB50" s="403">
        <f t="shared" si="24"/>
        <v>0</v>
      </c>
      <c r="AC50" s="404">
        <f t="shared" si="39"/>
        <v>0</v>
      </c>
      <c r="AD50" s="161">
        <f t="shared" si="39"/>
        <v>0</v>
      </c>
      <c r="AE50" s="403">
        <f t="shared" si="25"/>
        <v>0</v>
      </c>
      <c r="AF50" s="161">
        <f>'[2]Proj#10'!$L53</f>
        <v>0</v>
      </c>
      <c r="AG50" s="161"/>
      <c r="AH50" s="462">
        <f t="shared" si="26"/>
        <v>0</v>
      </c>
      <c r="AI50" s="161">
        <f>'[2]Proj#10'!$M53</f>
        <v>0</v>
      </c>
      <c r="AJ50" s="161"/>
      <c r="AK50" s="462">
        <f t="shared" si="27"/>
        <v>0</v>
      </c>
      <c r="AL50" s="161">
        <f>'[2]Proj#10'!$N53</f>
        <v>0</v>
      </c>
      <c r="AM50" s="161"/>
      <c r="AN50" s="444">
        <f t="shared" si="28"/>
        <v>0</v>
      </c>
      <c r="AO50" s="404">
        <f t="shared" si="10"/>
        <v>0</v>
      </c>
      <c r="AP50" s="161">
        <f t="shared" si="10"/>
        <v>0</v>
      </c>
      <c r="AQ50" s="403">
        <f t="shared" si="29"/>
        <v>0</v>
      </c>
      <c r="AR50" s="161">
        <f>'[2]Proj#10'!$O53</f>
        <v>0</v>
      </c>
      <c r="AS50" s="161"/>
      <c r="AT50" s="462">
        <f t="shared" si="30"/>
        <v>0</v>
      </c>
      <c r="AU50" s="161">
        <f>'[2]Proj#10'!$P53</f>
        <v>0</v>
      </c>
      <c r="AV50" s="161"/>
      <c r="AW50" s="448">
        <f t="shared" si="31"/>
        <v>0</v>
      </c>
      <c r="AX50" s="161">
        <f>'[2]Proj#10'!$Q53</f>
        <v>0</v>
      </c>
      <c r="AY50" s="161"/>
      <c r="AZ50" s="444">
        <f t="shared" si="32"/>
        <v>0</v>
      </c>
      <c r="BA50" s="496">
        <f t="shared" si="11"/>
        <v>0</v>
      </c>
      <c r="BB50" s="492">
        <f t="shared" si="12"/>
        <v>0</v>
      </c>
      <c r="BC50" s="364">
        <f t="shared" si="33"/>
        <v>0</v>
      </c>
      <c r="BD50" s="371">
        <f t="shared" si="13"/>
        <v>0</v>
      </c>
      <c r="BE50" s="372">
        <f t="shared" si="14"/>
        <v>0</v>
      </c>
      <c r="BF50" s="372">
        <f t="shared" si="34"/>
        <v>0</v>
      </c>
      <c r="BG50" s="371">
        <f t="shared" si="15"/>
        <v>0</v>
      </c>
      <c r="BH50" s="372">
        <f t="shared" si="16"/>
        <v>0</v>
      </c>
      <c r="BI50" s="372">
        <f t="shared" si="35"/>
        <v>0</v>
      </c>
      <c r="BJ50" s="436"/>
      <c r="BK50" s="160">
        <f>VLOOKUP($B50,Test!$A$133:$I$186,6,0)</f>
        <v>0</v>
      </c>
    </row>
    <row r="51" spans="1:63" s="149" customFormat="1" ht="30" customHeight="1">
      <c r="A51" s="40">
        <f t="shared" si="36"/>
        <v>45</v>
      </c>
      <c r="B51" s="197">
        <v>51617</v>
      </c>
      <c r="C51" s="198" t="s">
        <v>38</v>
      </c>
      <c r="D51" s="151" t="s">
        <v>78</v>
      </c>
      <c r="E51" s="168">
        <f>'[2]Proj#10'!$F54</f>
        <v>31117.8</v>
      </c>
      <c r="F51" s="161">
        <v>10266</v>
      </c>
      <c r="G51" s="448">
        <f t="shared" si="17"/>
        <v>20851.8</v>
      </c>
      <c r="H51" s="476">
        <f>'[2]Proj#10'!$G54</f>
        <v>31117.8</v>
      </c>
      <c r="I51" s="161">
        <v>5051</v>
      </c>
      <c r="J51" s="448">
        <f t="shared" si="18"/>
        <v>26066.799999999999</v>
      </c>
      <c r="K51" s="476">
        <f>'[2]Proj#10'!$H54</f>
        <v>31117.8</v>
      </c>
      <c r="L51" s="161">
        <v>29636</v>
      </c>
      <c r="M51" s="444">
        <f t="shared" si="19"/>
        <v>1481.7999999999993</v>
      </c>
      <c r="N51" s="404">
        <f t="shared" si="37"/>
        <v>93353.4</v>
      </c>
      <c r="O51" s="161">
        <f t="shared" si="37"/>
        <v>44953</v>
      </c>
      <c r="P51" s="403">
        <f t="shared" si="20"/>
        <v>48400.399999999994</v>
      </c>
      <c r="Q51" s="168">
        <f>'[2]Proj#10'!$I54</f>
        <v>31219.65</v>
      </c>
      <c r="R51" s="161">
        <v>13927</v>
      </c>
      <c r="S51" s="448">
        <f t="shared" si="21"/>
        <v>17292.650000000001</v>
      </c>
      <c r="T51" s="161">
        <f>'[2]Proj#10'!$J54</f>
        <v>31219.65</v>
      </c>
      <c r="U51" s="161"/>
      <c r="V51" s="448">
        <f t="shared" si="22"/>
        <v>31219.65</v>
      </c>
      <c r="W51" s="161">
        <f>'[2]Proj#10'!$K54</f>
        <v>31219.65</v>
      </c>
      <c r="X51" s="161"/>
      <c r="Y51" s="444">
        <f t="shared" si="23"/>
        <v>31219.65</v>
      </c>
      <c r="Z51" s="168">
        <f t="shared" si="38"/>
        <v>93658.950000000012</v>
      </c>
      <c r="AA51" s="161">
        <f t="shared" si="38"/>
        <v>13927</v>
      </c>
      <c r="AB51" s="403">
        <f t="shared" si="24"/>
        <v>79731.950000000012</v>
      </c>
      <c r="AC51" s="404">
        <f t="shared" si="39"/>
        <v>187012.34999999998</v>
      </c>
      <c r="AD51" s="161">
        <f t="shared" si="39"/>
        <v>58880</v>
      </c>
      <c r="AE51" s="403">
        <f t="shared" si="25"/>
        <v>128132.34999999998</v>
      </c>
      <c r="AF51" s="161">
        <f>'[2]Proj#10'!$L54</f>
        <v>31219.65</v>
      </c>
      <c r="AG51" s="161"/>
      <c r="AH51" s="462">
        <f t="shared" si="26"/>
        <v>31219.65</v>
      </c>
      <c r="AI51" s="161">
        <f>'[2]Proj#10'!$M54</f>
        <v>31219.65</v>
      </c>
      <c r="AJ51" s="161"/>
      <c r="AK51" s="462">
        <f t="shared" si="27"/>
        <v>31219.65</v>
      </c>
      <c r="AL51" s="161">
        <f>'[2]Proj#10'!$N54</f>
        <v>31219.65</v>
      </c>
      <c r="AM51" s="161"/>
      <c r="AN51" s="444">
        <f t="shared" si="28"/>
        <v>31219.65</v>
      </c>
      <c r="AO51" s="404">
        <f t="shared" si="10"/>
        <v>93658.950000000012</v>
      </c>
      <c r="AP51" s="161">
        <f t="shared" si="10"/>
        <v>0</v>
      </c>
      <c r="AQ51" s="403">
        <f t="shared" si="29"/>
        <v>93658.950000000012</v>
      </c>
      <c r="AR51" s="161">
        <f>'[2]Proj#10'!$O54</f>
        <v>31219.65</v>
      </c>
      <c r="AS51" s="161"/>
      <c r="AT51" s="462">
        <f t="shared" si="30"/>
        <v>31219.65</v>
      </c>
      <c r="AU51" s="161">
        <f>'[2]Proj#10'!$P54</f>
        <v>31219.65</v>
      </c>
      <c r="AV51" s="161"/>
      <c r="AW51" s="448">
        <f t="shared" si="31"/>
        <v>31219.65</v>
      </c>
      <c r="AX51" s="161">
        <f>'[2]Proj#10'!$Q54</f>
        <v>31219.65</v>
      </c>
      <c r="AY51" s="161"/>
      <c r="AZ51" s="444">
        <f t="shared" si="32"/>
        <v>31219.65</v>
      </c>
      <c r="BA51" s="496">
        <f t="shared" ref="BA51:BA53" si="40">+AR51+AU51+AX51</f>
        <v>93658.950000000012</v>
      </c>
      <c r="BB51" s="492">
        <f t="shared" ref="BB51:BB53" si="41">+AS51+AV51+AY51</f>
        <v>0</v>
      </c>
      <c r="BC51" s="364">
        <f t="shared" si="33"/>
        <v>93658.950000000012</v>
      </c>
      <c r="BD51" s="371">
        <f t="shared" ref="BD51:BD53" si="42">AF51+AI51+AL51+AR51+AU51+AX51</f>
        <v>187317.9</v>
      </c>
      <c r="BE51" s="372">
        <f t="shared" ref="BE51:BE53" si="43">+AG51+AJ51+AM51+AS51+AV51+AY51</f>
        <v>0</v>
      </c>
      <c r="BF51" s="372">
        <f t="shared" si="34"/>
        <v>187317.9</v>
      </c>
      <c r="BG51" s="371">
        <f t="shared" ref="BG51:BG53" si="44">+AC51+BD51</f>
        <v>374330.25</v>
      </c>
      <c r="BH51" s="372">
        <f t="shared" ref="BH51:BH53" si="45">+AD51+BE51</f>
        <v>58880</v>
      </c>
      <c r="BI51" s="372">
        <f t="shared" si="35"/>
        <v>315450.25</v>
      </c>
      <c r="BJ51" s="436"/>
      <c r="BK51" s="160">
        <f>VLOOKUP($B51,Test!$A$133:$I$186,6,0)</f>
        <v>9719</v>
      </c>
    </row>
    <row r="52" spans="1:63" s="149" customFormat="1" ht="30" customHeight="1">
      <c r="A52" s="40">
        <f t="shared" si="36"/>
        <v>46</v>
      </c>
      <c r="B52" s="523">
        <v>51698</v>
      </c>
      <c r="C52" s="524" t="s">
        <v>330</v>
      </c>
      <c r="D52" s="152"/>
      <c r="E52" s="168">
        <f>'[2]Proj#10'!$F55</f>
        <v>0</v>
      </c>
      <c r="F52" s="161"/>
      <c r="G52" s="448">
        <f t="shared" ref="G52" si="46">E52-F52</f>
        <v>0</v>
      </c>
      <c r="H52" s="476">
        <f>'[2]Proj#10'!$G55</f>
        <v>0</v>
      </c>
      <c r="I52" s="161"/>
      <c r="J52" s="448">
        <f t="shared" ref="J52" si="47">H52-I52</f>
        <v>0</v>
      </c>
      <c r="K52" s="476">
        <f>'[2]Proj#10'!$H55</f>
        <v>0</v>
      </c>
      <c r="L52" s="161"/>
      <c r="M52" s="444">
        <f t="shared" ref="M52" si="48">K52-L52</f>
        <v>0</v>
      </c>
      <c r="N52" s="404">
        <f t="shared" ref="N52" si="49">+E52+H52+K52</f>
        <v>0</v>
      </c>
      <c r="O52" s="161">
        <f t="shared" ref="O52" si="50">+F52+I52+L52</f>
        <v>0</v>
      </c>
      <c r="P52" s="403">
        <f t="shared" ref="P52" si="51">N52-O52</f>
        <v>0</v>
      </c>
      <c r="Q52" s="168">
        <f>'[2]Proj#10'!$I55</f>
        <v>0</v>
      </c>
      <c r="R52" s="161"/>
      <c r="S52" s="448">
        <f t="shared" ref="S52" si="52">Q52-R52</f>
        <v>0</v>
      </c>
      <c r="T52" s="161">
        <f>'[2]Proj#10'!$J55</f>
        <v>0</v>
      </c>
      <c r="U52" s="161"/>
      <c r="V52" s="448">
        <f t="shared" ref="V52" si="53">T52-U52</f>
        <v>0</v>
      </c>
      <c r="W52" s="161">
        <f>'[2]Proj#10'!$K55</f>
        <v>0</v>
      </c>
      <c r="X52" s="161"/>
      <c r="Y52" s="444">
        <f t="shared" ref="Y52" si="54">W52-X52</f>
        <v>0</v>
      </c>
      <c r="Z52" s="168">
        <f t="shared" ref="Z52" si="55">+Q52+T52+W52</f>
        <v>0</v>
      </c>
      <c r="AA52" s="161">
        <f t="shared" ref="AA52" si="56">+R52+U52+X52</f>
        <v>0</v>
      </c>
      <c r="AB52" s="403">
        <f t="shared" ref="AB52" si="57">Z52-AA52</f>
        <v>0</v>
      </c>
      <c r="AC52" s="404">
        <f t="shared" ref="AC52" si="58">+E52+H52+K52+Q52+T52+W52</f>
        <v>0</v>
      </c>
      <c r="AD52" s="161">
        <f t="shared" ref="AD52" si="59">+F52+I52+L52+R52+U52+X52</f>
        <v>0</v>
      </c>
      <c r="AE52" s="403">
        <f t="shared" ref="AE52" si="60">AC52-AD52</f>
        <v>0</v>
      </c>
      <c r="AF52" s="161">
        <f>'[2]Proj#10'!$L55</f>
        <v>0</v>
      </c>
      <c r="AG52" s="161"/>
      <c r="AH52" s="462">
        <f t="shared" ref="AH52" si="61">AF52-AG52</f>
        <v>0</v>
      </c>
      <c r="AI52" s="161">
        <f>'[2]Proj#10'!$M55</f>
        <v>0</v>
      </c>
      <c r="AJ52" s="161"/>
      <c r="AK52" s="462">
        <f t="shared" ref="AK52" si="62">AI52-AJ52</f>
        <v>0</v>
      </c>
      <c r="AL52" s="161">
        <f>'[2]Proj#10'!$N55</f>
        <v>0</v>
      </c>
      <c r="AM52" s="161"/>
      <c r="AN52" s="444">
        <f t="shared" ref="AN52" si="63">AL52-AM52</f>
        <v>0</v>
      </c>
      <c r="AO52" s="404">
        <f t="shared" ref="AO52" si="64">+AF52+AI52+AL52</f>
        <v>0</v>
      </c>
      <c r="AP52" s="161">
        <f t="shared" ref="AP52" si="65">+AG52+AJ52+AM52</f>
        <v>0</v>
      </c>
      <c r="AQ52" s="403">
        <f t="shared" ref="AQ52" si="66">AO52-AP52</f>
        <v>0</v>
      </c>
      <c r="AR52" s="161">
        <f>'[2]Proj#10'!$O55</f>
        <v>0</v>
      </c>
      <c r="AS52" s="161"/>
      <c r="AT52" s="462">
        <f t="shared" ref="AT52" si="67">AR52-AS52</f>
        <v>0</v>
      </c>
      <c r="AU52" s="161">
        <f>'[2]Proj#10'!$P55</f>
        <v>0</v>
      </c>
      <c r="AV52" s="161"/>
      <c r="AW52" s="448">
        <f t="shared" ref="AW52" si="68">AU52-AV52</f>
        <v>0</v>
      </c>
      <c r="AX52" s="161">
        <f>'[2]Proj#10'!$Q55</f>
        <v>0</v>
      </c>
      <c r="AY52" s="161"/>
      <c r="AZ52" s="444">
        <f t="shared" ref="AZ52" si="69">AX52-AY52</f>
        <v>0</v>
      </c>
      <c r="BA52" s="496">
        <f t="shared" ref="BA52" si="70">+AR52+AU52+AX52</f>
        <v>0</v>
      </c>
      <c r="BB52" s="492">
        <f t="shared" ref="BB52" si="71">+AS52+AV52+AY52</f>
        <v>0</v>
      </c>
      <c r="BC52" s="364">
        <f t="shared" ref="BC52" si="72">BA52-BB52</f>
        <v>0</v>
      </c>
      <c r="BD52" s="371">
        <f t="shared" ref="BD52" si="73">AF52+AI52+AL52+AR52+AU52+AX52</f>
        <v>0</v>
      </c>
      <c r="BE52" s="372">
        <f t="shared" ref="BE52" si="74">+AG52+AJ52+AM52+AS52+AV52+AY52</f>
        <v>0</v>
      </c>
      <c r="BF52" s="372">
        <f t="shared" ref="BF52" si="75">BD52-BE52</f>
        <v>0</v>
      </c>
      <c r="BG52" s="371">
        <f t="shared" ref="BG52" si="76">+AC52+BD52</f>
        <v>0</v>
      </c>
      <c r="BH52" s="372">
        <f t="shared" ref="BH52" si="77">+AD52+BE52</f>
        <v>0</v>
      </c>
      <c r="BI52" s="372">
        <f t="shared" ref="BI52" si="78">BG52-BH52</f>
        <v>0</v>
      </c>
      <c r="BJ52" s="436"/>
      <c r="BK52" s="160"/>
    </row>
    <row r="53" spans="1:63" s="149" customFormat="1" ht="30" customHeight="1">
      <c r="A53" s="40">
        <f t="shared" si="36"/>
        <v>47</v>
      </c>
      <c r="B53" s="488">
        <v>51708</v>
      </c>
      <c r="C53" s="489" t="s">
        <v>306</v>
      </c>
      <c r="D53" s="152" t="s">
        <v>310</v>
      </c>
      <c r="E53" s="168">
        <f>'[2]Proj#10'!$F56</f>
        <v>0</v>
      </c>
      <c r="F53" s="161"/>
      <c r="G53" s="448">
        <f t="shared" si="17"/>
        <v>0</v>
      </c>
      <c r="H53" s="476">
        <f>'[2]Proj#10'!$G56</f>
        <v>0</v>
      </c>
      <c r="I53" s="161"/>
      <c r="J53" s="448">
        <f t="shared" si="18"/>
        <v>0</v>
      </c>
      <c r="K53" s="476">
        <f>'[2]Proj#10'!$H56</f>
        <v>0</v>
      </c>
      <c r="L53" s="161"/>
      <c r="M53" s="444">
        <f t="shared" si="19"/>
        <v>0</v>
      </c>
      <c r="N53" s="404">
        <f t="shared" si="37"/>
        <v>0</v>
      </c>
      <c r="O53" s="161">
        <f t="shared" si="37"/>
        <v>0</v>
      </c>
      <c r="P53" s="403">
        <f t="shared" si="20"/>
        <v>0</v>
      </c>
      <c r="Q53" s="168">
        <f>'[2]Proj#10'!$I56</f>
        <v>0</v>
      </c>
      <c r="R53" s="161"/>
      <c r="S53" s="448">
        <f t="shared" si="21"/>
        <v>0</v>
      </c>
      <c r="T53" s="161">
        <f>'[2]Proj#10'!$J56</f>
        <v>0</v>
      </c>
      <c r="U53" s="161"/>
      <c r="V53" s="448">
        <f t="shared" si="22"/>
        <v>0</v>
      </c>
      <c r="W53" s="161">
        <f>'[2]Proj#10'!$K56</f>
        <v>0</v>
      </c>
      <c r="X53" s="161"/>
      <c r="Y53" s="444">
        <f t="shared" si="23"/>
        <v>0</v>
      </c>
      <c r="Z53" s="168">
        <f t="shared" si="38"/>
        <v>0</v>
      </c>
      <c r="AA53" s="161">
        <f t="shared" si="38"/>
        <v>0</v>
      </c>
      <c r="AB53" s="403">
        <f t="shared" si="24"/>
        <v>0</v>
      </c>
      <c r="AC53" s="404">
        <f t="shared" si="39"/>
        <v>0</v>
      </c>
      <c r="AD53" s="161">
        <f t="shared" si="39"/>
        <v>0</v>
      </c>
      <c r="AE53" s="403">
        <f t="shared" si="25"/>
        <v>0</v>
      </c>
      <c r="AF53" s="161">
        <f>'[2]Proj#10'!$L56</f>
        <v>0</v>
      </c>
      <c r="AG53" s="161"/>
      <c r="AH53" s="462">
        <f t="shared" si="26"/>
        <v>0</v>
      </c>
      <c r="AI53" s="161">
        <f>'[2]Proj#10'!$M56</f>
        <v>0</v>
      </c>
      <c r="AJ53" s="161"/>
      <c r="AK53" s="462">
        <f t="shared" si="27"/>
        <v>0</v>
      </c>
      <c r="AL53" s="161">
        <f>'[2]Proj#10'!$N56</f>
        <v>0</v>
      </c>
      <c r="AM53" s="161"/>
      <c r="AN53" s="444">
        <f t="shared" si="28"/>
        <v>0</v>
      </c>
      <c r="AO53" s="404">
        <f t="shared" si="10"/>
        <v>0</v>
      </c>
      <c r="AP53" s="161">
        <f t="shared" si="10"/>
        <v>0</v>
      </c>
      <c r="AQ53" s="403">
        <f t="shared" si="29"/>
        <v>0</v>
      </c>
      <c r="AR53" s="161">
        <f>'[2]Proj#10'!$O56</f>
        <v>0</v>
      </c>
      <c r="AS53" s="161"/>
      <c r="AT53" s="462">
        <f t="shared" si="30"/>
        <v>0</v>
      </c>
      <c r="AU53" s="161">
        <f>'[2]Proj#10'!$P56</f>
        <v>0</v>
      </c>
      <c r="AV53" s="161"/>
      <c r="AW53" s="448">
        <f t="shared" si="31"/>
        <v>0</v>
      </c>
      <c r="AX53" s="161">
        <f>'[2]Proj#10'!$Q56</f>
        <v>0</v>
      </c>
      <c r="AY53" s="161"/>
      <c r="AZ53" s="444">
        <f t="shared" si="32"/>
        <v>0</v>
      </c>
      <c r="BA53" s="496">
        <f t="shared" si="40"/>
        <v>0</v>
      </c>
      <c r="BB53" s="492">
        <f t="shared" si="41"/>
        <v>0</v>
      </c>
      <c r="BC53" s="364">
        <f t="shared" si="33"/>
        <v>0</v>
      </c>
      <c r="BD53" s="371">
        <f t="shared" si="42"/>
        <v>0</v>
      </c>
      <c r="BE53" s="372">
        <f t="shared" si="43"/>
        <v>0</v>
      </c>
      <c r="BF53" s="372">
        <f t="shared" si="34"/>
        <v>0</v>
      </c>
      <c r="BG53" s="371">
        <f t="shared" si="44"/>
        <v>0</v>
      </c>
      <c r="BH53" s="372">
        <f t="shared" si="45"/>
        <v>0</v>
      </c>
      <c r="BI53" s="372">
        <f t="shared" si="35"/>
        <v>0</v>
      </c>
      <c r="BJ53" s="436"/>
      <c r="BK53" s="160">
        <f>VLOOKUP($B53,Test!$A$133:$I$186,6,0)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'[2]Proj#10'!$F57</f>
        <v>0</v>
      </c>
      <c r="F54" s="388"/>
      <c r="G54" s="449">
        <f t="shared" si="17"/>
        <v>0</v>
      </c>
      <c r="H54" s="477">
        <f>'[2]Proj#10'!$G57</f>
        <v>0</v>
      </c>
      <c r="I54" s="388"/>
      <c r="J54" s="449">
        <f t="shared" si="18"/>
        <v>0</v>
      </c>
      <c r="K54" s="477">
        <f>'[2]Proj#10'!$H57</f>
        <v>0</v>
      </c>
      <c r="L54" s="388"/>
      <c r="M54" s="445">
        <f t="shared" si="19"/>
        <v>0</v>
      </c>
      <c r="N54" s="406">
        <f t="shared" si="37"/>
        <v>0</v>
      </c>
      <c r="O54" s="162">
        <f t="shared" si="37"/>
        <v>0</v>
      </c>
      <c r="P54" s="405">
        <f t="shared" si="20"/>
        <v>0</v>
      </c>
      <c r="Q54" s="169">
        <f>'[2]Proj#10'!$I57</f>
        <v>0</v>
      </c>
      <c r="R54" s="388"/>
      <c r="S54" s="449">
        <f t="shared" si="21"/>
        <v>0</v>
      </c>
      <c r="T54" s="162">
        <f>'[2]Proj#10'!$J57</f>
        <v>0</v>
      </c>
      <c r="U54" s="388"/>
      <c r="V54" s="449">
        <f t="shared" si="22"/>
        <v>0</v>
      </c>
      <c r="W54" s="162">
        <f>'[2]Proj#10'!$K57</f>
        <v>0</v>
      </c>
      <c r="X54" s="388"/>
      <c r="Y54" s="445">
        <f t="shared" si="23"/>
        <v>0</v>
      </c>
      <c r="Z54" s="169">
        <f t="shared" si="38"/>
        <v>0</v>
      </c>
      <c r="AA54" s="162">
        <f t="shared" si="38"/>
        <v>0</v>
      </c>
      <c r="AB54" s="405">
        <f t="shared" si="24"/>
        <v>0</v>
      </c>
      <c r="AC54" s="407">
        <f t="shared" si="39"/>
        <v>0</v>
      </c>
      <c r="AD54" s="163">
        <f t="shared" si="39"/>
        <v>0</v>
      </c>
      <c r="AE54" s="408">
        <f t="shared" si="25"/>
        <v>0</v>
      </c>
      <c r="AF54" s="162">
        <f>'[2]Proj#10'!$L57</f>
        <v>0</v>
      </c>
      <c r="AG54" s="388"/>
      <c r="AH54" s="463">
        <f t="shared" si="26"/>
        <v>0</v>
      </c>
      <c r="AI54" s="162">
        <f>'[2]Proj#10'!$M57</f>
        <v>0</v>
      </c>
      <c r="AJ54" s="388"/>
      <c r="AK54" s="463">
        <f t="shared" si="27"/>
        <v>0</v>
      </c>
      <c r="AL54" s="162">
        <f>'[2]Proj#10'!$N57</f>
        <v>0</v>
      </c>
      <c r="AM54" s="388"/>
      <c r="AN54" s="445">
        <f t="shared" si="28"/>
        <v>0</v>
      </c>
      <c r="AO54" s="406">
        <f t="shared" si="10"/>
        <v>0</v>
      </c>
      <c r="AP54" s="162">
        <f t="shared" si="10"/>
        <v>0</v>
      </c>
      <c r="AQ54" s="405">
        <f t="shared" si="29"/>
        <v>0</v>
      </c>
      <c r="AR54" s="162">
        <f>'[2]Proj#10'!$O57</f>
        <v>0</v>
      </c>
      <c r="AS54" s="388"/>
      <c r="AT54" s="463">
        <f t="shared" si="30"/>
        <v>0</v>
      </c>
      <c r="AU54" s="162">
        <f>'[2]Proj#10'!$P57</f>
        <v>0</v>
      </c>
      <c r="AV54" s="388"/>
      <c r="AW54" s="449">
        <f t="shared" si="31"/>
        <v>0</v>
      </c>
      <c r="AX54" s="162">
        <f>'[2]Proj#10'!$Q57</f>
        <v>0</v>
      </c>
      <c r="AY54" s="388"/>
      <c r="AZ54" s="445">
        <f t="shared" si="32"/>
        <v>0</v>
      </c>
      <c r="BA54" s="497">
        <f t="shared" si="11"/>
        <v>0</v>
      </c>
      <c r="BB54" s="493">
        <f t="shared" si="12"/>
        <v>0</v>
      </c>
      <c r="BC54" s="365">
        <f t="shared" si="33"/>
        <v>0</v>
      </c>
      <c r="BD54" s="373">
        <f t="shared" si="13"/>
        <v>0</v>
      </c>
      <c r="BE54" s="374">
        <f t="shared" si="14"/>
        <v>0</v>
      </c>
      <c r="BF54" s="374">
        <f t="shared" si="34"/>
        <v>0</v>
      </c>
      <c r="BG54" s="373">
        <f t="shared" si="15"/>
        <v>0</v>
      </c>
      <c r="BH54" s="374">
        <f t="shared" si="16"/>
        <v>0</v>
      </c>
      <c r="BI54" s="374">
        <f t="shared" si="35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9">SUM(E7:E54)</f>
        <v>3260095.524765234</v>
      </c>
      <c r="F55" s="354">
        <f t="shared" si="79"/>
        <v>2671074.2699999996</v>
      </c>
      <c r="G55" s="450">
        <f t="shared" si="79"/>
        <v>589021.25476523372</v>
      </c>
      <c r="H55" s="478">
        <f t="shared" si="79"/>
        <v>2534153.4673452335</v>
      </c>
      <c r="I55" s="156">
        <f t="shared" si="79"/>
        <v>3079174.71</v>
      </c>
      <c r="J55" s="450">
        <f t="shared" si="79"/>
        <v>-545021.24265476631</v>
      </c>
      <c r="K55" s="478">
        <f t="shared" si="79"/>
        <v>2386368.5362252332</v>
      </c>
      <c r="L55" s="156">
        <f t="shared" si="79"/>
        <v>3047541.89</v>
      </c>
      <c r="M55" s="446">
        <f t="shared" si="79"/>
        <v>-661173.35377476644</v>
      </c>
      <c r="N55" s="410">
        <f t="shared" si="79"/>
        <v>8180617.5283356998</v>
      </c>
      <c r="O55" s="411">
        <f t="shared" si="79"/>
        <v>8797790.8699999992</v>
      </c>
      <c r="P55" s="412">
        <f t="shared" si="79"/>
        <v>-617173.34166429902</v>
      </c>
      <c r="Q55" s="157">
        <f t="shared" si="79"/>
        <v>3347932.9459889526</v>
      </c>
      <c r="R55" s="156">
        <f t="shared" si="79"/>
        <v>2668885.5300000003</v>
      </c>
      <c r="S55" s="451">
        <f t="shared" si="79"/>
        <v>679047.41598895239</v>
      </c>
      <c r="T55" s="156">
        <f t="shared" si="79"/>
        <v>2516472.9417789024</v>
      </c>
      <c r="U55" s="156">
        <f t="shared" si="79"/>
        <v>0</v>
      </c>
      <c r="V55" s="450">
        <f t="shared" si="79"/>
        <v>2516472.9417789024</v>
      </c>
      <c r="W55" s="156">
        <v>1699797.5997677359</v>
      </c>
      <c r="X55" s="156">
        <f t="shared" ref="X55:BI55" si="80">SUM(X7:X54)</f>
        <v>0</v>
      </c>
      <c r="Y55" s="446">
        <f t="shared" si="80"/>
        <v>2577640.1701172483</v>
      </c>
      <c r="Z55" s="413">
        <f t="shared" si="80"/>
        <v>8442046.0578851029</v>
      </c>
      <c r="AA55" s="411">
        <f t="shared" si="80"/>
        <v>2668885.5300000003</v>
      </c>
      <c r="AB55" s="412">
        <f t="shared" si="80"/>
        <v>5773160.5278851027</v>
      </c>
      <c r="AC55" s="414">
        <f t="shared" si="80"/>
        <v>16622663.586220806</v>
      </c>
      <c r="AD55" s="156">
        <f t="shared" si="80"/>
        <v>11466676.399999999</v>
      </c>
      <c r="AE55" s="409">
        <f t="shared" si="80"/>
        <v>5155987.1862208052</v>
      </c>
      <c r="AF55" s="157">
        <f t="shared" si="80"/>
        <v>3066919.5766226742</v>
      </c>
      <c r="AG55" s="156">
        <f t="shared" si="80"/>
        <v>0</v>
      </c>
      <c r="AH55" s="451">
        <f t="shared" si="80"/>
        <v>3066919.5766226742</v>
      </c>
      <c r="AI55" s="156">
        <f t="shared" si="80"/>
        <v>3073715.2628573575</v>
      </c>
      <c r="AJ55" s="156">
        <f t="shared" si="80"/>
        <v>0</v>
      </c>
      <c r="AK55" s="451">
        <f t="shared" si="80"/>
        <v>3073715.2628573575</v>
      </c>
      <c r="AL55" s="156">
        <f t="shared" si="80"/>
        <v>2862180.7278691591</v>
      </c>
      <c r="AM55" s="156">
        <f t="shared" si="80"/>
        <v>0</v>
      </c>
      <c r="AN55" s="446">
        <f t="shared" si="80"/>
        <v>2862180.7278691591</v>
      </c>
      <c r="AO55" s="410">
        <f t="shared" si="80"/>
        <v>9002815.5673491918</v>
      </c>
      <c r="AP55" s="411">
        <f t="shared" si="80"/>
        <v>0</v>
      </c>
      <c r="AQ55" s="412">
        <f t="shared" si="80"/>
        <v>9002815.5673491918</v>
      </c>
      <c r="AR55" s="478">
        <f t="shared" si="80"/>
        <v>2890017.5466588456</v>
      </c>
      <c r="AS55" s="156">
        <f t="shared" si="80"/>
        <v>0</v>
      </c>
      <c r="AT55" s="451">
        <f t="shared" si="80"/>
        <v>2890017.5466588456</v>
      </c>
      <c r="AU55" s="156">
        <f t="shared" si="80"/>
        <v>2960506.3373268456</v>
      </c>
      <c r="AV55" s="156">
        <f t="shared" si="80"/>
        <v>0</v>
      </c>
      <c r="AW55" s="450">
        <f t="shared" si="80"/>
        <v>2960506.3373268456</v>
      </c>
      <c r="AX55" s="156">
        <f t="shared" si="80"/>
        <v>3189700.0011948459</v>
      </c>
      <c r="AY55" s="354">
        <f t="shared" si="80"/>
        <v>0</v>
      </c>
      <c r="AZ55" s="446">
        <f t="shared" si="80"/>
        <v>3189700.0011948459</v>
      </c>
      <c r="BA55" s="498">
        <f t="shared" si="80"/>
        <v>9040223.8851805367</v>
      </c>
      <c r="BB55" s="494">
        <f t="shared" si="80"/>
        <v>0</v>
      </c>
      <c r="BC55" s="366">
        <f t="shared" si="80"/>
        <v>9040223.8851805367</v>
      </c>
      <c r="BD55" s="375">
        <f t="shared" si="80"/>
        <v>18043039.452529732</v>
      </c>
      <c r="BE55" s="376">
        <f t="shared" si="80"/>
        <v>0</v>
      </c>
      <c r="BF55" s="376">
        <f t="shared" si="80"/>
        <v>18043039.452529732</v>
      </c>
      <c r="BG55" s="375">
        <f t="shared" si="80"/>
        <v>34665703.038750537</v>
      </c>
      <c r="BH55" s="376">
        <f t="shared" si="80"/>
        <v>11466676.399999999</v>
      </c>
      <c r="BI55" s="376">
        <f t="shared" si="80"/>
        <v>23199026.638750531</v>
      </c>
      <c r="BJ55" s="434"/>
      <c r="BK55" s="339">
        <f>SUM(BK7:BK54)</f>
        <v>3267492.5800000005</v>
      </c>
    </row>
    <row r="56" spans="1:63" ht="29.25" customHeight="1"/>
    <row r="57" spans="1:63" ht="29.25" customHeight="1">
      <c r="F57" s="479">
        <f>ROUND(F55-Test!$F$190,2)</f>
        <v>-596418.31000000006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55:C55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zoomScale="70" zoomScaleNormal="70" workbookViewId="0">
      <pane xSplit="4" ySplit="6" topLeftCell="M50" activePane="bottomRight" state="frozen"/>
      <selection activeCell="I55" sqref="I55"/>
      <selection pane="topRight" activeCell="I55" sqref="I55"/>
      <selection pane="bottomLeft" activeCell="I55" sqref="I55"/>
      <selection pane="bottomRight" activeCell="R51" sqref="R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293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'[2]Proj#11'!$F10</f>
        <v>1200</v>
      </c>
      <c r="F7" s="161">
        <v>1200</v>
      </c>
      <c r="G7" s="448">
        <f>E7-F7</f>
        <v>0</v>
      </c>
      <c r="H7" s="476">
        <f>'[2]Proj#11'!$G10</f>
        <v>1300</v>
      </c>
      <c r="I7" s="161">
        <v>1300</v>
      </c>
      <c r="J7" s="448">
        <f>H7-I7</f>
        <v>0</v>
      </c>
      <c r="K7" s="476">
        <f>'[2]Proj#11'!$H10</f>
        <v>1300</v>
      </c>
      <c r="L7" s="161">
        <v>1300</v>
      </c>
      <c r="M7" s="444">
        <f>K7-L7</f>
        <v>0</v>
      </c>
      <c r="N7" s="404">
        <f t="shared" ref="N7:O54" si="7">+E7+H7+K7</f>
        <v>3800</v>
      </c>
      <c r="O7" s="161">
        <f t="shared" si="7"/>
        <v>3800</v>
      </c>
      <c r="P7" s="403">
        <f>N7-O7</f>
        <v>0</v>
      </c>
      <c r="Q7" s="168">
        <f>'[2]Proj#11'!$I10</f>
        <v>1300</v>
      </c>
      <c r="R7" s="161">
        <v>1300</v>
      </c>
      <c r="S7" s="448">
        <f>Q7-R7</f>
        <v>0</v>
      </c>
      <c r="T7" s="161">
        <f>'[2]Proj#11'!$J10</f>
        <v>1300</v>
      </c>
      <c r="U7" s="161"/>
      <c r="V7" s="448">
        <f>T7-U7</f>
        <v>1300</v>
      </c>
      <c r="W7" s="161">
        <f>'[2]Proj#11'!$K10</f>
        <v>1300</v>
      </c>
      <c r="X7" s="161"/>
      <c r="Y7" s="444">
        <f>W7-X7</f>
        <v>1300</v>
      </c>
      <c r="Z7" s="168">
        <f t="shared" ref="Z7:AA54" si="8">+Q7+T7+W7</f>
        <v>3900</v>
      </c>
      <c r="AA7" s="161">
        <f t="shared" si="8"/>
        <v>1300</v>
      </c>
      <c r="AB7" s="403">
        <f>Z7-AA7</f>
        <v>2600</v>
      </c>
      <c r="AC7" s="404">
        <f t="shared" ref="AC7:AD54" si="9">+E7+H7+K7+Q7+T7+W7</f>
        <v>7700</v>
      </c>
      <c r="AD7" s="161">
        <f t="shared" si="9"/>
        <v>5100</v>
      </c>
      <c r="AE7" s="403">
        <f>AC7-AD7</f>
        <v>2600</v>
      </c>
      <c r="AF7" s="161">
        <f>'[2]Proj#11'!$L10</f>
        <v>1300</v>
      </c>
      <c r="AG7" s="161"/>
      <c r="AH7" s="462">
        <f>AF7-AG7</f>
        <v>1300</v>
      </c>
      <c r="AI7" s="161">
        <f>'[2]Proj#11'!$M10</f>
        <v>1300</v>
      </c>
      <c r="AJ7" s="161"/>
      <c r="AK7" s="462">
        <f>AI7-AJ7</f>
        <v>1300</v>
      </c>
      <c r="AL7" s="161">
        <f>'[2]Proj#11'!$N10</f>
        <v>1300</v>
      </c>
      <c r="AM7" s="161"/>
      <c r="AN7" s="444">
        <f>AL7-AM7</f>
        <v>1300</v>
      </c>
      <c r="AO7" s="404">
        <f t="shared" ref="AO7:AP54" si="10">+AF7+AI7+AL7</f>
        <v>3900</v>
      </c>
      <c r="AP7" s="161">
        <f t="shared" si="10"/>
        <v>0</v>
      </c>
      <c r="AQ7" s="403">
        <f>AO7-AP7</f>
        <v>3900</v>
      </c>
      <c r="AR7" s="161">
        <f>'[2]Proj#11'!$O10</f>
        <v>1300</v>
      </c>
      <c r="AS7" s="161"/>
      <c r="AT7" s="462">
        <f>AR7-AS7</f>
        <v>1300</v>
      </c>
      <c r="AU7" s="161">
        <f>'[2]Proj#11'!$P10</f>
        <v>1300</v>
      </c>
      <c r="AV7" s="161"/>
      <c r="AW7" s="448">
        <f>AU7-AV7</f>
        <v>1300</v>
      </c>
      <c r="AX7" s="161">
        <f>'[2]Proj#11'!$Q10</f>
        <v>1300</v>
      </c>
      <c r="AY7" s="161"/>
      <c r="AZ7" s="444">
        <f>AX7-AY7</f>
        <v>1300</v>
      </c>
      <c r="BA7" s="496">
        <f t="shared" ref="BA7:BA54" si="11">+AR7+AU7+AX7</f>
        <v>3900</v>
      </c>
      <c r="BB7" s="492">
        <f t="shared" ref="BB7:BB54" si="12">+AS7+AV7+AY7</f>
        <v>0</v>
      </c>
      <c r="BC7" s="364">
        <f>BA7-BB7</f>
        <v>3900</v>
      </c>
      <c r="BD7" s="371">
        <f t="shared" ref="BD7:BD54" si="13">AF7+AI7+AL7+AR7+AU7+AX7</f>
        <v>7800</v>
      </c>
      <c r="BE7" s="372">
        <f t="shared" ref="BE7:BE54" si="14">+AG7+AJ7+AM7+AS7+AV7+AY7</f>
        <v>0</v>
      </c>
      <c r="BF7" s="372">
        <f>BD7-BE7</f>
        <v>7800</v>
      </c>
      <c r="BG7" s="371">
        <f t="shared" ref="BG7:BG54" si="15">+AC7+BD7</f>
        <v>15500</v>
      </c>
      <c r="BH7" s="372">
        <f t="shared" ref="BH7:BH54" si="16">+AD7+BE7</f>
        <v>5100</v>
      </c>
      <c r="BI7" s="372">
        <f>BG7-BH7</f>
        <v>10400</v>
      </c>
      <c r="BJ7" s="436"/>
      <c r="BK7" s="160">
        <f>VLOOKUP($B7,Test!$A$133:$I$186,7,0)</f>
        <v>1200</v>
      </c>
    </row>
    <row r="8" spans="1:63" s="149" customFormat="1" ht="30" customHeight="1">
      <c r="A8" s="40">
        <f t="shared" ref="A8:A53" si="17">A7+1</f>
        <v>2</v>
      </c>
      <c r="B8" s="197">
        <v>51202</v>
      </c>
      <c r="C8" s="198" t="s">
        <v>1</v>
      </c>
      <c r="D8" s="150" t="s">
        <v>43</v>
      </c>
      <c r="E8" s="168">
        <f>'[2]Proj#11'!$F11</f>
        <v>61981.89</v>
      </c>
      <c r="F8" s="161">
        <v>13572.15</v>
      </c>
      <c r="G8" s="448">
        <f t="shared" ref="G8:G54" si="18">E8-F8</f>
        <v>48409.74</v>
      </c>
      <c r="H8" s="476">
        <f>'[2]Proj#11'!$G11</f>
        <v>62318.020000000004</v>
      </c>
      <c r="I8" s="161">
        <v>90697.99</v>
      </c>
      <c r="J8" s="448">
        <f t="shared" ref="J8:J54" si="19">H8-I8</f>
        <v>-28379.97</v>
      </c>
      <c r="K8" s="476">
        <f>'[2]Proj#11'!$H11</f>
        <v>62316.824999999997</v>
      </c>
      <c r="L8" s="161">
        <v>47667.78</v>
      </c>
      <c r="M8" s="444">
        <f t="shared" ref="M8:M54" si="20">K8-L8</f>
        <v>14649.044999999998</v>
      </c>
      <c r="N8" s="404">
        <f t="shared" si="7"/>
        <v>186616.73499999999</v>
      </c>
      <c r="O8" s="161">
        <f t="shared" si="7"/>
        <v>151937.91999999998</v>
      </c>
      <c r="P8" s="403">
        <f t="shared" ref="P8:P54" si="21">N8-O8</f>
        <v>34678.815000000002</v>
      </c>
      <c r="Q8" s="168">
        <f>'[2]Proj#11'!$I11</f>
        <v>67769.78</v>
      </c>
      <c r="R8" s="161">
        <v>35437.629999999997</v>
      </c>
      <c r="S8" s="448">
        <f t="shared" ref="S8:S54" si="22">Q8-R8</f>
        <v>32332.15</v>
      </c>
      <c r="T8" s="161">
        <f>'[2]Proj#11'!$J11</f>
        <v>70711.64</v>
      </c>
      <c r="U8" s="161"/>
      <c r="V8" s="448">
        <f t="shared" ref="V8:V54" si="23">T8-U8</f>
        <v>70711.64</v>
      </c>
      <c r="W8" s="161">
        <f>'[2]Proj#11'!$K11</f>
        <v>71210.074999999997</v>
      </c>
      <c r="X8" s="161"/>
      <c r="Y8" s="444">
        <f t="shared" ref="Y8:Y54" si="24">W8-X8</f>
        <v>71210.074999999997</v>
      </c>
      <c r="Z8" s="168">
        <f t="shared" si="8"/>
        <v>209691.495</v>
      </c>
      <c r="AA8" s="161">
        <f t="shared" si="8"/>
        <v>35437.629999999997</v>
      </c>
      <c r="AB8" s="403">
        <f t="shared" ref="AB8:AB54" si="25">Z8-AA8</f>
        <v>174253.86499999999</v>
      </c>
      <c r="AC8" s="404">
        <f t="shared" si="9"/>
        <v>396308.23</v>
      </c>
      <c r="AD8" s="161">
        <f t="shared" si="9"/>
        <v>187375.55</v>
      </c>
      <c r="AE8" s="403">
        <f t="shared" ref="AE8:AE54" si="26">AC8-AD8</f>
        <v>208932.68</v>
      </c>
      <c r="AF8" s="161">
        <f>'[2]Proj#11'!$L11</f>
        <v>71987.509999999995</v>
      </c>
      <c r="AG8" s="161"/>
      <c r="AH8" s="462">
        <f t="shared" ref="AH8:AH54" si="27">AF8-AG8</f>
        <v>71987.509999999995</v>
      </c>
      <c r="AI8" s="161">
        <f>'[2]Proj#11'!$M11</f>
        <v>72572</v>
      </c>
      <c r="AJ8" s="161"/>
      <c r="AK8" s="462">
        <f t="shared" ref="AK8:AK54" si="28">AI8-AJ8</f>
        <v>72572</v>
      </c>
      <c r="AL8" s="161">
        <f>'[2]Proj#11'!$N11</f>
        <v>69930.875</v>
      </c>
      <c r="AM8" s="161"/>
      <c r="AN8" s="444">
        <f t="shared" ref="AN8:AN54" si="29">AL8-AM8</f>
        <v>69930.875</v>
      </c>
      <c r="AO8" s="404">
        <f t="shared" si="10"/>
        <v>214490.38500000001</v>
      </c>
      <c r="AP8" s="161">
        <f t="shared" si="10"/>
        <v>0</v>
      </c>
      <c r="AQ8" s="403">
        <f t="shared" ref="AQ8:AQ54" si="30">AO8-AP8</f>
        <v>214490.38500000001</v>
      </c>
      <c r="AR8" s="161">
        <f>'[2]Proj#11'!$O11</f>
        <v>73123.34</v>
      </c>
      <c r="AS8" s="161"/>
      <c r="AT8" s="462">
        <f t="shared" ref="AT8:AT54" si="31">AR8-AS8</f>
        <v>73123.34</v>
      </c>
      <c r="AU8" s="161">
        <f>'[2]Proj#11'!$P11</f>
        <v>80588</v>
      </c>
      <c r="AV8" s="161"/>
      <c r="AW8" s="448">
        <f t="shared" ref="AW8:AW54" si="32">AU8-AV8</f>
        <v>80588</v>
      </c>
      <c r="AX8" s="161">
        <f>'[2]Proj#11'!$Q11</f>
        <v>81336.22</v>
      </c>
      <c r="AY8" s="161"/>
      <c r="AZ8" s="444">
        <f t="shared" ref="AZ8:AZ54" si="33">AX8-AY8</f>
        <v>81336.22</v>
      </c>
      <c r="BA8" s="496">
        <f t="shared" si="11"/>
        <v>235047.56</v>
      </c>
      <c r="BB8" s="492">
        <f t="shared" si="12"/>
        <v>0</v>
      </c>
      <c r="BC8" s="364">
        <f t="shared" ref="BC8:BC54" si="34">BA8-BB8</f>
        <v>235047.56</v>
      </c>
      <c r="BD8" s="371">
        <f t="shared" si="13"/>
        <v>449537.94499999995</v>
      </c>
      <c r="BE8" s="372">
        <f t="shared" si="14"/>
        <v>0</v>
      </c>
      <c r="BF8" s="372">
        <f t="shared" ref="BF8:BF54" si="35">BD8-BE8</f>
        <v>449537.94499999995</v>
      </c>
      <c r="BG8" s="371">
        <f t="shared" si="15"/>
        <v>845846.17499999993</v>
      </c>
      <c r="BH8" s="372">
        <f t="shared" si="16"/>
        <v>187375.55</v>
      </c>
      <c r="BI8" s="372">
        <f t="shared" ref="BI8:BI54" si="36">BG8-BH8</f>
        <v>658470.625</v>
      </c>
      <c r="BJ8" s="436"/>
      <c r="BK8" s="160">
        <f>VLOOKUP($B8,Test!$A$133:$I$186,7,0)</f>
        <v>50713.65</v>
      </c>
    </row>
    <row r="9" spans="1:63" s="149" customFormat="1" ht="30" customHeight="1">
      <c r="A9" s="40">
        <f t="shared" si="17"/>
        <v>3</v>
      </c>
      <c r="B9" s="197">
        <v>51203</v>
      </c>
      <c r="C9" s="198" t="s">
        <v>2</v>
      </c>
      <c r="D9" s="150" t="s">
        <v>44</v>
      </c>
      <c r="E9" s="168">
        <f>'[2]Proj#11'!$F12</f>
        <v>30657.683000000001</v>
      </c>
      <c r="F9" s="161">
        <v>28876.61</v>
      </c>
      <c r="G9" s="448">
        <f t="shared" si="18"/>
        <v>1781.0730000000003</v>
      </c>
      <c r="H9" s="476">
        <f>'[2]Proj#11'!$G12</f>
        <v>3583.4924999999998</v>
      </c>
      <c r="I9" s="161">
        <v>5517.22</v>
      </c>
      <c r="J9" s="448">
        <f t="shared" si="19"/>
        <v>-1933.7275000000004</v>
      </c>
      <c r="K9" s="476">
        <f>'[2]Proj#11'!$H12</f>
        <v>3629.9690000000001</v>
      </c>
      <c r="L9" s="161">
        <v>3427.28</v>
      </c>
      <c r="M9" s="444">
        <f t="shared" si="20"/>
        <v>202.68899999999985</v>
      </c>
      <c r="N9" s="404">
        <f t="shared" si="7"/>
        <v>37871.144499999995</v>
      </c>
      <c r="O9" s="161">
        <f t="shared" si="7"/>
        <v>37821.11</v>
      </c>
      <c r="P9" s="403">
        <f t="shared" si="21"/>
        <v>50.034499999994296</v>
      </c>
      <c r="Q9" s="168">
        <f>'[2]Proj#11'!$I12</f>
        <v>3656.0369999999998</v>
      </c>
      <c r="R9" s="161">
        <v>4365.3900000000003</v>
      </c>
      <c r="S9" s="448">
        <f t="shared" si="22"/>
        <v>-709.35300000000052</v>
      </c>
      <c r="T9" s="161">
        <f>'[2]Proj#11'!$J12</f>
        <v>5487.6570000000002</v>
      </c>
      <c r="U9" s="161"/>
      <c r="V9" s="448">
        <f t="shared" si="23"/>
        <v>5487.6570000000002</v>
      </c>
      <c r="W9" s="161">
        <f>'[2]Proj#11'!$K12</f>
        <v>3492.5974999999999</v>
      </c>
      <c r="X9" s="161"/>
      <c r="Y9" s="444">
        <f t="shared" si="24"/>
        <v>3492.5974999999999</v>
      </c>
      <c r="Z9" s="168">
        <f t="shared" si="8"/>
        <v>12636.291499999999</v>
      </c>
      <c r="AA9" s="161">
        <f t="shared" si="8"/>
        <v>4365.3900000000003</v>
      </c>
      <c r="AB9" s="403">
        <f t="shared" si="25"/>
        <v>8270.9014999999999</v>
      </c>
      <c r="AC9" s="404">
        <f t="shared" si="9"/>
        <v>50507.435999999987</v>
      </c>
      <c r="AD9" s="161">
        <f t="shared" si="9"/>
        <v>42186.5</v>
      </c>
      <c r="AE9" s="403">
        <f t="shared" si="26"/>
        <v>8320.935999999987</v>
      </c>
      <c r="AF9" s="161">
        <f>'[2]Proj#11'!$L12</f>
        <v>5514.9255000000003</v>
      </c>
      <c r="AG9" s="161"/>
      <c r="AH9" s="462">
        <f t="shared" si="27"/>
        <v>5514.9255000000003</v>
      </c>
      <c r="AI9" s="161">
        <f>'[2]Proj#11'!$M12</f>
        <v>3766.6545000000001</v>
      </c>
      <c r="AJ9" s="161"/>
      <c r="AK9" s="462">
        <f t="shared" si="28"/>
        <v>3766.6545000000001</v>
      </c>
      <c r="AL9" s="161">
        <f>'[2]Proj#11'!$N12</f>
        <v>3681.4189999999999</v>
      </c>
      <c r="AM9" s="161"/>
      <c r="AN9" s="444">
        <f t="shared" si="29"/>
        <v>3681.4189999999999</v>
      </c>
      <c r="AO9" s="404">
        <f t="shared" si="10"/>
        <v>12962.999</v>
      </c>
      <c r="AP9" s="161">
        <f t="shared" si="10"/>
        <v>0</v>
      </c>
      <c r="AQ9" s="403">
        <f t="shared" si="30"/>
        <v>12962.999</v>
      </c>
      <c r="AR9" s="161">
        <f>'[2]Proj#11'!$O12</f>
        <v>3430</v>
      </c>
      <c r="AS9" s="161"/>
      <c r="AT9" s="462">
        <f t="shared" si="31"/>
        <v>3430</v>
      </c>
      <c r="AU9" s="161">
        <f>'[2]Proj#11'!$P12</f>
        <v>5215.6580000000004</v>
      </c>
      <c r="AV9" s="161"/>
      <c r="AW9" s="448">
        <f t="shared" si="32"/>
        <v>5215.6580000000004</v>
      </c>
      <c r="AX9" s="161">
        <f>'[2]Proj#11'!$Q12</f>
        <v>5401.5640000000003</v>
      </c>
      <c r="AY9" s="161"/>
      <c r="AZ9" s="444">
        <f t="shared" si="33"/>
        <v>5401.5640000000003</v>
      </c>
      <c r="BA9" s="496">
        <f t="shared" si="11"/>
        <v>14047.222</v>
      </c>
      <c r="BB9" s="492">
        <f t="shared" si="12"/>
        <v>0</v>
      </c>
      <c r="BC9" s="364">
        <f t="shared" si="34"/>
        <v>14047.222</v>
      </c>
      <c r="BD9" s="371">
        <f t="shared" si="13"/>
        <v>27010.220999999998</v>
      </c>
      <c r="BE9" s="372">
        <f t="shared" si="14"/>
        <v>0</v>
      </c>
      <c r="BF9" s="372">
        <f t="shared" si="35"/>
        <v>27010.220999999998</v>
      </c>
      <c r="BG9" s="371">
        <f t="shared" si="15"/>
        <v>77517.656999999977</v>
      </c>
      <c r="BH9" s="372">
        <f t="shared" si="16"/>
        <v>42186.5</v>
      </c>
      <c r="BI9" s="372">
        <f t="shared" si="36"/>
        <v>35331.156999999977</v>
      </c>
      <c r="BJ9" s="436"/>
      <c r="BK9" s="160">
        <f>VLOOKUP($B9,Test!$A$133:$I$186,7,0)</f>
        <v>7379.11</v>
      </c>
    </row>
    <row r="10" spans="1:63" s="149" customFormat="1" ht="30" customHeight="1">
      <c r="A10" s="40">
        <f t="shared" si="17"/>
        <v>4</v>
      </c>
      <c r="B10" s="197">
        <v>51299</v>
      </c>
      <c r="C10" s="198" t="s">
        <v>3</v>
      </c>
      <c r="D10" s="150" t="s">
        <v>45</v>
      </c>
      <c r="E10" s="168">
        <f>'[2]Proj#11'!$F13</f>
        <v>0</v>
      </c>
      <c r="F10" s="161">
        <v>5.76</v>
      </c>
      <c r="G10" s="448">
        <f t="shared" si="18"/>
        <v>-5.76</v>
      </c>
      <c r="H10" s="476">
        <f>'[2]Proj#11'!$G13</f>
        <v>0</v>
      </c>
      <c r="I10" s="161">
        <v>120.8</v>
      </c>
      <c r="J10" s="448">
        <f t="shared" si="19"/>
        <v>-120.8</v>
      </c>
      <c r="K10" s="476">
        <f>'[2]Proj#11'!$H13</f>
        <v>75208.2</v>
      </c>
      <c r="L10" s="161">
        <v>83743.08</v>
      </c>
      <c r="M10" s="444">
        <f t="shared" si="20"/>
        <v>-8534.8800000000047</v>
      </c>
      <c r="N10" s="404">
        <f t="shared" si="7"/>
        <v>75208.2</v>
      </c>
      <c r="O10" s="161">
        <f t="shared" si="7"/>
        <v>83869.64</v>
      </c>
      <c r="P10" s="403">
        <f t="shared" si="21"/>
        <v>-8661.4400000000023</v>
      </c>
      <c r="Q10" s="168">
        <f>'[2]Proj#11'!$I13</f>
        <v>0</v>
      </c>
      <c r="R10" s="161"/>
      <c r="S10" s="448">
        <f t="shared" si="22"/>
        <v>0</v>
      </c>
      <c r="T10" s="161">
        <f>'[2]Proj#11'!$J13</f>
        <v>0</v>
      </c>
      <c r="U10" s="161"/>
      <c r="V10" s="448">
        <f t="shared" si="23"/>
        <v>0</v>
      </c>
      <c r="W10" s="161">
        <f>'[2]Proj#11'!$K13</f>
        <v>0</v>
      </c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75208.2</v>
      </c>
      <c r="AD10" s="161">
        <f t="shared" si="9"/>
        <v>83869.64</v>
      </c>
      <c r="AE10" s="403">
        <f t="shared" si="26"/>
        <v>-8661.4400000000023</v>
      </c>
      <c r="AF10" s="161">
        <f>'[2]Proj#11'!$L13</f>
        <v>0</v>
      </c>
      <c r="AG10" s="161"/>
      <c r="AH10" s="462">
        <f t="shared" si="27"/>
        <v>0</v>
      </c>
      <c r="AI10" s="161">
        <f>'[2]Proj#11'!$M13</f>
        <v>0</v>
      </c>
      <c r="AJ10" s="161"/>
      <c r="AK10" s="462">
        <f t="shared" si="28"/>
        <v>0</v>
      </c>
      <c r="AL10" s="161">
        <f>'[2]Proj#11'!$N13</f>
        <v>0</v>
      </c>
      <c r="AM10" s="161"/>
      <c r="AN10" s="444">
        <f t="shared" si="29"/>
        <v>0</v>
      </c>
      <c r="AO10" s="404">
        <f t="shared" si="10"/>
        <v>0</v>
      </c>
      <c r="AP10" s="161">
        <f t="shared" si="10"/>
        <v>0</v>
      </c>
      <c r="AQ10" s="403">
        <f t="shared" si="30"/>
        <v>0</v>
      </c>
      <c r="AR10" s="161">
        <f>'[2]Proj#11'!$O13</f>
        <v>0</v>
      </c>
      <c r="AS10" s="161"/>
      <c r="AT10" s="462">
        <f t="shared" si="31"/>
        <v>0</v>
      </c>
      <c r="AU10" s="161">
        <f>'[2]Proj#11'!$P13</f>
        <v>0</v>
      </c>
      <c r="AV10" s="161"/>
      <c r="AW10" s="448">
        <f t="shared" si="32"/>
        <v>0</v>
      </c>
      <c r="AX10" s="161">
        <f>'[2]Proj#11'!$Q13</f>
        <v>119445.719</v>
      </c>
      <c r="AY10" s="161"/>
      <c r="AZ10" s="444">
        <f t="shared" si="33"/>
        <v>119445.719</v>
      </c>
      <c r="BA10" s="496">
        <f t="shared" si="11"/>
        <v>119445.719</v>
      </c>
      <c r="BB10" s="492">
        <f t="shared" si="12"/>
        <v>0</v>
      </c>
      <c r="BC10" s="364">
        <f t="shared" si="34"/>
        <v>119445.719</v>
      </c>
      <c r="BD10" s="371">
        <f t="shared" si="13"/>
        <v>119445.719</v>
      </c>
      <c r="BE10" s="372">
        <f t="shared" si="14"/>
        <v>0</v>
      </c>
      <c r="BF10" s="372">
        <f t="shared" si="35"/>
        <v>119445.719</v>
      </c>
      <c r="BG10" s="371">
        <f t="shared" si="15"/>
        <v>194653.91899999999</v>
      </c>
      <c r="BH10" s="372">
        <f t="shared" si="16"/>
        <v>83869.64</v>
      </c>
      <c r="BI10" s="372">
        <f t="shared" si="36"/>
        <v>110784.27899999999</v>
      </c>
      <c r="BJ10" s="436"/>
      <c r="BK10" s="160">
        <f>VLOOKUP($B10,Test!$A$133:$I$186,7,0)</f>
        <v>0</v>
      </c>
    </row>
    <row r="11" spans="1:63" s="149" customFormat="1" ht="30" customHeight="1">
      <c r="A11" s="40">
        <f t="shared" si="17"/>
        <v>5</v>
      </c>
      <c r="B11" s="197">
        <v>51301</v>
      </c>
      <c r="C11" s="198" t="s">
        <v>4</v>
      </c>
      <c r="D11" s="150" t="s">
        <v>46</v>
      </c>
      <c r="E11" s="168">
        <f>'[2]Proj#11'!$F14</f>
        <v>0</v>
      </c>
      <c r="F11" s="161"/>
      <c r="G11" s="448">
        <f t="shared" si="18"/>
        <v>0</v>
      </c>
      <c r="H11" s="476">
        <f>'[2]Proj#11'!$G14</f>
        <v>0</v>
      </c>
      <c r="I11" s="161"/>
      <c r="J11" s="448">
        <f t="shared" si="19"/>
        <v>0</v>
      </c>
      <c r="K11" s="476">
        <f>'[2]Proj#11'!$H14</f>
        <v>0</v>
      </c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8">
        <f>'[2]Proj#11'!$I14</f>
        <v>0</v>
      </c>
      <c r="R11" s="161"/>
      <c r="S11" s="448">
        <f t="shared" si="22"/>
        <v>0</v>
      </c>
      <c r="T11" s="161">
        <f>'[2]Proj#11'!$J14</f>
        <v>0</v>
      </c>
      <c r="U11" s="161"/>
      <c r="V11" s="448">
        <f t="shared" si="23"/>
        <v>0</v>
      </c>
      <c r="W11" s="161">
        <f>'[2]Proj#11'!$K14</f>
        <v>0</v>
      </c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>
        <f>'[2]Proj#11'!$L14</f>
        <v>0</v>
      </c>
      <c r="AG11" s="161"/>
      <c r="AH11" s="462">
        <f t="shared" si="27"/>
        <v>0</v>
      </c>
      <c r="AI11" s="161">
        <f>'[2]Proj#11'!$M14</f>
        <v>0</v>
      </c>
      <c r="AJ11" s="161"/>
      <c r="AK11" s="462">
        <f t="shared" si="28"/>
        <v>0</v>
      </c>
      <c r="AL11" s="161">
        <f>'[2]Proj#11'!$N14</f>
        <v>0</v>
      </c>
      <c r="AM11" s="161"/>
      <c r="AN11" s="444">
        <f t="shared" si="29"/>
        <v>0</v>
      </c>
      <c r="AO11" s="404">
        <f t="shared" si="10"/>
        <v>0</v>
      </c>
      <c r="AP11" s="161">
        <f t="shared" si="10"/>
        <v>0</v>
      </c>
      <c r="AQ11" s="403">
        <f t="shared" si="30"/>
        <v>0</v>
      </c>
      <c r="AR11" s="161">
        <f>'[2]Proj#11'!$O14</f>
        <v>0</v>
      </c>
      <c r="AS11" s="161"/>
      <c r="AT11" s="462">
        <f t="shared" si="31"/>
        <v>0</v>
      </c>
      <c r="AU11" s="161">
        <f>'[2]Proj#11'!$P14</f>
        <v>0</v>
      </c>
      <c r="AV11" s="161"/>
      <c r="AW11" s="448">
        <f t="shared" si="32"/>
        <v>0</v>
      </c>
      <c r="AX11" s="161">
        <f>'[2]Proj#11'!$Q14</f>
        <v>0</v>
      </c>
      <c r="AY11" s="161"/>
      <c r="AZ11" s="444">
        <f t="shared" si="33"/>
        <v>0</v>
      </c>
      <c r="BA11" s="496">
        <f t="shared" si="11"/>
        <v>0</v>
      </c>
      <c r="BB11" s="492">
        <f t="shared" si="12"/>
        <v>0</v>
      </c>
      <c r="BC11" s="364">
        <f t="shared" si="34"/>
        <v>0</v>
      </c>
      <c r="BD11" s="371">
        <f t="shared" si="13"/>
        <v>0</v>
      </c>
      <c r="BE11" s="372">
        <f t="shared" si="14"/>
        <v>0</v>
      </c>
      <c r="BF11" s="372">
        <f t="shared" si="35"/>
        <v>0</v>
      </c>
      <c r="BG11" s="371">
        <f t="shared" si="15"/>
        <v>0</v>
      </c>
      <c r="BH11" s="372">
        <f t="shared" si="16"/>
        <v>0</v>
      </c>
      <c r="BI11" s="372">
        <f t="shared" si="36"/>
        <v>0</v>
      </c>
      <c r="BJ11" s="436"/>
      <c r="BK11" s="160">
        <f>VLOOKUP($B11,Test!$A$133:$I$186,7,0)</f>
        <v>0</v>
      </c>
    </row>
    <row r="12" spans="1:63" s="149" customFormat="1" ht="30" customHeight="1">
      <c r="A12" s="40">
        <f t="shared" si="17"/>
        <v>6</v>
      </c>
      <c r="B12" s="197">
        <v>51302</v>
      </c>
      <c r="C12" s="198" t="s">
        <v>5</v>
      </c>
      <c r="D12" s="150" t="s">
        <v>47</v>
      </c>
      <c r="E12" s="168">
        <f>'[2]Proj#11'!$F15</f>
        <v>6460</v>
      </c>
      <c r="F12" s="161">
        <v>6460</v>
      </c>
      <c r="G12" s="448">
        <f t="shared" si="18"/>
        <v>0</v>
      </c>
      <c r="H12" s="476">
        <f>'[2]Proj#11'!$G15</f>
        <v>6042.5499999999993</v>
      </c>
      <c r="I12" s="161">
        <v>6042.55</v>
      </c>
      <c r="J12" s="448">
        <f t="shared" si="19"/>
        <v>0</v>
      </c>
      <c r="K12" s="476">
        <f>'[2]Proj#11'!$H15</f>
        <v>6460</v>
      </c>
      <c r="L12" s="161">
        <v>8884.48</v>
      </c>
      <c r="M12" s="444">
        <f t="shared" si="20"/>
        <v>-2424.4799999999996</v>
      </c>
      <c r="N12" s="404">
        <f t="shared" si="7"/>
        <v>18962.55</v>
      </c>
      <c r="O12" s="161">
        <f t="shared" si="7"/>
        <v>21387.03</v>
      </c>
      <c r="P12" s="403">
        <f t="shared" si="21"/>
        <v>-2424.4799999999996</v>
      </c>
      <c r="Q12" s="168">
        <f>'[2]Proj#11'!$I15</f>
        <v>6321</v>
      </c>
      <c r="R12" s="161">
        <v>6321</v>
      </c>
      <c r="S12" s="448">
        <f t="shared" si="22"/>
        <v>0</v>
      </c>
      <c r="T12" s="161">
        <f>'[2]Proj#11'!$J15</f>
        <v>6531.23</v>
      </c>
      <c r="U12" s="161"/>
      <c r="V12" s="448">
        <f t="shared" si="23"/>
        <v>6531.23</v>
      </c>
      <c r="W12" s="161">
        <f>'[2]Proj#11'!$K15</f>
        <v>6321</v>
      </c>
      <c r="X12" s="161"/>
      <c r="Y12" s="444">
        <f t="shared" si="24"/>
        <v>6321</v>
      </c>
      <c r="Z12" s="168">
        <f t="shared" si="8"/>
        <v>19173.23</v>
      </c>
      <c r="AA12" s="161">
        <f t="shared" si="8"/>
        <v>6321</v>
      </c>
      <c r="AB12" s="403">
        <f t="shared" si="25"/>
        <v>12852.23</v>
      </c>
      <c r="AC12" s="404">
        <f t="shared" si="9"/>
        <v>38135.78</v>
      </c>
      <c r="AD12" s="161">
        <f t="shared" si="9"/>
        <v>27708.03</v>
      </c>
      <c r="AE12" s="403">
        <f t="shared" si="26"/>
        <v>10427.75</v>
      </c>
      <c r="AF12" s="161">
        <f>'[2]Proj#11'!$L15</f>
        <v>6532</v>
      </c>
      <c r="AG12" s="161"/>
      <c r="AH12" s="462">
        <f t="shared" si="27"/>
        <v>6532</v>
      </c>
      <c r="AI12" s="161">
        <f>'[2]Proj#11'!$M15</f>
        <v>6532</v>
      </c>
      <c r="AJ12" s="161"/>
      <c r="AK12" s="462">
        <f t="shared" si="28"/>
        <v>6532</v>
      </c>
      <c r="AL12" s="161">
        <f>'[2]Proj#11'!$N15</f>
        <v>6319.9599999999991</v>
      </c>
      <c r="AM12" s="161"/>
      <c r="AN12" s="444">
        <f t="shared" si="29"/>
        <v>6319.9599999999991</v>
      </c>
      <c r="AO12" s="404">
        <f t="shared" si="10"/>
        <v>19383.96</v>
      </c>
      <c r="AP12" s="161">
        <f t="shared" si="10"/>
        <v>0</v>
      </c>
      <c r="AQ12" s="403">
        <f t="shared" si="30"/>
        <v>19383.96</v>
      </c>
      <c r="AR12" s="161">
        <f>'[2]Proj#11'!$O15</f>
        <v>6531</v>
      </c>
      <c r="AS12" s="161"/>
      <c r="AT12" s="462">
        <f t="shared" si="31"/>
        <v>6531</v>
      </c>
      <c r="AU12" s="161">
        <f>'[2]Proj#11'!$P15</f>
        <v>6321.6399999999994</v>
      </c>
      <c r="AV12" s="161"/>
      <c r="AW12" s="448">
        <f t="shared" si="32"/>
        <v>6321.6399999999994</v>
      </c>
      <c r="AX12" s="161">
        <f>'[2]Proj#11'!$Q15</f>
        <v>6531</v>
      </c>
      <c r="AY12" s="161"/>
      <c r="AZ12" s="444">
        <f t="shared" si="33"/>
        <v>6531</v>
      </c>
      <c r="BA12" s="496">
        <f t="shared" si="11"/>
        <v>19383.64</v>
      </c>
      <c r="BB12" s="492">
        <f t="shared" si="12"/>
        <v>0</v>
      </c>
      <c r="BC12" s="364">
        <f t="shared" si="34"/>
        <v>19383.64</v>
      </c>
      <c r="BD12" s="371">
        <f t="shared" si="13"/>
        <v>38767.599999999999</v>
      </c>
      <c r="BE12" s="372">
        <f t="shared" si="14"/>
        <v>0</v>
      </c>
      <c r="BF12" s="372">
        <f t="shared" si="35"/>
        <v>38767.599999999999</v>
      </c>
      <c r="BG12" s="371">
        <f t="shared" si="15"/>
        <v>76903.38</v>
      </c>
      <c r="BH12" s="372">
        <f t="shared" si="16"/>
        <v>27708.03</v>
      </c>
      <c r="BI12" s="372">
        <f t="shared" si="36"/>
        <v>49195.350000000006</v>
      </c>
      <c r="BJ12" s="436"/>
      <c r="BK12" s="160">
        <f>VLOOKUP($B12,Test!$A$133:$I$186,7,0)</f>
        <v>7167</v>
      </c>
    </row>
    <row r="13" spans="1:63" s="149" customFormat="1" ht="30" customHeight="1">
      <c r="A13" s="40">
        <f t="shared" si="17"/>
        <v>7</v>
      </c>
      <c r="B13" s="197">
        <v>51306</v>
      </c>
      <c r="C13" s="198" t="s">
        <v>6</v>
      </c>
      <c r="D13" s="150" t="s">
        <v>48</v>
      </c>
      <c r="E13" s="168">
        <f>'[2]Proj#11'!$F16</f>
        <v>0</v>
      </c>
      <c r="F13" s="161"/>
      <c r="G13" s="448">
        <f t="shared" si="18"/>
        <v>0</v>
      </c>
      <c r="H13" s="476">
        <f>'[2]Proj#11'!$G16</f>
        <v>0</v>
      </c>
      <c r="I13" s="161"/>
      <c r="J13" s="448">
        <f t="shared" si="19"/>
        <v>0</v>
      </c>
      <c r="K13" s="476">
        <f>'[2]Proj#11'!$H16</f>
        <v>0</v>
      </c>
      <c r="L13" s="161"/>
      <c r="M13" s="444">
        <f t="shared" si="20"/>
        <v>0</v>
      </c>
      <c r="N13" s="404">
        <f t="shared" si="7"/>
        <v>0</v>
      </c>
      <c r="O13" s="161">
        <f t="shared" si="7"/>
        <v>0</v>
      </c>
      <c r="P13" s="403">
        <f t="shared" si="21"/>
        <v>0</v>
      </c>
      <c r="Q13" s="168">
        <f>'[2]Proj#11'!$I16</f>
        <v>0</v>
      </c>
      <c r="R13" s="161"/>
      <c r="S13" s="448">
        <f t="shared" si="22"/>
        <v>0</v>
      </c>
      <c r="T13" s="161">
        <f>'[2]Proj#11'!$J16</f>
        <v>0</v>
      </c>
      <c r="U13" s="161"/>
      <c r="V13" s="448">
        <f t="shared" si="23"/>
        <v>0</v>
      </c>
      <c r="W13" s="161">
        <f>'[2]Proj#11'!$K16</f>
        <v>0</v>
      </c>
      <c r="X13" s="161"/>
      <c r="Y13" s="444">
        <f t="shared" si="24"/>
        <v>0</v>
      </c>
      <c r="Z13" s="168">
        <f t="shared" si="8"/>
        <v>0</v>
      </c>
      <c r="AA13" s="161">
        <f t="shared" si="8"/>
        <v>0</v>
      </c>
      <c r="AB13" s="403">
        <f t="shared" si="25"/>
        <v>0</v>
      </c>
      <c r="AC13" s="404">
        <f t="shared" si="9"/>
        <v>0</v>
      </c>
      <c r="AD13" s="161">
        <f t="shared" si="9"/>
        <v>0</v>
      </c>
      <c r="AE13" s="403">
        <f t="shared" si="26"/>
        <v>0</v>
      </c>
      <c r="AF13" s="161">
        <f>'[2]Proj#11'!$L16</f>
        <v>0</v>
      </c>
      <c r="AG13" s="161"/>
      <c r="AH13" s="462">
        <f t="shared" si="27"/>
        <v>0</v>
      </c>
      <c r="AI13" s="161">
        <f>'[2]Proj#11'!$M16</f>
        <v>0</v>
      </c>
      <c r="AJ13" s="161"/>
      <c r="AK13" s="462">
        <f t="shared" si="28"/>
        <v>0</v>
      </c>
      <c r="AL13" s="161">
        <f>'[2]Proj#11'!$N16</f>
        <v>0</v>
      </c>
      <c r="AM13" s="161"/>
      <c r="AN13" s="444">
        <f t="shared" si="29"/>
        <v>0</v>
      </c>
      <c r="AO13" s="404">
        <f t="shared" si="10"/>
        <v>0</v>
      </c>
      <c r="AP13" s="161">
        <f t="shared" si="10"/>
        <v>0</v>
      </c>
      <c r="AQ13" s="403">
        <f t="shared" si="30"/>
        <v>0</v>
      </c>
      <c r="AR13" s="161">
        <f>'[2]Proj#11'!$O16</f>
        <v>0</v>
      </c>
      <c r="AS13" s="161"/>
      <c r="AT13" s="462">
        <f t="shared" si="31"/>
        <v>0</v>
      </c>
      <c r="AU13" s="161">
        <f>'[2]Proj#11'!$P16</f>
        <v>0</v>
      </c>
      <c r="AV13" s="161"/>
      <c r="AW13" s="448">
        <f t="shared" si="32"/>
        <v>0</v>
      </c>
      <c r="AX13" s="161">
        <f>'[2]Proj#11'!$Q16</f>
        <v>0</v>
      </c>
      <c r="AY13" s="161"/>
      <c r="AZ13" s="444">
        <f t="shared" si="33"/>
        <v>0</v>
      </c>
      <c r="BA13" s="496">
        <f t="shared" si="11"/>
        <v>0</v>
      </c>
      <c r="BB13" s="492">
        <f t="shared" si="12"/>
        <v>0</v>
      </c>
      <c r="BC13" s="364">
        <f t="shared" si="34"/>
        <v>0</v>
      </c>
      <c r="BD13" s="371">
        <f t="shared" si="13"/>
        <v>0</v>
      </c>
      <c r="BE13" s="372">
        <f t="shared" si="14"/>
        <v>0</v>
      </c>
      <c r="BF13" s="372">
        <f t="shared" si="35"/>
        <v>0</v>
      </c>
      <c r="BG13" s="371">
        <f t="shared" si="15"/>
        <v>0</v>
      </c>
      <c r="BH13" s="372">
        <f t="shared" si="16"/>
        <v>0</v>
      </c>
      <c r="BI13" s="372">
        <f t="shared" si="36"/>
        <v>0</v>
      </c>
      <c r="BJ13" s="436"/>
      <c r="BK13" s="160">
        <f>VLOOKUP($B13,Test!$A$133:$I$186,7,0)</f>
        <v>0</v>
      </c>
    </row>
    <row r="14" spans="1:63" s="149" customFormat="1" ht="30" customHeight="1">
      <c r="A14" s="40">
        <f t="shared" si="17"/>
        <v>8</v>
      </c>
      <c r="B14" s="197">
        <v>51307</v>
      </c>
      <c r="C14" s="198" t="s">
        <v>7</v>
      </c>
      <c r="D14" s="150" t="s">
        <v>49</v>
      </c>
      <c r="E14" s="168">
        <f>'[2]Proj#11'!$F17</f>
        <v>407604.32295944443</v>
      </c>
      <c r="F14" s="161">
        <v>439648.47</v>
      </c>
      <c r="G14" s="448">
        <f t="shared" si="18"/>
        <v>-32044.147040555545</v>
      </c>
      <c r="H14" s="476">
        <f>'[2]Proj#11'!$G17</f>
        <v>353073.54695944441</v>
      </c>
      <c r="I14" s="161">
        <v>259505.04</v>
      </c>
      <c r="J14" s="448">
        <f t="shared" si="19"/>
        <v>93568.506959444407</v>
      </c>
      <c r="K14" s="476">
        <f>'[2]Proj#11'!$H17</f>
        <v>403259.64295944443</v>
      </c>
      <c r="L14" s="161">
        <v>668445.74</v>
      </c>
      <c r="M14" s="444">
        <f t="shared" si="20"/>
        <v>-265186.09704055556</v>
      </c>
      <c r="N14" s="404">
        <f t="shared" si="7"/>
        <v>1163937.5128783332</v>
      </c>
      <c r="O14" s="161">
        <f t="shared" si="7"/>
        <v>1367599.25</v>
      </c>
      <c r="P14" s="403">
        <f t="shared" si="21"/>
        <v>-203661.73712166678</v>
      </c>
      <c r="Q14" s="168">
        <f>'[2]Proj#11'!$I17</f>
        <v>469374.91525333334</v>
      </c>
      <c r="R14" s="161">
        <v>497091.69</v>
      </c>
      <c r="S14" s="448">
        <f t="shared" si="22"/>
        <v>-27716.774746666662</v>
      </c>
      <c r="T14" s="161">
        <f>'[2]Proj#11'!$J17</f>
        <v>400119.29077111109</v>
      </c>
      <c r="U14" s="161"/>
      <c r="V14" s="448">
        <f t="shared" si="23"/>
        <v>400119.29077111109</v>
      </c>
      <c r="W14" s="161">
        <f>'[2]Proj#11'!$K17</f>
        <v>533272.82947833335</v>
      </c>
      <c r="X14" s="161"/>
      <c r="Y14" s="444">
        <f t="shared" si="24"/>
        <v>533272.82947833335</v>
      </c>
      <c r="Z14" s="168">
        <f t="shared" si="8"/>
        <v>1402767.0355027779</v>
      </c>
      <c r="AA14" s="161">
        <f t="shared" si="8"/>
        <v>497091.69</v>
      </c>
      <c r="AB14" s="403">
        <f t="shared" si="25"/>
        <v>905675.34550277796</v>
      </c>
      <c r="AC14" s="404">
        <f t="shared" si="9"/>
        <v>2566704.5483811111</v>
      </c>
      <c r="AD14" s="161">
        <f t="shared" si="9"/>
        <v>1864690.94</v>
      </c>
      <c r="AE14" s="403">
        <f t="shared" si="26"/>
        <v>702013.60838111117</v>
      </c>
      <c r="AF14" s="161">
        <f>'[2]Proj#11'!$L17</f>
        <v>224717.01661722222</v>
      </c>
      <c r="AG14" s="161"/>
      <c r="AH14" s="462">
        <f t="shared" si="27"/>
        <v>224717.01661722222</v>
      </c>
      <c r="AI14" s="161">
        <f>'[2]Proj#11'!$M17</f>
        <v>167196.01047944443</v>
      </c>
      <c r="AJ14" s="161"/>
      <c r="AK14" s="462">
        <f t="shared" si="28"/>
        <v>167196.01047944443</v>
      </c>
      <c r="AL14" s="161">
        <f>'[2]Proj#11'!$N17</f>
        <v>252468.82599611112</v>
      </c>
      <c r="AM14" s="161"/>
      <c r="AN14" s="444">
        <f t="shared" si="29"/>
        <v>252468.82599611112</v>
      </c>
      <c r="AO14" s="404">
        <f t="shared" si="10"/>
        <v>644381.85309277778</v>
      </c>
      <c r="AP14" s="161">
        <f t="shared" si="10"/>
        <v>0</v>
      </c>
      <c r="AQ14" s="403">
        <f t="shared" si="30"/>
        <v>644381.85309277778</v>
      </c>
      <c r="AR14" s="161">
        <f>'[2]Proj#11'!$O17</f>
        <v>148368.6291177778</v>
      </c>
      <c r="AS14" s="161"/>
      <c r="AT14" s="462">
        <f t="shared" si="31"/>
        <v>148368.6291177778</v>
      </c>
      <c r="AU14" s="161">
        <f>'[2]Proj#11'!$P17</f>
        <v>236751.85511777777</v>
      </c>
      <c r="AV14" s="161"/>
      <c r="AW14" s="448">
        <f t="shared" si="32"/>
        <v>236751.85511777777</v>
      </c>
      <c r="AX14" s="161">
        <f>'[2]Proj#11'!$Q17</f>
        <v>164401.03911777778</v>
      </c>
      <c r="AY14" s="161"/>
      <c r="AZ14" s="444">
        <f t="shared" si="33"/>
        <v>164401.03911777778</v>
      </c>
      <c r="BA14" s="496">
        <f t="shared" si="11"/>
        <v>549521.52335333335</v>
      </c>
      <c r="BB14" s="492">
        <f t="shared" si="12"/>
        <v>0</v>
      </c>
      <c r="BC14" s="364">
        <f t="shared" si="34"/>
        <v>549521.52335333335</v>
      </c>
      <c r="BD14" s="371">
        <f t="shared" si="13"/>
        <v>1193903.3764461111</v>
      </c>
      <c r="BE14" s="372">
        <f t="shared" si="14"/>
        <v>0</v>
      </c>
      <c r="BF14" s="372">
        <f t="shared" si="35"/>
        <v>1193903.3764461111</v>
      </c>
      <c r="BG14" s="371">
        <f t="shared" si="15"/>
        <v>3760607.9248272222</v>
      </c>
      <c r="BH14" s="372">
        <f t="shared" si="16"/>
        <v>1864690.94</v>
      </c>
      <c r="BI14" s="372">
        <f t="shared" si="36"/>
        <v>1895916.9848272223</v>
      </c>
      <c r="BJ14" s="436"/>
      <c r="BK14" s="160">
        <f>VLOOKUP($B14,Test!$A$133:$I$186,7,0)</f>
        <v>671096.95</v>
      </c>
    </row>
    <row r="15" spans="1:63" s="149" customFormat="1" ht="30" customHeight="1">
      <c r="A15" s="40">
        <f t="shared" si="17"/>
        <v>9</v>
      </c>
      <c r="B15" s="197">
        <v>51308</v>
      </c>
      <c r="C15" s="198" t="s">
        <v>8</v>
      </c>
      <c r="D15" s="150" t="s">
        <v>50</v>
      </c>
      <c r="E15" s="168">
        <f>'[2]Proj#11'!$F18</f>
        <v>218574.44025117648</v>
      </c>
      <c r="F15" s="161">
        <v>229292.14</v>
      </c>
      <c r="G15" s="448">
        <f t="shared" si="18"/>
        <v>-10717.699748823536</v>
      </c>
      <c r="H15" s="476">
        <f>'[2]Proj#11'!$G18</f>
        <v>218574.44025117648</v>
      </c>
      <c r="I15" s="161">
        <v>191612.96</v>
      </c>
      <c r="J15" s="448">
        <f t="shared" si="19"/>
        <v>26961.480251176486</v>
      </c>
      <c r="K15" s="476">
        <f>'[2]Proj#11'!$H18</f>
        <v>227231.99025117647</v>
      </c>
      <c r="L15" s="161">
        <v>266119.96000000002</v>
      </c>
      <c r="M15" s="444">
        <f t="shared" si="20"/>
        <v>-38887.969748823554</v>
      </c>
      <c r="N15" s="404">
        <f t="shared" si="7"/>
        <v>664380.87075352948</v>
      </c>
      <c r="O15" s="161">
        <f t="shared" si="7"/>
        <v>687025.06</v>
      </c>
      <c r="P15" s="403">
        <f t="shared" si="21"/>
        <v>-22644.189246470574</v>
      </c>
      <c r="Q15" s="168">
        <f>'[2]Proj#11'!$I18</f>
        <v>237410.11340676338</v>
      </c>
      <c r="R15" s="161">
        <v>193192.14</v>
      </c>
      <c r="S15" s="448">
        <f t="shared" si="22"/>
        <v>44217.973406763369</v>
      </c>
      <c r="T15" s="161">
        <f>'[2]Proj#11'!$J18</f>
        <v>255001.67509905965</v>
      </c>
      <c r="U15" s="161"/>
      <c r="V15" s="448">
        <f t="shared" si="23"/>
        <v>255001.67509905965</v>
      </c>
      <c r="W15" s="161">
        <f>'[2]Proj#11'!$K18</f>
        <v>269711.23329232237</v>
      </c>
      <c r="X15" s="161"/>
      <c r="Y15" s="444">
        <f t="shared" si="24"/>
        <v>269711.23329232237</v>
      </c>
      <c r="Z15" s="168">
        <f t="shared" si="8"/>
        <v>762123.02179814538</v>
      </c>
      <c r="AA15" s="161">
        <f t="shared" si="8"/>
        <v>193192.14</v>
      </c>
      <c r="AB15" s="403">
        <f t="shared" si="25"/>
        <v>568930.88179814536</v>
      </c>
      <c r="AC15" s="404">
        <f t="shared" si="9"/>
        <v>1426503.892551675</v>
      </c>
      <c r="AD15" s="161">
        <f t="shared" si="9"/>
        <v>880217.20000000007</v>
      </c>
      <c r="AE15" s="403">
        <f t="shared" si="26"/>
        <v>546286.6925516749</v>
      </c>
      <c r="AF15" s="161">
        <f>'[2]Proj#11'!$L18</f>
        <v>290953.09675180039</v>
      </c>
      <c r="AG15" s="161"/>
      <c r="AH15" s="462">
        <f t="shared" si="27"/>
        <v>290953.09675180039</v>
      </c>
      <c r="AI15" s="161">
        <f>'[2]Proj#11'!$M18</f>
        <v>296533.82533120242</v>
      </c>
      <c r="AJ15" s="161"/>
      <c r="AK15" s="462">
        <f t="shared" si="28"/>
        <v>296533.82533120242</v>
      </c>
      <c r="AL15" s="161">
        <f>'[2]Proj#11'!$N18</f>
        <v>305668.58839360758</v>
      </c>
      <c r="AM15" s="161"/>
      <c r="AN15" s="444">
        <f t="shared" si="29"/>
        <v>305668.58839360758</v>
      </c>
      <c r="AO15" s="404">
        <f t="shared" si="10"/>
        <v>893155.51047661039</v>
      </c>
      <c r="AP15" s="161">
        <f t="shared" si="10"/>
        <v>0</v>
      </c>
      <c r="AQ15" s="403">
        <f t="shared" si="30"/>
        <v>893155.51047661039</v>
      </c>
      <c r="AR15" s="161">
        <f>'[2]Proj#11'!$O18</f>
        <v>301775.11016789911</v>
      </c>
      <c r="AS15" s="161"/>
      <c r="AT15" s="462">
        <f t="shared" si="31"/>
        <v>301775.11016789911</v>
      </c>
      <c r="AU15" s="161">
        <f>'[2]Proj#11'!$P18</f>
        <v>301775.11016789911</v>
      </c>
      <c r="AV15" s="161"/>
      <c r="AW15" s="448">
        <f t="shared" si="32"/>
        <v>301775.11016789911</v>
      </c>
      <c r="AX15" s="161">
        <f>'[2]Proj#11'!$Q18</f>
        <v>301101.23696789914</v>
      </c>
      <c r="AY15" s="161"/>
      <c r="AZ15" s="444">
        <f t="shared" si="33"/>
        <v>301101.23696789914</v>
      </c>
      <c r="BA15" s="496">
        <f t="shared" si="11"/>
        <v>904651.45730369736</v>
      </c>
      <c r="BB15" s="492">
        <f t="shared" si="12"/>
        <v>0</v>
      </c>
      <c r="BC15" s="364">
        <f t="shared" si="34"/>
        <v>904651.45730369736</v>
      </c>
      <c r="BD15" s="371">
        <f t="shared" si="13"/>
        <v>1797806.9677803079</v>
      </c>
      <c r="BE15" s="372">
        <f t="shared" si="14"/>
        <v>0</v>
      </c>
      <c r="BF15" s="372">
        <f t="shared" si="35"/>
        <v>1797806.9677803079</v>
      </c>
      <c r="BG15" s="371">
        <f t="shared" si="15"/>
        <v>3224310.8603319828</v>
      </c>
      <c r="BH15" s="372">
        <f t="shared" si="16"/>
        <v>880217.20000000007</v>
      </c>
      <c r="BI15" s="372">
        <f t="shared" si="36"/>
        <v>2344093.6603319827</v>
      </c>
      <c r="BJ15" s="436"/>
      <c r="BK15" s="160">
        <f>VLOOKUP($B15,Test!$A$133:$I$186,7,0)</f>
        <v>236643.14</v>
      </c>
    </row>
    <row r="16" spans="1:63" s="149" customFormat="1" ht="30" customHeight="1">
      <c r="A16" s="40">
        <f t="shared" si="17"/>
        <v>10</v>
      </c>
      <c r="B16" s="197">
        <v>51309</v>
      </c>
      <c r="C16" s="198" t="s">
        <v>9</v>
      </c>
      <c r="D16" s="150" t="s">
        <v>88</v>
      </c>
      <c r="E16" s="168">
        <f>'[2]Proj#11'!$F19</f>
        <v>15784</v>
      </c>
      <c r="F16" s="161">
        <v>34579.99</v>
      </c>
      <c r="G16" s="448">
        <f t="shared" si="18"/>
        <v>-18795.989999999998</v>
      </c>
      <c r="H16" s="476">
        <f>'[2]Proj#11'!$G19</f>
        <v>15784</v>
      </c>
      <c r="I16" s="161">
        <v>35183.03</v>
      </c>
      <c r="J16" s="448">
        <f t="shared" si="19"/>
        <v>-19399.03</v>
      </c>
      <c r="K16" s="476">
        <f>'[2]Proj#11'!$H19</f>
        <v>15784</v>
      </c>
      <c r="L16" s="161">
        <v>36855.26</v>
      </c>
      <c r="M16" s="444">
        <f t="shared" si="20"/>
        <v>-21071.260000000002</v>
      </c>
      <c r="N16" s="404">
        <f t="shared" si="7"/>
        <v>47352</v>
      </c>
      <c r="O16" s="161">
        <f t="shared" si="7"/>
        <v>106618.28</v>
      </c>
      <c r="P16" s="403">
        <f t="shared" si="21"/>
        <v>-59266.28</v>
      </c>
      <c r="Q16" s="168">
        <f>'[2]Proj#11'!$I19</f>
        <v>16777</v>
      </c>
      <c r="R16" s="161">
        <v>33343.65</v>
      </c>
      <c r="S16" s="448">
        <f t="shared" si="22"/>
        <v>-16566.650000000001</v>
      </c>
      <c r="T16" s="161">
        <f>'[2]Proj#11'!$J19</f>
        <v>17744</v>
      </c>
      <c r="U16" s="161"/>
      <c r="V16" s="448">
        <f t="shared" si="23"/>
        <v>17744</v>
      </c>
      <c r="W16" s="161">
        <f>'[2]Proj#11'!$K19</f>
        <v>18376</v>
      </c>
      <c r="X16" s="161"/>
      <c r="Y16" s="444">
        <f t="shared" si="24"/>
        <v>18376</v>
      </c>
      <c r="Z16" s="168">
        <f t="shared" si="8"/>
        <v>52897</v>
      </c>
      <c r="AA16" s="161">
        <f t="shared" si="8"/>
        <v>33343.65</v>
      </c>
      <c r="AB16" s="403">
        <f t="shared" si="25"/>
        <v>19553.349999999999</v>
      </c>
      <c r="AC16" s="404">
        <f t="shared" si="9"/>
        <v>100249</v>
      </c>
      <c r="AD16" s="161">
        <f t="shared" si="9"/>
        <v>139961.93</v>
      </c>
      <c r="AE16" s="403">
        <f t="shared" si="26"/>
        <v>-39712.929999999993</v>
      </c>
      <c r="AF16" s="161">
        <f>'[2]Proj#11'!$L19</f>
        <v>21742</v>
      </c>
      <c r="AG16" s="161"/>
      <c r="AH16" s="462">
        <f t="shared" si="27"/>
        <v>21742</v>
      </c>
      <c r="AI16" s="161">
        <f>'[2]Proj#11'!$M19</f>
        <v>22374</v>
      </c>
      <c r="AJ16" s="161"/>
      <c r="AK16" s="462">
        <f t="shared" si="28"/>
        <v>22374</v>
      </c>
      <c r="AL16" s="161">
        <f>'[2]Proj#11'!$N19</f>
        <v>22851</v>
      </c>
      <c r="AM16" s="161"/>
      <c r="AN16" s="444">
        <f t="shared" si="29"/>
        <v>22851</v>
      </c>
      <c r="AO16" s="404">
        <f t="shared" si="10"/>
        <v>66967</v>
      </c>
      <c r="AP16" s="161">
        <f t="shared" si="10"/>
        <v>0</v>
      </c>
      <c r="AQ16" s="403">
        <f t="shared" si="30"/>
        <v>66967</v>
      </c>
      <c r="AR16" s="161">
        <f>'[2]Proj#11'!$O19</f>
        <v>23135</v>
      </c>
      <c r="AS16" s="161"/>
      <c r="AT16" s="462">
        <f t="shared" si="31"/>
        <v>23135</v>
      </c>
      <c r="AU16" s="161">
        <f>'[2]Proj#11'!$P19</f>
        <v>23135</v>
      </c>
      <c r="AV16" s="161"/>
      <c r="AW16" s="448">
        <f t="shared" si="32"/>
        <v>23135</v>
      </c>
      <c r="AX16" s="161">
        <f>'[2]Proj#11'!$Q19</f>
        <v>23135</v>
      </c>
      <c r="AY16" s="161"/>
      <c r="AZ16" s="444">
        <f t="shared" si="33"/>
        <v>23135</v>
      </c>
      <c r="BA16" s="496">
        <f t="shared" si="11"/>
        <v>69405</v>
      </c>
      <c r="BB16" s="492">
        <f t="shared" si="12"/>
        <v>0</v>
      </c>
      <c r="BC16" s="364">
        <f t="shared" si="34"/>
        <v>69405</v>
      </c>
      <c r="BD16" s="371">
        <f t="shared" si="13"/>
        <v>136372</v>
      </c>
      <c r="BE16" s="372">
        <f t="shared" si="14"/>
        <v>0</v>
      </c>
      <c r="BF16" s="372">
        <f t="shared" si="35"/>
        <v>136372</v>
      </c>
      <c r="BG16" s="371">
        <f t="shared" si="15"/>
        <v>236621</v>
      </c>
      <c r="BH16" s="372">
        <f t="shared" si="16"/>
        <v>139961.93</v>
      </c>
      <c r="BI16" s="372">
        <f t="shared" si="36"/>
        <v>96659.07</v>
      </c>
      <c r="BJ16" s="436"/>
      <c r="BK16" s="160">
        <f>VLOOKUP($B16,Test!$A$133:$I$186,7,0)</f>
        <v>40349.65</v>
      </c>
    </row>
    <row r="17" spans="1:63" s="149" customFormat="1" ht="30" customHeight="1">
      <c r="A17" s="40">
        <f t="shared" si="17"/>
        <v>11</v>
      </c>
      <c r="B17" s="197">
        <v>51310</v>
      </c>
      <c r="C17" s="198" t="s">
        <v>10</v>
      </c>
      <c r="D17" s="150" t="s">
        <v>89</v>
      </c>
      <c r="E17" s="168">
        <f>'[2]Proj#11'!$F20</f>
        <v>0</v>
      </c>
      <c r="F17" s="161"/>
      <c r="G17" s="448">
        <f t="shared" si="18"/>
        <v>0</v>
      </c>
      <c r="H17" s="476">
        <f>'[2]Proj#11'!$G20</f>
        <v>0</v>
      </c>
      <c r="I17" s="161"/>
      <c r="J17" s="448">
        <f t="shared" si="19"/>
        <v>0</v>
      </c>
      <c r="K17" s="476">
        <f>'[2]Proj#11'!$H20</f>
        <v>0</v>
      </c>
      <c r="L17" s="161"/>
      <c r="M17" s="444">
        <f t="shared" si="20"/>
        <v>0</v>
      </c>
      <c r="N17" s="404">
        <f t="shared" si="7"/>
        <v>0</v>
      </c>
      <c r="O17" s="161">
        <f t="shared" si="7"/>
        <v>0</v>
      </c>
      <c r="P17" s="403">
        <f t="shared" si="21"/>
        <v>0</v>
      </c>
      <c r="Q17" s="168">
        <f>'[2]Proj#11'!$I20</f>
        <v>0</v>
      </c>
      <c r="R17" s="161"/>
      <c r="S17" s="448">
        <f t="shared" si="22"/>
        <v>0</v>
      </c>
      <c r="T17" s="161">
        <f>'[2]Proj#11'!$J20</f>
        <v>0</v>
      </c>
      <c r="U17" s="161"/>
      <c r="V17" s="448">
        <f t="shared" si="23"/>
        <v>0</v>
      </c>
      <c r="W17" s="161">
        <f>'[2]Proj#11'!$K20</f>
        <v>0</v>
      </c>
      <c r="X17" s="161"/>
      <c r="Y17" s="444">
        <f t="shared" si="24"/>
        <v>0</v>
      </c>
      <c r="Z17" s="168">
        <f t="shared" si="8"/>
        <v>0</v>
      </c>
      <c r="AA17" s="161">
        <f t="shared" si="8"/>
        <v>0</v>
      </c>
      <c r="AB17" s="403">
        <f t="shared" si="25"/>
        <v>0</v>
      </c>
      <c r="AC17" s="404">
        <f t="shared" si="9"/>
        <v>0</v>
      </c>
      <c r="AD17" s="161">
        <f t="shared" si="9"/>
        <v>0</v>
      </c>
      <c r="AE17" s="403">
        <f t="shared" si="26"/>
        <v>0</v>
      </c>
      <c r="AF17" s="161">
        <f>'[2]Proj#11'!$L20</f>
        <v>0</v>
      </c>
      <c r="AG17" s="161"/>
      <c r="AH17" s="462">
        <f t="shared" si="27"/>
        <v>0</v>
      </c>
      <c r="AI17" s="161">
        <f>'[2]Proj#11'!$M20</f>
        <v>0</v>
      </c>
      <c r="AJ17" s="161"/>
      <c r="AK17" s="462">
        <f t="shared" si="28"/>
        <v>0</v>
      </c>
      <c r="AL17" s="161">
        <f>'[2]Proj#11'!$N20</f>
        <v>0</v>
      </c>
      <c r="AM17" s="161"/>
      <c r="AN17" s="444">
        <f t="shared" si="29"/>
        <v>0</v>
      </c>
      <c r="AO17" s="404">
        <f t="shared" si="10"/>
        <v>0</v>
      </c>
      <c r="AP17" s="161">
        <f t="shared" si="10"/>
        <v>0</v>
      </c>
      <c r="AQ17" s="403">
        <f t="shared" si="30"/>
        <v>0</v>
      </c>
      <c r="AR17" s="161">
        <f>'[2]Proj#11'!$O20</f>
        <v>0</v>
      </c>
      <c r="AS17" s="161"/>
      <c r="AT17" s="462">
        <f t="shared" si="31"/>
        <v>0</v>
      </c>
      <c r="AU17" s="161">
        <f>'[2]Proj#11'!$P20</f>
        <v>0</v>
      </c>
      <c r="AV17" s="161"/>
      <c r="AW17" s="448">
        <f t="shared" si="32"/>
        <v>0</v>
      </c>
      <c r="AX17" s="161">
        <f>'[2]Proj#11'!$Q20</f>
        <v>0</v>
      </c>
      <c r="AY17" s="161"/>
      <c r="AZ17" s="444">
        <f t="shared" si="33"/>
        <v>0</v>
      </c>
      <c r="BA17" s="496">
        <f t="shared" si="11"/>
        <v>0</v>
      </c>
      <c r="BB17" s="492">
        <f t="shared" si="12"/>
        <v>0</v>
      </c>
      <c r="BC17" s="364">
        <f t="shared" si="34"/>
        <v>0</v>
      </c>
      <c r="BD17" s="371">
        <f t="shared" si="13"/>
        <v>0</v>
      </c>
      <c r="BE17" s="372">
        <f t="shared" si="14"/>
        <v>0</v>
      </c>
      <c r="BF17" s="372">
        <f t="shared" si="35"/>
        <v>0</v>
      </c>
      <c r="BG17" s="371">
        <f t="shared" si="15"/>
        <v>0</v>
      </c>
      <c r="BH17" s="372">
        <f t="shared" si="16"/>
        <v>0</v>
      </c>
      <c r="BI17" s="372">
        <f t="shared" si="36"/>
        <v>0</v>
      </c>
      <c r="BJ17" s="436"/>
      <c r="BK17" s="160">
        <f>VLOOKUP($B17,Test!$A$133:$I$186,7,0)</f>
        <v>0</v>
      </c>
    </row>
    <row r="18" spans="1:63" s="149" customFormat="1" ht="30" customHeight="1">
      <c r="A18" s="40">
        <f t="shared" si="17"/>
        <v>12</v>
      </c>
      <c r="B18" s="197">
        <v>51311</v>
      </c>
      <c r="C18" s="198" t="s">
        <v>79</v>
      </c>
      <c r="D18" s="151" t="s">
        <v>51</v>
      </c>
      <c r="E18" s="168">
        <f>'[2]Proj#11'!$F21</f>
        <v>249251.4</v>
      </c>
      <c r="F18" s="161">
        <v>129209.54</v>
      </c>
      <c r="G18" s="448">
        <f t="shared" si="18"/>
        <v>120041.86</v>
      </c>
      <c r="H18" s="476">
        <f>'[2]Proj#11'!$G21</f>
        <v>249251.4</v>
      </c>
      <c r="I18" s="161">
        <v>178494.85</v>
      </c>
      <c r="J18" s="448">
        <f t="shared" si="19"/>
        <v>70756.549999999988</v>
      </c>
      <c r="K18" s="476">
        <f>'[2]Proj#11'!$H21</f>
        <v>249251.4</v>
      </c>
      <c r="L18" s="161">
        <v>293341.93</v>
      </c>
      <c r="M18" s="444">
        <f t="shared" si="20"/>
        <v>-44090.53</v>
      </c>
      <c r="N18" s="404">
        <f t="shared" si="7"/>
        <v>747754.2</v>
      </c>
      <c r="O18" s="161">
        <f t="shared" si="7"/>
        <v>601046.32000000007</v>
      </c>
      <c r="P18" s="403">
        <f t="shared" si="21"/>
        <v>146707.87999999989</v>
      </c>
      <c r="Q18" s="168">
        <f>'[2]Proj#11'!$I21</f>
        <v>294956.7</v>
      </c>
      <c r="R18" s="161">
        <v>224865.93</v>
      </c>
      <c r="S18" s="448">
        <f t="shared" si="22"/>
        <v>70090.770000000019</v>
      </c>
      <c r="T18" s="161">
        <f>'[2]Proj#11'!$J21</f>
        <v>313424.09999999998</v>
      </c>
      <c r="U18" s="161"/>
      <c r="V18" s="448">
        <f t="shared" si="23"/>
        <v>313424.09999999998</v>
      </c>
      <c r="W18" s="161">
        <f>'[2]Proj#11'!$K21</f>
        <v>325607.7</v>
      </c>
      <c r="X18" s="161"/>
      <c r="Y18" s="444">
        <f t="shared" si="24"/>
        <v>325607.7</v>
      </c>
      <c r="Z18" s="168">
        <f t="shared" si="8"/>
        <v>933988.5</v>
      </c>
      <c r="AA18" s="161">
        <f t="shared" si="8"/>
        <v>224865.93</v>
      </c>
      <c r="AB18" s="403">
        <f t="shared" si="25"/>
        <v>709122.57000000007</v>
      </c>
      <c r="AC18" s="404">
        <f t="shared" si="9"/>
        <v>1681742.7</v>
      </c>
      <c r="AD18" s="161">
        <f t="shared" si="9"/>
        <v>825912.25</v>
      </c>
      <c r="AE18" s="403">
        <f t="shared" si="26"/>
        <v>855830.45</v>
      </c>
      <c r="AF18" s="161">
        <f>'[2]Proj#11'!$L21</f>
        <v>375385.2</v>
      </c>
      <c r="AG18" s="161"/>
      <c r="AH18" s="462">
        <f t="shared" si="27"/>
        <v>375385.2</v>
      </c>
      <c r="AI18" s="161">
        <f>'[2]Proj#11'!$M21</f>
        <v>387171.6</v>
      </c>
      <c r="AJ18" s="161"/>
      <c r="AK18" s="462">
        <f t="shared" si="28"/>
        <v>387171.6</v>
      </c>
      <c r="AL18" s="161">
        <f>'[2]Proj#11'!$N21</f>
        <v>396378.9</v>
      </c>
      <c r="AM18" s="161"/>
      <c r="AN18" s="444">
        <f t="shared" si="29"/>
        <v>396378.9</v>
      </c>
      <c r="AO18" s="404">
        <f t="shared" si="10"/>
        <v>1158935.7000000002</v>
      </c>
      <c r="AP18" s="161">
        <f t="shared" si="10"/>
        <v>0</v>
      </c>
      <c r="AQ18" s="403">
        <f t="shared" si="30"/>
        <v>1158935.7000000002</v>
      </c>
      <c r="AR18" s="161">
        <f>'[2]Proj#11'!$O21</f>
        <v>422153.4</v>
      </c>
      <c r="AS18" s="161"/>
      <c r="AT18" s="462">
        <f t="shared" si="31"/>
        <v>422153.4</v>
      </c>
      <c r="AU18" s="161">
        <f>'[2]Proj#11'!$P21</f>
        <v>422153.4</v>
      </c>
      <c r="AV18" s="161"/>
      <c r="AW18" s="448">
        <f t="shared" si="32"/>
        <v>422153.4</v>
      </c>
      <c r="AX18" s="161">
        <f>'[2]Proj#11'!$Q21</f>
        <v>422153.4</v>
      </c>
      <c r="AY18" s="161"/>
      <c r="AZ18" s="444">
        <f t="shared" si="33"/>
        <v>422153.4</v>
      </c>
      <c r="BA18" s="496">
        <f t="shared" si="11"/>
        <v>1266460.2000000002</v>
      </c>
      <c r="BB18" s="492">
        <f t="shared" si="12"/>
        <v>0</v>
      </c>
      <c r="BC18" s="364">
        <f t="shared" si="34"/>
        <v>1266460.2000000002</v>
      </c>
      <c r="BD18" s="371">
        <f t="shared" si="13"/>
        <v>2425395.9</v>
      </c>
      <c r="BE18" s="372">
        <f t="shared" si="14"/>
        <v>0</v>
      </c>
      <c r="BF18" s="372">
        <f t="shared" si="35"/>
        <v>2425395.9</v>
      </c>
      <c r="BG18" s="371">
        <f t="shared" si="15"/>
        <v>4107138.5999999996</v>
      </c>
      <c r="BH18" s="372">
        <f t="shared" si="16"/>
        <v>825912.25</v>
      </c>
      <c r="BI18" s="372">
        <f t="shared" si="36"/>
        <v>3281226.3499999996</v>
      </c>
      <c r="BJ18" s="436"/>
      <c r="BK18" s="160">
        <f>VLOOKUP($B18,Test!$A$133:$I$186,7,0)</f>
        <v>148986.66</v>
      </c>
    </row>
    <row r="19" spans="1:63" s="149" customFormat="1" ht="30" customHeight="1">
      <c r="A19" s="40">
        <f t="shared" si="17"/>
        <v>13</v>
      </c>
      <c r="B19" s="197">
        <v>51312</v>
      </c>
      <c r="C19" s="198" t="s">
        <v>80</v>
      </c>
      <c r="D19" s="151" t="s">
        <v>52</v>
      </c>
      <c r="E19" s="168">
        <f>'[2]Proj#11'!$F22</f>
        <v>0</v>
      </c>
      <c r="F19" s="161"/>
      <c r="G19" s="448">
        <f t="shared" si="18"/>
        <v>0</v>
      </c>
      <c r="H19" s="476">
        <f>'[2]Proj#11'!$G22</f>
        <v>0</v>
      </c>
      <c r="I19" s="161"/>
      <c r="J19" s="448">
        <f t="shared" si="19"/>
        <v>0</v>
      </c>
      <c r="K19" s="476">
        <f>'[2]Proj#11'!$H22</f>
        <v>0</v>
      </c>
      <c r="L19" s="161"/>
      <c r="M19" s="444">
        <f t="shared" si="20"/>
        <v>0</v>
      </c>
      <c r="N19" s="404">
        <f t="shared" si="7"/>
        <v>0</v>
      </c>
      <c r="O19" s="161">
        <f t="shared" si="7"/>
        <v>0</v>
      </c>
      <c r="P19" s="403">
        <f t="shared" si="21"/>
        <v>0</v>
      </c>
      <c r="Q19" s="168">
        <f>'[2]Proj#11'!$I22</f>
        <v>0</v>
      </c>
      <c r="R19" s="161"/>
      <c r="S19" s="448">
        <f t="shared" si="22"/>
        <v>0</v>
      </c>
      <c r="T19" s="161">
        <f>'[2]Proj#11'!$J22</f>
        <v>0</v>
      </c>
      <c r="U19" s="161"/>
      <c r="V19" s="448">
        <f t="shared" si="23"/>
        <v>0</v>
      </c>
      <c r="W19" s="161">
        <f>'[2]Proj#11'!$K22</f>
        <v>0</v>
      </c>
      <c r="X19" s="161"/>
      <c r="Y19" s="444">
        <f t="shared" si="24"/>
        <v>0</v>
      </c>
      <c r="Z19" s="168">
        <f t="shared" si="8"/>
        <v>0</v>
      </c>
      <c r="AA19" s="161">
        <f t="shared" si="8"/>
        <v>0</v>
      </c>
      <c r="AB19" s="403">
        <f t="shared" si="25"/>
        <v>0</v>
      </c>
      <c r="AC19" s="404">
        <f t="shared" si="9"/>
        <v>0</v>
      </c>
      <c r="AD19" s="161">
        <f t="shared" si="9"/>
        <v>0</v>
      </c>
      <c r="AE19" s="403">
        <f t="shared" si="26"/>
        <v>0</v>
      </c>
      <c r="AF19" s="161">
        <f>'[2]Proj#11'!$L22</f>
        <v>0</v>
      </c>
      <c r="AG19" s="161"/>
      <c r="AH19" s="462">
        <f t="shared" si="27"/>
        <v>0</v>
      </c>
      <c r="AI19" s="161">
        <f>'[2]Proj#11'!$M22</f>
        <v>0</v>
      </c>
      <c r="AJ19" s="161"/>
      <c r="AK19" s="462">
        <f t="shared" si="28"/>
        <v>0</v>
      </c>
      <c r="AL19" s="161">
        <f>'[2]Proj#11'!$N22</f>
        <v>0</v>
      </c>
      <c r="AM19" s="161"/>
      <c r="AN19" s="444">
        <f t="shared" si="29"/>
        <v>0</v>
      </c>
      <c r="AO19" s="404">
        <f t="shared" si="10"/>
        <v>0</v>
      </c>
      <c r="AP19" s="161">
        <f t="shared" si="10"/>
        <v>0</v>
      </c>
      <c r="AQ19" s="403">
        <f t="shared" si="30"/>
        <v>0</v>
      </c>
      <c r="AR19" s="161">
        <f>'[2]Proj#11'!$O22</f>
        <v>0</v>
      </c>
      <c r="AS19" s="161"/>
      <c r="AT19" s="462">
        <f t="shared" si="31"/>
        <v>0</v>
      </c>
      <c r="AU19" s="161">
        <f>'[2]Proj#11'!$P22</f>
        <v>0</v>
      </c>
      <c r="AV19" s="161"/>
      <c r="AW19" s="448">
        <f t="shared" si="32"/>
        <v>0</v>
      </c>
      <c r="AX19" s="161">
        <f>'[2]Proj#11'!$Q22</f>
        <v>0</v>
      </c>
      <c r="AY19" s="161"/>
      <c r="AZ19" s="444">
        <f t="shared" si="33"/>
        <v>0</v>
      </c>
      <c r="BA19" s="496">
        <f t="shared" si="11"/>
        <v>0</v>
      </c>
      <c r="BB19" s="492">
        <f t="shared" si="12"/>
        <v>0</v>
      </c>
      <c r="BC19" s="364">
        <f t="shared" si="34"/>
        <v>0</v>
      </c>
      <c r="BD19" s="371">
        <f t="shared" si="13"/>
        <v>0</v>
      </c>
      <c r="BE19" s="372">
        <f t="shared" si="14"/>
        <v>0</v>
      </c>
      <c r="BF19" s="372">
        <f t="shared" si="35"/>
        <v>0</v>
      </c>
      <c r="BG19" s="371">
        <f t="shared" si="15"/>
        <v>0</v>
      </c>
      <c r="BH19" s="372">
        <f t="shared" si="16"/>
        <v>0</v>
      </c>
      <c r="BI19" s="372">
        <f t="shared" si="36"/>
        <v>0</v>
      </c>
      <c r="BJ19" s="436"/>
      <c r="BK19" s="160">
        <f>VLOOKUP($B19,Test!$A$133:$I$186,7,0)</f>
        <v>0</v>
      </c>
    </row>
    <row r="20" spans="1:63" s="149" customFormat="1" ht="30" customHeight="1">
      <c r="A20" s="40">
        <f t="shared" si="17"/>
        <v>14</v>
      </c>
      <c r="B20" s="197">
        <v>51313</v>
      </c>
      <c r="C20" s="198" t="s">
        <v>11</v>
      </c>
      <c r="D20" s="151" t="s">
        <v>53</v>
      </c>
      <c r="E20" s="168">
        <f>'[2]Proj#11'!$F23</f>
        <v>0</v>
      </c>
      <c r="F20" s="161">
        <v>0</v>
      </c>
      <c r="G20" s="448">
        <f t="shared" si="18"/>
        <v>0</v>
      </c>
      <c r="H20" s="476">
        <f>'[2]Proj#11'!$G23</f>
        <v>0</v>
      </c>
      <c r="I20" s="161">
        <v>0</v>
      </c>
      <c r="J20" s="448">
        <f t="shared" si="19"/>
        <v>0</v>
      </c>
      <c r="K20" s="476">
        <f>'[2]Proj#11'!$H23</f>
        <v>0</v>
      </c>
      <c r="L20" s="161">
        <v>0</v>
      </c>
      <c r="M20" s="444">
        <f t="shared" si="20"/>
        <v>0</v>
      </c>
      <c r="N20" s="404">
        <f t="shared" si="7"/>
        <v>0</v>
      </c>
      <c r="O20" s="161">
        <f t="shared" si="7"/>
        <v>0</v>
      </c>
      <c r="P20" s="403">
        <f t="shared" si="21"/>
        <v>0</v>
      </c>
      <c r="Q20" s="168">
        <f>'[2]Proj#11'!$I23</f>
        <v>0</v>
      </c>
      <c r="R20" s="161">
        <v>0</v>
      </c>
      <c r="S20" s="448">
        <f t="shared" si="22"/>
        <v>0</v>
      </c>
      <c r="T20" s="161">
        <f>'[2]Proj#11'!$J23</f>
        <v>0</v>
      </c>
      <c r="U20" s="161"/>
      <c r="V20" s="448">
        <f t="shared" si="23"/>
        <v>0</v>
      </c>
      <c r="W20" s="161">
        <f>'[2]Proj#11'!$K23</f>
        <v>0</v>
      </c>
      <c r="X20" s="161"/>
      <c r="Y20" s="444">
        <f t="shared" si="24"/>
        <v>0</v>
      </c>
      <c r="Z20" s="168">
        <f t="shared" si="8"/>
        <v>0</v>
      </c>
      <c r="AA20" s="161">
        <f t="shared" si="8"/>
        <v>0</v>
      </c>
      <c r="AB20" s="403">
        <f t="shared" si="25"/>
        <v>0</v>
      </c>
      <c r="AC20" s="404">
        <f t="shared" si="9"/>
        <v>0</v>
      </c>
      <c r="AD20" s="161">
        <f t="shared" si="9"/>
        <v>0</v>
      </c>
      <c r="AE20" s="403">
        <f t="shared" si="26"/>
        <v>0</v>
      </c>
      <c r="AF20" s="161">
        <f>'[2]Proj#11'!$L23</f>
        <v>0</v>
      </c>
      <c r="AG20" s="161"/>
      <c r="AH20" s="462">
        <f t="shared" si="27"/>
        <v>0</v>
      </c>
      <c r="AI20" s="161">
        <f>'[2]Proj#11'!$M23</f>
        <v>0</v>
      </c>
      <c r="AJ20" s="161"/>
      <c r="AK20" s="462">
        <f t="shared" si="28"/>
        <v>0</v>
      </c>
      <c r="AL20" s="161">
        <f>'[2]Proj#11'!$N23</f>
        <v>0</v>
      </c>
      <c r="AM20" s="161"/>
      <c r="AN20" s="444">
        <f t="shared" si="29"/>
        <v>0</v>
      </c>
      <c r="AO20" s="404">
        <f t="shared" si="10"/>
        <v>0</v>
      </c>
      <c r="AP20" s="161">
        <f t="shared" si="10"/>
        <v>0</v>
      </c>
      <c r="AQ20" s="403">
        <f t="shared" si="30"/>
        <v>0</v>
      </c>
      <c r="AR20" s="161">
        <f>'[2]Proj#11'!$O23</f>
        <v>0</v>
      </c>
      <c r="AS20" s="161"/>
      <c r="AT20" s="462">
        <f t="shared" si="31"/>
        <v>0</v>
      </c>
      <c r="AU20" s="161">
        <f>'[2]Proj#11'!$P23</f>
        <v>0</v>
      </c>
      <c r="AV20" s="161"/>
      <c r="AW20" s="448">
        <f t="shared" si="32"/>
        <v>0</v>
      </c>
      <c r="AX20" s="161">
        <f>'[2]Proj#11'!$Q23</f>
        <v>0</v>
      </c>
      <c r="AY20" s="161"/>
      <c r="AZ20" s="444">
        <f t="shared" si="33"/>
        <v>0</v>
      </c>
      <c r="BA20" s="496">
        <f t="shared" si="11"/>
        <v>0</v>
      </c>
      <c r="BB20" s="492">
        <f t="shared" si="12"/>
        <v>0</v>
      </c>
      <c r="BC20" s="364">
        <f t="shared" si="34"/>
        <v>0</v>
      </c>
      <c r="BD20" s="371">
        <f t="shared" si="13"/>
        <v>0</v>
      </c>
      <c r="BE20" s="372">
        <f t="shared" si="14"/>
        <v>0</v>
      </c>
      <c r="BF20" s="372">
        <f t="shared" si="35"/>
        <v>0</v>
      </c>
      <c r="BG20" s="371">
        <f t="shared" si="15"/>
        <v>0</v>
      </c>
      <c r="BH20" s="372">
        <f t="shared" si="16"/>
        <v>0</v>
      </c>
      <c r="BI20" s="372">
        <f t="shared" si="36"/>
        <v>0</v>
      </c>
      <c r="BJ20" s="436"/>
      <c r="BK20" s="160">
        <f>VLOOKUP($B20,Test!$A$133:$I$186,7,0)</f>
        <v>0</v>
      </c>
    </row>
    <row r="21" spans="1:63" s="149" customFormat="1" ht="30" customHeight="1">
      <c r="A21" s="40">
        <f t="shared" si="17"/>
        <v>15</v>
      </c>
      <c r="B21" s="197">
        <v>51314</v>
      </c>
      <c r="C21" s="198" t="s">
        <v>12</v>
      </c>
      <c r="D21" s="151" t="s">
        <v>54</v>
      </c>
      <c r="E21" s="168">
        <f>'[2]Proj#11'!$F24</f>
        <v>0</v>
      </c>
      <c r="F21" s="161"/>
      <c r="G21" s="448">
        <f t="shared" si="18"/>
        <v>0</v>
      </c>
      <c r="H21" s="476">
        <f>'[2]Proj#11'!$G24</f>
        <v>0</v>
      </c>
      <c r="I21" s="161"/>
      <c r="J21" s="448">
        <f t="shared" si="19"/>
        <v>0</v>
      </c>
      <c r="K21" s="476">
        <f>'[2]Proj#11'!$H24</f>
        <v>0</v>
      </c>
      <c r="L21" s="161"/>
      <c r="M21" s="444">
        <f t="shared" si="20"/>
        <v>0</v>
      </c>
      <c r="N21" s="404">
        <f t="shared" si="7"/>
        <v>0</v>
      </c>
      <c r="O21" s="161">
        <f t="shared" si="7"/>
        <v>0</v>
      </c>
      <c r="P21" s="403">
        <f t="shared" si="21"/>
        <v>0</v>
      </c>
      <c r="Q21" s="168">
        <f>'[2]Proj#11'!$I24</f>
        <v>0</v>
      </c>
      <c r="R21" s="161"/>
      <c r="S21" s="448">
        <f t="shared" si="22"/>
        <v>0</v>
      </c>
      <c r="T21" s="161">
        <f>'[2]Proj#11'!$J24</f>
        <v>0</v>
      </c>
      <c r="U21" s="161"/>
      <c r="V21" s="448">
        <f t="shared" si="23"/>
        <v>0</v>
      </c>
      <c r="W21" s="161">
        <f>'[2]Proj#11'!$K24</f>
        <v>0</v>
      </c>
      <c r="X21" s="161"/>
      <c r="Y21" s="444">
        <f t="shared" si="24"/>
        <v>0</v>
      </c>
      <c r="Z21" s="168">
        <f t="shared" si="8"/>
        <v>0</v>
      </c>
      <c r="AA21" s="161">
        <f t="shared" si="8"/>
        <v>0</v>
      </c>
      <c r="AB21" s="403">
        <f t="shared" si="25"/>
        <v>0</v>
      </c>
      <c r="AC21" s="404">
        <f t="shared" si="9"/>
        <v>0</v>
      </c>
      <c r="AD21" s="161">
        <f t="shared" si="9"/>
        <v>0</v>
      </c>
      <c r="AE21" s="403">
        <f t="shared" si="26"/>
        <v>0</v>
      </c>
      <c r="AF21" s="161">
        <f>'[2]Proj#11'!$L24</f>
        <v>0</v>
      </c>
      <c r="AG21" s="161"/>
      <c r="AH21" s="462">
        <f t="shared" si="27"/>
        <v>0</v>
      </c>
      <c r="AI21" s="161">
        <f>'[2]Proj#11'!$M24</f>
        <v>0</v>
      </c>
      <c r="AJ21" s="161"/>
      <c r="AK21" s="462">
        <f t="shared" si="28"/>
        <v>0</v>
      </c>
      <c r="AL21" s="161">
        <f>'[2]Proj#11'!$N24</f>
        <v>0</v>
      </c>
      <c r="AM21" s="161"/>
      <c r="AN21" s="444">
        <f t="shared" si="29"/>
        <v>0</v>
      </c>
      <c r="AO21" s="404">
        <f t="shared" si="10"/>
        <v>0</v>
      </c>
      <c r="AP21" s="161">
        <f t="shared" si="10"/>
        <v>0</v>
      </c>
      <c r="AQ21" s="403">
        <f t="shared" si="30"/>
        <v>0</v>
      </c>
      <c r="AR21" s="161">
        <f>'[2]Proj#11'!$O24</f>
        <v>0</v>
      </c>
      <c r="AS21" s="161"/>
      <c r="AT21" s="462">
        <f t="shared" si="31"/>
        <v>0</v>
      </c>
      <c r="AU21" s="161">
        <f>'[2]Proj#11'!$P24</f>
        <v>0</v>
      </c>
      <c r="AV21" s="161"/>
      <c r="AW21" s="448">
        <f t="shared" si="32"/>
        <v>0</v>
      </c>
      <c r="AX21" s="161">
        <f>'[2]Proj#11'!$Q24</f>
        <v>0</v>
      </c>
      <c r="AY21" s="161"/>
      <c r="AZ21" s="444">
        <f t="shared" si="33"/>
        <v>0</v>
      </c>
      <c r="BA21" s="496">
        <f t="shared" si="11"/>
        <v>0</v>
      </c>
      <c r="BB21" s="492">
        <f t="shared" si="12"/>
        <v>0</v>
      </c>
      <c r="BC21" s="364">
        <f t="shared" si="34"/>
        <v>0</v>
      </c>
      <c r="BD21" s="371">
        <f t="shared" si="13"/>
        <v>0</v>
      </c>
      <c r="BE21" s="372">
        <f t="shared" si="14"/>
        <v>0</v>
      </c>
      <c r="BF21" s="372">
        <f t="shared" si="35"/>
        <v>0</v>
      </c>
      <c r="BG21" s="371">
        <f t="shared" si="15"/>
        <v>0</v>
      </c>
      <c r="BH21" s="372">
        <f t="shared" si="16"/>
        <v>0</v>
      </c>
      <c r="BI21" s="372">
        <f t="shared" si="36"/>
        <v>0</v>
      </c>
      <c r="BJ21" s="436"/>
      <c r="BK21" s="160">
        <f>VLOOKUP($B21,Test!$A$133:$I$186,7,0)</f>
        <v>0</v>
      </c>
    </row>
    <row r="22" spans="1:63" s="149" customFormat="1" ht="30" customHeight="1">
      <c r="A22" s="40">
        <f t="shared" si="17"/>
        <v>16</v>
      </c>
      <c r="B22" s="197">
        <v>51315</v>
      </c>
      <c r="C22" s="198" t="s">
        <v>108</v>
      </c>
      <c r="D22" s="151" t="s">
        <v>109</v>
      </c>
      <c r="E22" s="168">
        <f>'[2]Proj#11'!$F25</f>
        <v>0</v>
      </c>
      <c r="F22" s="161"/>
      <c r="G22" s="448">
        <f t="shared" si="18"/>
        <v>0</v>
      </c>
      <c r="H22" s="476">
        <f>'[2]Proj#11'!$G25</f>
        <v>0</v>
      </c>
      <c r="I22" s="161"/>
      <c r="J22" s="448">
        <f t="shared" si="19"/>
        <v>0</v>
      </c>
      <c r="K22" s="476">
        <f>'[2]Proj#11'!$H25</f>
        <v>0</v>
      </c>
      <c r="L22" s="161"/>
      <c r="M22" s="444">
        <f t="shared" si="20"/>
        <v>0</v>
      </c>
      <c r="N22" s="404">
        <f t="shared" si="7"/>
        <v>0</v>
      </c>
      <c r="O22" s="161">
        <f t="shared" si="7"/>
        <v>0</v>
      </c>
      <c r="P22" s="403">
        <f t="shared" si="21"/>
        <v>0</v>
      </c>
      <c r="Q22" s="168">
        <f>'[2]Proj#11'!$I25</f>
        <v>0</v>
      </c>
      <c r="R22" s="161"/>
      <c r="S22" s="448">
        <f t="shared" si="22"/>
        <v>0</v>
      </c>
      <c r="T22" s="161">
        <f>'[2]Proj#11'!$J25</f>
        <v>0</v>
      </c>
      <c r="U22" s="161"/>
      <c r="V22" s="448">
        <f t="shared" si="23"/>
        <v>0</v>
      </c>
      <c r="W22" s="161">
        <f>'[2]Proj#11'!$K25</f>
        <v>0</v>
      </c>
      <c r="X22" s="161"/>
      <c r="Y22" s="444">
        <f t="shared" si="24"/>
        <v>0</v>
      </c>
      <c r="Z22" s="168">
        <f t="shared" si="8"/>
        <v>0</v>
      </c>
      <c r="AA22" s="161">
        <f t="shared" si="8"/>
        <v>0</v>
      </c>
      <c r="AB22" s="403">
        <f t="shared" si="25"/>
        <v>0</v>
      </c>
      <c r="AC22" s="404">
        <f t="shared" si="9"/>
        <v>0</v>
      </c>
      <c r="AD22" s="161">
        <f t="shared" si="9"/>
        <v>0</v>
      </c>
      <c r="AE22" s="403">
        <f t="shared" si="26"/>
        <v>0</v>
      </c>
      <c r="AF22" s="161">
        <f>'[2]Proj#11'!$L25</f>
        <v>0</v>
      </c>
      <c r="AG22" s="161"/>
      <c r="AH22" s="462">
        <f t="shared" si="27"/>
        <v>0</v>
      </c>
      <c r="AI22" s="161">
        <f>'[2]Proj#11'!$M25</f>
        <v>0</v>
      </c>
      <c r="AJ22" s="161"/>
      <c r="AK22" s="462">
        <f t="shared" si="28"/>
        <v>0</v>
      </c>
      <c r="AL22" s="161">
        <f>'[2]Proj#11'!$N25</f>
        <v>0</v>
      </c>
      <c r="AM22" s="161"/>
      <c r="AN22" s="444">
        <f t="shared" si="29"/>
        <v>0</v>
      </c>
      <c r="AO22" s="404">
        <f t="shared" si="10"/>
        <v>0</v>
      </c>
      <c r="AP22" s="161">
        <f t="shared" si="10"/>
        <v>0</v>
      </c>
      <c r="AQ22" s="403">
        <f t="shared" si="30"/>
        <v>0</v>
      </c>
      <c r="AR22" s="161">
        <f>'[2]Proj#11'!$O25</f>
        <v>0</v>
      </c>
      <c r="AS22" s="161"/>
      <c r="AT22" s="462">
        <f t="shared" si="31"/>
        <v>0</v>
      </c>
      <c r="AU22" s="161">
        <f>'[2]Proj#11'!$P25</f>
        <v>0</v>
      </c>
      <c r="AV22" s="161"/>
      <c r="AW22" s="448">
        <f t="shared" si="32"/>
        <v>0</v>
      </c>
      <c r="AX22" s="161">
        <f>'[2]Proj#11'!$Q25</f>
        <v>0</v>
      </c>
      <c r="AY22" s="161"/>
      <c r="AZ22" s="444">
        <f t="shared" si="33"/>
        <v>0</v>
      </c>
      <c r="BA22" s="496">
        <f t="shared" si="11"/>
        <v>0</v>
      </c>
      <c r="BB22" s="492">
        <f t="shared" si="12"/>
        <v>0</v>
      </c>
      <c r="BC22" s="364">
        <f t="shared" si="34"/>
        <v>0</v>
      </c>
      <c r="BD22" s="371">
        <f t="shared" si="13"/>
        <v>0</v>
      </c>
      <c r="BE22" s="372">
        <f t="shared" si="14"/>
        <v>0</v>
      </c>
      <c r="BF22" s="372">
        <f t="shared" si="35"/>
        <v>0</v>
      </c>
      <c r="BG22" s="371">
        <f t="shared" si="15"/>
        <v>0</v>
      </c>
      <c r="BH22" s="372">
        <f t="shared" si="16"/>
        <v>0</v>
      </c>
      <c r="BI22" s="372">
        <f t="shared" si="36"/>
        <v>0</v>
      </c>
      <c r="BJ22" s="436"/>
      <c r="BK22" s="160">
        <f>VLOOKUP($B22,Test!$A$133:$I$186,7,0)</f>
        <v>0</v>
      </c>
    </row>
    <row r="23" spans="1:63" s="149" customFormat="1" ht="30" customHeight="1">
      <c r="A23" s="40">
        <f t="shared" si="17"/>
        <v>17</v>
      </c>
      <c r="B23" s="197">
        <v>51316</v>
      </c>
      <c r="C23" s="198" t="s">
        <v>150</v>
      </c>
      <c r="D23" s="151" t="s">
        <v>312</v>
      </c>
      <c r="E23" s="168">
        <f>'[2]Proj#11'!$F26</f>
        <v>0</v>
      </c>
      <c r="F23" s="161"/>
      <c r="G23" s="448">
        <f t="shared" si="18"/>
        <v>0</v>
      </c>
      <c r="H23" s="476">
        <f>'[2]Proj#11'!$G26</f>
        <v>0</v>
      </c>
      <c r="I23" s="161"/>
      <c r="J23" s="448">
        <f t="shared" si="19"/>
        <v>0</v>
      </c>
      <c r="K23" s="476">
        <f>'[2]Proj#11'!$H26</f>
        <v>0</v>
      </c>
      <c r="L23" s="161"/>
      <c r="M23" s="444">
        <f t="shared" si="20"/>
        <v>0</v>
      </c>
      <c r="N23" s="404">
        <f t="shared" si="7"/>
        <v>0</v>
      </c>
      <c r="O23" s="161">
        <f t="shared" si="7"/>
        <v>0</v>
      </c>
      <c r="P23" s="403">
        <f t="shared" si="21"/>
        <v>0</v>
      </c>
      <c r="Q23" s="168">
        <f>'[2]Proj#11'!$I26</f>
        <v>0</v>
      </c>
      <c r="R23" s="161"/>
      <c r="S23" s="448">
        <f t="shared" si="22"/>
        <v>0</v>
      </c>
      <c r="T23" s="161">
        <f>'[2]Proj#11'!$J26</f>
        <v>0</v>
      </c>
      <c r="U23" s="161"/>
      <c r="V23" s="448">
        <f t="shared" si="23"/>
        <v>0</v>
      </c>
      <c r="W23" s="161">
        <f>'[2]Proj#11'!$K26</f>
        <v>0</v>
      </c>
      <c r="X23" s="161"/>
      <c r="Y23" s="444">
        <f t="shared" si="24"/>
        <v>0</v>
      </c>
      <c r="Z23" s="168">
        <f t="shared" si="8"/>
        <v>0</v>
      </c>
      <c r="AA23" s="161">
        <f t="shared" si="8"/>
        <v>0</v>
      </c>
      <c r="AB23" s="403">
        <f t="shared" si="25"/>
        <v>0</v>
      </c>
      <c r="AC23" s="404">
        <f t="shared" si="9"/>
        <v>0</v>
      </c>
      <c r="AD23" s="161">
        <f t="shared" si="9"/>
        <v>0</v>
      </c>
      <c r="AE23" s="403">
        <f t="shared" si="26"/>
        <v>0</v>
      </c>
      <c r="AF23" s="161">
        <f>'[2]Proj#11'!$L26</f>
        <v>0</v>
      </c>
      <c r="AG23" s="161"/>
      <c r="AH23" s="462">
        <f t="shared" si="27"/>
        <v>0</v>
      </c>
      <c r="AI23" s="161">
        <f>'[2]Proj#11'!$M26</f>
        <v>0</v>
      </c>
      <c r="AJ23" s="161"/>
      <c r="AK23" s="462">
        <f t="shared" si="28"/>
        <v>0</v>
      </c>
      <c r="AL23" s="161">
        <f>'[2]Proj#11'!$N26</f>
        <v>0</v>
      </c>
      <c r="AM23" s="161"/>
      <c r="AN23" s="444">
        <f t="shared" si="29"/>
        <v>0</v>
      </c>
      <c r="AO23" s="404">
        <f t="shared" si="10"/>
        <v>0</v>
      </c>
      <c r="AP23" s="161">
        <f t="shared" si="10"/>
        <v>0</v>
      </c>
      <c r="AQ23" s="403">
        <f t="shared" si="30"/>
        <v>0</v>
      </c>
      <c r="AR23" s="161">
        <f>'[2]Proj#11'!$O26</f>
        <v>0</v>
      </c>
      <c r="AS23" s="161"/>
      <c r="AT23" s="462">
        <f t="shared" si="31"/>
        <v>0</v>
      </c>
      <c r="AU23" s="161">
        <f>'[2]Proj#11'!$P26</f>
        <v>0</v>
      </c>
      <c r="AV23" s="161"/>
      <c r="AW23" s="448">
        <f t="shared" si="32"/>
        <v>0</v>
      </c>
      <c r="AX23" s="161">
        <f>'[2]Proj#11'!$Q26</f>
        <v>0</v>
      </c>
      <c r="AY23" s="161"/>
      <c r="AZ23" s="444">
        <f t="shared" si="33"/>
        <v>0</v>
      </c>
      <c r="BA23" s="496">
        <f t="shared" si="11"/>
        <v>0</v>
      </c>
      <c r="BB23" s="492">
        <f t="shared" si="12"/>
        <v>0</v>
      </c>
      <c r="BC23" s="364">
        <f t="shared" si="34"/>
        <v>0</v>
      </c>
      <c r="BD23" s="371">
        <f t="shared" si="13"/>
        <v>0</v>
      </c>
      <c r="BE23" s="372">
        <f t="shared" si="14"/>
        <v>0</v>
      </c>
      <c r="BF23" s="372">
        <f t="shared" si="35"/>
        <v>0</v>
      </c>
      <c r="BG23" s="371">
        <f t="shared" si="15"/>
        <v>0</v>
      </c>
      <c r="BH23" s="372">
        <f t="shared" si="16"/>
        <v>0</v>
      </c>
      <c r="BI23" s="372">
        <f t="shared" si="36"/>
        <v>0</v>
      </c>
      <c r="BJ23" s="436"/>
      <c r="BK23" s="160">
        <f>VLOOKUP($B23,Test!$A$133:$I$186,7,0)</f>
        <v>0</v>
      </c>
    </row>
    <row r="24" spans="1:63" s="149" customFormat="1" ht="30" customHeight="1">
      <c r="A24" s="40">
        <f t="shared" si="17"/>
        <v>18</v>
      </c>
      <c r="B24" s="197">
        <v>51399</v>
      </c>
      <c r="C24" s="198" t="s">
        <v>13</v>
      </c>
      <c r="D24" s="151" t="s">
        <v>55</v>
      </c>
      <c r="E24" s="168">
        <f>'[2]Proj#11'!$F27</f>
        <v>11341.570739999999</v>
      </c>
      <c r="F24" s="161">
        <v>22810.31</v>
      </c>
      <c r="G24" s="448">
        <f t="shared" si="18"/>
        <v>-11468.739260000002</v>
      </c>
      <c r="H24" s="476">
        <f>'[2]Proj#11'!$G27</f>
        <v>10030.664875999999</v>
      </c>
      <c r="I24" s="161">
        <v>12659.01</v>
      </c>
      <c r="J24" s="448">
        <f t="shared" si="19"/>
        <v>-2628.3451240000013</v>
      </c>
      <c r="K24" s="476">
        <f>'[2]Proj#11'!$H27</f>
        <v>10010.663731999999</v>
      </c>
      <c r="L24" s="161">
        <v>11328.5</v>
      </c>
      <c r="M24" s="444">
        <f t="shared" si="20"/>
        <v>-1317.8362680000009</v>
      </c>
      <c r="N24" s="404">
        <f t="shared" si="7"/>
        <v>31382.899347999999</v>
      </c>
      <c r="O24" s="161">
        <f t="shared" si="7"/>
        <v>46797.82</v>
      </c>
      <c r="P24" s="403">
        <f t="shared" si="21"/>
        <v>-15414.920652000001</v>
      </c>
      <c r="Q24" s="168">
        <f>'[2]Proj#11'!$I27</f>
        <v>10871.864055999999</v>
      </c>
      <c r="R24" s="161">
        <v>9925.39</v>
      </c>
      <c r="S24" s="448">
        <f t="shared" si="22"/>
        <v>946.47405599999911</v>
      </c>
      <c r="T24" s="161">
        <f>'[2]Proj#11'!$J27</f>
        <v>11210.316456</v>
      </c>
      <c r="U24" s="161"/>
      <c r="V24" s="448">
        <f t="shared" si="23"/>
        <v>11210.316456</v>
      </c>
      <c r="W24" s="161">
        <f>'[2]Proj#11'!$K27</f>
        <v>11582.855019999999</v>
      </c>
      <c r="X24" s="161"/>
      <c r="Y24" s="444">
        <f t="shared" si="24"/>
        <v>11582.855019999999</v>
      </c>
      <c r="Z24" s="168">
        <f t="shared" si="8"/>
        <v>33665.035531999994</v>
      </c>
      <c r="AA24" s="161">
        <f t="shared" si="8"/>
        <v>9925.39</v>
      </c>
      <c r="AB24" s="403">
        <f t="shared" si="25"/>
        <v>23739.645531999995</v>
      </c>
      <c r="AC24" s="404">
        <f t="shared" si="9"/>
        <v>65047.934880000001</v>
      </c>
      <c r="AD24" s="161">
        <f t="shared" si="9"/>
        <v>56723.21</v>
      </c>
      <c r="AE24" s="403">
        <f t="shared" si="26"/>
        <v>8324.7248800000016</v>
      </c>
      <c r="AF24" s="161">
        <f>'[2]Proj#11'!$L27</f>
        <v>12480.234012000001</v>
      </c>
      <c r="AG24" s="161"/>
      <c r="AH24" s="462">
        <f t="shared" si="27"/>
        <v>12480.234012000001</v>
      </c>
      <c r="AI24" s="161">
        <f>'[2]Proj#11'!$M27</f>
        <v>12746.721676000001</v>
      </c>
      <c r="AJ24" s="161"/>
      <c r="AK24" s="462">
        <f t="shared" si="28"/>
        <v>12746.721676000001</v>
      </c>
      <c r="AL24" s="161">
        <f>'[2]Proj#11'!$N27</f>
        <v>12903.426012</v>
      </c>
      <c r="AM24" s="161"/>
      <c r="AN24" s="444">
        <f t="shared" si="29"/>
        <v>12903.426012</v>
      </c>
      <c r="AO24" s="404">
        <f t="shared" si="10"/>
        <v>38130.381699999998</v>
      </c>
      <c r="AP24" s="161">
        <f t="shared" si="10"/>
        <v>0</v>
      </c>
      <c r="AQ24" s="403">
        <f t="shared" si="30"/>
        <v>38130.381699999998</v>
      </c>
      <c r="AR24" s="161">
        <f>'[2]Proj#11'!$O27</f>
        <v>13063.959912000002</v>
      </c>
      <c r="AS24" s="161"/>
      <c r="AT24" s="462">
        <f t="shared" si="31"/>
        <v>13063.959912000002</v>
      </c>
      <c r="AU24" s="161">
        <f>'[2]Proj#11'!$P27</f>
        <v>13005.533776</v>
      </c>
      <c r="AV24" s="161"/>
      <c r="AW24" s="448">
        <f t="shared" si="32"/>
        <v>13005.533776</v>
      </c>
      <c r="AX24" s="161">
        <f>'[2]Proj#11'!$Q27</f>
        <v>13136.747648</v>
      </c>
      <c r="AY24" s="161"/>
      <c r="AZ24" s="444">
        <f t="shared" si="33"/>
        <v>13136.747648</v>
      </c>
      <c r="BA24" s="496">
        <f t="shared" si="11"/>
        <v>39206.241336000006</v>
      </c>
      <c r="BB24" s="492">
        <f t="shared" si="12"/>
        <v>0</v>
      </c>
      <c r="BC24" s="364">
        <f t="shared" si="34"/>
        <v>39206.241336000006</v>
      </c>
      <c r="BD24" s="371">
        <f t="shared" si="13"/>
        <v>77336.623036000005</v>
      </c>
      <c r="BE24" s="372">
        <f t="shared" si="14"/>
        <v>0</v>
      </c>
      <c r="BF24" s="372">
        <f t="shared" si="35"/>
        <v>77336.623036000005</v>
      </c>
      <c r="BG24" s="371">
        <f t="shared" si="15"/>
        <v>142384.55791600002</v>
      </c>
      <c r="BH24" s="372">
        <f t="shared" si="16"/>
        <v>56723.21</v>
      </c>
      <c r="BI24" s="372">
        <f t="shared" si="36"/>
        <v>85661.347916000028</v>
      </c>
      <c r="BJ24" s="436"/>
      <c r="BK24" s="160">
        <f>VLOOKUP($B24,Test!$A$133:$I$186,7,0)</f>
        <v>8764.7999999999993</v>
      </c>
    </row>
    <row r="25" spans="1:63" s="149" customFormat="1" ht="30" customHeight="1">
      <c r="A25" s="40">
        <f t="shared" si="17"/>
        <v>19</v>
      </c>
      <c r="B25" s="197">
        <v>51401</v>
      </c>
      <c r="C25" s="198" t="s">
        <v>14</v>
      </c>
      <c r="D25" s="151" t="s">
        <v>56</v>
      </c>
      <c r="E25" s="168">
        <f>'[2]Proj#11'!$F28</f>
        <v>0</v>
      </c>
      <c r="F25" s="161"/>
      <c r="G25" s="448">
        <f t="shared" si="18"/>
        <v>0</v>
      </c>
      <c r="H25" s="476">
        <f>'[2]Proj#11'!$G28</f>
        <v>0</v>
      </c>
      <c r="I25" s="161"/>
      <c r="J25" s="448">
        <f t="shared" si="19"/>
        <v>0</v>
      </c>
      <c r="K25" s="476">
        <f>'[2]Proj#11'!$H28</f>
        <v>0</v>
      </c>
      <c r="L25" s="161"/>
      <c r="M25" s="444">
        <f t="shared" si="20"/>
        <v>0</v>
      </c>
      <c r="N25" s="404">
        <f t="shared" si="7"/>
        <v>0</v>
      </c>
      <c r="O25" s="161">
        <f t="shared" si="7"/>
        <v>0</v>
      </c>
      <c r="P25" s="403">
        <f t="shared" si="21"/>
        <v>0</v>
      </c>
      <c r="Q25" s="168">
        <f>'[2]Proj#11'!$I28</f>
        <v>0</v>
      </c>
      <c r="R25" s="161"/>
      <c r="S25" s="448">
        <f t="shared" si="22"/>
        <v>0</v>
      </c>
      <c r="T25" s="161">
        <f>'[2]Proj#11'!$J28</f>
        <v>0</v>
      </c>
      <c r="U25" s="161"/>
      <c r="V25" s="448">
        <f t="shared" si="23"/>
        <v>0</v>
      </c>
      <c r="W25" s="161">
        <f>'[2]Proj#11'!$K28</f>
        <v>0</v>
      </c>
      <c r="X25" s="161"/>
      <c r="Y25" s="444">
        <f t="shared" si="24"/>
        <v>0</v>
      </c>
      <c r="Z25" s="168">
        <f t="shared" si="8"/>
        <v>0</v>
      </c>
      <c r="AA25" s="161">
        <f t="shared" si="8"/>
        <v>0</v>
      </c>
      <c r="AB25" s="403">
        <f t="shared" si="25"/>
        <v>0</v>
      </c>
      <c r="AC25" s="404">
        <f t="shared" si="9"/>
        <v>0</v>
      </c>
      <c r="AD25" s="161">
        <f t="shared" si="9"/>
        <v>0</v>
      </c>
      <c r="AE25" s="403">
        <f t="shared" si="26"/>
        <v>0</v>
      </c>
      <c r="AF25" s="161">
        <f>'[2]Proj#11'!$L28</f>
        <v>0</v>
      </c>
      <c r="AG25" s="161"/>
      <c r="AH25" s="462">
        <f t="shared" si="27"/>
        <v>0</v>
      </c>
      <c r="AI25" s="161">
        <f>'[2]Proj#11'!$M28</f>
        <v>0</v>
      </c>
      <c r="AJ25" s="161"/>
      <c r="AK25" s="462">
        <f t="shared" si="28"/>
        <v>0</v>
      </c>
      <c r="AL25" s="161">
        <f>'[2]Proj#11'!$N28</f>
        <v>0</v>
      </c>
      <c r="AM25" s="161"/>
      <c r="AN25" s="444">
        <f t="shared" si="29"/>
        <v>0</v>
      </c>
      <c r="AO25" s="404">
        <f t="shared" si="10"/>
        <v>0</v>
      </c>
      <c r="AP25" s="161">
        <f t="shared" si="10"/>
        <v>0</v>
      </c>
      <c r="AQ25" s="403">
        <f t="shared" si="30"/>
        <v>0</v>
      </c>
      <c r="AR25" s="161">
        <f>'[2]Proj#11'!$O28</f>
        <v>0</v>
      </c>
      <c r="AS25" s="161"/>
      <c r="AT25" s="462">
        <f t="shared" si="31"/>
        <v>0</v>
      </c>
      <c r="AU25" s="161">
        <f>'[2]Proj#11'!$P28</f>
        <v>0</v>
      </c>
      <c r="AV25" s="161"/>
      <c r="AW25" s="448">
        <f t="shared" si="32"/>
        <v>0</v>
      </c>
      <c r="AX25" s="161">
        <f>'[2]Proj#11'!$Q28</f>
        <v>0</v>
      </c>
      <c r="AY25" s="161"/>
      <c r="AZ25" s="444">
        <f t="shared" si="33"/>
        <v>0</v>
      </c>
      <c r="BA25" s="496">
        <f t="shared" si="11"/>
        <v>0</v>
      </c>
      <c r="BB25" s="492">
        <f t="shared" si="12"/>
        <v>0</v>
      </c>
      <c r="BC25" s="364">
        <f t="shared" si="34"/>
        <v>0</v>
      </c>
      <c r="BD25" s="371">
        <f t="shared" si="13"/>
        <v>0</v>
      </c>
      <c r="BE25" s="372">
        <f t="shared" si="14"/>
        <v>0</v>
      </c>
      <c r="BF25" s="372">
        <f t="shared" si="35"/>
        <v>0</v>
      </c>
      <c r="BG25" s="371">
        <f t="shared" si="15"/>
        <v>0</v>
      </c>
      <c r="BH25" s="372">
        <f t="shared" si="16"/>
        <v>0</v>
      </c>
      <c r="BI25" s="372">
        <f t="shared" si="36"/>
        <v>0</v>
      </c>
      <c r="BJ25" s="436"/>
      <c r="BK25" s="160">
        <f>VLOOKUP($B25,Test!$A$133:$I$186,7,0)</f>
        <v>0</v>
      </c>
    </row>
    <row r="26" spans="1:63" s="149" customFormat="1" ht="30" customHeight="1">
      <c r="A26" s="40">
        <f t="shared" si="17"/>
        <v>20</v>
      </c>
      <c r="B26" s="197">
        <v>51402</v>
      </c>
      <c r="C26" s="198" t="s">
        <v>15</v>
      </c>
      <c r="D26" s="151" t="s">
        <v>57</v>
      </c>
      <c r="E26" s="168">
        <f>'[2]Proj#11'!$F29</f>
        <v>0</v>
      </c>
      <c r="F26" s="161"/>
      <c r="G26" s="448">
        <f t="shared" si="18"/>
        <v>0</v>
      </c>
      <c r="H26" s="476">
        <f>'[2]Proj#11'!$G29</f>
        <v>0</v>
      </c>
      <c r="I26" s="161"/>
      <c r="J26" s="448">
        <f t="shared" si="19"/>
        <v>0</v>
      </c>
      <c r="K26" s="476">
        <f>'[2]Proj#11'!$H29</f>
        <v>0</v>
      </c>
      <c r="L26" s="161"/>
      <c r="M26" s="444">
        <f t="shared" si="20"/>
        <v>0</v>
      </c>
      <c r="N26" s="404">
        <f t="shared" si="7"/>
        <v>0</v>
      </c>
      <c r="O26" s="161">
        <f t="shared" si="7"/>
        <v>0</v>
      </c>
      <c r="P26" s="403">
        <f t="shared" si="21"/>
        <v>0</v>
      </c>
      <c r="Q26" s="168">
        <f>'[2]Proj#11'!$I29</f>
        <v>0</v>
      </c>
      <c r="R26" s="161"/>
      <c r="S26" s="448">
        <f t="shared" si="22"/>
        <v>0</v>
      </c>
      <c r="T26" s="161">
        <f>'[2]Proj#11'!$J29</f>
        <v>0</v>
      </c>
      <c r="U26" s="161"/>
      <c r="V26" s="448">
        <f t="shared" si="23"/>
        <v>0</v>
      </c>
      <c r="W26" s="161">
        <f>'[2]Proj#11'!$K29</f>
        <v>0</v>
      </c>
      <c r="X26" s="161"/>
      <c r="Y26" s="444">
        <f t="shared" si="24"/>
        <v>0</v>
      </c>
      <c r="Z26" s="168">
        <f t="shared" si="8"/>
        <v>0</v>
      </c>
      <c r="AA26" s="161">
        <f t="shared" si="8"/>
        <v>0</v>
      </c>
      <c r="AB26" s="403">
        <f t="shared" si="25"/>
        <v>0</v>
      </c>
      <c r="AC26" s="404">
        <f t="shared" si="9"/>
        <v>0</v>
      </c>
      <c r="AD26" s="161">
        <f t="shared" si="9"/>
        <v>0</v>
      </c>
      <c r="AE26" s="403">
        <f t="shared" si="26"/>
        <v>0</v>
      </c>
      <c r="AF26" s="161">
        <f>'[2]Proj#11'!$L29</f>
        <v>0</v>
      </c>
      <c r="AG26" s="161"/>
      <c r="AH26" s="462">
        <f t="shared" si="27"/>
        <v>0</v>
      </c>
      <c r="AI26" s="161">
        <f>'[2]Proj#11'!$M29</f>
        <v>0</v>
      </c>
      <c r="AJ26" s="161"/>
      <c r="AK26" s="462">
        <f t="shared" si="28"/>
        <v>0</v>
      </c>
      <c r="AL26" s="161">
        <f>'[2]Proj#11'!$N29</f>
        <v>0</v>
      </c>
      <c r="AM26" s="161"/>
      <c r="AN26" s="444">
        <f t="shared" si="29"/>
        <v>0</v>
      </c>
      <c r="AO26" s="404">
        <f t="shared" si="10"/>
        <v>0</v>
      </c>
      <c r="AP26" s="161">
        <f t="shared" si="10"/>
        <v>0</v>
      </c>
      <c r="AQ26" s="403">
        <f t="shared" si="30"/>
        <v>0</v>
      </c>
      <c r="AR26" s="161">
        <f>'[2]Proj#11'!$O29</f>
        <v>0</v>
      </c>
      <c r="AS26" s="161"/>
      <c r="AT26" s="462">
        <f t="shared" si="31"/>
        <v>0</v>
      </c>
      <c r="AU26" s="161">
        <f>'[2]Proj#11'!$P29</f>
        <v>0</v>
      </c>
      <c r="AV26" s="161"/>
      <c r="AW26" s="448">
        <f t="shared" si="32"/>
        <v>0</v>
      </c>
      <c r="AX26" s="161">
        <f>'[2]Proj#11'!$Q29</f>
        <v>0</v>
      </c>
      <c r="AY26" s="161"/>
      <c r="AZ26" s="444">
        <f t="shared" si="33"/>
        <v>0</v>
      </c>
      <c r="BA26" s="496">
        <f t="shared" si="11"/>
        <v>0</v>
      </c>
      <c r="BB26" s="492">
        <f t="shared" si="12"/>
        <v>0</v>
      </c>
      <c r="BC26" s="364">
        <f t="shared" si="34"/>
        <v>0</v>
      </c>
      <c r="BD26" s="371">
        <f t="shared" si="13"/>
        <v>0</v>
      </c>
      <c r="BE26" s="372">
        <f t="shared" si="14"/>
        <v>0</v>
      </c>
      <c r="BF26" s="372">
        <f t="shared" si="35"/>
        <v>0</v>
      </c>
      <c r="BG26" s="371">
        <f t="shared" si="15"/>
        <v>0</v>
      </c>
      <c r="BH26" s="372">
        <f t="shared" si="16"/>
        <v>0</v>
      </c>
      <c r="BI26" s="372">
        <f t="shared" si="36"/>
        <v>0</v>
      </c>
      <c r="BJ26" s="436"/>
      <c r="BK26" s="160">
        <f>VLOOKUP($B26,Test!$A$133:$I$186,7,0)</f>
        <v>0</v>
      </c>
    </row>
    <row r="27" spans="1:63" s="149" customFormat="1" ht="30" customHeight="1">
      <c r="A27" s="40">
        <f t="shared" si="17"/>
        <v>21</v>
      </c>
      <c r="B27" s="197">
        <v>51403</v>
      </c>
      <c r="C27" s="198" t="s">
        <v>16</v>
      </c>
      <c r="D27" s="151" t="s">
        <v>58</v>
      </c>
      <c r="E27" s="168">
        <f>'[2]Proj#11'!$F30</f>
        <v>0</v>
      </c>
      <c r="F27" s="161">
        <v>861.9</v>
      </c>
      <c r="G27" s="448">
        <f t="shared" si="18"/>
        <v>-861.9</v>
      </c>
      <c r="H27" s="476">
        <f>'[2]Proj#11'!$G30</f>
        <v>0</v>
      </c>
      <c r="I27" s="161">
        <v>-1013.2</v>
      </c>
      <c r="J27" s="448">
        <f t="shared" si="19"/>
        <v>1013.2</v>
      </c>
      <c r="K27" s="476">
        <f>'[2]Proj#11'!$H30</f>
        <v>0</v>
      </c>
      <c r="L27" s="161"/>
      <c r="M27" s="444">
        <f t="shared" si="20"/>
        <v>0</v>
      </c>
      <c r="N27" s="404">
        <f t="shared" si="7"/>
        <v>0</v>
      </c>
      <c r="O27" s="161">
        <f t="shared" si="7"/>
        <v>-151.30000000000007</v>
      </c>
      <c r="P27" s="403">
        <f t="shared" si="21"/>
        <v>151.30000000000007</v>
      </c>
      <c r="Q27" s="168">
        <f>'[2]Proj#11'!$I30</f>
        <v>0</v>
      </c>
      <c r="R27" s="161"/>
      <c r="S27" s="448">
        <f t="shared" si="22"/>
        <v>0</v>
      </c>
      <c r="T27" s="161">
        <f>'[2]Proj#11'!$J30</f>
        <v>0</v>
      </c>
      <c r="U27" s="161"/>
      <c r="V27" s="448">
        <f t="shared" si="23"/>
        <v>0</v>
      </c>
      <c r="W27" s="161">
        <f>'[2]Proj#11'!$K30</f>
        <v>0</v>
      </c>
      <c r="X27" s="161"/>
      <c r="Y27" s="444">
        <f t="shared" si="24"/>
        <v>0</v>
      </c>
      <c r="Z27" s="168">
        <f t="shared" si="8"/>
        <v>0</v>
      </c>
      <c r="AA27" s="161">
        <f t="shared" si="8"/>
        <v>0</v>
      </c>
      <c r="AB27" s="403">
        <f t="shared" si="25"/>
        <v>0</v>
      </c>
      <c r="AC27" s="404">
        <f t="shared" si="9"/>
        <v>0</v>
      </c>
      <c r="AD27" s="161">
        <f t="shared" si="9"/>
        <v>-151.30000000000007</v>
      </c>
      <c r="AE27" s="403">
        <f t="shared" si="26"/>
        <v>151.30000000000007</v>
      </c>
      <c r="AF27" s="161">
        <f>'[2]Proj#11'!$L30</f>
        <v>0</v>
      </c>
      <c r="AG27" s="161"/>
      <c r="AH27" s="462">
        <f t="shared" si="27"/>
        <v>0</v>
      </c>
      <c r="AI27" s="161">
        <f>'[2]Proj#11'!$M30</f>
        <v>0</v>
      </c>
      <c r="AJ27" s="161"/>
      <c r="AK27" s="462">
        <f t="shared" si="28"/>
        <v>0</v>
      </c>
      <c r="AL27" s="161">
        <f>'[2]Proj#11'!$N30</f>
        <v>0</v>
      </c>
      <c r="AM27" s="161"/>
      <c r="AN27" s="444">
        <f t="shared" si="29"/>
        <v>0</v>
      </c>
      <c r="AO27" s="404">
        <f t="shared" si="10"/>
        <v>0</v>
      </c>
      <c r="AP27" s="161">
        <f t="shared" si="10"/>
        <v>0</v>
      </c>
      <c r="AQ27" s="403">
        <f t="shared" si="30"/>
        <v>0</v>
      </c>
      <c r="AR27" s="161">
        <f>'[2]Proj#11'!$O30</f>
        <v>0</v>
      </c>
      <c r="AS27" s="161"/>
      <c r="AT27" s="462">
        <f t="shared" si="31"/>
        <v>0</v>
      </c>
      <c r="AU27" s="161">
        <f>'[2]Proj#11'!$P30</f>
        <v>0</v>
      </c>
      <c r="AV27" s="161"/>
      <c r="AW27" s="448">
        <f t="shared" si="32"/>
        <v>0</v>
      </c>
      <c r="AX27" s="161">
        <f>'[2]Proj#11'!$Q30</f>
        <v>0</v>
      </c>
      <c r="AY27" s="161"/>
      <c r="AZ27" s="444">
        <f t="shared" si="33"/>
        <v>0</v>
      </c>
      <c r="BA27" s="496">
        <f t="shared" si="11"/>
        <v>0</v>
      </c>
      <c r="BB27" s="492">
        <f t="shared" si="12"/>
        <v>0</v>
      </c>
      <c r="BC27" s="364">
        <f t="shared" si="34"/>
        <v>0</v>
      </c>
      <c r="BD27" s="371">
        <f t="shared" si="13"/>
        <v>0</v>
      </c>
      <c r="BE27" s="372">
        <f t="shared" si="14"/>
        <v>0</v>
      </c>
      <c r="BF27" s="372">
        <f t="shared" si="35"/>
        <v>0</v>
      </c>
      <c r="BG27" s="371">
        <f t="shared" si="15"/>
        <v>0</v>
      </c>
      <c r="BH27" s="372">
        <f t="shared" si="16"/>
        <v>-151.30000000000007</v>
      </c>
      <c r="BI27" s="372">
        <f t="shared" si="36"/>
        <v>151.30000000000007</v>
      </c>
      <c r="BJ27" s="436"/>
      <c r="BK27" s="160">
        <f>VLOOKUP($B27,Test!$A$133:$I$186,7,0)</f>
        <v>0</v>
      </c>
    </row>
    <row r="28" spans="1:63" s="149" customFormat="1" ht="30" customHeight="1">
      <c r="A28" s="40">
        <f t="shared" si="17"/>
        <v>22</v>
      </c>
      <c r="B28" s="197">
        <v>51404</v>
      </c>
      <c r="C28" s="198" t="s">
        <v>17</v>
      </c>
      <c r="D28" s="151" t="s">
        <v>59</v>
      </c>
      <c r="E28" s="168">
        <f>'[2]Proj#11'!$F31</f>
        <v>0</v>
      </c>
      <c r="F28" s="161"/>
      <c r="G28" s="448">
        <f t="shared" si="18"/>
        <v>0</v>
      </c>
      <c r="H28" s="476">
        <f>'[2]Proj#11'!$G31</f>
        <v>0</v>
      </c>
      <c r="I28" s="161"/>
      <c r="J28" s="448">
        <f t="shared" si="19"/>
        <v>0</v>
      </c>
      <c r="K28" s="476">
        <f>'[2]Proj#11'!$H31</f>
        <v>0</v>
      </c>
      <c r="L28" s="161"/>
      <c r="M28" s="444">
        <f t="shared" si="20"/>
        <v>0</v>
      </c>
      <c r="N28" s="404">
        <f t="shared" si="7"/>
        <v>0</v>
      </c>
      <c r="O28" s="161">
        <f t="shared" si="7"/>
        <v>0</v>
      </c>
      <c r="P28" s="403">
        <f t="shared" si="21"/>
        <v>0</v>
      </c>
      <c r="Q28" s="168">
        <f>'[2]Proj#11'!$I31</f>
        <v>0</v>
      </c>
      <c r="R28" s="161"/>
      <c r="S28" s="448">
        <f t="shared" si="22"/>
        <v>0</v>
      </c>
      <c r="T28" s="161">
        <f>'[2]Proj#11'!$J31</f>
        <v>0</v>
      </c>
      <c r="U28" s="161"/>
      <c r="V28" s="448">
        <f t="shared" si="23"/>
        <v>0</v>
      </c>
      <c r="W28" s="161">
        <f>'[2]Proj#11'!$K31</f>
        <v>0</v>
      </c>
      <c r="X28" s="161"/>
      <c r="Y28" s="444">
        <f t="shared" si="24"/>
        <v>0</v>
      </c>
      <c r="Z28" s="168">
        <f t="shared" si="8"/>
        <v>0</v>
      </c>
      <c r="AA28" s="161">
        <f t="shared" si="8"/>
        <v>0</v>
      </c>
      <c r="AB28" s="403">
        <f t="shared" si="25"/>
        <v>0</v>
      </c>
      <c r="AC28" s="404">
        <f t="shared" si="9"/>
        <v>0</v>
      </c>
      <c r="AD28" s="161">
        <f t="shared" si="9"/>
        <v>0</v>
      </c>
      <c r="AE28" s="403">
        <f t="shared" si="26"/>
        <v>0</v>
      </c>
      <c r="AF28" s="161">
        <f>'[2]Proj#11'!$L31</f>
        <v>0</v>
      </c>
      <c r="AG28" s="161"/>
      <c r="AH28" s="462">
        <f t="shared" si="27"/>
        <v>0</v>
      </c>
      <c r="AI28" s="161">
        <f>'[2]Proj#11'!$M31</f>
        <v>0</v>
      </c>
      <c r="AJ28" s="161"/>
      <c r="AK28" s="462">
        <f t="shared" si="28"/>
        <v>0</v>
      </c>
      <c r="AL28" s="161">
        <f>'[2]Proj#11'!$N31</f>
        <v>0</v>
      </c>
      <c r="AM28" s="161"/>
      <c r="AN28" s="444">
        <f t="shared" si="29"/>
        <v>0</v>
      </c>
      <c r="AO28" s="404">
        <f t="shared" si="10"/>
        <v>0</v>
      </c>
      <c r="AP28" s="161">
        <f t="shared" si="10"/>
        <v>0</v>
      </c>
      <c r="AQ28" s="403">
        <f t="shared" si="30"/>
        <v>0</v>
      </c>
      <c r="AR28" s="161">
        <f>'[2]Proj#11'!$O31</f>
        <v>0</v>
      </c>
      <c r="AS28" s="161"/>
      <c r="AT28" s="462">
        <f t="shared" si="31"/>
        <v>0</v>
      </c>
      <c r="AU28" s="161">
        <f>'[2]Proj#11'!$P31</f>
        <v>0</v>
      </c>
      <c r="AV28" s="161"/>
      <c r="AW28" s="448">
        <f t="shared" si="32"/>
        <v>0</v>
      </c>
      <c r="AX28" s="161">
        <f>'[2]Proj#11'!$Q31</f>
        <v>0</v>
      </c>
      <c r="AY28" s="161"/>
      <c r="AZ28" s="444">
        <f t="shared" si="33"/>
        <v>0</v>
      </c>
      <c r="BA28" s="496">
        <f t="shared" si="11"/>
        <v>0</v>
      </c>
      <c r="BB28" s="492">
        <f t="shared" si="12"/>
        <v>0</v>
      </c>
      <c r="BC28" s="364">
        <f t="shared" si="34"/>
        <v>0</v>
      </c>
      <c r="BD28" s="371">
        <f t="shared" si="13"/>
        <v>0</v>
      </c>
      <c r="BE28" s="372">
        <f t="shared" si="14"/>
        <v>0</v>
      </c>
      <c r="BF28" s="372">
        <f t="shared" si="35"/>
        <v>0</v>
      </c>
      <c r="BG28" s="371">
        <f t="shared" si="15"/>
        <v>0</v>
      </c>
      <c r="BH28" s="372">
        <f t="shared" si="16"/>
        <v>0</v>
      </c>
      <c r="BI28" s="372">
        <f t="shared" si="36"/>
        <v>0</v>
      </c>
      <c r="BJ28" s="436"/>
      <c r="BK28" s="160">
        <f>VLOOKUP($B28,Test!$A$133:$I$186,7,0)</f>
        <v>0</v>
      </c>
    </row>
    <row r="29" spans="1:63" s="149" customFormat="1" ht="30" customHeight="1">
      <c r="A29" s="40">
        <f t="shared" si="17"/>
        <v>23</v>
      </c>
      <c r="B29" s="197">
        <v>51405</v>
      </c>
      <c r="C29" s="198" t="s">
        <v>18</v>
      </c>
      <c r="D29" s="151" t="s">
        <v>60</v>
      </c>
      <c r="E29" s="168">
        <f>'[2]Proj#11'!$F32</f>
        <v>5288.75</v>
      </c>
      <c r="F29" s="161">
        <v>3605.4</v>
      </c>
      <c r="G29" s="448">
        <f t="shared" si="18"/>
        <v>1683.35</v>
      </c>
      <c r="H29" s="476">
        <f>'[2]Proj#11'!$G32</f>
        <v>5363.2999999999993</v>
      </c>
      <c r="I29" s="161">
        <v>5922.9</v>
      </c>
      <c r="J29" s="448">
        <f t="shared" si="19"/>
        <v>-559.60000000000036</v>
      </c>
      <c r="K29" s="476">
        <f>'[2]Proj#11'!$H32</f>
        <v>5331.35</v>
      </c>
      <c r="L29" s="161">
        <v>4453.3999999999996</v>
      </c>
      <c r="M29" s="444">
        <f t="shared" si="20"/>
        <v>877.95000000000073</v>
      </c>
      <c r="N29" s="404">
        <f t="shared" si="7"/>
        <v>15983.4</v>
      </c>
      <c r="O29" s="161">
        <f t="shared" si="7"/>
        <v>13981.699999999999</v>
      </c>
      <c r="P29" s="403">
        <f t="shared" si="21"/>
        <v>2001.7000000000007</v>
      </c>
      <c r="Q29" s="168">
        <f>'[2]Proj#11'!$I32</f>
        <v>5879.55</v>
      </c>
      <c r="R29" s="161">
        <v>4983.8500000000004</v>
      </c>
      <c r="S29" s="448">
        <f t="shared" si="22"/>
        <v>895.69999999999982</v>
      </c>
      <c r="T29" s="161">
        <f>'[2]Proj#11'!$J32</f>
        <v>5977.55</v>
      </c>
      <c r="U29" s="161"/>
      <c r="V29" s="448">
        <f t="shared" si="23"/>
        <v>5977.55</v>
      </c>
      <c r="W29" s="161">
        <f>'[2]Proj#11'!$K32</f>
        <v>6228.75</v>
      </c>
      <c r="X29" s="161"/>
      <c r="Y29" s="444">
        <f t="shared" si="24"/>
        <v>6228.75</v>
      </c>
      <c r="Z29" s="168">
        <f t="shared" si="8"/>
        <v>18085.849999999999</v>
      </c>
      <c r="AA29" s="161">
        <f t="shared" si="8"/>
        <v>4983.8500000000004</v>
      </c>
      <c r="AB29" s="403">
        <f t="shared" si="25"/>
        <v>13101.999999999998</v>
      </c>
      <c r="AC29" s="404">
        <f t="shared" si="9"/>
        <v>34069.25</v>
      </c>
      <c r="AD29" s="161">
        <f t="shared" si="9"/>
        <v>18965.55</v>
      </c>
      <c r="AE29" s="403">
        <f t="shared" si="26"/>
        <v>15103.7</v>
      </c>
      <c r="AF29" s="161">
        <f>'[2]Proj#11'!$L32</f>
        <v>6712.5999999999995</v>
      </c>
      <c r="AG29" s="161"/>
      <c r="AH29" s="462">
        <f t="shared" si="27"/>
        <v>6712.5999999999995</v>
      </c>
      <c r="AI29" s="161">
        <f>'[2]Proj#11'!$M32</f>
        <v>6932.3</v>
      </c>
      <c r="AJ29" s="161"/>
      <c r="AK29" s="462">
        <f t="shared" si="28"/>
        <v>6932.3</v>
      </c>
      <c r="AL29" s="161">
        <f>'[2]Proj#11'!$N32</f>
        <v>7027.85</v>
      </c>
      <c r="AM29" s="161"/>
      <c r="AN29" s="444">
        <f t="shared" si="29"/>
        <v>7027.85</v>
      </c>
      <c r="AO29" s="404">
        <f t="shared" si="10"/>
        <v>20672.75</v>
      </c>
      <c r="AP29" s="161">
        <f t="shared" si="10"/>
        <v>0</v>
      </c>
      <c r="AQ29" s="403">
        <f t="shared" si="30"/>
        <v>20672.75</v>
      </c>
      <c r="AR29" s="161">
        <f>'[2]Proj#11'!$O32</f>
        <v>7080.35</v>
      </c>
      <c r="AS29" s="161"/>
      <c r="AT29" s="462">
        <f t="shared" si="31"/>
        <v>7080.35</v>
      </c>
      <c r="AU29" s="161">
        <f>'[2]Proj#11'!$P32</f>
        <v>7005.8</v>
      </c>
      <c r="AV29" s="161"/>
      <c r="AW29" s="448">
        <f t="shared" si="32"/>
        <v>7005.8</v>
      </c>
      <c r="AX29" s="161">
        <f>'[2]Proj#11'!$Q32</f>
        <v>7154.9</v>
      </c>
      <c r="AY29" s="161"/>
      <c r="AZ29" s="444">
        <f t="shared" si="33"/>
        <v>7154.9</v>
      </c>
      <c r="BA29" s="496">
        <f t="shared" si="11"/>
        <v>21241.050000000003</v>
      </c>
      <c r="BB29" s="492">
        <f t="shared" si="12"/>
        <v>0</v>
      </c>
      <c r="BC29" s="364">
        <f t="shared" si="34"/>
        <v>21241.050000000003</v>
      </c>
      <c r="BD29" s="371">
        <f t="shared" si="13"/>
        <v>41913.800000000003</v>
      </c>
      <c r="BE29" s="372">
        <f t="shared" si="14"/>
        <v>0</v>
      </c>
      <c r="BF29" s="372">
        <f t="shared" si="35"/>
        <v>41913.800000000003</v>
      </c>
      <c r="BG29" s="371">
        <f t="shared" si="15"/>
        <v>75983.05</v>
      </c>
      <c r="BH29" s="372">
        <f t="shared" si="16"/>
        <v>18965.55</v>
      </c>
      <c r="BI29" s="372">
        <f t="shared" si="36"/>
        <v>57017.5</v>
      </c>
      <c r="BJ29" s="436"/>
      <c r="BK29" s="160">
        <f>VLOOKUP($B29,Test!$A$133:$I$186,7,0)</f>
        <v>4142.6000000000004</v>
      </c>
    </row>
    <row r="30" spans="1:63" s="149" customFormat="1" ht="30" customHeight="1">
      <c r="A30" s="40">
        <f t="shared" si="17"/>
        <v>24</v>
      </c>
      <c r="B30" s="197">
        <v>51406</v>
      </c>
      <c r="C30" s="198" t="s">
        <v>19</v>
      </c>
      <c r="D30" s="151" t="s">
        <v>61</v>
      </c>
      <c r="E30" s="168">
        <f>'[2]Proj#11'!$F33</f>
        <v>0</v>
      </c>
      <c r="F30" s="161"/>
      <c r="G30" s="448">
        <f t="shared" si="18"/>
        <v>0</v>
      </c>
      <c r="H30" s="476">
        <f>'[2]Proj#11'!$G33</f>
        <v>0</v>
      </c>
      <c r="I30" s="161"/>
      <c r="J30" s="448">
        <f t="shared" si="19"/>
        <v>0</v>
      </c>
      <c r="K30" s="476">
        <f>'[2]Proj#11'!$H33</f>
        <v>0</v>
      </c>
      <c r="L30" s="161"/>
      <c r="M30" s="444">
        <f t="shared" si="20"/>
        <v>0</v>
      </c>
      <c r="N30" s="404">
        <f t="shared" si="7"/>
        <v>0</v>
      </c>
      <c r="O30" s="161">
        <f t="shared" si="7"/>
        <v>0</v>
      </c>
      <c r="P30" s="403">
        <f t="shared" si="21"/>
        <v>0</v>
      </c>
      <c r="Q30" s="168">
        <f>'[2]Proj#11'!$I33</f>
        <v>0</v>
      </c>
      <c r="R30" s="161"/>
      <c r="S30" s="448">
        <f t="shared" si="22"/>
        <v>0</v>
      </c>
      <c r="T30" s="161">
        <f>'[2]Proj#11'!$J33</f>
        <v>0</v>
      </c>
      <c r="U30" s="161"/>
      <c r="V30" s="448">
        <f t="shared" si="23"/>
        <v>0</v>
      </c>
      <c r="W30" s="161">
        <f>'[2]Proj#11'!$K33</f>
        <v>0</v>
      </c>
      <c r="X30" s="161"/>
      <c r="Y30" s="444">
        <f t="shared" si="24"/>
        <v>0</v>
      </c>
      <c r="Z30" s="168">
        <f t="shared" si="8"/>
        <v>0</v>
      </c>
      <c r="AA30" s="161">
        <f t="shared" si="8"/>
        <v>0</v>
      </c>
      <c r="AB30" s="403">
        <f t="shared" si="25"/>
        <v>0</v>
      </c>
      <c r="AC30" s="404">
        <f t="shared" si="9"/>
        <v>0</v>
      </c>
      <c r="AD30" s="161">
        <f t="shared" si="9"/>
        <v>0</v>
      </c>
      <c r="AE30" s="403">
        <f t="shared" si="26"/>
        <v>0</v>
      </c>
      <c r="AF30" s="161">
        <f>'[2]Proj#11'!$L33</f>
        <v>0</v>
      </c>
      <c r="AG30" s="161"/>
      <c r="AH30" s="462">
        <f t="shared" si="27"/>
        <v>0</v>
      </c>
      <c r="AI30" s="161">
        <f>'[2]Proj#11'!$M33</f>
        <v>0</v>
      </c>
      <c r="AJ30" s="161"/>
      <c r="AK30" s="462">
        <f t="shared" si="28"/>
        <v>0</v>
      </c>
      <c r="AL30" s="161">
        <f>'[2]Proj#11'!$N33</f>
        <v>0</v>
      </c>
      <c r="AM30" s="161"/>
      <c r="AN30" s="444">
        <f t="shared" si="29"/>
        <v>0</v>
      </c>
      <c r="AO30" s="404">
        <f t="shared" si="10"/>
        <v>0</v>
      </c>
      <c r="AP30" s="161">
        <f t="shared" si="10"/>
        <v>0</v>
      </c>
      <c r="AQ30" s="403">
        <f t="shared" si="30"/>
        <v>0</v>
      </c>
      <c r="AR30" s="161">
        <f>'[2]Proj#11'!$O33</f>
        <v>0</v>
      </c>
      <c r="AS30" s="161"/>
      <c r="AT30" s="462">
        <f t="shared" si="31"/>
        <v>0</v>
      </c>
      <c r="AU30" s="161">
        <f>'[2]Proj#11'!$P33</f>
        <v>0</v>
      </c>
      <c r="AV30" s="161"/>
      <c r="AW30" s="448">
        <f t="shared" si="32"/>
        <v>0</v>
      </c>
      <c r="AX30" s="161">
        <f>'[2]Proj#11'!$Q33</f>
        <v>0</v>
      </c>
      <c r="AY30" s="161"/>
      <c r="AZ30" s="444">
        <f t="shared" si="33"/>
        <v>0</v>
      </c>
      <c r="BA30" s="496">
        <f t="shared" si="11"/>
        <v>0</v>
      </c>
      <c r="BB30" s="492">
        <f t="shared" si="12"/>
        <v>0</v>
      </c>
      <c r="BC30" s="364">
        <f t="shared" si="34"/>
        <v>0</v>
      </c>
      <c r="BD30" s="371">
        <f t="shared" si="13"/>
        <v>0</v>
      </c>
      <c r="BE30" s="372">
        <f t="shared" si="14"/>
        <v>0</v>
      </c>
      <c r="BF30" s="372">
        <f t="shared" si="35"/>
        <v>0</v>
      </c>
      <c r="BG30" s="371">
        <f t="shared" si="15"/>
        <v>0</v>
      </c>
      <c r="BH30" s="372">
        <f t="shared" si="16"/>
        <v>0</v>
      </c>
      <c r="BI30" s="372">
        <f t="shared" si="36"/>
        <v>0</v>
      </c>
      <c r="BJ30" s="436"/>
      <c r="BK30" s="160">
        <f>VLOOKUP($B30,Test!$A$133:$I$186,7,0)</f>
        <v>0</v>
      </c>
    </row>
    <row r="31" spans="1:63" s="149" customFormat="1" ht="30" customHeight="1">
      <c r="A31" s="40">
        <f t="shared" si="17"/>
        <v>25</v>
      </c>
      <c r="B31" s="197">
        <v>51407</v>
      </c>
      <c r="C31" s="198" t="s">
        <v>20</v>
      </c>
      <c r="D31" s="151" t="s">
        <v>62</v>
      </c>
      <c r="E31" s="168">
        <f>'[2]Proj#11'!$F34</f>
        <v>0</v>
      </c>
      <c r="F31" s="161"/>
      <c r="G31" s="448">
        <f t="shared" si="18"/>
        <v>0</v>
      </c>
      <c r="H31" s="476">
        <f>'[2]Proj#11'!$G34</f>
        <v>0</v>
      </c>
      <c r="I31" s="161"/>
      <c r="J31" s="448">
        <f t="shared" si="19"/>
        <v>0</v>
      </c>
      <c r="K31" s="476">
        <f>'[2]Proj#11'!$H34</f>
        <v>0</v>
      </c>
      <c r="L31" s="161"/>
      <c r="M31" s="444">
        <f t="shared" si="20"/>
        <v>0</v>
      </c>
      <c r="N31" s="404">
        <f t="shared" si="7"/>
        <v>0</v>
      </c>
      <c r="O31" s="161">
        <f t="shared" si="7"/>
        <v>0</v>
      </c>
      <c r="P31" s="403">
        <f t="shared" si="21"/>
        <v>0</v>
      </c>
      <c r="Q31" s="168">
        <f>'[2]Proj#11'!$I34</f>
        <v>0</v>
      </c>
      <c r="R31" s="161"/>
      <c r="S31" s="448">
        <f t="shared" si="22"/>
        <v>0</v>
      </c>
      <c r="T31" s="161">
        <f>'[2]Proj#11'!$J34</f>
        <v>0</v>
      </c>
      <c r="U31" s="161"/>
      <c r="V31" s="448">
        <f t="shared" si="23"/>
        <v>0</v>
      </c>
      <c r="W31" s="161">
        <f>'[2]Proj#11'!$K34</f>
        <v>0</v>
      </c>
      <c r="X31" s="161"/>
      <c r="Y31" s="444">
        <f t="shared" si="24"/>
        <v>0</v>
      </c>
      <c r="Z31" s="168">
        <f t="shared" si="8"/>
        <v>0</v>
      </c>
      <c r="AA31" s="161">
        <f t="shared" si="8"/>
        <v>0</v>
      </c>
      <c r="AB31" s="403">
        <f t="shared" si="25"/>
        <v>0</v>
      </c>
      <c r="AC31" s="404">
        <f t="shared" si="9"/>
        <v>0</v>
      </c>
      <c r="AD31" s="161">
        <f t="shared" si="9"/>
        <v>0</v>
      </c>
      <c r="AE31" s="403">
        <f t="shared" si="26"/>
        <v>0</v>
      </c>
      <c r="AF31" s="161">
        <f>'[2]Proj#11'!$L34</f>
        <v>0</v>
      </c>
      <c r="AG31" s="161"/>
      <c r="AH31" s="462">
        <f t="shared" si="27"/>
        <v>0</v>
      </c>
      <c r="AI31" s="161">
        <f>'[2]Proj#11'!$M34</f>
        <v>0</v>
      </c>
      <c r="AJ31" s="161"/>
      <c r="AK31" s="462">
        <f t="shared" si="28"/>
        <v>0</v>
      </c>
      <c r="AL31" s="161">
        <f>'[2]Proj#11'!$N34</f>
        <v>0</v>
      </c>
      <c r="AM31" s="161"/>
      <c r="AN31" s="444">
        <f t="shared" si="29"/>
        <v>0</v>
      </c>
      <c r="AO31" s="404">
        <f t="shared" si="10"/>
        <v>0</v>
      </c>
      <c r="AP31" s="161">
        <f t="shared" si="10"/>
        <v>0</v>
      </c>
      <c r="AQ31" s="403">
        <f t="shared" si="30"/>
        <v>0</v>
      </c>
      <c r="AR31" s="161">
        <f>'[2]Proj#11'!$O34</f>
        <v>0</v>
      </c>
      <c r="AS31" s="161"/>
      <c r="AT31" s="462">
        <f t="shared" si="31"/>
        <v>0</v>
      </c>
      <c r="AU31" s="161">
        <f>'[2]Proj#11'!$P34</f>
        <v>0</v>
      </c>
      <c r="AV31" s="161"/>
      <c r="AW31" s="448">
        <f t="shared" si="32"/>
        <v>0</v>
      </c>
      <c r="AX31" s="161">
        <f>'[2]Proj#11'!$Q34</f>
        <v>0</v>
      </c>
      <c r="AY31" s="161"/>
      <c r="AZ31" s="444">
        <f t="shared" si="33"/>
        <v>0</v>
      </c>
      <c r="BA31" s="496">
        <f t="shared" si="11"/>
        <v>0</v>
      </c>
      <c r="BB31" s="492">
        <f t="shared" si="12"/>
        <v>0</v>
      </c>
      <c r="BC31" s="364">
        <f t="shared" si="34"/>
        <v>0</v>
      </c>
      <c r="BD31" s="371">
        <f t="shared" si="13"/>
        <v>0</v>
      </c>
      <c r="BE31" s="372">
        <f t="shared" si="14"/>
        <v>0</v>
      </c>
      <c r="BF31" s="372">
        <f t="shared" si="35"/>
        <v>0</v>
      </c>
      <c r="BG31" s="371">
        <f t="shared" si="15"/>
        <v>0</v>
      </c>
      <c r="BH31" s="372">
        <f t="shared" si="16"/>
        <v>0</v>
      </c>
      <c r="BI31" s="372">
        <f t="shared" si="36"/>
        <v>0</v>
      </c>
      <c r="BJ31" s="436"/>
      <c r="BK31" s="160">
        <f>VLOOKUP($B31,Test!$A$133:$I$186,7,0)</f>
        <v>0</v>
      </c>
    </row>
    <row r="32" spans="1:63" s="149" customFormat="1" ht="30" customHeight="1">
      <c r="A32" s="40">
        <f t="shared" si="17"/>
        <v>26</v>
      </c>
      <c r="B32" s="197">
        <v>51408</v>
      </c>
      <c r="C32" s="198" t="s">
        <v>21</v>
      </c>
      <c r="D32" s="151" t="s">
        <v>63</v>
      </c>
      <c r="E32" s="168">
        <f>'[2]Proj#11'!$F35</f>
        <v>37032.248816324995</v>
      </c>
      <c r="F32" s="161">
        <v>30868.84</v>
      </c>
      <c r="G32" s="448">
        <f t="shared" si="18"/>
        <v>6163.4088163249944</v>
      </c>
      <c r="H32" s="476">
        <f>'[2]Proj#11'!$G35</f>
        <v>37032.248816324995</v>
      </c>
      <c r="I32" s="161">
        <v>40980.949999999997</v>
      </c>
      <c r="J32" s="448">
        <f t="shared" si="19"/>
        <v>-3948.7011836750025</v>
      </c>
      <c r="K32" s="476">
        <f>'[2]Proj#11'!$H35</f>
        <v>37032.248816324995</v>
      </c>
      <c r="L32" s="161">
        <v>46312.19</v>
      </c>
      <c r="M32" s="444">
        <f t="shared" si="20"/>
        <v>-9279.9411836750078</v>
      </c>
      <c r="N32" s="404">
        <f t="shared" si="7"/>
        <v>111096.74644897498</v>
      </c>
      <c r="O32" s="161">
        <f t="shared" si="7"/>
        <v>118161.98</v>
      </c>
      <c r="P32" s="403">
        <f t="shared" si="21"/>
        <v>-7065.2335510250123</v>
      </c>
      <c r="Q32" s="168">
        <f>'[2]Proj#11'!$I35</f>
        <v>39691.786224635987</v>
      </c>
      <c r="R32" s="161">
        <v>24997.759999999998</v>
      </c>
      <c r="S32" s="448">
        <f t="shared" si="22"/>
        <v>14694.026224635989</v>
      </c>
      <c r="T32" s="161">
        <f>'[2]Proj#11'!$J35</f>
        <v>42324.912111635989</v>
      </c>
      <c r="U32" s="161"/>
      <c r="V32" s="448">
        <f t="shared" si="23"/>
        <v>42324.912111635989</v>
      </c>
      <c r="W32" s="161">
        <f>'[2]Proj#11'!$K35</f>
        <v>44045.221024475984</v>
      </c>
      <c r="X32" s="161"/>
      <c r="Y32" s="444">
        <f t="shared" si="24"/>
        <v>44045.221024475984</v>
      </c>
      <c r="Z32" s="168">
        <f t="shared" si="8"/>
        <v>126061.91936074797</v>
      </c>
      <c r="AA32" s="161">
        <f t="shared" si="8"/>
        <v>24997.759999999998</v>
      </c>
      <c r="AB32" s="403">
        <f t="shared" si="25"/>
        <v>101064.15936074797</v>
      </c>
      <c r="AC32" s="404">
        <f t="shared" si="9"/>
        <v>237158.66580972294</v>
      </c>
      <c r="AD32" s="161">
        <f t="shared" si="9"/>
        <v>143159.74</v>
      </c>
      <c r="AE32" s="403">
        <f t="shared" si="26"/>
        <v>93998.925809722947</v>
      </c>
      <c r="AF32" s="161">
        <f>'[2]Proj#11'!$L35</f>
        <v>51108.305476031986</v>
      </c>
      <c r="AG32" s="161"/>
      <c r="AH32" s="462">
        <f t="shared" si="27"/>
        <v>51108.305476031986</v>
      </c>
      <c r="AI32" s="161">
        <f>'[2]Proj#11'!$M35</f>
        <v>52486.075003571983</v>
      </c>
      <c r="AJ32" s="161"/>
      <c r="AK32" s="462">
        <f t="shared" si="28"/>
        <v>52486.075003571983</v>
      </c>
      <c r="AL32" s="161">
        <f>'[2]Proj#11'!$N35</f>
        <v>53526.431585591978</v>
      </c>
      <c r="AM32" s="161"/>
      <c r="AN32" s="444">
        <f t="shared" si="29"/>
        <v>53526.431585591978</v>
      </c>
      <c r="AO32" s="404">
        <f t="shared" si="10"/>
        <v>157120.81206519596</v>
      </c>
      <c r="AP32" s="161">
        <f t="shared" si="10"/>
        <v>0</v>
      </c>
      <c r="AQ32" s="403">
        <f t="shared" si="30"/>
        <v>157120.81206519596</v>
      </c>
      <c r="AR32" s="161">
        <f>'[2]Proj#11'!$O35</f>
        <v>54937.460833037992</v>
      </c>
      <c r="AS32" s="161"/>
      <c r="AT32" s="462">
        <f t="shared" si="31"/>
        <v>54937.460833037992</v>
      </c>
      <c r="AU32" s="161">
        <f>'[2]Proj#11'!$P35</f>
        <v>54937.460833037992</v>
      </c>
      <c r="AV32" s="161"/>
      <c r="AW32" s="448">
        <f t="shared" si="32"/>
        <v>54937.460833037992</v>
      </c>
      <c r="AX32" s="161">
        <f>'[2]Proj#11'!$Q35</f>
        <v>54937.460833037992</v>
      </c>
      <c r="AY32" s="161"/>
      <c r="AZ32" s="444">
        <f t="shared" si="33"/>
        <v>54937.460833037992</v>
      </c>
      <c r="BA32" s="496">
        <f t="shared" si="11"/>
        <v>164812.38249911397</v>
      </c>
      <c r="BB32" s="492">
        <f t="shared" si="12"/>
        <v>0</v>
      </c>
      <c r="BC32" s="364">
        <f t="shared" si="34"/>
        <v>164812.38249911397</v>
      </c>
      <c r="BD32" s="371">
        <f t="shared" si="13"/>
        <v>321933.1945643099</v>
      </c>
      <c r="BE32" s="372">
        <f t="shared" si="14"/>
        <v>0</v>
      </c>
      <c r="BF32" s="372">
        <f t="shared" si="35"/>
        <v>321933.1945643099</v>
      </c>
      <c r="BG32" s="371">
        <f t="shared" si="15"/>
        <v>559091.86037403287</v>
      </c>
      <c r="BH32" s="372">
        <f t="shared" si="16"/>
        <v>143159.74</v>
      </c>
      <c r="BI32" s="372">
        <f t="shared" si="36"/>
        <v>415932.12037403288</v>
      </c>
      <c r="BJ32" s="436"/>
      <c r="BK32" s="160">
        <f>VLOOKUP($B32,Test!$A$133:$I$186,7,0)</f>
        <v>37638.959999999999</v>
      </c>
    </row>
    <row r="33" spans="1:63" s="149" customFormat="1" ht="30" customHeight="1">
      <c r="A33" s="40">
        <f t="shared" si="17"/>
        <v>27</v>
      </c>
      <c r="B33" s="197">
        <v>51409</v>
      </c>
      <c r="C33" s="198" t="s">
        <v>22</v>
      </c>
      <c r="D33" s="151" t="s">
        <v>64</v>
      </c>
      <c r="E33" s="168">
        <f>'[2]Proj#11'!$F36</f>
        <v>99815.6</v>
      </c>
      <c r="F33" s="161">
        <v>99611.7</v>
      </c>
      <c r="G33" s="448">
        <f t="shared" si="18"/>
        <v>203.90000000000873</v>
      </c>
      <c r="H33" s="476">
        <f>'[2]Proj#11'!$G36</f>
        <v>99975.2</v>
      </c>
      <c r="I33" s="161">
        <v>105414.38</v>
      </c>
      <c r="J33" s="448">
        <f t="shared" si="19"/>
        <v>-5439.1800000000076</v>
      </c>
      <c r="K33" s="476">
        <f>'[2]Proj#11'!$H36</f>
        <v>99906.8</v>
      </c>
      <c r="L33" s="161">
        <v>109857.59</v>
      </c>
      <c r="M33" s="444">
        <f t="shared" si="20"/>
        <v>-9950.7899999999936</v>
      </c>
      <c r="N33" s="404">
        <f t="shared" si="7"/>
        <v>299697.59999999998</v>
      </c>
      <c r="O33" s="161">
        <f t="shared" si="7"/>
        <v>314883.67000000004</v>
      </c>
      <c r="P33" s="403">
        <f t="shared" si="21"/>
        <v>-15186.070000000065</v>
      </c>
      <c r="Q33" s="168">
        <f>'[2]Proj#11'!$I36</f>
        <v>109396.4</v>
      </c>
      <c r="R33" s="161">
        <v>92196.73</v>
      </c>
      <c r="S33" s="448">
        <f t="shared" si="22"/>
        <v>17199.669999999998</v>
      </c>
      <c r="T33" s="161">
        <f>'[2]Proj#11'!$J36</f>
        <v>113822</v>
      </c>
      <c r="U33" s="161"/>
      <c r="V33" s="448">
        <f t="shared" si="23"/>
        <v>113822</v>
      </c>
      <c r="W33" s="161">
        <f>'[2]Proj#11'!$K36</f>
        <v>114490.8</v>
      </c>
      <c r="X33" s="161"/>
      <c r="Y33" s="444">
        <f t="shared" si="24"/>
        <v>114490.8</v>
      </c>
      <c r="Z33" s="168">
        <f t="shared" si="8"/>
        <v>337709.2</v>
      </c>
      <c r="AA33" s="161">
        <f t="shared" si="8"/>
        <v>92196.73</v>
      </c>
      <c r="AB33" s="403">
        <f t="shared" si="25"/>
        <v>245512.47000000003</v>
      </c>
      <c r="AC33" s="404">
        <f t="shared" si="9"/>
        <v>637406.80000000005</v>
      </c>
      <c r="AD33" s="161">
        <f t="shared" si="9"/>
        <v>407080.4</v>
      </c>
      <c r="AE33" s="403">
        <f t="shared" si="26"/>
        <v>230326.40000000002</v>
      </c>
      <c r="AF33" s="161">
        <f>'[2]Proj#11'!$L36</f>
        <v>115912</v>
      </c>
      <c r="AG33" s="161"/>
      <c r="AH33" s="462">
        <f t="shared" si="27"/>
        <v>115912</v>
      </c>
      <c r="AI33" s="161">
        <f>'[2]Proj#11'!$M36</f>
        <v>116444</v>
      </c>
      <c r="AJ33" s="161"/>
      <c r="AK33" s="462">
        <f t="shared" si="28"/>
        <v>116444</v>
      </c>
      <c r="AL33" s="161">
        <f>'[2]Proj#11'!$N36</f>
        <v>112694.8</v>
      </c>
      <c r="AM33" s="161"/>
      <c r="AN33" s="444">
        <f t="shared" si="29"/>
        <v>112694.8</v>
      </c>
      <c r="AO33" s="404">
        <f t="shared" si="10"/>
        <v>345050.8</v>
      </c>
      <c r="AP33" s="161">
        <f t="shared" si="10"/>
        <v>0</v>
      </c>
      <c r="AQ33" s="403">
        <f t="shared" si="30"/>
        <v>345050.8</v>
      </c>
      <c r="AR33" s="161">
        <f>'[2]Proj#11'!$O36</f>
        <v>116922.8</v>
      </c>
      <c r="AS33" s="161"/>
      <c r="AT33" s="462">
        <f t="shared" si="31"/>
        <v>116922.8</v>
      </c>
      <c r="AU33" s="161">
        <f>'[2]Proj#11'!$P36</f>
        <v>132763.20000000001</v>
      </c>
      <c r="AV33" s="161"/>
      <c r="AW33" s="448">
        <f t="shared" si="32"/>
        <v>132763.20000000001</v>
      </c>
      <c r="AX33" s="161">
        <f>'[2]Proj#11'!$Q36</f>
        <v>133082.4</v>
      </c>
      <c r="AY33" s="161"/>
      <c r="AZ33" s="444">
        <f t="shared" si="33"/>
        <v>133082.4</v>
      </c>
      <c r="BA33" s="496">
        <f t="shared" si="11"/>
        <v>382768.4</v>
      </c>
      <c r="BB33" s="492">
        <f t="shared" si="12"/>
        <v>0</v>
      </c>
      <c r="BC33" s="364">
        <f t="shared" si="34"/>
        <v>382768.4</v>
      </c>
      <c r="BD33" s="371">
        <f t="shared" si="13"/>
        <v>727819.20000000007</v>
      </c>
      <c r="BE33" s="372">
        <f t="shared" si="14"/>
        <v>0</v>
      </c>
      <c r="BF33" s="372">
        <f t="shared" si="35"/>
        <v>727819.20000000007</v>
      </c>
      <c r="BG33" s="371">
        <f t="shared" si="15"/>
        <v>1365226</v>
      </c>
      <c r="BH33" s="372">
        <f t="shared" si="16"/>
        <v>407080.4</v>
      </c>
      <c r="BI33" s="372">
        <f t="shared" si="36"/>
        <v>958145.6</v>
      </c>
      <c r="BJ33" s="436"/>
      <c r="BK33" s="160">
        <f>VLOOKUP($B33,Test!$A$133:$I$186,7,0)</f>
        <v>103603.86</v>
      </c>
    </row>
    <row r="34" spans="1:63" s="149" customFormat="1" ht="30" customHeight="1">
      <c r="A34" s="40">
        <f t="shared" si="17"/>
        <v>28</v>
      </c>
      <c r="B34" s="197">
        <v>51499</v>
      </c>
      <c r="C34" s="198" t="s">
        <v>23</v>
      </c>
      <c r="D34" s="151" t="s">
        <v>65</v>
      </c>
      <c r="E34" s="168">
        <f>'[2]Proj#11'!$F37</f>
        <v>0</v>
      </c>
      <c r="F34" s="161"/>
      <c r="G34" s="448">
        <f t="shared" si="18"/>
        <v>0</v>
      </c>
      <c r="H34" s="476">
        <f>'[2]Proj#11'!$G37</f>
        <v>0</v>
      </c>
      <c r="I34" s="161"/>
      <c r="J34" s="448">
        <f t="shared" si="19"/>
        <v>0</v>
      </c>
      <c r="K34" s="476">
        <f>'[2]Proj#11'!$H37</f>
        <v>0</v>
      </c>
      <c r="L34" s="161"/>
      <c r="M34" s="444">
        <f t="shared" si="20"/>
        <v>0</v>
      </c>
      <c r="N34" s="404">
        <f t="shared" si="7"/>
        <v>0</v>
      </c>
      <c r="O34" s="161">
        <f t="shared" si="7"/>
        <v>0</v>
      </c>
      <c r="P34" s="403">
        <f t="shared" si="21"/>
        <v>0</v>
      </c>
      <c r="Q34" s="168">
        <f>'[2]Proj#11'!$I37</f>
        <v>0</v>
      </c>
      <c r="R34" s="161"/>
      <c r="S34" s="448">
        <f t="shared" si="22"/>
        <v>0</v>
      </c>
      <c r="T34" s="161">
        <f>'[2]Proj#11'!$J37</f>
        <v>0</v>
      </c>
      <c r="U34" s="161"/>
      <c r="V34" s="448">
        <f t="shared" si="23"/>
        <v>0</v>
      </c>
      <c r="W34" s="161">
        <f>'[2]Proj#11'!$K37</f>
        <v>0</v>
      </c>
      <c r="X34" s="161"/>
      <c r="Y34" s="444">
        <f t="shared" si="24"/>
        <v>0</v>
      </c>
      <c r="Z34" s="168">
        <f t="shared" si="8"/>
        <v>0</v>
      </c>
      <c r="AA34" s="161">
        <f t="shared" si="8"/>
        <v>0</v>
      </c>
      <c r="AB34" s="403">
        <f t="shared" si="25"/>
        <v>0</v>
      </c>
      <c r="AC34" s="404">
        <f t="shared" si="9"/>
        <v>0</v>
      </c>
      <c r="AD34" s="161">
        <f t="shared" si="9"/>
        <v>0</v>
      </c>
      <c r="AE34" s="403">
        <f t="shared" si="26"/>
        <v>0</v>
      </c>
      <c r="AF34" s="161">
        <f>'[2]Proj#11'!$L37</f>
        <v>0</v>
      </c>
      <c r="AG34" s="161"/>
      <c r="AH34" s="462">
        <f t="shared" si="27"/>
        <v>0</v>
      </c>
      <c r="AI34" s="161">
        <f>'[2]Proj#11'!$M37</f>
        <v>0</v>
      </c>
      <c r="AJ34" s="161"/>
      <c r="AK34" s="462">
        <f t="shared" si="28"/>
        <v>0</v>
      </c>
      <c r="AL34" s="161">
        <f>'[2]Proj#11'!$N37</f>
        <v>0</v>
      </c>
      <c r="AM34" s="161"/>
      <c r="AN34" s="444">
        <f t="shared" si="29"/>
        <v>0</v>
      </c>
      <c r="AO34" s="404">
        <f t="shared" si="10"/>
        <v>0</v>
      </c>
      <c r="AP34" s="161">
        <f t="shared" si="10"/>
        <v>0</v>
      </c>
      <c r="AQ34" s="403">
        <f t="shared" si="30"/>
        <v>0</v>
      </c>
      <c r="AR34" s="161">
        <f>'[2]Proj#11'!$O37</f>
        <v>0</v>
      </c>
      <c r="AS34" s="161"/>
      <c r="AT34" s="462">
        <f t="shared" si="31"/>
        <v>0</v>
      </c>
      <c r="AU34" s="161">
        <f>'[2]Proj#11'!$P37</f>
        <v>0</v>
      </c>
      <c r="AV34" s="161"/>
      <c r="AW34" s="448">
        <f t="shared" si="32"/>
        <v>0</v>
      </c>
      <c r="AX34" s="161">
        <f>'[2]Proj#11'!$Q37</f>
        <v>0</v>
      </c>
      <c r="AY34" s="161"/>
      <c r="AZ34" s="444">
        <f t="shared" si="33"/>
        <v>0</v>
      </c>
      <c r="BA34" s="496">
        <f t="shared" si="11"/>
        <v>0</v>
      </c>
      <c r="BB34" s="492">
        <f t="shared" si="12"/>
        <v>0</v>
      </c>
      <c r="BC34" s="364">
        <f t="shared" si="34"/>
        <v>0</v>
      </c>
      <c r="BD34" s="371">
        <f t="shared" si="13"/>
        <v>0</v>
      </c>
      <c r="BE34" s="372">
        <f t="shared" si="14"/>
        <v>0</v>
      </c>
      <c r="BF34" s="372">
        <f t="shared" si="35"/>
        <v>0</v>
      </c>
      <c r="BG34" s="371">
        <f t="shared" si="15"/>
        <v>0</v>
      </c>
      <c r="BH34" s="372">
        <f t="shared" si="16"/>
        <v>0</v>
      </c>
      <c r="BI34" s="372">
        <f t="shared" si="36"/>
        <v>0</v>
      </c>
      <c r="BJ34" s="436"/>
      <c r="BK34" s="160">
        <f>VLOOKUP($B34,Test!$A$133:$I$186,7,0)</f>
        <v>0</v>
      </c>
    </row>
    <row r="35" spans="1:63" s="149" customFormat="1" ht="30" customHeight="1">
      <c r="A35" s="40">
        <f t="shared" si="17"/>
        <v>29</v>
      </c>
      <c r="B35" s="197">
        <v>51601</v>
      </c>
      <c r="C35" s="198" t="s">
        <v>24</v>
      </c>
      <c r="D35" s="151" t="s">
        <v>66</v>
      </c>
      <c r="E35" s="168">
        <f>'[2]Proj#11'!$F38</f>
        <v>0</v>
      </c>
      <c r="F35" s="161"/>
      <c r="G35" s="448">
        <f t="shared" si="18"/>
        <v>0</v>
      </c>
      <c r="H35" s="476">
        <f>'[2]Proj#11'!$G38</f>
        <v>0</v>
      </c>
      <c r="I35" s="161"/>
      <c r="J35" s="448">
        <f t="shared" si="19"/>
        <v>0</v>
      </c>
      <c r="K35" s="476">
        <f>'[2]Proj#11'!$H38</f>
        <v>0</v>
      </c>
      <c r="L35" s="161"/>
      <c r="M35" s="444">
        <f t="shared" si="20"/>
        <v>0</v>
      </c>
      <c r="N35" s="404">
        <f t="shared" si="7"/>
        <v>0</v>
      </c>
      <c r="O35" s="161">
        <f t="shared" si="7"/>
        <v>0</v>
      </c>
      <c r="P35" s="403">
        <f t="shared" si="21"/>
        <v>0</v>
      </c>
      <c r="Q35" s="168">
        <f>'[2]Proj#11'!$I38</f>
        <v>0</v>
      </c>
      <c r="R35" s="161"/>
      <c r="S35" s="448">
        <f t="shared" si="22"/>
        <v>0</v>
      </c>
      <c r="T35" s="161">
        <f>'[2]Proj#11'!$J38</f>
        <v>0</v>
      </c>
      <c r="U35" s="161"/>
      <c r="V35" s="448">
        <f t="shared" si="23"/>
        <v>0</v>
      </c>
      <c r="W35" s="161">
        <f>'[2]Proj#11'!$K38</f>
        <v>0</v>
      </c>
      <c r="X35" s="161"/>
      <c r="Y35" s="444">
        <f t="shared" si="24"/>
        <v>0</v>
      </c>
      <c r="Z35" s="168">
        <f t="shared" si="8"/>
        <v>0</v>
      </c>
      <c r="AA35" s="161">
        <f t="shared" si="8"/>
        <v>0</v>
      </c>
      <c r="AB35" s="403">
        <f t="shared" si="25"/>
        <v>0</v>
      </c>
      <c r="AC35" s="404">
        <f t="shared" si="9"/>
        <v>0</v>
      </c>
      <c r="AD35" s="161">
        <f t="shared" si="9"/>
        <v>0</v>
      </c>
      <c r="AE35" s="403">
        <f t="shared" si="26"/>
        <v>0</v>
      </c>
      <c r="AF35" s="161">
        <f>'[2]Proj#11'!$L38</f>
        <v>0</v>
      </c>
      <c r="AG35" s="161"/>
      <c r="AH35" s="462">
        <f t="shared" si="27"/>
        <v>0</v>
      </c>
      <c r="AI35" s="161">
        <f>'[2]Proj#11'!$M38</f>
        <v>0</v>
      </c>
      <c r="AJ35" s="161"/>
      <c r="AK35" s="462">
        <f t="shared" si="28"/>
        <v>0</v>
      </c>
      <c r="AL35" s="161">
        <f>'[2]Proj#11'!$N38</f>
        <v>0</v>
      </c>
      <c r="AM35" s="161"/>
      <c r="AN35" s="444">
        <f t="shared" si="29"/>
        <v>0</v>
      </c>
      <c r="AO35" s="404">
        <f t="shared" si="10"/>
        <v>0</v>
      </c>
      <c r="AP35" s="161">
        <f t="shared" si="10"/>
        <v>0</v>
      </c>
      <c r="AQ35" s="403">
        <f t="shared" si="30"/>
        <v>0</v>
      </c>
      <c r="AR35" s="161">
        <f>'[2]Proj#11'!$O38</f>
        <v>0</v>
      </c>
      <c r="AS35" s="161"/>
      <c r="AT35" s="462">
        <f t="shared" si="31"/>
        <v>0</v>
      </c>
      <c r="AU35" s="161">
        <f>'[2]Proj#11'!$P38</f>
        <v>0</v>
      </c>
      <c r="AV35" s="161"/>
      <c r="AW35" s="448">
        <f t="shared" si="32"/>
        <v>0</v>
      </c>
      <c r="AX35" s="161">
        <f>'[2]Proj#11'!$Q38</f>
        <v>0</v>
      </c>
      <c r="AY35" s="161"/>
      <c r="AZ35" s="444">
        <f t="shared" si="33"/>
        <v>0</v>
      </c>
      <c r="BA35" s="496">
        <f t="shared" si="11"/>
        <v>0</v>
      </c>
      <c r="BB35" s="492">
        <f t="shared" si="12"/>
        <v>0</v>
      </c>
      <c r="BC35" s="364">
        <f t="shared" si="34"/>
        <v>0</v>
      </c>
      <c r="BD35" s="371">
        <f t="shared" si="13"/>
        <v>0</v>
      </c>
      <c r="BE35" s="372">
        <f t="shared" si="14"/>
        <v>0</v>
      </c>
      <c r="BF35" s="372">
        <f t="shared" si="35"/>
        <v>0</v>
      </c>
      <c r="BG35" s="371">
        <f t="shared" si="15"/>
        <v>0</v>
      </c>
      <c r="BH35" s="372">
        <f t="shared" si="16"/>
        <v>0</v>
      </c>
      <c r="BI35" s="372">
        <f t="shared" si="36"/>
        <v>0</v>
      </c>
      <c r="BJ35" s="436"/>
      <c r="BK35" s="160">
        <f>VLOOKUP($B35,Test!$A$133:$I$186,7,0)</f>
        <v>0</v>
      </c>
    </row>
    <row r="36" spans="1:63" s="149" customFormat="1" ht="30" customHeight="1">
      <c r="A36" s="40">
        <f t="shared" si="17"/>
        <v>30</v>
      </c>
      <c r="B36" s="197">
        <v>51602</v>
      </c>
      <c r="C36" s="198" t="s">
        <v>25</v>
      </c>
      <c r="D36" s="151" t="s">
        <v>67</v>
      </c>
      <c r="E36" s="168">
        <f>'[2]Proj#11'!$F39</f>
        <v>0</v>
      </c>
      <c r="F36" s="161"/>
      <c r="G36" s="448">
        <f t="shared" si="18"/>
        <v>0</v>
      </c>
      <c r="H36" s="476">
        <f>'[2]Proj#11'!$G39</f>
        <v>0</v>
      </c>
      <c r="I36" s="161"/>
      <c r="J36" s="448">
        <f t="shared" si="19"/>
        <v>0</v>
      </c>
      <c r="K36" s="476">
        <f>'[2]Proj#11'!$H39</f>
        <v>0</v>
      </c>
      <c r="L36" s="161"/>
      <c r="M36" s="444">
        <f t="shared" si="20"/>
        <v>0</v>
      </c>
      <c r="N36" s="404">
        <f t="shared" si="7"/>
        <v>0</v>
      </c>
      <c r="O36" s="161">
        <f t="shared" si="7"/>
        <v>0</v>
      </c>
      <c r="P36" s="403">
        <f t="shared" si="21"/>
        <v>0</v>
      </c>
      <c r="Q36" s="168">
        <f>'[2]Proj#11'!$I39</f>
        <v>0</v>
      </c>
      <c r="R36" s="161"/>
      <c r="S36" s="448">
        <f t="shared" si="22"/>
        <v>0</v>
      </c>
      <c r="T36" s="161">
        <f>'[2]Proj#11'!$J39</f>
        <v>0</v>
      </c>
      <c r="U36" s="161"/>
      <c r="V36" s="448">
        <f t="shared" si="23"/>
        <v>0</v>
      </c>
      <c r="W36" s="161">
        <f>'[2]Proj#11'!$K39</f>
        <v>0</v>
      </c>
      <c r="X36" s="161"/>
      <c r="Y36" s="444">
        <f t="shared" si="24"/>
        <v>0</v>
      </c>
      <c r="Z36" s="168">
        <f t="shared" si="8"/>
        <v>0</v>
      </c>
      <c r="AA36" s="161">
        <f t="shared" si="8"/>
        <v>0</v>
      </c>
      <c r="AB36" s="403">
        <f t="shared" si="25"/>
        <v>0</v>
      </c>
      <c r="AC36" s="404">
        <f t="shared" si="9"/>
        <v>0</v>
      </c>
      <c r="AD36" s="161">
        <f t="shared" si="9"/>
        <v>0</v>
      </c>
      <c r="AE36" s="403">
        <f t="shared" si="26"/>
        <v>0</v>
      </c>
      <c r="AF36" s="161">
        <f>'[2]Proj#11'!$L39</f>
        <v>0</v>
      </c>
      <c r="AG36" s="161"/>
      <c r="AH36" s="462">
        <f t="shared" si="27"/>
        <v>0</v>
      </c>
      <c r="AI36" s="161">
        <f>'[2]Proj#11'!$M39</f>
        <v>0</v>
      </c>
      <c r="AJ36" s="161"/>
      <c r="AK36" s="462">
        <f t="shared" si="28"/>
        <v>0</v>
      </c>
      <c r="AL36" s="161">
        <f>'[2]Proj#11'!$N39</f>
        <v>0</v>
      </c>
      <c r="AM36" s="161"/>
      <c r="AN36" s="444">
        <f t="shared" si="29"/>
        <v>0</v>
      </c>
      <c r="AO36" s="404">
        <f t="shared" si="10"/>
        <v>0</v>
      </c>
      <c r="AP36" s="161">
        <f t="shared" si="10"/>
        <v>0</v>
      </c>
      <c r="AQ36" s="403">
        <f t="shared" si="30"/>
        <v>0</v>
      </c>
      <c r="AR36" s="161">
        <f>'[2]Proj#11'!$O39</f>
        <v>0</v>
      </c>
      <c r="AS36" s="161"/>
      <c r="AT36" s="462">
        <f t="shared" si="31"/>
        <v>0</v>
      </c>
      <c r="AU36" s="161">
        <f>'[2]Proj#11'!$P39</f>
        <v>0</v>
      </c>
      <c r="AV36" s="161"/>
      <c r="AW36" s="448">
        <f t="shared" si="32"/>
        <v>0</v>
      </c>
      <c r="AX36" s="161">
        <f>'[2]Proj#11'!$Q39</f>
        <v>0</v>
      </c>
      <c r="AY36" s="161"/>
      <c r="AZ36" s="444">
        <f t="shared" si="33"/>
        <v>0</v>
      </c>
      <c r="BA36" s="496">
        <f t="shared" si="11"/>
        <v>0</v>
      </c>
      <c r="BB36" s="492">
        <f t="shared" si="12"/>
        <v>0</v>
      </c>
      <c r="BC36" s="364">
        <f t="shared" si="34"/>
        <v>0</v>
      </c>
      <c r="BD36" s="371">
        <f t="shared" si="13"/>
        <v>0</v>
      </c>
      <c r="BE36" s="372">
        <f t="shared" si="14"/>
        <v>0</v>
      </c>
      <c r="BF36" s="372">
        <f t="shared" si="35"/>
        <v>0</v>
      </c>
      <c r="BG36" s="371">
        <f t="shared" si="15"/>
        <v>0</v>
      </c>
      <c r="BH36" s="372">
        <f t="shared" si="16"/>
        <v>0</v>
      </c>
      <c r="BI36" s="372">
        <f t="shared" si="36"/>
        <v>0</v>
      </c>
      <c r="BJ36" s="436"/>
      <c r="BK36" s="160">
        <f>VLOOKUP($B36,Test!$A$133:$I$186,7,0)</f>
        <v>0</v>
      </c>
    </row>
    <row r="37" spans="1:63" s="149" customFormat="1" ht="30" customHeight="1">
      <c r="A37" s="40">
        <f t="shared" si="17"/>
        <v>31</v>
      </c>
      <c r="B37" s="197">
        <v>51603</v>
      </c>
      <c r="C37" s="198" t="s">
        <v>26</v>
      </c>
      <c r="D37" s="151" t="s">
        <v>84</v>
      </c>
      <c r="E37" s="168">
        <f>'[2]Proj#11'!$F40</f>
        <v>0</v>
      </c>
      <c r="F37" s="161"/>
      <c r="G37" s="448">
        <f t="shared" si="18"/>
        <v>0</v>
      </c>
      <c r="H37" s="476">
        <f>'[2]Proj#11'!$G40</f>
        <v>0</v>
      </c>
      <c r="I37" s="161"/>
      <c r="J37" s="448">
        <f t="shared" si="19"/>
        <v>0</v>
      </c>
      <c r="K37" s="476">
        <f>'[2]Proj#11'!$H40</f>
        <v>0</v>
      </c>
      <c r="L37" s="161"/>
      <c r="M37" s="444">
        <f t="shared" si="20"/>
        <v>0</v>
      </c>
      <c r="N37" s="404">
        <f t="shared" si="7"/>
        <v>0</v>
      </c>
      <c r="O37" s="161">
        <f t="shared" si="7"/>
        <v>0</v>
      </c>
      <c r="P37" s="403">
        <f t="shared" si="21"/>
        <v>0</v>
      </c>
      <c r="Q37" s="168">
        <f>'[2]Proj#11'!$I40</f>
        <v>0</v>
      </c>
      <c r="R37" s="161"/>
      <c r="S37" s="448">
        <f t="shared" si="22"/>
        <v>0</v>
      </c>
      <c r="T37" s="161">
        <f>'[2]Proj#11'!$J40</f>
        <v>0</v>
      </c>
      <c r="U37" s="161"/>
      <c r="V37" s="448">
        <f t="shared" si="23"/>
        <v>0</v>
      </c>
      <c r="W37" s="161">
        <f>'[2]Proj#11'!$K40</f>
        <v>0</v>
      </c>
      <c r="X37" s="161"/>
      <c r="Y37" s="444">
        <f t="shared" si="24"/>
        <v>0</v>
      </c>
      <c r="Z37" s="168">
        <f t="shared" si="8"/>
        <v>0</v>
      </c>
      <c r="AA37" s="161">
        <f t="shared" si="8"/>
        <v>0</v>
      </c>
      <c r="AB37" s="403">
        <f t="shared" si="25"/>
        <v>0</v>
      </c>
      <c r="AC37" s="404">
        <f t="shared" si="9"/>
        <v>0</v>
      </c>
      <c r="AD37" s="161">
        <f t="shared" si="9"/>
        <v>0</v>
      </c>
      <c r="AE37" s="403">
        <f t="shared" si="26"/>
        <v>0</v>
      </c>
      <c r="AF37" s="161">
        <f>'[2]Proj#11'!$L40</f>
        <v>0</v>
      </c>
      <c r="AG37" s="161"/>
      <c r="AH37" s="462">
        <f t="shared" si="27"/>
        <v>0</v>
      </c>
      <c r="AI37" s="161">
        <f>'[2]Proj#11'!$M40</f>
        <v>0</v>
      </c>
      <c r="AJ37" s="161"/>
      <c r="AK37" s="462">
        <f t="shared" si="28"/>
        <v>0</v>
      </c>
      <c r="AL37" s="161">
        <f>'[2]Proj#11'!$N40</f>
        <v>0</v>
      </c>
      <c r="AM37" s="161"/>
      <c r="AN37" s="444">
        <f t="shared" si="29"/>
        <v>0</v>
      </c>
      <c r="AO37" s="404">
        <f t="shared" si="10"/>
        <v>0</v>
      </c>
      <c r="AP37" s="161">
        <f t="shared" si="10"/>
        <v>0</v>
      </c>
      <c r="AQ37" s="403">
        <f t="shared" si="30"/>
        <v>0</v>
      </c>
      <c r="AR37" s="161">
        <f>'[2]Proj#11'!$O40</f>
        <v>0</v>
      </c>
      <c r="AS37" s="161"/>
      <c r="AT37" s="462">
        <f t="shared" si="31"/>
        <v>0</v>
      </c>
      <c r="AU37" s="161">
        <f>'[2]Proj#11'!$P40</f>
        <v>0</v>
      </c>
      <c r="AV37" s="161"/>
      <c r="AW37" s="448">
        <f t="shared" si="32"/>
        <v>0</v>
      </c>
      <c r="AX37" s="161">
        <f>'[2]Proj#11'!$Q40</f>
        <v>0</v>
      </c>
      <c r="AY37" s="161"/>
      <c r="AZ37" s="444">
        <f t="shared" si="33"/>
        <v>0</v>
      </c>
      <c r="BA37" s="496">
        <f t="shared" si="11"/>
        <v>0</v>
      </c>
      <c r="BB37" s="492">
        <f t="shared" si="12"/>
        <v>0</v>
      </c>
      <c r="BC37" s="364">
        <f t="shared" si="34"/>
        <v>0</v>
      </c>
      <c r="BD37" s="371">
        <f t="shared" si="13"/>
        <v>0</v>
      </c>
      <c r="BE37" s="372">
        <f t="shared" si="14"/>
        <v>0</v>
      </c>
      <c r="BF37" s="372">
        <f t="shared" si="35"/>
        <v>0</v>
      </c>
      <c r="BG37" s="371">
        <f t="shared" si="15"/>
        <v>0</v>
      </c>
      <c r="BH37" s="372">
        <f t="shared" si="16"/>
        <v>0</v>
      </c>
      <c r="BI37" s="372">
        <f t="shared" si="36"/>
        <v>0</v>
      </c>
      <c r="BJ37" s="436"/>
      <c r="BK37" s="160">
        <f>VLOOKUP($B37,Test!$A$133:$I$186,7,0)</f>
        <v>0</v>
      </c>
    </row>
    <row r="38" spans="1:63" s="149" customFormat="1" ht="30" customHeight="1">
      <c r="A38" s="40">
        <f t="shared" si="17"/>
        <v>32</v>
      </c>
      <c r="B38" s="197">
        <v>51604</v>
      </c>
      <c r="C38" s="198" t="s">
        <v>27</v>
      </c>
      <c r="D38" s="151" t="s">
        <v>68</v>
      </c>
      <c r="E38" s="168">
        <f>'[2]Proj#11'!$F41</f>
        <v>0</v>
      </c>
      <c r="F38" s="161"/>
      <c r="G38" s="448">
        <f t="shared" si="18"/>
        <v>0</v>
      </c>
      <c r="H38" s="476">
        <f>'[2]Proj#11'!$G41</f>
        <v>0</v>
      </c>
      <c r="I38" s="161"/>
      <c r="J38" s="448">
        <f t="shared" si="19"/>
        <v>0</v>
      </c>
      <c r="K38" s="476">
        <f>'[2]Proj#11'!$H41</f>
        <v>0</v>
      </c>
      <c r="L38" s="161"/>
      <c r="M38" s="444">
        <f t="shared" si="20"/>
        <v>0</v>
      </c>
      <c r="N38" s="404">
        <f t="shared" si="7"/>
        <v>0</v>
      </c>
      <c r="O38" s="161">
        <f t="shared" si="7"/>
        <v>0</v>
      </c>
      <c r="P38" s="403">
        <f t="shared" si="21"/>
        <v>0</v>
      </c>
      <c r="Q38" s="168">
        <f>'[2]Proj#11'!$I41</f>
        <v>0</v>
      </c>
      <c r="R38" s="161"/>
      <c r="S38" s="448">
        <f t="shared" si="22"/>
        <v>0</v>
      </c>
      <c r="T38" s="161">
        <f>'[2]Proj#11'!$J41</f>
        <v>0</v>
      </c>
      <c r="U38" s="161"/>
      <c r="V38" s="448">
        <f t="shared" si="23"/>
        <v>0</v>
      </c>
      <c r="W38" s="161">
        <f>'[2]Proj#11'!$K41</f>
        <v>0</v>
      </c>
      <c r="X38" s="161"/>
      <c r="Y38" s="444">
        <f t="shared" si="24"/>
        <v>0</v>
      </c>
      <c r="Z38" s="168">
        <f t="shared" si="8"/>
        <v>0</v>
      </c>
      <c r="AA38" s="161">
        <f t="shared" si="8"/>
        <v>0</v>
      </c>
      <c r="AB38" s="403">
        <f t="shared" si="25"/>
        <v>0</v>
      </c>
      <c r="AC38" s="404">
        <f t="shared" si="9"/>
        <v>0</v>
      </c>
      <c r="AD38" s="161">
        <f t="shared" si="9"/>
        <v>0</v>
      </c>
      <c r="AE38" s="403">
        <f t="shared" si="26"/>
        <v>0</v>
      </c>
      <c r="AF38" s="161">
        <f>'[2]Proj#11'!$L41</f>
        <v>0</v>
      </c>
      <c r="AG38" s="161"/>
      <c r="AH38" s="462">
        <f t="shared" si="27"/>
        <v>0</v>
      </c>
      <c r="AI38" s="161">
        <f>'[2]Proj#11'!$M41</f>
        <v>0</v>
      </c>
      <c r="AJ38" s="161"/>
      <c r="AK38" s="462">
        <f t="shared" si="28"/>
        <v>0</v>
      </c>
      <c r="AL38" s="161">
        <f>'[2]Proj#11'!$N41</f>
        <v>0</v>
      </c>
      <c r="AM38" s="161"/>
      <c r="AN38" s="444">
        <f t="shared" si="29"/>
        <v>0</v>
      </c>
      <c r="AO38" s="404">
        <f t="shared" si="10"/>
        <v>0</v>
      </c>
      <c r="AP38" s="161">
        <f t="shared" si="10"/>
        <v>0</v>
      </c>
      <c r="AQ38" s="403">
        <f t="shared" si="30"/>
        <v>0</v>
      </c>
      <c r="AR38" s="161">
        <f>'[2]Proj#11'!$O41</f>
        <v>0</v>
      </c>
      <c r="AS38" s="161"/>
      <c r="AT38" s="462">
        <f t="shared" si="31"/>
        <v>0</v>
      </c>
      <c r="AU38" s="161">
        <f>'[2]Proj#11'!$P41</f>
        <v>0</v>
      </c>
      <c r="AV38" s="161"/>
      <c r="AW38" s="448">
        <f t="shared" si="32"/>
        <v>0</v>
      </c>
      <c r="AX38" s="161">
        <f>'[2]Proj#11'!$Q41</f>
        <v>0</v>
      </c>
      <c r="AY38" s="161"/>
      <c r="AZ38" s="444">
        <f t="shared" si="33"/>
        <v>0</v>
      </c>
      <c r="BA38" s="496">
        <f t="shared" si="11"/>
        <v>0</v>
      </c>
      <c r="BB38" s="492">
        <f t="shared" si="12"/>
        <v>0</v>
      </c>
      <c r="BC38" s="364">
        <f t="shared" si="34"/>
        <v>0</v>
      </c>
      <c r="BD38" s="371">
        <f t="shared" si="13"/>
        <v>0</v>
      </c>
      <c r="BE38" s="372">
        <f t="shared" si="14"/>
        <v>0</v>
      </c>
      <c r="BF38" s="372">
        <f t="shared" si="35"/>
        <v>0</v>
      </c>
      <c r="BG38" s="371">
        <f t="shared" si="15"/>
        <v>0</v>
      </c>
      <c r="BH38" s="372">
        <f t="shared" si="16"/>
        <v>0</v>
      </c>
      <c r="BI38" s="372">
        <f t="shared" si="36"/>
        <v>0</v>
      </c>
      <c r="BJ38" s="436"/>
      <c r="BK38" s="160">
        <f>VLOOKUP($B38,Test!$A$133:$I$186,7,0)</f>
        <v>0</v>
      </c>
    </row>
    <row r="39" spans="1:63" s="149" customFormat="1" ht="30" customHeight="1">
      <c r="A39" s="40">
        <f t="shared" si="17"/>
        <v>33</v>
      </c>
      <c r="B39" s="197">
        <v>51605</v>
      </c>
      <c r="C39" s="198" t="s">
        <v>28</v>
      </c>
      <c r="D39" s="151" t="s">
        <v>85</v>
      </c>
      <c r="E39" s="168">
        <f>'[2]Proj#11'!$F42</f>
        <v>0</v>
      </c>
      <c r="F39" s="161"/>
      <c r="G39" s="448">
        <f t="shared" si="18"/>
        <v>0</v>
      </c>
      <c r="H39" s="476">
        <f>'[2]Proj#11'!$G42</f>
        <v>0</v>
      </c>
      <c r="I39" s="161"/>
      <c r="J39" s="448">
        <f t="shared" si="19"/>
        <v>0</v>
      </c>
      <c r="K39" s="476">
        <f>'[2]Proj#11'!$H42</f>
        <v>0</v>
      </c>
      <c r="L39" s="161"/>
      <c r="M39" s="444">
        <f t="shared" si="20"/>
        <v>0</v>
      </c>
      <c r="N39" s="404">
        <f t="shared" si="7"/>
        <v>0</v>
      </c>
      <c r="O39" s="161">
        <f t="shared" si="7"/>
        <v>0</v>
      </c>
      <c r="P39" s="403">
        <f t="shared" si="21"/>
        <v>0</v>
      </c>
      <c r="Q39" s="168">
        <f>'[2]Proj#11'!$I42</f>
        <v>0</v>
      </c>
      <c r="R39" s="161"/>
      <c r="S39" s="448">
        <f t="shared" si="22"/>
        <v>0</v>
      </c>
      <c r="T39" s="161">
        <f>'[2]Proj#11'!$J42</f>
        <v>0</v>
      </c>
      <c r="U39" s="161"/>
      <c r="V39" s="448">
        <f t="shared" si="23"/>
        <v>0</v>
      </c>
      <c r="W39" s="161">
        <f>'[2]Proj#11'!$K42</f>
        <v>0</v>
      </c>
      <c r="X39" s="161"/>
      <c r="Y39" s="444">
        <f t="shared" si="24"/>
        <v>0</v>
      </c>
      <c r="Z39" s="168">
        <f t="shared" si="8"/>
        <v>0</v>
      </c>
      <c r="AA39" s="161">
        <f t="shared" si="8"/>
        <v>0</v>
      </c>
      <c r="AB39" s="403">
        <f t="shared" si="25"/>
        <v>0</v>
      </c>
      <c r="AC39" s="404">
        <f t="shared" si="9"/>
        <v>0</v>
      </c>
      <c r="AD39" s="161">
        <f t="shared" si="9"/>
        <v>0</v>
      </c>
      <c r="AE39" s="403">
        <f t="shared" si="26"/>
        <v>0</v>
      </c>
      <c r="AF39" s="161">
        <f>'[2]Proj#11'!$L42</f>
        <v>0</v>
      </c>
      <c r="AG39" s="161"/>
      <c r="AH39" s="462">
        <f t="shared" si="27"/>
        <v>0</v>
      </c>
      <c r="AI39" s="161">
        <f>'[2]Proj#11'!$M42</f>
        <v>0</v>
      </c>
      <c r="AJ39" s="161"/>
      <c r="AK39" s="462">
        <f t="shared" si="28"/>
        <v>0</v>
      </c>
      <c r="AL39" s="161">
        <f>'[2]Proj#11'!$N42</f>
        <v>0</v>
      </c>
      <c r="AM39" s="161"/>
      <c r="AN39" s="444">
        <f t="shared" si="29"/>
        <v>0</v>
      </c>
      <c r="AO39" s="404">
        <f t="shared" si="10"/>
        <v>0</v>
      </c>
      <c r="AP39" s="161">
        <f t="shared" si="10"/>
        <v>0</v>
      </c>
      <c r="AQ39" s="403">
        <f t="shared" si="30"/>
        <v>0</v>
      </c>
      <c r="AR39" s="161">
        <f>'[2]Proj#11'!$O42</f>
        <v>0</v>
      </c>
      <c r="AS39" s="161"/>
      <c r="AT39" s="462">
        <f t="shared" si="31"/>
        <v>0</v>
      </c>
      <c r="AU39" s="161">
        <f>'[2]Proj#11'!$P42</f>
        <v>0</v>
      </c>
      <c r="AV39" s="161"/>
      <c r="AW39" s="448">
        <f t="shared" si="32"/>
        <v>0</v>
      </c>
      <c r="AX39" s="161">
        <f>'[2]Proj#11'!$Q42</f>
        <v>0</v>
      </c>
      <c r="AY39" s="161"/>
      <c r="AZ39" s="444">
        <f t="shared" si="33"/>
        <v>0</v>
      </c>
      <c r="BA39" s="496">
        <f t="shared" si="11"/>
        <v>0</v>
      </c>
      <c r="BB39" s="492">
        <f t="shared" si="12"/>
        <v>0</v>
      </c>
      <c r="BC39" s="364">
        <f t="shared" si="34"/>
        <v>0</v>
      </c>
      <c r="BD39" s="371">
        <f t="shared" si="13"/>
        <v>0</v>
      </c>
      <c r="BE39" s="372">
        <f t="shared" si="14"/>
        <v>0</v>
      </c>
      <c r="BF39" s="372">
        <f t="shared" si="35"/>
        <v>0</v>
      </c>
      <c r="BG39" s="371">
        <f t="shared" si="15"/>
        <v>0</v>
      </c>
      <c r="BH39" s="372">
        <f t="shared" si="16"/>
        <v>0</v>
      </c>
      <c r="BI39" s="372">
        <f t="shared" si="36"/>
        <v>0</v>
      </c>
      <c r="BJ39" s="436"/>
      <c r="BK39" s="160">
        <f>VLOOKUP($B39,Test!$A$133:$I$186,7,0)</f>
        <v>0</v>
      </c>
    </row>
    <row r="40" spans="1:63" s="149" customFormat="1" ht="30" customHeight="1">
      <c r="A40" s="40">
        <f t="shared" si="17"/>
        <v>34</v>
      </c>
      <c r="B40" s="197">
        <v>51606</v>
      </c>
      <c r="C40" s="198" t="s">
        <v>29</v>
      </c>
      <c r="D40" s="151" t="s">
        <v>69</v>
      </c>
      <c r="E40" s="168">
        <f>'[2]Proj#11'!$F43</f>
        <v>0</v>
      </c>
      <c r="F40" s="161"/>
      <c r="G40" s="448">
        <f t="shared" si="18"/>
        <v>0</v>
      </c>
      <c r="H40" s="476">
        <f>'[2]Proj#11'!$G43</f>
        <v>0</v>
      </c>
      <c r="I40" s="161"/>
      <c r="J40" s="448">
        <f t="shared" si="19"/>
        <v>0</v>
      </c>
      <c r="K40" s="476">
        <f>'[2]Proj#11'!$H43</f>
        <v>3381.4</v>
      </c>
      <c r="L40" s="161"/>
      <c r="M40" s="444">
        <f t="shared" si="20"/>
        <v>3381.4</v>
      </c>
      <c r="N40" s="404">
        <f t="shared" si="7"/>
        <v>3381.4</v>
      </c>
      <c r="O40" s="161">
        <f t="shared" si="7"/>
        <v>0</v>
      </c>
      <c r="P40" s="403">
        <f t="shared" si="21"/>
        <v>3381.4</v>
      </c>
      <c r="Q40" s="168">
        <f>'[2]Proj#11'!$I43</f>
        <v>0</v>
      </c>
      <c r="R40" s="161"/>
      <c r="S40" s="448">
        <f t="shared" si="22"/>
        <v>0</v>
      </c>
      <c r="T40" s="161">
        <f>'[2]Proj#11'!$J43</f>
        <v>0</v>
      </c>
      <c r="U40" s="161"/>
      <c r="V40" s="448">
        <f t="shared" si="23"/>
        <v>0</v>
      </c>
      <c r="W40" s="161">
        <f>'[2]Proj#11'!$K43</f>
        <v>0</v>
      </c>
      <c r="X40" s="161"/>
      <c r="Y40" s="444">
        <f t="shared" si="24"/>
        <v>0</v>
      </c>
      <c r="Z40" s="168">
        <f t="shared" si="8"/>
        <v>0</v>
      </c>
      <c r="AA40" s="161">
        <f t="shared" si="8"/>
        <v>0</v>
      </c>
      <c r="AB40" s="403">
        <f t="shared" si="25"/>
        <v>0</v>
      </c>
      <c r="AC40" s="404">
        <f t="shared" si="9"/>
        <v>3381.4</v>
      </c>
      <c r="AD40" s="161">
        <f t="shared" si="9"/>
        <v>0</v>
      </c>
      <c r="AE40" s="403">
        <f t="shared" si="26"/>
        <v>3381.4</v>
      </c>
      <c r="AF40" s="161">
        <f>'[2]Proj#11'!$L43</f>
        <v>0</v>
      </c>
      <c r="AG40" s="161"/>
      <c r="AH40" s="462">
        <f t="shared" si="27"/>
        <v>0</v>
      </c>
      <c r="AI40" s="161">
        <f>'[2]Proj#11'!$M43</f>
        <v>0</v>
      </c>
      <c r="AJ40" s="161"/>
      <c r="AK40" s="462">
        <f t="shared" si="28"/>
        <v>0</v>
      </c>
      <c r="AL40" s="161">
        <f>'[2]Proj#11'!$N43</f>
        <v>0</v>
      </c>
      <c r="AM40" s="161"/>
      <c r="AN40" s="444">
        <f t="shared" si="29"/>
        <v>0</v>
      </c>
      <c r="AO40" s="404">
        <f t="shared" si="10"/>
        <v>0</v>
      </c>
      <c r="AP40" s="161">
        <f t="shared" si="10"/>
        <v>0</v>
      </c>
      <c r="AQ40" s="403">
        <f t="shared" si="30"/>
        <v>0</v>
      </c>
      <c r="AR40" s="161">
        <f>'[2]Proj#11'!$O43</f>
        <v>0</v>
      </c>
      <c r="AS40" s="161"/>
      <c r="AT40" s="462">
        <f t="shared" si="31"/>
        <v>0</v>
      </c>
      <c r="AU40" s="161">
        <f>'[2]Proj#11'!$P43</f>
        <v>0</v>
      </c>
      <c r="AV40" s="161"/>
      <c r="AW40" s="448">
        <f t="shared" si="32"/>
        <v>0</v>
      </c>
      <c r="AX40" s="161">
        <f>'[2]Proj#11'!$Q43</f>
        <v>4338.4000000000005</v>
      </c>
      <c r="AY40" s="161"/>
      <c r="AZ40" s="444">
        <f t="shared" si="33"/>
        <v>4338.4000000000005</v>
      </c>
      <c r="BA40" s="496">
        <f t="shared" si="11"/>
        <v>4338.4000000000005</v>
      </c>
      <c r="BB40" s="492">
        <f t="shared" si="12"/>
        <v>0</v>
      </c>
      <c r="BC40" s="364">
        <f t="shared" si="34"/>
        <v>4338.4000000000005</v>
      </c>
      <c r="BD40" s="371">
        <f t="shared" si="13"/>
        <v>4338.4000000000005</v>
      </c>
      <c r="BE40" s="372">
        <f t="shared" si="14"/>
        <v>0</v>
      </c>
      <c r="BF40" s="372">
        <f t="shared" si="35"/>
        <v>4338.4000000000005</v>
      </c>
      <c r="BG40" s="371">
        <f t="shared" si="15"/>
        <v>7719.8000000000011</v>
      </c>
      <c r="BH40" s="372">
        <f t="shared" si="16"/>
        <v>0</v>
      </c>
      <c r="BI40" s="372">
        <f t="shared" si="36"/>
        <v>7719.8000000000011</v>
      </c>
      <c r="BJ40" s="436"/>
      <c r="BK40" s="160">
        <f>VLOOKUP($B40,Test!$A$133:$I$186,7,0)</f>
        <v>1168</v>
      </c>
    </row>
    <row r="41" spans="1:63" s="149" customFormat="1" ht="30" customHeight="1">
      <c r="A41" s="40">
        <f t="shared" si="17"/>
        <v>35</v>
      </c>
      <c r="B41" s="197">
        <v>51607</v>
      </c>
      <c r="C41" s="198" t="s">
        <v>328</v>
      </c>
      <c r="D41" s="151" t="s">
        <v>70</v>
      </c>
      <c r="E41" s="168">
        <f>'[2]Proj#11'!$F44</f>
        <v>0</v>
      </c>
      <c r="F41" s="161"/>
      <c r="G41" s="448">
        <f t="shared" si="18"/>
        <v>0</v>
      </c>
      <c r="H41" s="476">
        <f>'[2]Proj#11'!$G44</f>
        <v>0</v>
      </c>
      <c r="I41" s="161"/>
      <c r="J41" s="448">
        <f t="shared" si="19"/>
        <v>0</v>
      </c>
      <c r="K41" s="476">
        <f>'[2]Proj#11'!$H44</f>
        <v>0</v>
      </c>
      <c r="L41" s="161"/>
      <c r="M41" s="444">
        <f t="shared" si="20"/>
        <v>0</v>
      </c>
      <c r="N41" s="404">
        <f t="shared" si="7"/>
        <v>0</v>
      </c>
      <c r="O41" s="161">
        <f t="shared" si="7"/>
        <v>0</v>
      </c>
      <c r="P41" s="403">
        <f t="shared" si="21"/>
        <v>0</v>
      </c>
      <c r="Q41" s="168">
        <f>'[2]Proj#11'!$I44</f>
        <v>0</v>
      </c>
      <c r="R41" s="161"/>
      <c r="S41" s="448">
        <f t="shared" si="22"/>
        <v>0</v>
      </c>
      <c r="T41" s="161">
        <f>'[2]Proj#11'!$J44</f>
        <v>0</v>
      </c>
      <c r="U41" s="161"/>
      <c r="V41" s="448">
        <f t="shared" si="23"/>
        <v>0</v>
      </c>
      <c r="W41" s="161">
        <f>'[2]Proj#11'!$K44</f>
        <v>0</v>
      </c>
      <c r="X41" s="161"/>
      <c r="Y41" s="444">
        <f t="shared" si="24"/>
        <v>0</v>
      </c>
      <c r="Z41" s="168">
        <f t="shared" si="8"/>
        <v>0</v>
      </c>
      <c r="AA41" s="161">
        <f t="shared" si="8"/>
        <v>0</v>
      </c>
      <c r="AB41" s="403">
        <f t="shared" si="25"/>
        <v>0</v>
      </c>
      <c r="AC41" s="404">
        <f t="shared" si="9"/>
        <v>0</v>
      </c>
      <c r="AD41" s="161">
        <f t="shared" si="9"/>
        <v>0</v>
      </c>
      <c r="AE41" s="403">
        <f t="shared" si="26"/>
        <v>0</v>
      </c>
      <c r="AF41" s="161">
        <f>'[2]Proj#11'!$L44</f>
        <v>0</v>
      </c>
      <c r="AG41" s="161"/>
      <c r="AH41" s="462">
        <f t="shared" si="27"/>
        <v>0</v>
      </c>
      <c r="AI41" s="161">
        <f>'[2]Proj#11'!$M44</f>
        <v>0</v>
      </c>
      <c r="AJ41" s="161"/>
      <c r="AK41" s="462">
        <f t="shared" si="28"/>
        <v>0</v>
      </c>
      <c r="AL41" s="161">
        <f>'[2]Proj#11'!$N44</f>
        <v>0</v>
      </c>
      <c r="AM41" s="161"/>
      <c r="AN41" s="444">
        <f t="shared" si="29"/>
        <v>0</v>
      </c>
      <c r="AO41" s="404">
        <f t="shared" si="10"/>
        <v>0</v>
      </c>
      <c r="AP41" s="161">
        <f t="shared" si="10"/>
        <v>0</v>
      </c>
      <c r="AQ41" s="403">
        <f t="shared" si="30"/>
        <v>0</v>
      </c>
      <c r="AR41" s="161">
        <f>'[2]Proj#11'!$O44</f>
        <v>0</v>
      </c>
      <c r="AS41" s="161"/>
      <c r="AT41" s="462">
        <f t="shared" si="31"/>
        <v>0</v>
      </c>
      <c r="AU41" s="161">
        <f>'[2]Proj#11'!$P44</f>
        <v>0</v>
      </c>
      <c r="AV41" s="161"/>
      <c r="AW41" s="448">
        <f t="shared" si="32"/>
        <v>0</v>
      </c>
      <c r="AX41" s="161">
        <f>'[2]Proj#11'!$Q44</f>
        <v>0</v>
      </c>
      <c r="AY41" s="161"/>
      <c r="AZ41" s="444">
        <f t="shared" si="33"/>
        <v>0</v>
      </c>
      <c r="BA41" s="496">
        <f t="shared" si="11"/>
        <v>0</v>
      </c>
      <c r="BB41" s="492">
        <f t="shared" si="12"/>
        <v>0</v>
      </c>
      <c r="BC41" s="364">
        <f t="shared" si="34"/>
        <v>0</v>
      </c>
      <c r="BD41" s="371">
        <f t="shared" si="13"/>
        <v>0</v>
      </c>
      <c r="BE41" s="372">
        <f t="shared" si="14"/>
        <v>0</v>
      </c>
      <c r="BF41" s="372">
        <f t="shared" si="35"/>
        <v>0</v>
      </c>
      <c r="BG41" s="371">
        <f t="shared" si="15"/>
        <v>0</v>
      </c>
      <c r="BH41" s="372">
        <f t="shared" si="16"/>
        <v>0</v>
      </c>
      <c r="BI41" s="372">
        <f t="shared" si="36"/>
        <v>0</v>
      </c>
      <c r="BJ41" s="436"/>
      <c r="BK41" s="160">
        <f>VLOOKUP($B41,Test!$A$133:$I$186,7,0)</f>
        <v>0</v>
      </c>
    </row>
    <row r="42" spans="1:63" s="149" customFormat="1" ht="30" customHeight="1">
      <c r="A42" s="40">
        <f t="shared" si="17"/>
        <v>36</v>
      </c>
      <c r="B42" s="197">
        <v>51608</v>
      </c>
      <c r="C42" s="198" t="s">
        <v>31</v>
      </c>
      <c r="D42" s="151" t="s">
        <v>71</v>
      </c>
      <c r="E42" s="168">
        <f>'[2]Proj#11'!$F45</f>
        <v>0</v>
      </c>
      <c r="F42" s="161"/>
      <c r="G42" s="448">
        <f t="shared" si="18"/>
        <v>0</v>
      </c>
      <c r="H42" s="476">
        <f>'[2]Proj#11'!$G45</f>
        <v>0</v>
      </c>
      <c r="I42" s="161"/>
      <c r="J42" s="448">
        <f t="shared" si="19"/>
        <v>0</v>
      </c>
      <c r="K42" s="476">
        <f>'[2]Proj#11'!$H45</f>
        <v>0</v>
      </c>
      <c r="L42" s="161"/>
      <c r="M42" s="444">
        <f t="shared" si="20"/>
        <v>0</v>
      </c>
      <c r="N42" s="404">
        <f t="shared" si="7"/>
        <v>0</v>
      </c>
      <c r="O42" s="161">
        <f t="shared" si="7"/>
        <v>0</v>
      </c>
      <c r="P42" s="403">
        <f t="shared" si="21"/>
        <v>0</v>
      </c>
      <c r="Q42" s="168">
        <f>'[2]Proj#11'!$I45</f>
        <v>0</v>
      </c>
      <c r="R42" s="161"/>
      <c r="S42" s="448">
        <f t="shared" si="22"/>
        <v>0</v>
      </c>
      <c r="T42" s="161">
        <f>'[2]Proj#11'!$J45</f>
        <v>0</v>
      </c>
      <c r="U42" s="161"/>
      <c r="V42" s="448">
        <f t="shared" si="23"/>
        <v>0</v>
      </c>
      <c r="W42" s="161">
        <f>'[2]Proj#11'!$K45</f>
        <v>0</v>
      </c>
      <c r="X42" s="161"/>
      <c r="Y42" s="444">
        <f t="shared" si="24"/>
        <v>0</v>
      </c>
      <c r="Z42" s="168">
        <f t="shared" si="8"/>
        <v>0</v>
      </c>
      <c r="AA42" s="161">
        <f t="shared" si="8"/>
        <v>0</v>
      </c>
      <c r="AB42" s="403">
        <f t="shared" si="25"/>
        <v>0</v>
      </c>
      <c r="AC42" s="404">
        <f t="shared" si="9"/>
        <v>0</v>
      </c>
      <c r="AD42" s="161">
        <f t="shared" si="9"/>
        <v>0</v>
      </c>
      <c r="AE42" s="403">
        <f t="shared" si="26"/>
        <v>0</v>
      </c>
      <c r="AF42" s="161">
        <f>'[2]Proj#11'!$L45</f>
        <v>0</v>
      </c>
      <c r="AG42" s="161"/>
      <c r="AH42" s="462">
        <f t="shared" si="27"/>
        <v>0</v>
      </c>
      <c r="AI42" s="161">
        <f>'[2]Proj#11'!$M45</f>
        <v>0</v>
      </c>
      <c r="AJ42" s="161"/>
      <c r="AK42" s="462">
        <f t="shared" si="28"/>
        <v>0</v>
      </c>
      <c r="AL42" s="161">
        <f>'[2]Proj#11'!$N45</f>
        <v>0</v>
      </c>
      <c r="AM42" s="161"/>
      <c r="AN42" s="444">
        <f t="shared" si="29"/>
        <v>0</v>
      </c>
      <c r="AO42" s="404">
        <f t="shared" si="10"/>
        <v>0</v>
      </c>
      <c r="AP42" s="161">
        <f t="shared" si="10"/>
        <v>0</v>
      </c>
      <c r="AQ42" s="403">
        <f t="shared" si="30"/>
        <v>0</v>
      </c>
      <c r="AR42" s="161">
        <f>'[2]Proj#11'!$O45</f>
        <v>0</v>
      </c>
      <c r="AS42" s="161"/>
      <c r="AT42" s="462">
        <f t="shared" si="31"/>
        <v>0</v>
      </c>
      <c r="AU42" s="161">
        <f>'[2]Proj#11'!$P45</f>
        <v>0</v>
      </c>
      <c r="AV42" s="161"/>
      <c r="AW42" s="448">
        <f t="shared" si="32"/>
        <v>0</v>
      </c>
      <c r="AX42" s="161">
        <f>'[2]Proj#11'!$Q45</f>
        <v>0</v>
      </c>
      <c r="AY42" s="161"/>
      <c r="AZ42" s="444">
        <f t="shared" si="33"/>
        <v>0</v>
      </c>
      <c r="BA42" s="496">
        <f t="shared" si="11"/>
        <v>0</v>
      </c>
      <c r="BB42" s="492">
        <f t="shared" si="12"/>
        <v>0</v>
      </c>
      <c r="BC42" s="364">
        <f t="shared" si="34"/>
        <v>0</v>
      </c>
      <c r="BD42" s="371">
        <f t="shared" si="13"/>
        <v>0</v>
      </c>
      <c r="BE42" s="372">
        <f t="shared" si="14"/>
        <v>0</v>
      </c>
      <c r="BF42" s="372">
        <f t="shared" si="35"/>
        <v>0</v>
      </c>
      <c r="BG42" s="371">
        <f t="shared" si="15"/>
        <v>0</v>
      </c>
      <c r="BH42" s="372">
        <f t="shared" si="16"/>
        <v>0</v>
      </c>
      <c r="BI42" s="372">
        <f t="shared" si="36"/>
        <v>0</v>
      </c>
      <c r="BJ42" s="436"/>
      <c r="BK42" s="160">
        <f>VLOOKUP($B42,Test!$A$133:$I$186,7,0)</f>
        <v>0</v>
      </c>
    </row>
    <row r="43" spans="1:63" s="149" customFormat="1" ht="30" customHeight="1">
      <c r="A43" s="40">
        <f t="shared" si="17"/>
        <v>37</v>
      </c>
      <c r="B43" s="197">
        <v>51609</v>
      </c>
      <c r="C43" s="198" t="s">
        <v>32</v>
      </c>
      <c r="D43" s="151" t="s">
        <v>72</v>
      </c>
      <c r="E43" s="168">
        <f>'[2]Proj#11'!$F46</f>
        <v>0</v>
      </c>
      <c r="F43" s="161"/>
      <c r="G43" s="448">
        <f t="shared" si="18"/>
        <v>0</v>
      </c>
      <c r="H43" s="476">
        <f>'[2]Proj#11'!$G46</f>
        <v>0</v>
      </c>
      <c r="I43" s="161"/>
      <c r="J43" s="448">
        <f t="shared" si="19"/>
        <v>0</v>
      </c>
      <c r="K43" s="476">
        <f>'[2]Proj#11'!$H46</f>
        <v>0</v>
      </c>
      <c r="L43" s="161"/>
      <c r="M43" s="444">
        <f t="shared" si="20"/>
        <v>0</v>
      </c>
      <c r="N43" s="404">
        <f t="shared" si="7"/>
        <v>0</v>
      </c>
      <c r="O43" s="161">
        <f t="shared" si="7"/>
        <v>0</v>
      </c>
      <c r="P43" s="403">
        <f t="shared" si="21"/>
        <v>0</v>
      </c>
      <c r="Q43" s="168">
        <f>'[2]Proj#11'!$I46</f>
        <v>0</v>
      </c>
      <c r="R43" s="161"/>
      <c r="S43" s="448">
        <f t="shared" si="22"/>
        <v>0</v>
      </c>
      <c r="T43" s="161">
        <f>'[2]Proj#11'!$J46</f>
        <v>0</v>
      </c>
      <c r="U43" s="161"/>
      <c r="V43" s="448">
        <f t="shared" si="23"/>
        <v>0</v>
      </c>
      <c r="W43" s="161">
        <f>'[2]Proj#11'!$K46</f>
        <v>0</v>
      </c>
      <c r="X43" s="161"/>
      <c r="Y43" s="444">
        <f t="shared" si="24"/>
        <v>0</v>
      </c>
      <c r="Z43" s="168">
        <f t="shared" si="8"/>
        <v>0</v>
      </c>
      <c r="AA43" s="161">
        <f t="shared" si="8"/>
        <v>0</v>
      </c>
      <c r="AB43" s="403">
        <f t="shared" si="25"/>
        <v>0</v>
      </c>
      <c r="AC43" s="404">
        <f t="shared" si="9"/>
        <v>0</v>
      </c>
      <c r="AD43" s="161">
        <f t="shared" si="9"/>
        <v>0</v>
      </c>
      <c r="AE43" s="403">
        <f t="shared" si="26"/>
        <v>0</v>
      </c>
      <c r="AF43" s="161">
        <f>'[2]Proj#11'!$L46</f>
        <v>0</v>
      </c>
      <c r="AG43" s="161"/>
      <c r="AH43" s="462">
        <f t="shared" si="27"/>
        <v>0</v>
      </c>
      <c r="AI43" s="161">
        <f>'[2]Proj#11'!$M46</f>
        <v>0</v>
      </c>
      <c r="AJ43" s="161"/>
      <c r="AK43" s="462">
        <f t="shared" si="28"/>
        <v>0</v>
      </c>
      <c r="AL43" s="161">
        <f>'[2]Proj#11'!$N46</f>
        <v>0</v>
      </c>
      <c r="AM43" s="161"/>
      <c r="AN43" s="444">
        <f t="shared" si="29"/>
        <v>0</v>
      </c>
      <c r="AO43" s="404">
        <f t="shared" si="10"/>
        <v>0</v>
      </c>
      <c r="AP43" s="161">
        <f t="shared" si="10"/>
        <v>0</v>
      </c>
      <c r="AQ43" s="403">
        <f t="shared" si="30"/>
        <v>0</v>
      </c>
      <c r="AR43" s="161">
        <f>'[2]Proj#11'!$O46</f>
        <v>0</v>
      </c>
      <c r="AS43" s="161"/>
      <c r="AT43" s="462">
        <f t="shared" si="31"/>
        <v>0</v>
      </c>
      <c r="AU43" s="161">
        <f>'[2]Proj#11'!$P46</f>
        <v>0</v>
      </c>
      <c r="AV43" s="161"/>
      <c r="AW43" s="448">
        <f t="shared" si="32"/>
        <v>0</v>
      </c>
      <c r="AX43" s="161">
        <f>'[2]Proj#11'!$Q46</f>
        <v>0</v>
      </c>
      <c r="AY43" s="161"/>
      <c r="AZ43" s="444">
        <f t="shared" si="33"/>
        <v>0</v>
      </c>
      <c r="BA43" s="496">
        <f t="shared" si="11"/>
        <v>0</v>
      </c>
      <c r="BB43" s="492">
        <f t="shared" si="12"/>
        <v>0</v>
      </c>
      <c r="BC43" s="364">
        <f t="shared" si="34"/>
        <v>0</v>
      </c>
      <c r="BD43" s="371">
        <f t="shared" si="13"/>
        <v>0</v>
      </c>
      <c r="BE43" s="372">
        <f t="shared" si="14"/>
        <v>0</v>
      </c>
      <c r="BF43" s="372">
        <f t="shared" si="35"/>
        <v>0</v>
      </c>
      <c r="BG43" s="371">
        <f t="shared" si="15"/>
        <v>0</v>
      </c>
      <c r="BH43" s="372">
        <f t="shared" si="16"/>
        <v>0</v>
      </c>
      <c r="BI43" s="372">
        <f t="shared" si="36"/>
        <v>0</v>
      </c>
      <c r="BJ43" s="436"/>
      <c r="BK43" s="160">
        <f>VLOOKUP($B43,Test!$A$133:$I$186,7,0)</f>
        <v>0</v>
      </c>
    </row>
    <row r="44" spans="1:63" s="149" customFormat="1" ht="30" customHeight="1">
      <c r="A44" s="40">
        <f t="shared" si="17"/>
        <v>38</v>
      </c>
      <c r="B44" s="197">
        <v>51610</v>
      </c>
      <c r="C44" s="198" t="s">
        <v>33</v>
      </c>
      <c r="D44" s="151" t="s">
        <v>73</v>
      </c>
      <c r="E44" s="168">
        <f>'[2]Proj#11'!$F47</f>
        <v>0</v>
      </c>
      <c r="F44" s="161"/>
      <c r="G44" s="448">
        <f t="shared" si="18"/>
        <v>0</v>
      </c>
      <c r="H44" s="476">
        <f>'[2]Proj#11'!$G47</f>
        <v>0</v>
      </c>
      <c r="I44" s="161"/>
      <c r="J44" s="448">
        <f t="shared" si="19"/>
        <v>0</v>
      </c>
      <c r="K44" s="476">
        <f>'[2]Proj#11'!$H47</f>
        <v>0</v>
      </c>
      <c r="L44" s="161"/>
      <c r="M44" s="444">
        <f t="shared" si="20"/>
        <v>0</v>
      </c>
      <c r="N44" s="404">
        <f t="shared" si="7"/>
        <v>0</v>
      </c>
      <c r="O44" s="161">
        <f t="shared" si="7"/>
        <v>0</v>
      </c>
      <c r="P44" s="403">
        <f t="shared" si="21"/>
        <v>0</v>
      </c>
      <c r="Q44" s="168">
        <f>'[2]Proj#11'!$I47</f>
        <v>0</v>
      </c>
      <c r="R44" s="161"/>
      <c r="S44" s="448">
        <f t="shared" si="22"/>
        <v>0</v>
      </c>
      <c r="T44" s="161">
        <f>'[2]Proj#11'!$J47</f>
        <v>0</v>
      </c>
      <c r="U44" s="161"/>
      <c r="V44" s="448">
        <f t="shared" si="23"/>
        <v>0</v>
      </c>
      <c r="W44" s="161">
        <f>'[2]Proj#11'!$K47</f>
        <v>0</v>
      </c>
      <c r="X44" s="161"/>
      <c r="Y44" s="444">
        <f t="shared" si="24"/>
        <v>0</v>
      </c>
      <c r="Z44" s="168">
        <f t="shared" si="8"/>
        <v>0</v>
      </c>
      <c r="AA44" s="161">
        <f t="shared" si="8"/>
        <v>0</v>
      </c>
      <c r="AB44" s="403">
        <f t="shared" si="25"/>
        <v>0</v>
      </c>
      <c r="AC44" s="404">
        <f t="shared" si="9"/>
        <v>0</v>
      </c>
      <c r="AD44" s="161">
        <f t="shared" si="9"/>
        <v>0</v>
      </c>
      <c r="AE44" s="403">
        <f t="shared" si="26"/>
        <v>0</v>
      </c>
      <c r="AF44" s="161">
        <f>'[2]Proj#11'!$L47</f>
        <v>0</v>
      </c>
      <c r="AG44" s="161"/>
      <c r="AH44" s="462">
        <f t="shared" si="27"/>
        <v>0</v>
      </c>
      <c r="AI44" s="161">
        <f>'[2]Proj#11'!$M47</f>
        <v>0</v>
      </c>
      <c r="AJ44" s="161"/>
      <c r="AK44" s="462">
        <f t="shared" si="28"/>
        <v>0</v>
      </c>
      <c r="AL44" s="161">
        <f>'[2]Proj#11'!$N47</f>
        <v>0</v>
      </c>
      <c r="AM44" s="161"/>
      <c r="AN44" s="444">
        <f t="shared" si="29"/>
        <v>0</v>
      </c>
      <c r="AO44" s="404">
        <f t="shared" si="10"/>
        <v>0</v>
      </c>
      <c r="AP44" s="161">
        <f t="shared" si="10"/>
        <v>0</v>
      </c>
      <c r="AQ44" s="403">
        <f t="shared" si="30"/>
        <v>0</v>
      </c>
      <c r="AR44" s="161">
        <f>'[2]Proj#11'!$O47</f>
        <v>0</v>
      </c>
      <c r="AS44" s="161"/>
      <c r="AT44" s="462">
        <f t="shared" si="31"/>
        <v>0</v>
      </c>
      <c r="AU44" s="161">
        <f>'[2]Proj#11'!$P47</f>
        <v>0</v>
      </c>
      <c r="AV44" s="161"/>
      <c r="AW44" s="448">
        <f t="shared" si="32"/>
        <v>0</v>
      </c>
      <c r="AX44" s="161">
        <f>'[2]Proj#11'!$Q47</f>
        <v>0</v>
      </c>
      <c r="AY44" s="161"/>
      <c r="AZ44" s="444">
        <f t="shared" si="33"/>
        <v>0</v>
      </c>
      <c r="BA44" s="496">
        <f t="shared" si="11"/>
        <v>0</v>
      </c>
      <c r="BB44" s="492">
        <f t="shared" si="12"/>
        <v>0</v>
      </c>
      <c r="BC44" s="364">
        <f t="shared" si="34"/>
        <v>0</v>
      </c>
      <c r="BD44" s="371">
        <f t="shared" si="13"/>
        <v>0</v>
      </c>
      <c r="BE44" s="372">
        <f t="shared" si="14"/>
        <v>0</v>
      </c>
      <c r="BF44" s="372">
        <f t="shared" si="35"/>
        <v>0</v>
      </c>
      <c r="BG44" s="371">
        <f t="shared" si="15"/>
        <v>0</v>
      </c>
      <c r="BH44" s="372">
        <f t="shared" si="16"/>
        <v>0</v>
      </c>
      <c r="BI44" s="372">
        <f t="shared" si="36"/>
        <v>0</v>
      </c>
      <c r="BJ44" s="436"/>
      <c r="BK44" s="160">
        <f>VLOOKUP($B44,Test!$A$133:$I$186,7,0)</f>
        <v>0</v>
      </c>
    </row>
    <row r="45" spans="1:63" s="149" customFormat="1" ht="30" customHeight="1">
      <c r="A45" s="40">
        <f t="shared" si="17"/>
        <v>39</v>
      </c>
      <c r="B45" s="197">
        <v>51611</v>
      </c>
      <c r="C45" s="198" t="s">
        <v>34</v>
      </c>
      <c r="D45" s="151" t="s">
        <v>74</v>
      </c>
      <c r="E45" s="168">
        <f>'[2]Proj#11'!$F48</f>
        <v>3208.3726999999999</v>
      </c>
      <c r="F45" s="161">
        <v>5878.35</v>
      </c>
      <c r="G45" s="448">
        <f t="shared" si="18"/>
        <v>-2669.9773000000005</v>
      </c>
      <c r="H45" s="476">
        <f>'[2]Proj#11'!$G48</f>
        <v>7797.2886999999992</v>
      </c>
      <c r="I45" s="161">
        <v>6800.76</v>
      </c>
      <c r="J45" s="448">
        <f t="shared" si="19"/>
        <v>996.52869999999893</v>
      </c>
      <c r="K45" s="476">
        <f>'[2]Proj#11'!$H48</f>
        <v>3319.9746999999998</v>
      </c>
      <c r="L45" s="161">
        <v>6019.84</v>
      </c>
      <c r="M45" s="444">
        <f t="shared" si="20"/>
        <v>-2699.8653000000004</v>
      </c>
      <c r="N45" s="404">
        <f t="shared" si="7"/>
        <v>14325.6361</v>
      </c>
      <c r="O45" s="161">
        <f t="shared" si="7"/>
        <v>18698.95</v>
      </c>
      <c r="P45" s="403">
        <f t="shared" si="21"/>
        <v>-4373.313900000001</v>
      </c>
      <c r="Q45" s="168">
        <f>'[2]Proj#11'!$I48</f>
        <v>5367.1515999999992</v>
      </c>
      <c r="R45" s="161">
        <v>4173.18</v>
      </c>
      <c r="S45" s="448">
        <f t="shared" si="22"/>
        <v>1193.9715999999989</v>
      </c>
      <c r="T45" s="161">
        <f>'[2]Proj#11'!$J48</f>
        <v>7047.1047999999992</v>
      </c>
      <c r="U45" s="161"/>
      <c r="V45" s="448">
        <f t="shared" si="23"/>
        <v>7047.1047999999992</v>
      </c>
      <c r="W45" s="161">
        <f>'[2]Proj#11'!$K48</f>
        <v>5712.2160999999996</v>
      </c>
      <c r="X45" s="161"/>
      <c r="Y45" s="444">
        <f t="shared" si="24"/>
        <v>5712.2160999999996</v>
      </c>
      <c r="Z45" s="168">
        <f t="shared" si="8"/>
        <v>18126.472499999996</v>
      </c>
      <c r="AA45" s="161">
        <f t="shared" si="8"/>
        <v>4173.18</v>
      </c>
      <c r="AB45" s="403">
        <f t="shared" si="25"/>
        <v>13953.292499999996</v>
      </c>
      <c r="AC45" s="404">
        <f t="shared" si="9"/>
        <v>32452.1086</v>
      </c>
      <c r="AD45" s="161">
        <f t="shared" si="9"/>
        <v>22872.13</v>
      </c>
      <c r="AE45" s="403">
        <f t="shared" si="26"/>
        <v>9579.9785999999986</v>
      </c>
      <c r="AF45" s="161">
        <f>'[2]Proj#11'!$L48</f>
        <v>4169.2130999999999</v>
      </c>
      <c r="AG45" s="161"/>
      <c r="AH45" s="462">
        <f t="shared" si="27"/>
        <v>4169.2130999999999</v>
      </c>
      <c r="AI45" s="161">
        <f>'[2]Proj#11'!$M48</f>
        <v>9855.9622999999992</v>
      </c>
      <c r="AJ45" s="161"/>
      <c r="AK45" s="462">
        <f t="shared" si="28"/>
        <v>9855.9622999999992</v>
      </c>
      <c r="AL45" s="161">
        <f>'[2]Proj#11'!$N48</f>
        <v>4430.2997000000005</v>
      </c>
      <c r="AM45" s="161"/>
      <c r="AN45" s="444">
        <f t="shared" si="29"/>
        <v>4430.2997000000005</v>
      </c>
      <c r="AO45" s="404">
        <f t="shared" si="10"/>
        <v>18455.4751</v>
      </c>
      <c r="AP45" s="161">
        <f t="shared" si="10"/>
        <v>0</v>
      </c>
      <c r="AQ45" s="403">
        <f t="shared" si="30"/>
        <v>18455.4751</v>
      </c>
      <c r="AR45" s="161">
        <f>'[2]Proj#11'!$O48</f>
        <v>6451.9032000000007</v>
      </c>
      <c r="AS45" s="161"/>
      <c r="AT45" s="462">
        <f t="shared" si="31"/>
        <v>6451.9032000000007</v>
      </c>
      <c r="AU45" s="161">
        <f>'[2]Proj#11'!$P48</f>
        <v>8167.8572000000004</v>
      </c>
      <c r="AV45" s="161"/>
      <c r="AW45" s="448">
        <f t="shared" si="32"/>
        <v>8167.8572000000004</v>
      </c>
      <c r="AX45" s="161">
        <f>'[2]Proj#11'!$Q48</f>
        <v>6289.2692000000006</v>
      </c>
      <c r="AY45" s="161"/>
      <c r="AZ45" s="444">
        <f t="shared" si="33"/>
        <v>6289.2692000000006</v>
      </c>
      <c r="BA45" s="496">
        <f t="shared" si="11"/>
        <v>20909.029600000002</v>
      </c>
      <c r="BB45" s="492">
        <f t="shared" si="12"/>
        <v>0</v>
      </c>
      <c r="BC45" s="364">
        <f t="shared" si="34"/>
        <v>20909.029600000002</v>
      </c>
      <c r="BD45" s="371">
        <f t="shared" si="13"/>
        <v>39364.504700000005</v>
      </c>
      <c r="BE45" s="372">
        <f t="shared" si="14"/>
        <v>0</v>
      </c>
      <c r="BF45" s="372">
        <f t="shared" si="35"/>
        <v>39364.504700000005</v>
      </c>
      <c r="BG45" s="371">
        <f t="shared" si="15"/>
        <v>71816.613299999997</v>
      </c>
      <c r="BH45" s="372">
        <f t="shared" si="16"/>
        <v>22872.13</v>
      </c>
      <c r="BI45" s="372">
        <f t="shared" si="36"/>
        <v>48944.483299999993</v>
      </c>
      <c r="BJ45" s="436"/>
      <c r="BK45" s="160">
        <f>VLOOKUP($B45,Test!$A$133:$I$186,7,0)</f>
        <v>6503.82</v>
      </c>
    </row>
    <row r="46" spans="1:63" s="149" customFormat="1" ht="30" customHeight="1">
      <c r="A46" s="40">
        <f t="shared" si="17"/>
        <v>40</v>
      </c>
      <c r="B46" s="197">
        <v>51612</v>
      </c>
      <c r="C46" s="198" t="s">
        <v>35</v>
      </c>
      <c r="D46" s="151" t="s">
        <v>86</v>
      </c>
      <c r="E46" s="168">
        <f>'[2]Proj#11'!$F49</f>
        <v>0</v>
      </c>
      <c r="F46" s="161"/>
      <c r="G46" s="448">
        <f t="shared" si="18"/>
        <v>0</v>
      </c>
      <c r="H46" s="476">
        <f>'[2]Proj#11'!$G49</f>
        <v>0</v>
      </c>
      <c r="I46" s="161"/>
      <c r="J46" s="448">
        <f t="shared" si="19"/>
        <v>0</v>
      </c>
      <c r="K46" s="476">
        <f>'[2]Proj#11'!$H49</f>
        <v>0</v>
      </c>
      <c r="L46" s="161"/>
      <c r="M46" s="444">
        <f t="shared" si="20"/>
        <v>0</v>
      </c>
      <c r="N46" s="404">
        <f t="shared" si="7"/>
        <v>0</v>
      </c>
      <c r="O46" s="161">
        <f t="shared" si="7"/>
        <v>0</v>
      </c>
      <c r="P46" s="403">
        <f t="shared" si="21"/>
        <v>0</v>
      </c>
      <c r="Q46" s="168">
        <f>'[2]Proj#11'!$I49</f>
        <v>0</v>
      </c>
      <c r="R46" s="161"/>
      <c r="S46" s="448">
        <f t="shared" si="22"/>
        <v>0</v>
      </c>
      <c r="T46" s="161">
        <f>'[2]Proj#11'!$J49</f>
        <v>0</v>
      </c>
      <c r="U46" s="161"/>
      <c r="V46" s="448">
        <f t="shared" si="23"/>
        <v>0</v>
      </c>
      <c r="W46" s="161">
        <f>'[2]Proj#11'!$K49</f>
        <v>0</v>
      </c>
      <c r="X46" s="161"/>
      <c r="Y46" s="444">
        <f t="shared" si="24"/>
        <v>0</v>
      </c>
      <c r="Z46" s="168">
        <f t="shared" si="8"/>
        <v>0</v>
      </c>
      <c r="AA46" s="161">
        <f t="shared" si="8"/>
        <v>0</v>
      </c>
      <c r="AB46" s="403">
        <f t="shared" si="25"/>
        <v>0</v>
      </c>
      <c r="AC46" s="404">
        <f t="shared" si="9"/>
        <v>0</v>
      </c>
      <c r="AD46" s="161">
        <f t="shared" si="9"/>
        <v>0</v>
      </c>
      <c r="AE46" s="403">
        <f t="shared" si="26"/>
        <v>0</v>
      </c>
      <c r="AF46" s="161">
        <f>'[2]Proj#11'!$L49</f>
        <v>0</v>
      </c>
      <c r="AG46" s="161"/>
      <c r="AH46" s="462">
        <f t="shared" si="27"/>
        <v>0</v>
      </c>
      <c r="AI46" s="161">
        <f>'[2]Proj#11'!$M49</f>
        <v>0</v>
      </c>
      <c r="AJ46" s="161"/>
      <c r="AK46" s="462">
        <f t="shared" si="28"/>
        <v>0</v>
      </c>
      <c r="AL46" s="161">
        <f>'[2]Proj#11'!$N49</f>
        <v>0</v>
      </c>
      <c r="AM46" s="161"/>
      <c r="AN46" s="444">
        <f t="shared" si="29"/>
        <v>0</v>
      </c>
      <c r="AO46" s="404">
        <f t="shared" si="10"/>
        <v>0</v>
      </c>
      <c r="AP46" s="161">
        <f t="shared" si="10"/>
        <v>0</v>
      </c>
      <c r="AQ46" s="403">
        <f t="shared" si="30"/>
        <v>0</v>
      </c>
      <c r="AR46" s="161">
        <f>'[2]Proj#11'!$O49</f>
        <v>0</v>
      </c>
      <c r="AS46" s="161"/>
      <c r="AT46" s="462">
        <f t="shared" si="31"/>
        <v>0</v>
      </c>
      <c r="AU46" s="161">
        <f>'[2]Proj#11'!$P49</f>
        <v>0</v>
      </c>
      <c r="AV46" s="161"/>
      <c r="AW46" s="448">
        <f t="shared" si="32"/>
        <v>0</v>
      </c>
      <c r="AX46" s="161">
        <f>'[2]Proj#11'!$Q49</f>
        <v>0</v>
      </c>
      <c r="AY46" s="161"/>
      <c r="AZ46" s="444">
        <f t="shared" si="33"/>
        <v>0</v>
      </c>
      <c r="BA46" s="496">
        <f t="shared" si="11"/>
        <v>0</v>
      </c>
      <c r="BB46" s="492">
        <f t="shared" si="12"/>
        <v>0</v>
      </c>
      <c r="BC46" s="364">
        <f t="shared" si="34"/>
        <v>0</v>
      </c>
      <c r="BD46" s="371">
        <f t="shared" si="13"/>
        <v>0</v>
      </c>
      <c r="BE46" s="372">
        <f t="shared" si="14"/>
        <v>0</v>
      </c>
      <c r="BF46" s="372">
        <f t="shared" si="35"/>
        <v>0</v>
      </c>
      <c r="BG46" s="371">
        <f t="shared" si="15"/>
        <v>0</v>
      </c>
      <c r="BH46" s="372">
        <f t="shared" si="16"/>
        <v>0</v>
      </c>
      <c r="BI46" s="372">
        <f t="shared" si="36"/>
        <v>0</v>
      </c>
      <c r="BJ46" s="436"/>
      <c r="BK46" s="160">
        <f>VLOOKUP($B46,Test!$A$133:$I$186,7,0)</f>
        <v>0</v>
      </c>
    </row>
    <row r="47" spans="1:63" s="149" customFormat="1" ht="30" customHeight="1">
      <c r="A47" s="40">
        <f t="shared" si="17"/>
        <v>41</v>
      </c>
      <c r="B47" s="197">
        <v>51613</v>
      </c>
      <c r="C47" s="198" t="s">
        <v>36</v>
      </c>
      <c r="D47" s="151" t="s">
        <v>75</v>
      </c>
      <c r="E47" s="168">
        <f>'[2]Proj#11'!$F50</f>
        <v>0</v>
      </c>
      <c r="F47" s="161"/>
      <c r="G47" s="448">
        <f t="shared" si="18"/>
        <v>0</v>
      </c>
      <c r="H47" s="476">
        <f>'[2]Proj#11'!$G50</f>
        <v>0</v>
      </c>
      <c r="I47" s="161"/>
      <c r="J47" s="448">
        <f t="shared" si="19"/>
        <v>0</v>
      </c>
      <c r="K47" s="476">
        <f>'[2]Proj#11'!$H50</f>
        <v>0</v>
      </c>
      <c r="L47" s="161"/>
      <c r="M47" s="444">
        <f t="shared" si="20"/>
        <v>0</v>
      </c>
      <c r="N47" s="404">
        <f t="shared" si="7"/>
        <v>0</v>
      </c>
      <c r="O47" s="161">
        <f t="shared" si="7"/>
        <v>0</v>
      </c>
      <c r="P47" s="403">
        <f t="shared" si="21"/>
        <v>0</v>
      </c>
      <c r="Q47" s="168">
        <f>'[2]Proj#11'!$I50</f>
        <v>0</v>
      </c>
      <c r="R47" s="161"/>
      <c r="S47" s="448">
        <f t="shared" si="22"/>
        <v>0</v>
      </c>
      <c r="T47" s="161">
        <f>'[2]Proj#11'!$J50</f>
        <v>0</v>
      </c>
      <c r="U47" s="161"/>
      <c r="V47" s="448">
        <f t="shared" si="23"/>
        <v>0</v>
      </c>
      <c r="W47" s="161">
        <f>'[2]Proj#11'!$K50</f>
        <v>0</v>
      </c>
      <c r="X47" s="161"/>
      <c r="Y47" s="444">
        <f t="shared" si="24"/>
        <v>0</v>
      </c>
      <c r="Z47" s="168">
        <f t="shared" si="8"/>
        <v>0</v>
      </c>
      <c r="AA47" s="161">
        <f t="shared" si="8"/>
        <v>0</v>
      </c>
      <c r="AB47" s="403">
        <f t="shared" si="25"/>
        <v>0</v>
      </c>
      <c r="AC47" s="404">
        <f t="shared" si="9"/>
        <v>0</v>
      </c>
      <c r="AD47" s="161">
        <f t="shared" si="9"/>
        <v>0</v>
      </c>
      <c r="AE47" s="403">
        <f t="shared" si="26"/>
        <v>0</v>
      </c>
      <c r="AF47" s="161">
        <f>'[2]Proj#11'!$L50</f>
        <v>0</v>
      </c>
      <c r="AG47" s="161"/>
      <c r="AH47" s="462">
        <f t="shared" si="27"/>
        <v>0</v>
      </c>
      <c r="AI47" s="161">
        <f>'[2]Proj#11'!$M50</f>
        <v>0</v>
      </c>
      <c r="AJ47" s="161"/>
      <c r="AK47" s="462">
        <f t="shared" si="28"/>
        <v>0</v>
      </c>
      <c r="AL47" s="161">
        <f>'[2]Proj#11'!$N50</f>
        <v>0</v>
      </c>
      <c r="AM47" s="161"/>
      <c r="AN47" s="444">
        <f t="shared" si="29"/>
        <v>0</v>
      </c>
      <c r="AO47" s="404">
        <f t="shared" si="10"/>
        <v>0</v>
      </c>
      <c r="AP47" s="161">
        <f t="shared" si="10"/>
        <v>0</v>
      </c>
      <c r="AQ47" s="403">
        <f t="shared" si="30"/>
        <v>0</v>
      </c>
      <c r="AR47" s="161">
        <f>'[2]Proj#11'!$O50</f>
        <v>0</v>
      </c>
      <c r="AS47" s="161"/>
      <c r="AT47" s="462">
        <f t="shared" si="31"/>
        <v>0</v>
      </c>
      <c r="AU47" s="161">
        <f>'[2]Proj#11'!$P50</f>
        <v>0</v>
      </c>
      <c r="AV47" s="161"/>
      <c r="AW47" s="448">
        <f t="shared" si="32"/>
        <v>0</v>
      </c>
      <c r="AX47" s="161">
        <f>'[2]Proj#11'!$Q50</f>
        <v>0</v>
      </c>
      <c r="AY47" s="161"/>
      <c r="AZ47" s="444">
        <f t="shared" si="33"/>
        <v>0</v>
      </c>
      <c r="BA47" s="496">
        <f t="shared" si="11"/>
        <v>0</v>
      </c>
      <c r="BB47" s="492">
        <f t="shared" si="12"/>
        <v>0</v>
      </c>
      <c r="BC47" s="364">
        <f t="shared" si="34"/>
        <v>0</v>
      </c>
      <c r="BD47" s="371">
        <f t="shared" si="13"/>
        <v>0</v>
      </c>
      <c r="BE47" s="372">
        <f t="shared" si="14"/>
        <v>0</v>
      </c>
      <c r="BF47" s="372">
        <f t="shared" si="35"/>
        <v>0</v>
      </c>
      <c r="BG47" s="371">
        <f t="shared" si="15"/>
        <v>0</v>
      </c>
      <c r="BH47" s="372">
        <f t="shared" si="16"/>
        <v>0</v>
      </c>
      <c r="BI47" s="372">
        <f t="shared" si="36"/>
        <v>0</v>
      </c>
      <c r="BJ47" s="436"/>
      <c r="BK47" s="160">
        <f>VLOOKUP($B47,Test!$A$133:$I$186,7,0)</f>
        <v>0</v>
      </c>
    </row>
    <row r="48" spans="1:63" s="149" customFormat="1" ht="30" customHeight="1">
      <c r="A48" s="40">
        <f t="shared" si="17"/>
        <v>42</v>
      </c>
      <c r="B48" s="197">
        <v>51614</v>
      </c>
      <c r="C48" s="198" t="s">
        <v>81</v>
      </c>
      <c r="D48" s="151" t="s">
        <v>76</v>
      </c>
      <c r="E48" s="168">
        <f>'[2]Proj#11'!$F51</f>
        <v>0</v>
      </c>
      <c r="F48" s="161"/>
      <c r="G48" s="448">
        <f t="shared" si="18"/>
        <v>0</v>
      </c>
      <c r="H48" s="476">
        <f>'[2]Proj#11'!$G51</f>
        <v>0</v>
      </c>
      <c r="I48" s="161"/>
      <c r="J48" s="448">
        <f t="shared" si="19"/>
        <v>0</v>
      </c>
      <c r="K48" s="476">
        <f>'[2]Proj#11'!$H51</f>
        <v>0</v>
      </c>
      <c r="L48" s="161"/>
      <c r="M48" s="444">
        <f t="shared" si="20"/>
        <v>0</v>
      </c>
      <c r="N48" s="404">
        <f t="shared" si="7"/>
        <v>0</v>
      </c>
      <c r="O48" s="161">
        <f t="shared" si="7"/>
        <v>0</v>
      </c>
      <c r="P48" s="403">
        <f t="shared" si="21"/>
        <v>0</v>
      </c>
      <c r="Q48" s="168">
        <f>'[2]Proj#11'!$I51</f>
        <v>0</v>
      </c>
      <c r="R48" s="161"/>
      <c r="S48" s="448">
        <f t="shared" si="22"/>
        <v>0</v>
      </c>
      <c r="T48" s="161">
        <f>'[2]Proj#11'!$J51</f>
        <v>0</v>
      </c>
      <c r="U48" s="161"/>
      <c r="V48" s="448">
        <f t="shared" si="23"/>
        <v>0</v>
      </c>
      <c r="W48" s="161">
        <f>'[2]Proj#11'!$K51</f>
        <v>0</v>
      </c>
      <c r="X48" s="161"/>
      <c r="Y48" s="444">
        <f t="shared" si="24"/>
        <v>0</v>
      </c>
      <c r="Z48" s="168">
        <f t="shared" si="8"/>
        <v>0</v>
      </c>
      <c r="AA48" s="161">
        <f t="shared" si="8"/>
        <v>0</v>
      </c>
      <c r="AB48" s="403">
        <f t="shared" si="25"/>
        <v>0</v>
      </c>
      <c r="AC48" s="404">
        <f t="shared" si="9"/>
        <v>0</v>
      </c>
      <c r="AD48" s="161">
        <f t="shared" si="9"/>
        <v>0</v>
      </c>
      <c r="AE48" s="403">
        <f t="shared" si="26"/>
        <v>0</v>
      </c>
      <c r="AF48" s="161">
        <f>'[2]Proj#11'!$L51</f>
        <v>0</v>
      </c>
      <c r="AG48" s="161"/>
      <c r="AH48" s="462">
        <f t="shared" si="27"/>
        <v>0</v>
      </c>
      <c r="AI48" s="161">
        <f>'[2]Proj#11'!$M51</f>
        <v>0</v>
      </c>
      <c r="AJ48" s="161"/>
      <c r="AK48" s="462">
        <f t="shared" si="28"/>
        <v>0</v>
      </c>
      <c r="AL48" s="161">
        <f>'[2]Proj#11'!$N51</f>
        <v>0</v>
      </c>
      <c r="AM48" s="161"/>
      <c r="AN48" s="444">
        <f t="shared" si="29"/>
        <v>0</v>
      </c>
      <c r="AO48" s="404">
        <f t="shared" si="10"/>
        <v>0</v>
      </c>
      <c r="AP48" s="161">
        <f t="shared" si="10"/>
        <v>0</v>
      </c>
      <c r="AQ48" s="403">
        <f t="shared" si="30"/>
        <v>0</v>
      </c>
      <c r="AR48" s="161">
        <f>'[2]Proj#11'!$O51</f>
        <v>0</v>
      </c>
      <c r="AS48" s="161"/>
      <c r="AT48" s="462">
        <f t="shared" si="31"/>
        <v>0</v>
      </c>
      <c r="AU48" s="161">
        <f>'[2]Proj#11'!$P51</f>
        <v>0</v>
      </c>
      <c r="AV48" s="161"/>
      <c r="AW48" s="448">
        <f t="shared" si="32"/>
        <v>0</v>
      </c>
      <c r="AX48" s="161">
        <f>'[2]Proj#11'!$Q51</f>
        <v>0</v>
      </c>
      <c r="AY48" s="161"/>
      <c r="AZ48" s="444">
        <f t="shared" si="33"/>
        <v>0</v>
      </c>
      <c r="BA48" s="496">
        <f t="shared" si="11"/>
        <v>0</v>
      </c>
      <c r="BB48" s="492">
        <f t="shared" si="12"/>
        <v>0</v>
      </c>
      <c r="BC48" s="364">
        <f t="shared" si="34"/>
        <v>0</v>
      </c>
      <c r="BD48" s="371">
        <f t="shared" si="13"/>
        <v>0</v>
      </c>
      <c r="BE48" s="372">
        <f t="shared" si="14"/>
        <v>0</v>
      </c>
      <c r="BF48" s="372">
        <f t="shared" si="35"/>
        <v>0</v>
      </c>
      <c r="BG48" s="371">
        <f t="shared" si="15"/>
        <v>0</v>
      </c>
      <c r="BH48" s="372">
        <f t="shared" si="16"/>
        <v>0</v>
      </c>
      <c r="BI48" s="372">
        <f t="shared" si="36"/>
        <v>0</v>
      </c>
      <c r="BJ48" s="436"/>
      <c r="BK48" s="160">
        <f>VLOOKUP($B48,Test!$A$133:$I$186,7,0)</f>
        <v>0</v>
      </c>
    </row>
    <row r="49" spans="1:63" s="149" customFormat="1" ht="30" customHeight="1">
      <c r="A49" s="40">
        <f t="shared" si="17"/>
        <v>43</v>
      </c>
      <c r="B49" s="197">
        <v>51615</v>
      </c>
      <c r="C49" s="198" t="s">
        <v>82</v>
      </c>
      <c r="D49" s="151" t="s">
        <v>87</v>
      </c>
      <c r="E49" s="168">
        <f>'[2]Proj#11'!$F52</f>
        <v>18010.68</v>
      </c>
      <c r="F49" s="161">
        <v>3043.03</v>
      </c>
      <c r="G49" s="448">
        <f t="shared" si="18"/>
        <v>14967.65</v>
      </c>
      <c r="H49" s="476">
        <f>'[2]Proj#11'!$G52</f>
        <v>18721.474999999999</v>
      </c>
      <c r="I49" s="161">
        <v>11700.67</v>
      </c>
      <c r="J49" s="448">
        <f t="shared" si="19"/>
        <v>7020.8049999999985</v>
      </c>
      <c r="K49" s="476">
        <f>'[2]Proj#11'!$H52</f>
        <v>26122.192999999999</v>
      </c>
      <c r="L49" s="161">
        <v>68754.850000000006</v>
      </c>
      <c r="M49" s="444">
        <f t="shared" si="20"/>
        <v>-42632.657000000007</v>
      </c>
      <c r="N49" s="404">
        <f t="shared" si="7"/>
        <v>62854.347999999998</v>
      </c>
      <c r="O49" s="161">
        <f t="shared" si="7"/>
        <v>83498.55</v>
      </c>
      <c r="P49" s="403">
        <f t="shared" si="21"/>
        <v>-20644.202000000005</v>
      </c>
      <c r="Q49" s="168">
        <f>'[2]Proj#11'!$I52</f>
        <v>21690.01</v>
      </c>
      <c r="R49" s="161">
        <v>25848.71</v>
      </c>
      <c r="S49" s="448">
        <f t="shared" si="22"/>
        <v>-4158.7000000000007</v>
      </c>
      <c r="T49" s="161">
        <f>'[2]Proj#11'!$J52</f>
        <v>19974.849999999999</v>
      </c>
      <c r="U49" s="161"/>
      <c r="V49" s="448">
        <f t="shared" si="23"/>
        <v>19974.849999999999</v>
      </c>
      <c r="W49" s="161">
        <f>'[2]Proj#11'!$K52</f>
        <v>23228.32</v>
      </c>
      <c r="X49" s="161"/>
      <c r="Y49" s="444">
        <f t="shared" si="24"/>
        <v>23228.32</v>
      </c>
      <c r="Z49" s="168">
        <f t="shared" si="8"/>
        <v>64893.18</v>
      </c>
      <c r="AA49" s="161">
        <f t="shared" si="8"/>
        <v>25848.71</v>
      </c>
      <c r="AB49" s="403">
        <f t="shared" si="25"/>
        <v>39044.47</v>
      </c>
      <c r="AC49" s="404">
        <f t="shared" si="9"/>
        <v>127747.52799999999</v>
      </c>
      <c r="AD49" s="161">
        <f t="shared" si="9"/>
        <v>109347.26000000001</v>
      </c>
      <c r="AE49" s="403">
        <f t="shared" si="26"/>
        <v>18400.267999999982</v>
      </c>
      <c r="AF49" s="161">
        <f>'[2]Proj#11'!$L52</f>
        <v>13240.956</v>
      </c>
      <c r="AG49" s="161"/>
      <c r="AH49" s="462">
        <f t="shared" si="27"/>
        <v>13240.956</v>
      </c>
      <c r="AI49" s="161">
        <f>'[2]Proj#11'!$M52</f>
        <v>5236.835</v>
      </c>
      <c r="AJ49" s="161"/>
      <c r="AK49" s="462">
        <f t="shared" si="28"/>
        <v>5236.835</v>
      </c>
      <c r="AL49" s="161">
        <f>'[2]Proj#11'!$N52</f>
        <v>19442.875000000004</v>
      </c>
      <c r="AM49" s="161"/>
      <c r="AN49" s="444">
        <f t="shared" si="29"/>
        <v>19442.875000000004</v>
      </c>
      <c r="AO49" s="404">
        <f t="shared" si="10"/>
        <v>37920.666000000005</v>
      </c>
      <c r="AP49" s="161">
        <f t="shared" si="10"/>
        <v>0</v>
      </c>
      <c r="AQ49" s="403">
        <f t="shared" si="30"/>
        <v>37920.666000000005</v>
      </c>
      <c r="AR49" s="161">
        <f>'[2]Proj#11'!$O52</f>
        <v>32288.210000000003</v>
      </c>
      <c r="AS49" s="161"/>
      <c r="AT49" s="462">
        <f t="shared" si="31"/>
        <v>32288.210000000003</v>
      </c>
      <c r="AU49" s="161">
        <f>'[2]Proj#11'!$P52</f>
        <v>33164.211199999998</v>
      </c>
      <c r="AV49" s="161"/>
      <c r="AW49" s="448">
        <f t="shared" si="32"/>
        <v>33164.211199999998</v>
      </c>
      <c r="AX49" s="161">
        <f>'[2]Proj#11'!$Q52</f>
        <v>7041.920000000001</v>
      </c>
      <c r="AY49" s="161"/>
      <c r="AZ49" s="444">
        <f t="shared" si="33"/>
        <v>7041.920000000001</v>
      </c>
      <c r="BA49" s="496">
        <f t="shared" si="11"/>
        <v>72494.341199999995</v>
      </c>
      <c r="BB49" s="492">
        <f t="shared" si="12"/>
        <v>0</v>
      </c>
      <c r="BC49" s="364">
        <f t="shared" si="34"/>
        <v>72494.341199999995</v>
      </c>
      <c r="BD49" s="371">
        <f t="shared" si="13"/>
        <v>110415.00720000001</v>
      </c>
      <c r="BE49" s="372">
        <f t="shared" si="14"/>
        <v>0</v>
      </c>
      <c r="BF49" s="372">
        <f t="shared" si="35"/>
        <v>110415.00720000001</v>
      </c>
      <c r="BG49" s="371">
        <f t="shared" si="15"/>
        <v>238162.53519999998</v>
      </c>
      <c r="BH49" s="372">
        <f t="shared" si="16"/>
        <v>109347.26000000001</v>
      </c>
      <c r="BI49" s="372">
        <f t="shared" si="36"/>
        <v>128815.27519999997</v>
      </c>
      <c r="BJ49" s="436"/>
      <c r="BK49" s="160">
        <f>VLOOKUP($B49,Test!$A$133:$I$186,7,0)</f>
        <v>5670.21</v>
      </c>
    </row>
    <row r="50" spans="1:63" s="149" customFormat="1" ht="30" customHeight="1">
      <c r="A50" s="40">
        <f t="shared" si="17"/>
        <v>44</v>
      </c>
      <c r="B50" s="197">
        <v>51616</v>
      </c>
      <c r="C50" s="198" t="s">
        <v>37</v>
      </c>
      <c r="D50" s="151" t="s">
        <v>77</v>
      </c>
      <c r="E50" s="168">
        <f>'[2]Proj#11'!$F53</f>
        <v>0</v>
      </c>
      <c r="F50" s="161"/>
      <c r="G50" s="448">
        <f t="shared" si="18"/>
        <v>0</v>
      </c>
      <c r="H50" s="476">
        <f>'[2]Proj#11'!$G53</f>
        <v>0</v>
      </c>
      <c r="I50" s="161"/>
      <c r="J50" s="448">
        <f t="shared" si="19"/>
        <v>0</v>
      </c>
      <c r="K50" s="476">
        <f>'[2]Proj#11'!$H53</f>
        <v>0</v>
      </c>
      <c r="L50" s="161"/>
      <c r="M50" s="444">
        <f t="shared" si="20"/>
        <v>0</v>
      </c>
      <c r="N50" s="404">
        <f t="shared" si="7"/>
        <v>0</v>
      </c>
      <c r="O50" s="161">
        <f t="shared" si="7"/>
        <v>0</v>
      </c>
      <c r="P50" s="403">
        <f t="shared" si="21"/>
        <v>0</v>
      </c>
      <c r="Q50" s="168">
        <f>'[2]Proj#11'!$I53</f>
        <v>0</v>
      </c>
      <c r="R50" s="161"/>
      <c r="S50" s="448">
        <f t="shared" si="22"/>
        <v>0</v>
      </c>
      <c r="T50" s="161">
        <f>'[2]Proj#11'!$J53</f>
        <v>0</v>
      </c>
      <c r="U50" s="161"/>
      <c r="V50" s="448">
        <f t="shared" si="23"/>
        <v>0</v>
      </c>
      <c r="W50" s="161">
        <f>'[2]Proj#11'!$K53</f>
        <v>0</v>
      </c>
      <c r="X50" s="161"/>
      <c r="Y50" s="444">
        <f t="shared" si="24"/>
        <v>0</v>
      </c>
      <c r="Z50" s="168">
        <f t="shared" si="8"/>
        <v>0</v>
      </c>
      <c r="AA50" s="161">
        <f t="shared" si="8"/>
        <v>0</v>
      </c>
      <c r="AB50" s="403">
        <f t="shared" si="25"/>
        <v>0</v>
      </c>
      <c r="AC50" s="404">
        <f t="shared" si="9"/>
        <v>0</v>
      </c>
      <c r="AD50" s="161">
        <f t="shared" si="9"/>
        <v>0</v>
      </c>
      <c r="AE50" s="403">
        <f t="shared" si="26"/>
        <v>0</v>
      </c>
      <c r="AF50" s="161">
        <f>'[2]Proj#11'!$L53</f>
        <v>0</v>
      </c>
      <c r="AG50" s="161"/>
      <c r="AH50" s="462">
        <f t="shared" si="27"/>
        <v>0</v>
      </c>
      <c r="AI50" s="161">
        <f>'[2]Proj#11'!$M53</f>
        <v>0</v>
      </c>
      <c r="AJ50" s="161"/>
      <c r="AK50" s="462">
        <f t="shared" si="28"/>
        <v>0</v>
      </c>
      <c r="AL50" s="161">
        <f>'[2]Proj#11'!$N53</f>
        <v>0</v>
      </c>
      <c r="AM50" s="161"/>
      <c r="AN50" s="444">
        <f t="shared" si="29"/>
        <v>0</v>
      </c>
      <c r="AO50" s="404">
        <f t="shared" si="10"/>
        <v>0</v>
      </c>
      <c r="AP50" s="161">
        <f t="shared" si="10"/>
        <v>0</v>
      </c>
      <c r="AQ50" s="403">
        <f t="shared" si="30"/>
        <v>0</v>
      </c>
      <c r="AR50" s="161">
        <f>'[2]Proj#11'!$O53</f>
        <v>0</v>
      </c>
      <c r="AS50" s="161"/>
      <c r="AT50" s="462">
        <f t="shared" si="31"/>
        <v>0</v>
      </c>
      <c r="AU50" s="161">
        <f>'[2]Proj#11'!$P53</f>
        <v>0</v>
      </c>
      <c r="AV50" s="161"/>
      <c r="AW50" s="448">
        <f t="shared" si="32"/>
        <v>0</v>
      </c>
      <c r="AX50" s="161">
        <f>'[2]Proj#11'!$Q53</f>
        <v>0</v>
      </c>
      <c r="AY50" s="161"/>
      <c r="AZ50" s="444">
        <f t="shared" si="33"/>
        <v>0</v>
      </c>
      <c r="BA50" s="496">
        <f t="shared" si="11"/>
        <v>0</v>
      </c>
      <c r="BB50" s="492">
        <f t="shared" si="12"/>
        <v>0</v>
      </c>
      <c r="BC50" s="364">
        <f t="shared" si="34"/>
        <v>0</v>
      </c>
      <c r="BD50" s="371">
        <f t="shared" si="13"/>
        <v>0</v>
      </c>
      <c r="BE50" s="372">
        <f t="shared" si="14"/>
        <v>0</v>
      </c>
      <c r="BF50" s="372">
        <f t="shared" si="35"/>
        <v>0</v>
      </c>
      <c r="BG50" s="371">
        <f t="shared" si="15"/>
        <v>0</v>
      </c>
      <c r="BH50" s="372">
        <f t="shared" si="16"/>
        <v>0</v>
      </c>
      <c r="BI50" s="372">
        <f t="shared" si="36"/>
        <v>0</v>
      </c>
      <c r="BJ50" s="436"/>
      <c r="BK50" s="160">
        <f>VLOOKUP($B50,Test!$A$133:$I$186,7,0)</f>
        <v>0</v>
      </c>
    </row>
    <row r="51" spans="1:63" s="149" customFormat="1" ht="30" customHeight="1">
      <c r="A51" s="40">
        <f t="shared" si="17"/>
        <v>45</v>
      </c>
      <c r="B51" s="197">
        <v>51617</v>
      </c>
      <c r="C51" s="198" t="s">
        <v>38</v>
      </c>
      <c r="D51" s="151" t="s">
        <v>78</v>
      </c>
      <c r="E51" s="168">
        <f>'[2]Proj#11'!$F54</f>
        <v>12700.8</v>
      </c>
      <c r="F51" s="161">
        <v>2915</v>
      </c>
      <c r="G51" s="448">
        <f t="shared" si="18"/>
        <v>9785.7999999999993</v>
      </c>
      <c r="H51" s="476">
        <f>'[2]Proj#11'!$G54</f>
        <v>12700.8</v>
      </c>
      <c r="I51" s="161">
        <v>962</v>
      </c>
      <c r="J51" s="448">
        <f t="shared" si="19"/>
        <v>11738.8</v>
      </c>
      <c r="K51" s="476">
        <f>'[2]Proj#11'!$H54</f>
        <v>12700.8</v>
      </c>
      <c r="L51" s="161">
        <v>6912</v>
      </c>
      <c r="M51" s="444">
        <f t="shared" si="20"/>
        <v>5788.7999999999993</v>
      </c>
      <c r="N51" s="404">
        <f t="shared" si="7"/>
        <v>38102.399999999994</v>
      </c>
      <c r="O51" s="161">
        <f t="shared" si="7"/>
        <v>10789</v>
      </c>
      <c r="P51" s="403">
        <f t="shared" si="21"/>
        <v>27313.399999999994</v>
      </c>
      <c r="Q51" s="168">
        <f>'[2]Proj#11'!$I54</f>
        <v>12700.8</v>
      </c>
      <c r="R51" s="161">
        <v>3525</v>
      </c>
      <c r="S51" s="448">
        <f t="shared" si="22"/>
        <v>9175.7999999999993</v>
      </c>
      <c r="T51" s="161">
        <f>'[2]Proj#11'!$J54</f>
        <v>12700.8</v>
      </c>
      <c r="U51" s="161"/>
      <c r="V51" s="448">
        <f t="shared" si="23"/>
        <v>12700.8</v>
      </c>
      <c r="W51" s="161">
        <f>'[2]Proj#11'!$K54</f>
        <v>12700.8</v>
      </c>
      <c r="X51" s="161"/>
      <c r="Y51" s="444">
        <f t="shared" si="24"/>
        <v>12700.8</v>
      </c>
      <c r="Z51" s="168">
        <f t="shared" si="8"/>
        <v>38102.399999999994</v>
      </c>
      <c r="AA51" s="161">
        <f t="shared" si="8"/>
        <v>3525</v>
      </c>
      <c r="AB51" s="403">
        <f t="shared" si="25"/>
        <v>34577.399999999994</v>
      </c>
      <c r="AC51" s="404">
        <f t="shared" si="9"/>
        <v>76204.800000000003</v>
      </c>
      <c r="AD51" s="161">
        <f t="shared" si="9"/>
        <v>14314</v>
      </c>
      <c r="AE51" s="403">
        <f t="shared" si="26"/>
        <v>61890.8</v>
      </c>
      <c r="AF51" s="161">
        <f>'[2]Proj#11'!$L54</f>
        <v>12700.8</v>
      </c>
      <c r="AG51" s="161"/>
      <c r="AH51" s="462">
        <f t="shared" si="27"/>
        <v>12700.8</v>
      </c>
      <c r="AI51" s="161">
        <f>'[2]Proj#11'!$M54</f>
        <v>12700.8</v>
      </c>
      <c r="AJ51" s="161"/>
      <c r="AK51" s="462">
        <f t="shared" si="28"/>
        <v>12700.8</v>
      </c>
      <c r="AL51" s="161">
        <f>'[2]Proj#11'!$N54</f>
        <v>12700.8</v>
      </c>
      <c r="AM51" s="161"/>
      <c r="AN51" s="444">
        <f t="shared" si="29"/>
        <v>12700.8</v>
      </c>
      <c r="AO51" s="404">
        <f t="shared" si="10"/>
        <v>38102.399999999994</v>
      </c>
      <c r="AP51" s="161">
        <f t="shared" si="10"/>
        <v>0</v>
      </c>
      <c r="AQ51" s="403">
        <f t="shared" si="30"/>
        <v>38102.399999999994</v>
      </c>
      <c r="AR51" s="161">
        <f>'[2]Proj#11'!$O54</f>
        <v>12700.8</v>
      </c>
      <c r="AS51" s="161"/>
      <c r="AT51" s="462">
        <f t="shared" si="31"/>
        <v>12700.8</v>
      </c>
      <c r="AU51" s="161">
        <f>'[2]Proj#11'!$P54</f>
        <v>12700.8</v>
      </c>
      <c r="AV51" s="161"/>
      <c r="AW51" s="448">
        <f t="shared" si="32"/>
        <v>12700.8</v>
      </c>
      <c r="AX51" s="161">
        <f>'[2]Proj#11'!$Q54</f>
        <v>12700.8</v>
      </c>
      <c r="AY51" s="161"/>
      <c r="AZ51" s="444">
        <f t="shared" si="33"/>
        <v>12700.8</v>
      </c>
      <c r="BA51" s="496">
        <f t="shared" ref="BA51:BA53" si="37">+AR51+AU51+AX51</f>
        <v>38102.399999999994</v>
      </c>
      <c r="BB51" s="492">
        <f t="shared" ref="BB51:BB53" si="38">+AS51+AV51+AY51</f>
        <v>0</v>
      </c>
      <c r="BC51" s="364">
        <f t="shared" si="34"/>
        <v>38102.399999999994</v>
      </c>
      <c r="BD51" s="371">
        <f t="shared" ref="BD51:BD53" si="39">AF51+AI51+AL51+AR51+AU51+AX51</f>
        <v>76204.800000000003</v>
      </c>
      <c r="BE51" s="372">
        <f t="shared" ref="BE51:BE53" si="40">+AG51+AJ51+AM51+AS51+AV51+AY51</f>
        <v>0</v>
      </c>
      <c r="BF51" s="372">
        <f t="shared" si="35"/>
        <v>76204.800000000003</v>
      </c>
      <c r="BG51" s="371">
        <f t="shared" ref="BG51:BG53" si="41">+AC51+BD51</f>
        <v>152409.60000000001</v>
      </c>
      <c r="BH51" s="372">
        <f t="shared" ref="BH51:BH53" si="42">+AD51+BE51</f>
        <v>14314</v>
      </c>
      <c r="BI51" s="372">
        <f t="shared" si="36"/>
        <v>138095.6</v>
      </c>
      <c r="BJ51" s="436"/>
      <c r="BK51" s="160">
        <f>VLOOKUP($B51,Test!$A$133:$I$186,7,0)</f>
        <v>2762</v>
      </c>
    </row>
    <row r="52" spans="1:63" s="149" customFormat="1" ht="30" customHeight="1">
      <c r="A52" s="40">
        <f t="shared" si="17"/>
        <v>46</v>
      </c>
      <c r="B52" s="523">
        <v>51698</v>
      </c>
      <c r="C52" s="524" t="s">
        <v>330</v>
      </c>
      <c r="D52" s="152"/>
      <c r="E52" s="168">
        <f>'[2]Proj#11'!$F55</f>
        <v>0</v>
      </c>
      <c r="F52" s="161"/>
      <c r="G52" s="448">
        <f t="shared" ref="G52" si="43">E52-F52</f>
        <v>0</v>
      </c>
      <c r="H52" s="476">
        <f>'[2]Proj#11'!$G55</f>
        <v>0</v>
      </c>
      <c r="I52" s="161"/>
      <c r="J52" s="448">
        <f t="shared" ref="J52" si="44">H52-I52</f>
        <v>0</v>
      </c>
      <c r="K52" s="476">
        <f>'[2]Proj#11'!$H55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8">
        <f>'[2]Proj#11'!$I55</f>
        <v>0</v>
      </c>
      <c r="R52" s="161"/>
      <c r="S52" s="448">
        <f t="shared" ref="S52" si="49">Q52-R52</f>
        <v>0</v>
      </c>
      <c r="T52" s="161">
        <f>'[2]Proj#11'!$J55</f>
        <v>0</v>
      </c>
      <c r="U52" s="161"/>
      <c r="V52" s="448">
        <f t="shared" ref="V52" si="50">T52-U52</f>
        <v>0</v>
      </c>
      <c r="W52" s="161">
        <f>'[2]Proj#11'!$K55</f>
        <v>0</v>
      </c>
      <c r="X52" s="161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404">
        <f t="shared" ref="AC52" si="55">+E52+H52+K52+Q52+T52+W52</f>
        <v>0</v>
      </c>
      <c r="AD52" s="161">
        <f t="shared" ref="AD52" si="56">+F52+I52+L52+R52+U52+X52</f>
        <v>0</v>
      </c>
      <c r="AE52" s="403">
        <f t="shared" ref="AE52" si="57">AC52-AD52</f>
        <v>0</v>
      </c>
      <c r="AF52" s="161">
        <f>'[2]Proj#11'!$L55</f>
        <v>0</v>
      </c>
      <c r="AG52" s="161"/>
      <c r="AH52" s="462">
        <f t="shared" ref="AH52" si="58">AF52-AG52</f>
        <v>0</v>
      </c>
      <c r="AI52" s="161">
        <f>'[2]Proj#11'!$M55</f>
        <v>0</v>
      </c>
      <c r="AJ52" s="161"/>
      <c r="AK52" s="462">
        <f t="shared" ref="AK52" si="59">AI52-AJ52</f>
        <v>0</v>
      </c>
      <c r="AL52" s="161">
        <f>'[2]Proj#11'!$N55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'[2]Proj#11'!$O55</f>
        <v>0</v>
      </c>
      <c r="AS52" s="161"/>
      <c r="AT52" s="462">
        <f t="shared" ref="AT52" si="64">AR52-AS52</f>
        <v>0</v>
      </c>
      <c r="AU52" s="161">
        <f>'[2]Proj#11'!$P55</f>
        <v>0</v>
      </c>
      <c r="AV52" s="161"/>
      <c r="AW52" s="448">
        <f t="shared" ref="AW52" si="65">AU52-AV52</f>
        <v>0</v>
      </c>
      <c r="AX52" s="161">
        <f>'[2]Proj#11'!$Q55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17"/>
        <v>47</v>
      </c>
      <c r="B53" s="488">
        <v>51708</v>
      </c>
      <c r="C53" s="489" t="s">
        <v>306</v>
      </c>
      <c r="D53" s="152" t="s">
        <v>310</v>
      </c>
      <c r="E53" s="168">
        <f>'[2]Proj#11'!$F56</f>
        <v>0</v>
      </c>
      <c r="F53" s="161"/>
      <c r="G53" s="448">
        <f t="shared" si="18"/>
        <v>0</v>
      </c>
      <c r="H53" s="476">
        <f>'[2]Proj#11'!$G56</f>
        <v>0</v>
      </c>
      <c r="I53" s="161"/>
      <c r="J53" s="448">
        <f t="shared" si="19"/>
        <v>0</v>
      </c>
      <c r="K53" s="476">
        <f>'[2]Proj#11'!$H56</f>
        <v>0</v>
      </c>
      <c r="L53" s="161"/>
      <c r="M53" s="444">
        <f t="shared" si="20"/>
        <v>0</v>
      </c>
      <c r="N53" s="404">
        <f t="shared" si="7"/>
        <v>0</v>
      </c>
      <c r="O53" s="161">
        <f t="shared" si="7"/>
        <v>0</v>
      </c>
      <c r="P53" s="403">
        <f t="shared" si="21"/>
        <v>0</v>
      </c>
      <c r="Q53" s="168">
        <f>'[2]Proj#11'!$I56</f>
        <v>0</v>
      </c>
      <c r="R53" s="161"/>
      <c r="S53" s="448">
        <f t="shared" si="22"/>
        <v>0</v>
      </c>
      <c r="T53" s="161">
        <f>'[2]Proj#11'!$J56</f>
        <v>0</v>
      </c>
      <c r="U53" s="161"/>
      <c r="V53" s="448">
        <f t="shared" si="23"/>
        <v>0</v>
      </c>
      <c r="W53" s="161">
        <f>'[2]Proj#11'!$K56</f>
        <v>0</v>
      </c>
      <c r="X53" s="161"/>
      <c r="Y53" s="444">
        <f t="shared" si="24"/>
        <v>0</v>
      </c>
      <c r="Z53" s="168">
        <f t="shared" si="8"/>
        <v>0</v>
      </c>
      <c r="AA53" s="161">
        <f t="shared" si="8"/>
        <v>0</v>
      </c>
      <c r="AB53" s="403">
        <f t="shared" si="25"/>
        <v>0</v>
      </c>
      <c r="AC53" s="404">
        <f t="shared" si="9"/>
        <v>0</v>
      </c>
      <c r="AD53" s="161">
        <f t="shared" si="9"/>
        <v>0</v>
      </c>
      <c r="AE53" s="403">
        <f t="shared" si="26"/>
        <v>0</v>
      </c>
      <c r="AF53" s="161">
        <f>'[2]Proj#11'!$L56</f>
        <v>0</v>
      </c>
      <c r="AG53" s="161"/>
      <c r="AH53" s="462">
        <f t="shared" si="27"/>
        <v>0</v>
      </c>
      <c r="AI53" s="161">
        <f>'[2]Proj#11'!$M56</f>
        <v>0</v>
      </c>
      <c r="AJ53" s="161"/>
      <c r="AK53" s="462">
        <f t="shared" si="28"/>
        <v>0</v>
      </c>
      <c r="AL53" s="161">
        <f>'[2]Proj#11'!$N56</f>
        <v>0</v>
      </c>
      <c r="AM53" s="161"/>
      <c r="AN53" s="444">
        <f t="shared" si="29"/>
        <v>0</v>
      </c>
      <c r="AO53" s="404">
        <f t="shared" si="10"/>
        <v>0</v>
      </c>
      <c r="AP53" s="161">
        <f t="shared" si="10"/>
        <v>0</v>
      </c>
      <c r="AQ53" s="403">
        <f t="shared" si="30"/>
        <v>0</v>
      </c>
      <c r="AR53" s="161">
        <f>'[2]Proj#11'!$O56</f>
        <v>0</v>
      </c>
      <c r="AS53" s="161"/>
      <c r="AT53" s="462">
        <f t="shared" si="31"/>
        <v>0</v>
      </c>
      <c r="AU53" s="161">
        <f>'[2]Proj#11'!$P56</f>
        <v>0</v>
      </c>
      <c r="AV53" s="161"/>
      <c r="AW53" s="448">
        <f t="shared" si="32"/>
        <v>0</v>
      </c>
      <c r="AX53" s="161">
        <f>'[2]Proj#11'!$Q56</f>
        <v>0</v>
      </c>
      <c r="AY53" s="161"/>
      <c r="AZ53" s="444">
        <f t="shared" si="33"/>
        <v>0</v>
      </c>
      <c r="BA53" s="496">
        <f t="shared" si="37"/>
        <v>0</v>
      </c>
      <c r="BB53" s="492">
        <f t="shared" si="38"/>
        <v>0</v>
      </c>
      <c r="BC53" s="364">
        <f t="shared" si="34"/>
        <v>0</v>
      </c>
      <c r="BD53" s="371">
        <f t="shared" si="39"/>
        <v>0</v>
      </c>
      <c r="BE53" s="372">
        <f t="shared" si="40"/>
        <v>0</v>
      </c>
      <c r="BF53" s="372">
        <f t="shared" si="35"/>
        <v>0</v>
      </c>
      <c r="BG53" s="371">
        <f t="shared" si="41"/>
        <v>0</v>
      </c>
      <c r="BH53" s="372">
        <f t="shared" si="42"/>
        <v>0</v>
      </c>
      <c r="BI53" s="372">
        <f t="shared" si="36"/>
        <v>0</v>
      </c>
      <c r="BJ53" s="436"/>
      <c r="BK53" s="160">
        <f>VLOOKUP($B53,Test!$A$133:$I$186,7,0)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'[2]Proj#11'!$F57</f>
        <v>0</v>
      </c>
      <c r="F54" s="388"/>
      <c r="G54" s="449">
        <f t="shared" si="18"/>
        <v>0</v>
      </c>
      <c r="H54" s="477">
        <f>'[2]Proj#11'!$G57</f>
        <v>0</v>
      </c>
      <c r="I54" s="388"/>
      <c r="J54" s="449">
        <f t="shared" si="19"/>
        <v>0</v>
      </c>
      <c r="K54" s="477">
        <f>'[2]Proj#11'!$H57</f>
        <v>0</v>
      </c>
      <c r="L54" s="388"/>
      <c r="M54" s="445">
        <f t="shared" si="20"/>
        <v>0</v>
      </c>
      <c r="N54" s="406">
        <f t="shared" si="7"/>
        <v>0</v>
      </c>
      <c r="O54" s="162">
        <f t="shared" si="7"/>
        <v>0</v>
      </c>
      <c r="P54" s="405">
        <f t="shared" si="21"/>
        <v>0</v>
      </c>
      <c r="Q54" s="169">
        <f>'[2]Proj#11'!$I57</f>
        <v>0</v>
      </c>
      <c r="R54" s="388"/>
      <c r="S54" s="449">
        <f t="shared" si="22"/>
        <v>0</v>
      </c>
      <c r="T54" s="162">
        <f>'[2]Proj#11'!$J57</f>
        <v>0</v>
      </c>
      <c r="U54" s="388"/>
      <c r="V54" s="449">
        <f t="shared" si="23"/>
        <v>0</v>
      </c>
      <c r="W54" s="162">
        <f>'[2]Proj#11'!$K57</f>
        <v>0</v>
      </c>
      <c r="X54" s="388"/>
      <c r="Y54" s="445">
        <f t="shared" si="24"/>
        <v>0</v>
      </c>
      <c r="Z54" s="169">
        <f t="shared" si="8"/>
        <v>0</v>
      </c>
      <c r="AA54" s="162">
        <f t="shared" si="8"/>
        <v>0</v>
      </c>
      <c r="AB54" s="405">
        <f t="shared" si="25"/>
        <v>0</v>
      </c>
      <c r="AC54" s="407">
        <f t="shared" si="9"/>
        <v>0</v>
      </c>
      <c r="AD54" s="163">
        <f t="shared" si="9"/>
        <v>0</v>
      </c>
      <c r="AE54" s="408">
        <f t="shared" si="26"/>
        <v>0</v>
      </c>
      <c r="AF54" s="162">
        <f>'[2]Proj#11'!$L57</f>
        <v>0</v>
      </c>
      <c r="AG54" s="388"/>
      <c r="AH54" s="463">
        <f t="shared" si="27"/>
        <v>0</v>
      </c>
      <c r="AI54" s="162">
        <f>'[2]Proj#11'!$M57</f>
        <v>0</v>
      </c>
      <c r="AJ54" s="388"/>
      <c r="AK54" s="463">
        <f t="shared" si="28"/>
        <v>0</v>
      </c>
      <c r="AL54" s="162">
        <f>'[2]Proj#11'!$N57</f>
        <v>0</v>
      </c>
      <c r="AM54" s="388"/>
      <c r="AN54" s="445">
        <f t="shared" si="29"/>
        <v>0</v>
      </c>
      <c r="AO54" s="406">
        <f t="shared" si="10"/>
        <v>0</v>
      </c>
      <c r="AP54" s="162">
        <f t="shared" si="10"/>
        <v>0</v>
      </c>
      <c r="AQ54" s="405">
        <f t="shared" si="30"/>
        <v>0</v>
      </c>
      <c r="AR54" s="162">
        <f>'[2]Proj#11'!$O57</f>
        <v>0</v>
      </c>
      <c r="AS54" s="388"/>
      <c r="AT54" s="463">
        <f t="shared" si="31"/>
        <v>0</v>
      </c>
      <c r="AU54" s="162">
        <f>'[2]Proj#11'!$P57</f>
        <v>0</v>
      </c>
      <c r="AV54" s="388"/>
      <c r="AW54" s="449">
        <f t="shared" si="32"/>
        <v>0</v>
      </c>
      <c r="AX54" s="162">
        <f>'[2]Proj#11'!$Q57</f>
        <v>0</v>
      </c>
      <c r="AY54" s="388"/>
      <c r="AZ54" s="445">
        <f t="shared" si="33"/>
        <v>0</v>
      </c>
      <c r="BA54" s="497">
        <f t="shared" si="11"/>
        <v>0</v>
      </c>
      <c r="BB54" s="493">
        <f t="shared" si="12"/>
        <v>0</v>
      </c>
      <c r="BC54" s="365">
        <f t="shared" si="34"/>
        <v>0</v>
      </c>
      <c r="BD54" s="373">
        <f t="shared" si="13"/>
        <v>0</v>
      </c>
      <c r="BE54" s="374">
        <f t="shared" si="14"/>
        <v>0</v>
      </c>
      <c r="BF54" s="374">
        <f t="shared" si="35"/>
        <v>0</v>
      </c>
      <c r="BG54" s="373">
        <f t="shared" si="15"/>
        <v>0</v>
      </c>
      <c r="BH54" s="374">
        <f t="shared" si="16"/>
        <v>0</v>
      </c>
      <c r="BI54" s="374">
        <f t="shared" si="36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6">SUM(E7:E54)</f>
        <v>1178911.758466946</v>
      </c>
      <c r="F55" s="354">
        <f t="shared" si="76"/>
        <v>1052439.19</v>
      </c>
      <c r="G55" s="450">
        <f t="shared" si="76"/>
        <v>126472.56846694593</v>
      </c>
      <c r="H55" s="478">
        <f t="shared" si="76"/>
        <v>1101548.427102946</v>
      </c>
      <c r="I55" s="156">
        <f t="shared" si="76"/>
        <v>951901.91000000015</v>
      </c>
      <c r="J55" s="450">
        <f t="shared" si="76"/>
        <v>149646.51710294586</v>
      </c>
      <c r="K55" s="478">
        <f t="shared" si="76"/>
        <v>1242247.4574589462</v>
      </c>
      <c r="L55" s="156">
        <f t="shared" si="76"/>
        <v>1663423.8800000001</v>
      </c>
      <c r="M55" s="446">
        <f t="shared" si="76"/>
        <v>-421176.4225410542</v>
      </c>
      <c r="N55" s="410">
        <f t="shared" si="76"/>
        <v>3522707.6430288372</v>
      </c>
      <c r="O55" s="411">
        <f t="shared" si="76"/>
        <v>3667764.9799999995</v>
      </c>
      <c r="P55" s="412">
        <f t="shared" si="76"/>
        <v>-145057.33697116256</v>
      </c>
      <c r="Q55" s="157">
        <f t="shared" si="76"/>
        <v>1303163.1075407327</v>
      </c>
      <c r="R55" s="156">
        <f t="shared" si="76"/>
        <v>1161568.0499999998</v>
      </c>
      <c r="S55" s="451">
        <f t="shared" si="76"/>
        <v>141595.05754073267</v>
      </c>
      <c r="T55" s="156">
        <f t="shared" si="76"/>
        <v>1283377.1262378071</v>
      </c>
      <c r="U55" s="156">
        <f t="shared" si="76"/>
        <v>0</v>
      </c>
      <c r="V55" s="450">
        <f t="shared" si="76"/>
        <v>1283377.1262378071</v>
      </c>
      <c r="W55" s="156">
        <v>449371.4772736358</v>
      </c>
      <c r="X55" s="156">
        <f t="shared" ref="X55:BI55" si="77">SUM(X7:X54)</f>
        <v>0</v>
      </c>
      <c r="Y55" s="446">
        <f t="shared" si="77"/>
        <v>1447280.3974151318</v>
      </c>
      <c r="Z55" s="413">
        <f t="shared" si="77"/>
        <v>4033820.6311936718</v>
      </c>
      <c r="AA55" s="411">
        <f t="shared" si="77"/>
        <v>1161568.0499999998</v>
      </c>
      <c r="AB55" s="412">
        <f t="shared" si="77"/>
        <v>2872252.5811936716</v>
      </c>
      <c r="AC55" s="414">
        <f t="shared" si="77"/>
        <v>7556528.2742225081</v>
      </c>
      <c r="AD55" s="156">
        <f t="shared" si="77"/>
        <v>4829333.03</v>
      </c>
      <c r="AE55" s="409">
        <f t="shared" si="77"/>
        <v>2727195.2442225087</v>
      </c>
      <c r="AF55" s="157">
        <f t="shared" si="77"/>
        <v>1214455.8574570548</v>
      </c>
      <c r="AG55" s="156">
        <f t="shared" si="77"/>
        <v>0</v>
      </c>
      <c r="AH55" s="451">
        <f t="shared" si="77"/>
        <v>1214455.8574570548</v>
      </c>
      <c r="AI55" s="156">
        <f t="shared" si="77"/>
        <v>1173848.784290219</v>
      </c>
      <c r="AJ55" s="156">
        <f t="shared" si="77"/>
        <v>0</v>
      </c>
      <c r="AK55" s="451">
        <f t="shared" si="77"/>
        <v>1173848.784290219</v>
      </c>
      <c r="AL55" s="156">
        <f t="shared" si="77"/>
        <v>1281326.0506873112</v>
      </c>
      <c r="AM55" s="156">
        <f t="shared" si="77"/>
        <v>0</v>
      </c>
      <c r="AN55" s="446">
        <f t="shared" si="77"/>
        <v>1281326.0506873112</v>
      </c>
      <c r="AO55" s="410">
        <f t="shared" si="77"/>
        <v>3669630.6924345838</v>
      </c>
      <c r="AP55" s="411">
        <f t="shared" si="77"/>
        <v>0</v>
      </c>
      <c r="AQ55" s="412">
        <f t="shared" si="77"/>
        <v>3669630.6924345838</v>
      </c>
      <c r="AR55" s="478">
        <f t="shared" si="77"/>
        <v>1223261.9632307151</v>
      </c>
      <c r="AS55" s="156">
        <f t="shared" si="77"/>
        <v>0</v>
      </c>
      <c r="AT55" s="451">
        <f t="shared" si="77"/>
        <v>1223261.9632307151</v>
      </c>
      <c r="AU55" s="156">
        <f t="shared" si="77"/>
        <v>1338985.5262947148</v>
      </c>
      <c r="AV55" s="156">
        <f t="shared" si="77"/>
        <v>0</v>
      </c>
      <c r="AW55" s="450">
        <f t="shared" si="77"/>
        <v>1338985.5262947148</v>
      </c>
      <c r="AX55" s="156">
        <f t="shared" si="77"/>
        <v>1363487.0767667147</v>
      </c>
      <c r="AY55" s="354">
        <f t="shared" si="77"/>
        <v>0</v>
      </c>
      <c r="AZ55" s="446">
        <f t="shared" si="77"/>
        <v>1363487.0767667147</v>
      </c>
      <c r="BA55" s="498">
        <f t="shared" si="77"/>
        <v>3925734.5662921448</v>
      </c>
      <c r="BB55" s="494">
        <f t="shared" si="77"/>
        <v>0</v>
      </c>
      <c r="BC55" s="366">
        <f t="shared" si="77"/>
        <v>3925734.5662921448</v>
      </c>
      <c r="BD55" s="375">
        <f t="shared" si="77"/>
        <v>7595365.2587267291</v>
      </c>
      <c r="BE55" s="376">
        <f t="shared" si="77"/>
        <v>0</v>
      </c>
      <c r="BF55" s="376">
        <f t="shared" si="77"/>
        <v>7595365.2587267291</v>
      </c>
      <c r="BG55" s="375">
        <f t="shared" si="77"/>
        <v>15151893.532949239</v>
      </c>
      <c r="BH55" s="376">
        <f t="shared" si="77"/>
        <v>4829333.03</v>
      </c>
      <c r="BI55" s="376">
        <f t="shared" si="77"/>
        <v>10322560.502949238</v>
      </c>
      <c r="BJ55" s="434"/>
      <c r="BK55" s="339">
        <f>SUM(BK7:BK54)</f>
        <v>1333790.4100000001</v>
      </c>
    </row>
    <row r="56" spans="1:63" ht="29.25" customHeight="1"/>
    <row r="57" spans="1:63" ht="29.25" customHeight="1">
      <c r="F57" s="479">
        <f>ROUND(F55-Test!$G$190,2)</f>
        <v>-281351.21999999997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E4:M4"/>
    <mergeCell ref="Q4:Y4"/>
    <mergeCell ref="AR4:AZ4"/>
    <mergeCell ref="A55:C55"/>
    <mergeCell ref="AF4:AN4"/>
    <mergeCell ref="AL5:AN5"/>
  </mergeCells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1"/>
  </sheetPr>
  <dimension ref="A1:BK65"/>
  <sheetViews>
    <sheetView showGridLines="0" tabSelected="1" zoomScale="70" zoomScaleNormal="70" workbookViewId="0">
      <pane xSplit="4" ySplit="6" topLeftCell="M50" activePane="bottomRight" state="frozen"/>
      <selection activeCell="F52" sqref="F52"/>
      <selection pane="topRight" activeCell="F52" sqref="F52"/>
      <selection pane="bottomLeft" activeCell="F52" sqref="F52"/>
      <selection pane="bottomRight" activeCell="R51" sqref="R51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hidden="1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292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84" t="s">
        <v>111</v>
      </c>
      <c r="H6" s="475" t="s">
        <v>112</v>
      </c>
      <c r="I6" s="185" t="s">
        <v>110</v>
      </c>
      <c r="J6" s="484" t="s">
        <v>111</v>
      </c>
      <c r="K6" s="47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495" t="s">
        <v>112</v>
      </c>
      <c r="BB6" s="491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'[2]Proj#12'!$F10</f>
        <v>8600</v>
      </c>
      <c r="F7" s="161">
        <v>8600</v>
      </c>
      <c r="G7" s="448">
        <f>E7-F7</f>
        <v>0</v>
      </c>
      <c r="H7" s="476">
        <f>'[2]Proj#12'!$G10</f>
        <v>8700</v>
      </c>
      <c r="I7" s="161">
        <v>8700</v>
      </c>
      <c r="J7" s="448">
        <f>H7-I7</f>
        <v>0</v>
      </c>
      <c r="K7" s="476">
        <f>'[2]Proj#12'!$H10</f>
        <v>8700</v>
      </c>
      <c r="L7" s="161">
        <v>8700</v>
      </c>
      <c r="M7" s="444">
        <f>K7-L7</f>
        <v>0</v>
      </c>
      <c r="N7" s="404">
        <f t="shared" ref="N7:O54" si="7">+E7+H7+K7</f>
        <v>26000</v>
      </c>
      <c r="O7" s="161">
        <f t="shared" si="7"/>
        <v>26000</v>
      </c>
      <c r="P7" s="403">
        <f>N7-O7</f>
        <v>0</v>
      </c>
      <c r="Q7" s="168">
        <f>'[2]Proj#12'!$I10</f>
        <v>8600</v>
      </c>
      <c r="R7" s="161">
        <v>8600</v>
      </c>
      <c r="S7" s="448">
        <f>Q7-R7</f>
        <v>0</v>
      </c>
      <c r="T7" s="161">
        <f>'[2]Proj#12'!$J10</f>
        <v>8500</v>
      </c>
      <c r="U7" s="161"/>
      <c r="V7" s="448">
        <f>T7-U7</f>
        <v>8500</v>
      </c>
      <c r="W7" s="161">
        <f>'[2]Proj#12'!$K10</f>
        <v>8500</v>
      </c>
      <c r="X7" s="161"/>
      <c r="Y7" s="444">
        <f>W7-X7</f>
        <v>8500</v>
      </c>
      <c r="Z7" s="168">
        <f t="shared" ref="Z7:AA54" si="8">+Q7+T7+W7</f>
        <v>25600</v>
      </c>
      <c r="AA7" s="161">
        <f t="shared" si="8"/>
        <v>8600</v>
      </c>
      <c r="AB7" s="403">
        <f>Z7-AA7</f>
        <v>17000</v>
      </c>
      <c r="AC7" s="404">
        <f t="shared" ref="AC7:AD54" si="9">+E7+H7+K7+Q7+T7+W7</f>
        <v>51600</v>
      </c>
      <c r="AD7" s="161">
        <f t="shared" si="9"/>
        <v>34600</v>
      </c>
      <c r="AE7" s="403">
        <f>AC7-AD7</f>
        <v>17000</v>
      </c>
      <c r="AF7" s="161">
        <f>'[2]Proj#12'!$L10</f>
        <v>8400</v>
      </c>
      <c r="AG7" s="161"/>
      <c r="AH7" s="462">
        <f>AF7-AG7</f>
        <v>8400</v>
      </c>
      <c r="AI7" s="161">
        <f>'[2]Proj#12'!$M10</f>
        <v>8500</v>
      </c>
      <c r="AJ7" s="161"/>
      <c r="AK7" s="462">
        <f>AI7-AJ7</f>
        <v>8500</v>
      </c>
      <c r="AL7" s="161">
        <f>'[2]Proj#12'!$N10</f>
        <v>8500</v>
      </c>
      <c r="AM7" s="161"/>
      <c r="AN7" s="444">
        <f>AL7-AM7</f>
        <v>8500</v>
      </c>
      <c r="AO7" s="404">
        <f t="shared" ref="AO7:AP54" si="10">+AF7+AI7+AL7</f>
        <v>25400</v>
      </c>
      <c r="AP7" s="161">
        <f t="shared" si="10"/>
        <v>0</v>
      </c>
      <c r="AQ7" s="403">
        <f>AO7-AP7</f>
        <v>25400</v>
      </c>
      <c r="AR7" s="161">
        <f>'[2]Proj#12'!$O10</f>
        <v>8300</v>
      </c>
      <c r="AS7" s="161"/>
      <c r="AT7" s="462">
        <f>AR7-AS7</f>
        <v>8300</v>
      </c>
      <c r="AU7" s="161">
        <f>'[2]Proj#12'!$P10</f>
        <v>8300</v>
      </c>
      <c r="AV7" s="161"/>
      <c r="AW7" s="448">
        <f>AU7-AV7</f>
        <v>8300</v>
      </c>
      <c r="AX7" s="161">
        <f>'[2]Proj#12'!$Q10</f>
        <v>8400</v>
      </c>
      <c r="AY7" s="161"/>
      <c r="AZ7" s="444">
        <f>AX7-AY7</f>
        <v>8400</v>
      </c>
      <c r="BA7" s="496">
        <f t="shared" ref="BA7:BA54" si="11">+AR7+AU7+AX7</f>
        <v>25000</v>
      </c>
      <c r="BB7" s="492">
        <f t="shared" ref="BB7:BB54" si="12">+AS7+AV7+AY7</f>
        <v>0</v>
      </c>
      <c r="BC7" s="364">
        <f>BA7-BB7</f>
        <v>25000</v>
      </c>
      <c r="BD7" s="371">
        <f t="shared" ref="BD7:BD54" si="13">AF7+AI7+AL7+AR7+AU7+AX7</f>
        <v>50400</v>
      </c>
      <c r="BE7" s="372">
        <f t="shared" ref="BE7:BE54" si="14">+AG7+AJ7+AM7+AS7+AV7+AY7</f>
        <v>0</v>
      </c>
      <c r="BF7" s="372">
        <f>BD7-BE7</f>
        <v>50400</v>
      </c>
      <c r="BG7" s="371">
        <f t="shared" ref="BG7:BG54" si="15">+AC7+BD7</f>
        <v>102000</v>
      </c>
      <c r="BH7" s="372">
        <f t="shared" ref="BH7:BH54" si="16">+AD7+BE7</f>
        <v>34600</v>
      </c>
      <c r="BI7" s="372">
        <f>BG7-BH7</f>
        <v>67400</v>
      </c>
      <c r="BJ7" s="436"/>
      <c r="BK7" s="160">
        <f>VLOOKUP($B7,Test!$A$133:$I$186,8,0)</f>
        <v>9100</v>
      </c>
    </row>
    <row r="8" spans="1:63" s="149" customFormat="1" ht="30" customHeight="1">
      <c r="A8" s="40">
        <f t="shared" ref="A8:A53" si="17">A7+1</f>
        <v>2</v>
      </c>
      <c r="B8" s="197">
        <v>51202</v>
      </c>
      <c r="C8" s="198" t="s">
        <v>1</v>
      </c>
      <c r="D8" s="150" t="s">
        <v>43</v>
      </c>
      <c r="E8" s="168">
        <f>'[2]Proj#12'!$F11</f>
        <v>503885.63</v>
      </c>
      <c r="F8" s="161">
        <v>355149.73</v>
      </c>
      <c r="G8" s="448">
        <f t="shared" ref="G8:G54" si="18">E8-F8</f>
        <v>148735.90000000002</v>
      </c>
      <c r="H8" s="476">
        <f>'[2]Proj#12'!$G11</f>
        <v>504602.12</v>
      </c>
      <c r="I8" s="161">
        <v>465682.07</v>
      </c>
      <c r="J8" s="448">
        <f t="shared" ref="J8:J54" si="19">H8-I8</f>
        <v>38920.049999999988</v>
      </c>
      <c r="K8" s="476">
        <f>'[2]Proj#12'!$H11</f>
        <v>501464.29500000004</v>
      </c>
      <c r="L8" s="161">
        <v>451836.8</v>
      </c>
      <c r="M8" s="444">
        <f t="shared" ref="M8:M54" si="20">K8-L8</f>
        <v>49627.495000000054</v>
      </c>
      <c r="N8" s="404">
        <f t="shared" si="7"/>
        <v>1509952.0449999999</v>
      </c>
      <c r="O8" s="161">
        <f t="shared" si="7"/>
        <v>1272668.6000000001</v>
      </c>
      <c r="P8" s="403">
        <f t="shared" ref="P8:P54" si="21">N8-O8</f>
        <v>237283.44499999983</v>
      </c>
      <c r="Q8" s="168">
        <f>'[2]Proj#12'!$I11</f>
        <v>502208.10499999998</v>
      </c>
      <c r="R8" s="161">
        <v>326396.77</v>
      </c>
      <c r="S8" s="448">
        <f t="shared" ref="S8:S54" si="22">Q8-R8</f>
        <v>175811.33499999996</v>
      </c>
      <c r="T8" s="161">
        <f>'[2]Proj#12'!$J11</f>
        <v>494871.68</v>
      </c>
      <c r="U8" s="161"/>
      <c r="V8" s="448">
        <f t="shared" ref="V8:V54" si="23">T8-U8</f>
        <v>494871.68</v>
      </c>
      <c r="W8" s="161">
        <f>'[2]Proj#12'!$K11</f>
        <v>491938.66500000004</v>
      </c>
      <c r="X8" s="161"/>
      <c r="Y8" s="444">
        <f t="shared" ref="Y8:Y54" si="24">W8-X8</f>
        <v>491938.66500000004</v>
      </c>
      <c r="Z8" s="168">
        <f t="shared" si="8"/>
        <v>1489018.45</v>
      </c>
      <c r="AA8" s="161">
        <f t="shared" si="8"/>
        <v>326396.77</v>
      </c>
      <c r="AB8" s="403">
        <f t="shared" ref="AB8:AB54" si="25">Z8-AA8</f>
        <v>1162621.68</v>
      </c>
      <c r="AC8" s="404">
        <f t="shared" si="9"/>
        <v>2998970.4950000001</v>
      </c>
      <c r="AD8" s="161">
        <f t="shared" si="9"/>
        <v>1599065.37</v>
      </c>
      <c r="AE8" s="403">
        <f t="shared" ref="AE8:AE54" si="26">AC8-AD8</f>
        <v>1399905.125</v>
      </c>
      <c r="AF8" s="161">
        <f>'[2]Proj#12'!$L11</f>
        <v>462145.18</v>
      </c>
      <c r="AG8" s="161"/>
      <c r="AH8" s="462">
        <f t="shared" ref="AH8:AH54" si="27">AF8-AG8</f>
        <v>462145.18</v>
      </c>
      <c r="AI8" s="161">
        <f>'[2]Proj#12'!$M11</f>
        <v>466531.04000000004</v>
      </c>
      <c r="AJ8" s="161"/>
      <c r="AK8" s="462">
        <f t="shared" ref="AK8:AK54" si="28">AI8-AJ8</f>
        <v>466531.04000000004</v>
      </c>
      <c r="AL8" s="161">
        <f>'[2]Proj#12'!$N11</f>
        <v>461118.32500000001</v>
      </c>
      <c r="AM8" s="161"/>
      <c r="AN8" s="444">
        <f t="shared" ref="AN8:AN54" si="29">AL8-AM8</f>
        <v>461118.32500000001</v>
      </c>
      <c r="AO8" s="404">
        <f t="shared" si="10"/>
        <v>1389794.5449999999</v>
      </c>
      <c r="AP8" s="161">
        <f t="shared" si="10"/>
        <v>0</v>
      </c>
      <c r="AQ8" s="403">
        <f t="shared" ref="AQ8:AQ54" si="30">AO8-AP8</f>
        <v>1389794.5449999999</v>
      </c>
      <c r="AR8" s="161">
        <f>'[2]Proj#12'!$O11</f>
        <v>456766.37</v>
      </c>
      <c r="AS8" s="161"/>
      <c r="AT8" s="462">
        <f t="shared" ref="AT8:AT54" si="31">AR8-AS8</f>
        <v>456766.37</v>
      </c>
      <c r="AU8" s="161">
        <f>'[2]Proj#12'!$P11</f>
        <v>456155.22000000003</v>
      </c>
      <c r="AV8" s="161"/>
      <c r="AW8" s="448">
        <f t="shared" ref="AW8:AW54" si="32">AU8-AV8</f>
        <v>456155.22000000003</v>
      </c>
      <c r="AX8" s="161">
        <f>'[2]Proj#12'!$Q11</f>
        <v>461725.87</v>
      </c>
      <c r="AY8" s="161"/>
      <c r="AZ8" s="444">
        <f t="shared" ref="AZ8:AZ54" si="33">AX8-AY8</f>
        <v>461725.87</v>
      </c>
      <c r="BA8" s="496">
        <f t="shared" si="11"/>
        <v>1374647.46</v>
      </c>
      <c r="BB8" s="492">
        <f t="shared" si="12"/>
        <v>0</v>
      </c>
      <c r="BC8" s="364">
        <f t="shared" ref="BC8:BC54" si="34">BA8-BB8</f>
        <v>1374647.46</v>
      </c>
      <c r="BD8" s="371">
        <f t="shared" si="13"/>
        <v>2764442.0050000004</v>
      </c>
      <c r="BE8" s="372">
        <f t="shared" si="14"/>
        <v>0</v>
      </c>
      <c r="BF8" s="372">
        <f t="shared" ref="BF8:BF54" si="35">BD8-BE8</f>
        <v>2764442.0050000004</v>
      </c>
      <c r="BG8" s="371">
        <f t="shared" si="15"/>
        <v>5763412.5</v>
      </c>
      <c r="BH8" s="372">
        <f t="shared" si="16"/>
        <v>1599065.37</v>
      </c>
      <c r="BI8" s="372">
        <f t="shared" ref="BI8:BI54" si="36">BG8-BH8</f>
        <v>4164347.13</v>
      </c>
      <c r="BJ8" s="436"/>
      <c r="BK8" s="160">
        <f>VLOOKUP($B8,Test!$A$133:$I$186,8,0)</f>
        <v>483710.55</v>
      </c>
    </row>
    <row r="9" spans="1:63" s="149" customFormat="1" ht="30" customHeight="1">
      <c r="A9" s="40">
        <f t="shared" si="17"/>
        <v>3</v>
      </c>
      <c r="B9" s="197">
        <v>51203</v>
      </c>
      <c r="C9" s="198" t="s">
        <v>2</v>
      </c>
      <c r="D9" s="150" t="s">
        <v>44</v>
      </c>
      <c r="E9" s="168">
        <f>'[2]Proj#12'!$F12</f>
        <v>261816.70199999999</v>
      </c>
      <c r="F9" s="161">
        <v>343685.09</v>
      </c>
      <c r="G9" s="448">
        <f t="shared" si="18"/>
        <v>-81868.388000000035</v>
      </c>
      <c r="H9" s="476">
        <f>'[2]Proj#12'!$G12</f>
        <v>30870.686000000002</v>
      </c>
      <c r="I9" s="161">
        <v>57948.9</v>
      </c>
      <c r="J9" s="448">
        <f t="shared" si="19"/>
        <v>-27078.214</v>
      </c>
      <c r="K9" s="476">
        <f>'[2]Proj#12'!$H12</f>
        <v>27958.958999999999</v>
      </c>
      <c r="L9" s="161">
        <v>71912.94</v>
      </c>
      <c r="M9" s="444">
        <f t="shared" si="20"/>
        <v>-43953.981</v>
      </c>
      <c r="N9" s="404">
        <f t="shared" si="7"/>
        <v>320646.34699999995</v>
      </c>
      <c r="O9" s="161">
        <f t="shared" si="7"/>
        <v>473546.93000000005</v>
      </c>
      <c r="P9" s="403">
        <f t="shared" si="21"/>
        <v>-152900.5830000001</v>
      </c>
      <c r="Q9" s="168">
        <f>'[2]Proj#12'!$I12</f>
        <v>29694.0245</v>
      </c>
      <c r="R9" s="161">
        <v>14202.15</v>
      </c>
      <c r="S9" s="448">
        <f t="shared" si="22"/>
        <v>15491.8745</v>
      </c>
      <c r="T9" s="161">
        <f>'[2]Proj#12'!$J12</f>
        <v>27214.306</v>
      </c>
      <c r="U9" s="161"/>
      <c r="V9" s="448">
        <f t="shared" si="23"/>
        <v>27214.306</v>
      </c>
      <c r="W9" s="161">
        <f>'[2]Proj#12'!$K12</f>
        <v>29717.3485</v>
      </c>
      <c r="X9" s="161"/>
      <c r="Y9" s="444">
        <f t="shared" si="24"/>
        <v>29717.3485</v>
      </c>
      <c r="Z9" s="168">
        <f t="shared" si="8"/>
        <v>86625.679000000004</v>
      </c>
      <c r="AA9" s="161">
        <f t="shared" si="8"/>
        <v>14202.15</v>
      </c>
      <c r="AB9" s="403">
        <f t="shared" si="25"/>
        <v>72423.52900000001</v>
      </c>
      <c r="AC9" s="404">
        <f t="shared" si="9"/>
        <v>407272.02599999995</v>
      </c>
      <c r="AD9" s="161">
        <f t="shared" si="9"/>
        <v>487749.08000000007</v>
      </c>
      <c r="AE9" s="403">
        <f t="shared" si="26"/>
        <v>-80477.05400000012</v>
      </c>
      <c r="AF9" s="161">
        <f>'[2]Proj#12'!$L12</f>
        <v>21893.347000000002</v>
      </c>
      <c r="AG9" s="161"/>
      <c r="AH9" s="462">
        <f t="shared" si="27"/>
        <v>21893.347000000002</v>
      </c>
      <c r="AI9" s="161">
        <f>'[2]Proj#12'!$M12</f>
        <v>23289.1855</v>
      </c>
      <c r="AJ9" s="161"/>
      <c r="AK9" s="462">
        <f t="shared" si="28"/>
        <v>23289.1855</v>
      </c>
      <c r="AL9" s="161">
        <f>'[2]Proj#12'!$N12</f>
        <v>22578.661</v>
      </c>
      <c r="AM9" s="161"/>
      <c r="AN9" s="444">
        <f t="shared" si="29"/>
        <v>22578.661</v>
      </c>
      <c r="AO9" s="404">
        <f t="shared" si="10"/>
        <v>67761.193499999994</v>
      </c>
      <c r="AP9" s="161">
        <f t="shared" si="10"/>
        <v>0</v>
      </c>
      <c r="AQ9" s="403">
        <f t="shared" si="30"/>
        <v>67761.193499999994</v>
      </c>
      <c r="AR9" s="161">
        <f>'[2]Proj#12'!$O12</f>
        <v>22295</v>
      </c>
      <c r="AS9" s="161"/>
      <c r="AT9" s="462">
        <f t="shared" si="31"/>
        <v>22295</v>
      </c>
      <c r="AU9" s="161">
        <f>'[2]Proj#12'!$P12</f>
        <v>17678.734499999999</v>
      </c>
      <c r="AV9" s="161"/>
      <c r="AW9" s="448">
        <f t="shared" si="32"/>
        <v>17678.734499999999</v>
      </c>
      <c r="AX9" s="161">
        <f>'[2]Proj#12'!$Q12</f>
        <v>27645.114000000001</v>
      </c>
      <c r="AY9" s="161"/>
      <c r="AZ9" s="444">
        <f t="shared" si="33"/>
        <v>27645.114000000001</v>
      </c>
      <c r="BA9" s="496">
        <f t="shared" si="11"/>
        <v>67618.848499999993</v>
      </c>
      <c r="BB9" s="492">
        <f t="shared" si="12"/>
        <v>0</v>
      </c>
      <c r="BC9" s="364">
        <f t="shared" si="34"/>
        <v>67618.848499999993</v>
      </c>
      <c r="BD9" s="371">
        <f t="shared" si="13"/>
        <v>135380.04199999999</v>
      </c>
      <c r="BE9" s="372">
        <f t="shared" si="14"/>
        <v>0</v>
      </c>
      <c r="BF9" s="372">
        <f t="shared" si="35"/>
        <v>135380.04199999999</v>
      </c>
      <c r="BG9" s="371">
        <f t="shared" si="15"/>
        <v>542652.06799999997</v>
      </c>
      <c r="BH9" s="372">
        <f t="shared" si="16"/>
        <v>487749.08000000007</v>
      </c>
      <c r="BI9" s="372">
        <f t="shared" si="36"/>
        <v>54902.987999999896</v>
      </c>
      <c r="BJ9" s="436"/>
      <c r="BK9" s="160">
        <f>VLOOKUP($B9,Test!$A$133:$I$186,8,0)</f>
        <v>30732.36</v>
      </c>
    </row>
    <row r="10" spans="1:63" s="149" customFormat="1" ht="30" customHeight="1">
      <c r="A10" s="40">
        <f t="shared" si="17"/>
        <v>4</v>
      </c>
      <c r="B10" s="197">
        <v>51299</v>
      </c>
      <c r="C10" s="198" t="s">
        <v>3</v>
      </c>
      <c r="D10" s="150" t="s">
        <v>45</v>
      </c>
      <c r="E10" s="168">
        <f>'[2]Proj#12'!$F13</f>
        <v>0</v>
      </c>
      <c r="F10" s="161">
        <v>78.56</v>
      </c>
      <c r="G10" s="448">
        <f t="shared" si="18"/>
        <v>-78.56</v>
      </c>
      <c r="H10" s="476">
        <f>'[2]Proj#12'!$G13</f>
        <v>0</v>
      </c>
      <c r="I10" s="161">
        <v>9231.6</v>
      </c>
      <c r="J10" s="448">
        <f t="shared" si="19"/>
        <v>-9231.6</v>
      </c>
      <c r="K10" s="476">
        <f>'[2]Proj#12'!$H13</f>
        <v>596956.19999999995</v>
      </c>
      <c r="L10" s="161">
        <v>704144.92</v>
      </c>
      <c r="M10" s="444">
        <f t="shared" si="20"/>
        <v>-107188.72000000009</v>
      </c>
      <c r="N10" s="404">
        <f t="shared" si="7"/>
        <v>596956.19999999995</v>
      </c>
      <c r="O10" s="161">
        <f t="shared" si="7"/>
        <v>713455.08000000007</v>
      </c>
      <c r="P10" s="403">
        <f t="shared" si="21"/>
        <v>-116498.88000000012</v>
      </c>
      <c r="Q10" s="168">
        <f>'[2]Proj#12'!$I13</f>
        <v>0</v>
      </c>
      <c r="R10" s="161">
        <v>4000</v>
      </c>
      <c r="S10" s="448">
        <f t="shared" si="22"/>
        <v>-4000</v>
      </c>
      <c r="T10" s="161">
        <f>'[2]Proj#12'!$J13</f>
        <v>0</v>
      </c>
      <c r="U10" s="161"/>
      <c r="V10" s="448">
        <f t="shared" si="23"/>
        <v>0</v>
      </c>
      <c r="W10" s="161">
        <f>'[2]Proj#12'!$K13</f>
        <v>0</v>
      </c>
      <c r="X10" s="161"/>
      <c r="Y10" s="444">
        <f t="shared" si="24"/>
        <v>0</v>
      </c>
      <c r="Z10" s="168">
        <f t="shared" si="8"/>
        <v>0</v>
      </c>
      <c r="AA10" s="161">
        <f t="shared" si="8"/>
        <v>4000</v>
      </c>
      <c r="AB10" s="403">
        <f t="shared" si="25"/>
        <v>-4000</v>
      </c>
      <c r="AC10" s="404">
        <f t="shared" si="9"/>
        <v>596956.19999999995</v>
      </c>
      <c r="AD10" s="161">
        <f t="shared" si="9"/>
        <v>717455.08000000007</v>
      </c>
      <c r="AE10" s="403">
        <f t="shared" si="26"/>
        <v>-120498.88000000012</v>
      </c>
      <c r="AF10" s="161">
        <f>'[2]Proj#12'!$L13</f>
        <v>0</v>
      </c>
      <c r="AG10" s="161"/>
      <c r="AH10" s="462">
        <f t="shared" si="27"/>
        <v>0</v>
      </c>
      <c r="AI10" s="161">
        <f>'[2]Proj#12'!$M13</f>
        <v>0</v>
      </c>
      <c r="AJ10" s="161"/>
      <c r="AK10" s="462">
        <f t="shared" si="28"/>
        <v>0</v>
      </c>
      <c r="AL10" s="161">
        <f>'[2]Proj#12'!$N13</f>
        <v>0</v>
      </c>
      <c r="AM10" s="161"/>
      <c r="AN10" s="444">
        <f t="shared" si="29"/>
        <v>0</v>
      </c>
      <c r="AO10" s="404">
        <f t="shared" si="10"/>
        <v>0</v>
      </c>
      <c r="AP10" s="161">
        <f t="shared" si="10"/>
        <v>0</v>
      </c>
      <c r="AQ10" s="403">
        <f t="shared" si="30"/>
        <v>0</v>
      </c>
      <c r="AR10" s="161">
        <f>'[2]Proj#12'!$O13</f>
        <v>0</v>
      </c>
      <c r="AS10" s="161"/>
      <c r="AT10" s="462">
        <f t="shared" si="31"/>
        <v>0</v>
      </c>
      <c r="AU10" s="161">
        <f>'[2]Proj#12'!$P13</f>
        <v>0</v>
      </c>
      <c r="AV10" s="161"/>
      <c r="AW10" s="448">
        <f t="shared" si="32"/>
        <v>0</v>
      </c>
      <c r="AX10" s="161">
        <f>'[2]Proj#12'!$Q13</f>
        <v>827713.56900000002</v>
      </c>
      <c r="AY10" s="161"/>
      <c r="AZ10" s="444">
        <f t="shared" si="33"/>
        <v>827713.56900000002</v>
      </c>
      <c r="BA10" s="496">
        <f t="shared" si="11"/>
        <v>827713.56900000002</v>
      </c>
      <c r="BB10" s="492">
        <f t="shared" si="12"/>
        <v>0</v>
      </c>
      <c r="BC10" s="364">
        <f t="shared" si="34"/>
        <v>827713.56900000002</v>
      </c>
      <c r="BD10" s="371">
        <f t="shared" si="13"/>
        <v>827713.56900000002</v>
      </c>
      <c r="BE10" s="372">
        <f t="shared" si="14"/>
        <v>0</v>
      </c>
      <c r="BF10" s="372">
        <f t="shared" si="35"/>
        <v>827713.56900000002</v>
      </c>
      <c r="BG10" s="371">
        <f t="shared" si="15"/>
        <v>1424669.7689999999</v>
      </c>
      <c r="BH10" s="372">
        <f t="shared" si="16"/>
        <v>717455.08000000007</v>
      </c>
      <c r="BI10" s="372">
        <f t="shared" si="36"/>
        <v>707214.68899999978</v>
      </c>
      <c r="BJ10" s="436"/>
      <c r="BK10" s="160">
        <f>VLOOKUP($B10,Test!$A$133:$I$186,8,0)</f>
        <v>0</v>
      </c>
    </row>
    <row r="11" spans="1:63" s="149" customFormat="1" ht="30" customHeight="1">
      <c r="A11" s="40">
        <f t="shared" si="17"/>
        <v>5</v>
      </c>
      <c r="B11" s="197">
        <v>51301</v>
      </c>
      <c r="C11" s="198" t="s">
        <v>4</v>
      </c>
      <c r="D11" s="150" t="s">
        <v>46</v>
      </c>
      <c r="E11" s="168">
        <f>'[2]Proj#12'!$F14</f>
        <v>0</v>
      </c>
      <c r="F11" s="161">
        <v>0</v>
      </c>
      <c r="G11" s="448">
        <f t="shared" si="18"/>
        <v>0</v>
      </c>
      <c r="H11" s="476">
        <f>'[2]Proj#12'!$G14</f>
        <v>0</v>
      </c>
      <c r="I11" s="161"/>
      <c r="J11" s="448">
        <f t="shared" si="19"/>
        <v>0</v>
      </c>
      <c r="K11" s="476">
        <f>'[2]Proj#12'!$H14</f>
        <v>0</v>
      </c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8">
        <f>'[2]Proj#12'!$I14</f>
        <v>0</v>
      </c>
      <c r="R11" s="161"/>
      <c r="S11" s="448">
        <f t="shared" si="22"/>
        <v>0</v>
      </c>
      <c r="T11" s="161">
        <f>'[2]Proj#12'!$J14</f>
        <v>0</v>
      </c>
      <c r="U11" s="161"/>
      <c r="V11" s="448">
        <f t="shared" si="23"/>
        <v>0</v>
      </c>
      <c r="W11" s="161">
        <f>'[2]Proj#12'!$K14</f>
        <v>0</v>
      </c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>
        <f>'[2]Proj#12'!$L14</f>
        <v>0</v>
      </c>
      <c r="AG11" s="161"/>
      <c r="AH11" s="462">
        <f t="shared" si="27"/>
        <v>0</v>
      </c>
      <c r="AI11" s="161">
        <f>'[2]Proj#12'!$M14</f>
        <v>0</v>
      </c>
      <c r="AJ11" s="161"/>
      <c r="AK11" s="462">
        <f t="shared" si="28"/>
        <v>0</v>
      </c>
      <c r="AL11" s="161">
        <f>'[2]Proj#12'!$N14</f>
        <v>0</v>
      </c>
      <c r="AM11" s="161"/>
      <c r="AN11" s="444">
        <f t="shared" si="29"/>
        <v>0</v>
      </c>
      <c r="AO11" s="404">
        <f t="shared" si="10"/>
        <v>0</v>
      </c>
      <c r="AP11" s="161">
        <f t="shared" si="10"/>
        <v>0</v>
      </c>
      <c r="AQ11" s="403">
        <f t="shared" si="30"/>
        <v>0</v>
      </c>
      <c r="AR11" s="161">
        <f>'[2]Proj#12'!$O14</f>
        <v>0</v>
      </c>
      <c r="AS11" s="161"/>
      <c r="AT11" s="462">
        <f t="shared" si="31"/>
        <v>0</v>
      </c>
      <c r="AU11" s="161">
        <f>'[2]Proj#12'!$P14</f>
        <v>0</v>
      </c>
      <c r="AV11" s="161"/>
      <c r="AW11" s="448">
        <f t="shared" si="32"/>
        <v>0</v>
      </c>
      <c r="AX11" s="161">
        <f>'[2]Proj#12'!$Q14</f>
        <v>0</v>
      </c>
      <c r="AY11" s="161"/>
      <c r="AZ11" s="444">
        <f t="shared" si="33"/>
        <v>0</v>
      </c>
      <c r="BA11" s="496">
        <f t="shared" si="11"/>
        <v>0</v>
      </c>
      <c r="BB11" s="492">
        <f t="shared" si="12"/>
        <v>0</v>
      </c>
      <c r="BC11" s="364">
        <f t="shared" si="34"/>
        <v>0</v>
      </c>
      <c r="BD11" s="371">
        <f t="shared" si="13"/>
        <v>0</v>
      </c>
      <c r="BE11" s="372">
        <f t="shared" si="14"/>
        <v>0</v>
      </c>
      <c r="BF11" s="372">
        <f t="shared" si="35"/>
        <v>0</v>
      </c>
      <c r="BG11" s="371">
        <f t="shared" si="15"/>
        <v>0</v>
      </c>
      <c r="BH11" s="372">
        <f t="shared" si="16"/>
        <v>0</v>
      </c>
      <c r="BI11" s="372">
        <f t="shared" si="36"/>
        <v>0</v>
      </c>
      <c r="BJ11" s="436"/>
      <c r="BK11" s="160">
        <f>VLOOKUP($B11,Test!$A$133:$I$186,8,0)</f>
        <v>43666.85</v>
      </c>
    </row>
    <row r="12" spans="1:63" s="149" customFormat="1" ht="30" customHeight="1">
      <c r="A12" s="40">
        <f t="shared" si="17"/>
        <v>6</v>
      </c>
      <c r="B12" s="197">
        <v>51302</v>
      </c>
      <c r="C12" s="198" t="s">
        <v>5</v>
      </c>
      <c r="D12" s="150" t="s">
        <v>47</v>
      </c>
      <c r="E12" s="168">
        <f>'[2]Proj#12'!$F15</f>
        <v>36321</v>
      </c>
      <c r="F12" s="161">
        <v>23523</v>
      </c>
      <c r="G12" s="448">
        <f t="shared" si="18"/>
        <v>12798</v>
      </c>
      <c r="H12" s="476">
        <f>'[2]Proj#12'!$G15</f>
        <v>33977.629999999997</v>
      </c>
      <c r="I12" s="161">
        <v>22006.31</v>
      </c>
      <c r="J12" s="448">
        <f t="shared" si="19"/>
        <v>11971.319999999996</v>
      </c>
      <c r="K12" s="476">
        <f>'[2]Proj#12'!$H15</f>
        <v>36321</v>
      </c>
      <c r="L12" s="161">
        <v>32097.68</v>
      </c>
      <c r="M12" s="444">
        <f t="shared" si="20"/>
        <v>4223.32</v>
      </c>
      <c r="N12" s="404">
        <f t="shared" si="7"/>
        <v>106619.63</v>
      </c>
      <c r="O12" s="161">
        <f t="shared" si="7"/>
        <v>77626.989999999991</v>
      </c>
      <c r="P12" s="403">
        <f t="shared" si="21"/>
        <v>28992.640000000014</v>
      </c>
      <c r="Q12" s="168">
        <f>'[2]Proj#12'!$I15</f>
        <v>35540</v>
      </c>
      <c r="R12" s="161">
        <v>23017</v>
      </c>
      <c r="S12" s="448">
        <f t="shared" si="22"/>
        <v>12523</v>
      </c>
      <c r="T12" s="161">
        <f>'[2]Proj#12'!$J15</f>
        <v>36724.19</v>
      </c>
      <c r="U12" s="161"/>
      <c r="V12" s="448">
        <f t="shared" si="23"/>
        <v>36724.19</v>
      </c>
      <c r="W12" s="161">
        <f>'[2]Proj#12'!$K15</f>
        <v>35540</v>
      </c>
      <c r="X12" s="161"/>
      <c r="Y12" s="444">
        <f t="shared" si="24"/>
        <v>35540</v>
      </c>
      <c r="Z12" s="168">
        <f t="shared" si="8"/>
        <v>107804.19</v>
      </c>
      <c r="AA12" s="161">
        <f t="shared" si="8"/>
        <v>23017</v>
      </c>
      <c r="AB12" s="403">
        <f t="shared" si="25"/>
        <v>84787.19</v>
      </c>
      <c r="AC12" s="404">
        <f t="shared" si="9"/>
        <v>214423.82</v>
      </c>
      <c r="AD12" s="161">
        <f t="shared" si="9"/>
        <v>100643.98999999999</v>
      </c>
      <c r="AE12" s="403">
        <f t="shared" si="26"/>
        <v>113779.83000000002</v>
      </c>
      <c r="AF12" s="161">
        <f>'[2]Proj#12'!$L15</f>
        <v>36725</v>
      </c>
      <c r="AG12" s="161"/>
      <c r="AH12" s="462">
        <f t="shared" si="27"/>
        <v>36725</v>
      </c>
      <c r="AI12" s="161">
        <f>'[2]Proj#12'!$M15</f>
        <v>36725</v>
      </c>
      <c r="AJ12" s="161"/>
      <c r="AK12" s="462">
        <f t="shared" si="28"/>
        <v>36725</v>
      </c>
      <c r="AL12" s="161">
        <f>'[2]Proj#12'!$N15</f>
        <v>35539.040000000001</v>
      </c>
      <c r="AM12" s="161"/>
      <c r="AN12" s="444">
        <f t="shared" si="29"/>
        <v>35539.040000000001</v>
      </c>
      <c r="AO12" s="404">
        <f t="shared" si="10"/>
        <v>108989.04000000001</v>
      </c>
      <c r="AP12" s="161">
        <f t="shared" si="10"/>
        <v>0</v>
      </c>
      <c r="AQ12" s="403">
        <f t="shared" si="30"/>
        <v>108989.04000000001</v>
      </c>
      <c r="AR12" s="161">
        <f>'[2]Proj#12'!$O15</f>
        <v>36724</v>
      </c>
      <c r="AS12" s="161"/>
      <c r="AT12" s="462">
        <f t="shared" si="31"/>
        <v>36724</v>
      </c>
      <c r="AU12" s="161">
        <f>'[2]Proj#12'!$P15</f>
        <v>35539.25</v>
      </c>
      <c r="AV12" s="161"/>
      <c r="AW12" s="448">
        <f t="shared" si="32"/>
        <v>35539.25</v>
      </c>
      <c r="AX12" s="161">
        <f>'[2]Proj#12'!$Q15</f>
        <v>36724</v>
      </c>
      <c r="AY12" s="161"/>
      <c r="AZ12" s="444">
        <f t="shared" si="33"/>
        <v>36724</v>
      </c>
      <c r="BA12" s="496">
        <f t="shared" si="11"/>
        <v>108987.25</v>
      </c>
      <c r="BB12" s="492">
        <f t="shared" si="12"/>
        <v>0</v>
      </c>
      <c r="BC12" s="364">
        <f t="shared" si="34"/>
        <v>108987.25</v>
      </c>
      <c r="BD12" s="371">
        <f t="shared" si="13"/>
        <v>217976.29</v>
      </c>
      <c r="BE12" s="372">
        <f t="shared" si="14"/>
        <v>0</v>
      </c>
      <c r="BF12" s="372">
        <f t="shared" si="35"/>
        <v>217976.29</v>
      </c>
      <c r="BG12" s="371">
        <f t="shared" si="15"/>
        <v>432400.11</v>
      </c>
      <c r="BH12" s="372">
        <f t="shared" si="16"/>
        <v>100643.98999999999</v>
      </c>
      <c r="BI12" s="372">
        <f t="shared" si="36"/>
        <v>331756.12</v>
      </c>
      <c r="BJ12" s="436"/>
      <c r="BK12" s="160">
        <f>VLOOKUP($B12,Test!$A$133:$I$186,8,0)</f>
        <v>28240</v>
      </c>
    </row>
    <row r="13" spans="1:63" s="149" customFormat="1" ht="30" customHeight="1">
      <c r="A13" s="40">
        <f t="shared" si="17"/>
        <v>7</v>
      </c>
      <c r="B13" s="197">
        <v>51306</v>
      </c>
      <c r="C13" s="198" t="s">
        <v>6</v>
      </c>
      <c r="D13" s="150" t="s">
        <v>48</v>
      </c>
      <c r="E13" s="168">
        <f>'[2]Proj#12'!$F16</f>
        <v>0</v>
      </c>
      <c r="F13" s="161"/>
      <c r="G13" s="448">
        <f t="shared" si="18"/>
        <v>0</v>
      </c>
      <c r="H13" s="476">
        <f>'[2]Proj#12'!$G16</f>
        <v>0</v>
      </c>
      <c r="I13" s="161"/>
      <c r="J13" s="448">
        <f t="shared" si="19"/>
        <v>0</v>
      </c>
      <c r="K13" s="476">
        <f>'[2]Proj#12'!$H16</f>
        <v>0</v>
      </c>
      <c r="L13" s="161"/>
      <c r="M13" s="444">
        <f t="shared" si="20"/>
        <v>0</v>
      </c>
      <c r="N13" s="404">
        <f t="shared" si="7"/>
        <v>0</v>
      </c>
      <c r="O13" s="161">
        <f t="shared" si="7"/>
        <v>0</v>
      </c>
      <c r="P13" s="403">
        <f t="shared" si="21"/>
        <v>0</v>
      </c>
      <c r="Q13" s="168">
        <f>'[2]Proj#12'!$I16</f>
        <v>0</v>
      </c>
      <c r="R13" s="161"/>
      <c r="S13" s="448">
        <f t="shared" si="22"/>
        <v>0</v>
      </c>
      <c r="T13" s="161">
        <f>'[2]Proj#12'!$J16</f>
        <v>0</v>
      </c>
      <c r="U13" s="161"/>
      <c r="V13" s="448">
        <f t="shared" si="23"/>
        <v>0</v>
      </c>
      <c r="W13" s="161">
        <f>'[2]Proj#12'!$K16</f>
        <v>0</v>
      </c>
      <c r="X13" s="161"/>
      <c r="Y13" s="444">
        <f t="shared" si="24"/>
        <v>0</v>
      </c>
      <c r="Z13" s="168">
        <f t="shared" si="8"/>
        <v>0</v>
      </c>
      <c r="AA13" s="161">
        <f t="shared" si="8"/>
        <v>0</v>
      </c>
      <c r="AB13" s="403">
        <f t="shared" si="25"/>
        <v>0</v>
      </c>
      <c r="AC13" s="404">
        <f t="shared" si="9"/>
        <v>0</v>
      </c>
      <c r="AD13" s="161">
        <f t="shared" si="9"/>
        <v>0</v>
      </c>
      <c r="AE13" s="403">
        <f t="shared" si="26"/>
        <v>0</v>
      </c>
      <c r="AF13" s="161">
        <f>'[2]Proj#12'!$L16</f>
        <v>0</v>
      </c>
      <c r="AG13" s="161"/>
      <c r="AH13" s="462">
        <f t="shared" si="27"/>
        <v>0</v>
      </c>
      <c r="AI13" s="161">
        <f>'[2]Proj#12'!$M16</f>
        <v>0</v>
      </c>
      <c r="AJ13" s="161"/>
      <c r="AK13" s="462">
        <f t="shared" si="28"/>
        <v>0</v>
      </c>
      <c r="AL13" s="161">
        <f>'[2]Proj#12'!$N16</f>
        <v>0</v>
      </c>
      <c r="AM13" s="161"/>
      <c r="AN13" s="444">
        <f t="shared" si="29"/>
        <v>0</v>
      </c>
      <c r="AO13" s="404">
        <f t="shared" si="10"/>
        <v>0</v>
      </c>
      <c r="AP13" s="161">
        <f t="shared" si="10"/>
        <v>0</v>
      </c>
      <c r="AQ13" s="403">
        <f t="shared" si="30"/>
        <v>0</v>
      </c>
      <c r="AR13" s="161">
        <f>'[2]Proj#12'!$O16</f>
        <v>0</v>
      </c>
      <c r="AS13" s="161"/>
      <c r="AT13" s="462">
        <f t="shared" si="31"/>
        <v>0</v>
      </c>
      <c r="AU13" s="161">
        <f>'[2]Proj#12'!$P16</f>
        <v>0</v>
      </c>
      <c r="AV13" s="161"/>
      <c r="AW13" s="448">
        <f t="shared" si="32"/>
        <v>0</v>
      </c>
      <c r="AX13" s="161">
        <f>'[2]Proj#12'!$Q16</f>
        <v>0</v>
      </c>
      <c r="AY13" s="161"/>
      <c r="AZ13" s="444">
        <f t="shared" si="33"/>
        <v>0</v>
      </c>
      <c r="BA13" s="496">
        <f t="shared" si="11"/>
        <v>0</v>
      </c>
      <c r="BB13" s="492">
        <f t="shared" si="12"/>
        <v>0</v>
      </c>
      <c r="BC13" s="364">
        <f t="shared" si="34"/>
        <v>0</v>
      </c>
      <c r="BD13" s="371">
        <f t="shared" si="13"/>
        <v>0</v>
      </c>
      <c r="BE13" s="372">
        <f t="shared" si="14"/>
        <v>0</v>
      </c>
      <c r="BF13" s="372">
        <f t="shared" si="35"/>
        <v>0</v>
      </c>
      <c r="BG13" s="371">
        <f t="shared" si="15"/>
        <v>0</v>
      </c>
      <c r="BH13" s="372">
        <f t="shared" si="16"/>
        <v>0</v>
      </c>
      <c r="BI13" s="372">
        <f t="shared" si="36"/>
        <v>0</v>
      </c>
      <c r="BJ13" s="436"/>
      <c r="BK13" s="160">
        <f>VLOOKUP($B13,Test!$A$133:$I$186,8,0)</f>
        <v>0</v>
      </c>
    </row>
    <row r="14" spans="1:63" s="149" customFormat="1" ht="30" customHeight="1">
      <c r="A14" s="40">
        <f t="shared" si="17"/>
        <v>8</v>
      </c>
      <c r="B14" s="197">
        <v>51307</v>
      </c>
      <c r="C14" s="198" t="s">
        <v>7</v>
      </c>
      <c r="D14" s="150" t="s">
        <v>49</v>
      </c>
      <c r="E14" s="168">
        <f>'[2]Proj#12'!$F17</f>
        <v>2186514.0594131467</v>
      </c>
      <c r="F14" s="161">
        <v>1767131.37</v>
      </c>
      <c r="G14" s="448">
        <f t="shared" si="18"/>
        <v>419382.68941314658</v>
      </c>
      <c r="H14" s="476">
        <f>'[2]Proj#12'!$G17</f>
        <v>2891736.8734131465</v>
      </c>
      <c r="I14" s="161">
        <v>2202564.42</v>
      </c>
      <c r="J14" s="448">
        <f t="shared" si="19"/>
        <v>689172.45341314655</v>
      </c>
      <c r="K14" s="476">
        <f>'[2]Proj#12'!$H17</f>
        <v>2575520.3794131465</v>
      </c>
      <c r="L14" s="161">
        <v>2142519.37</v>
      </c>
      <c r="M14" s="444">
        <f t="shared" si="20"/>
        <v>433001.00941314641</v>
      </c>
      <c r="N14" s="404">
        <f t="shared" si="7"/>
        <v>7653771.3122394402</v>
      </c>
      <c r="O14" s="161">
        <f t="shared" si="7"/>
        <v>6112215.1600000001</v>
      </c>
      <c r="P14" s="403">
        <f t="shared" si="21"/>
        <v>1541556.15223944</v>
      </c>
      <c r="Q14" s="168">
        <f>'[2]Proj#12'!$I17</f>
        <v>3879294.2599978396</v>
      </c>
      <c r="R14" s="161">
        <v>1278601.19</v>
      </c>
      <c r="S14" s="448">
        <f t="shared" si="22"/>
        <v>2600693.0699978396</v>
      </c>
      <c r="T14" s="161">
        <f>'[2]Proj#12'!$J17</f>
        <v>2383592.6271850616</v>
      </c>
      <c r="U14" s="161"/>
      <c r="V14" s="448">
        <f t="shared" si="23"/>
        <v>2383592.6271850616</v>
      </c>
      <c r="W14" s="161">
        <f>'[2]Proj#12'!$K17</f>
        <v>2203731.3695456171</v>
      </c>
      <c r="X14" s="161"/>
      <c r="Y14" s="444">
        <f t="shared" si="24"/>
        <v>2203731.3695456171</v>
      </c>
      <c r="Z14" s="168">
        <f t="shared" si="8"/>
        <v>8466618.2567285188</v>
      </c>
      <c r="AA14" s="161">
        <f t="shared" si="8"/>
        <v>1278601.19</v>
      </c>
      <c r="AB14" s="403">
        <f t="shared" si="25"/>
        <v>7188017.0667285193</v>
      </c>
      <c r="AC14" s="404">
        <f t="shared" si="9"/>
        <v>16120389.568967957</v>
      </c>
      <c r="AD14" s="161">
        <f t="shared" si="9"/>
        <v>7390816.3499999996</v>
      </c>
      <c r="AE14" s="403">
        <f t="shared" si="26"/>
        <v>8729573.2189679574</v>
      </c>
      <c r="AF14" s="161">
        <f>'[2]Proj#12'!$L17</f>
        <v>2042756.0588634515</v>
      </c>
      <c r="AG14" s="161"/>
      <c r="AH14" s="462">
        <f t="shared" si="27"/>
        <v>2042756.0588634515</v>
      </c>
      <c r="AI14" s="161">
        <f>'[2]Proj#12'!$M17</f>
        <v>2461794.8314490067</v>
      </c>
      <c r="AJ14" s="161"/>
      <c r="AK14" s="462">
        <f t="shared" si="28"/>
        <v>2461794.8314490067</v>
      </c>
      <c r="AL14" s="161">
        <f>'[2]Proj#12'!$N17</f>
        <v>1947186.9922195626</v>
      </c>
      <c r="AM14" s="161"/>
      <c r="AN14" s="444">
        <f t="shared" si="29"/>
        <v>1947186.9922195626</v>
      </c>
      <c r="AO14" s="404">
        <f t="shared" si="10"/>
        <v>6451737.882532021</v>
      </c>
      <c r="AP14" s="161">
        <f t="shared" si="10"/>
        <v>0</v>
      </c>
      <c r="AQ14" s="403">
        <f t="shared" si="30"/>
        <v>6451737.882532021</v>
      </c>
      <c r="AR14" s="161">
        <f>'[2]Proj#12'!$O17</f>
        <v>1847337.8884574226</v>
      </c>
      <c r="AS14" s="161"/>
      <c r="AT14" s="462">
        <f t="shared" si="31"/>
        <v>1847337.8884574226</v>
      </c>
      <c r="AU14" s="161">
        <f>'[2]Proj#12'!$P17</f>
        <v>1869372.4644574227</v>
      </c>
      <c r="AV14" s="161"/>
      <c r="AW14" s="448">
        <f t="shared" si="32"/>
        <v>1869372.4644574227</v>
      </c>
      <c r="AX14" s="161">
        <f>'[2]Proj#12'!$Q17</f>
        <v>1867009.3984574226</v>
      </c>
      <c r="AY14" s="161"/>
      <c r="AZ14" s="444">
        <f t="shared" si="33"/>
        <v>1867009.3984574226</v>
      </c>
      <c r="BA14" s="496">
        <f t="shared" si="11"/>
        <v>5583719.7513722684</v>
      </c>
      <c r="BB14" s="492">
        <f t="shared" si="12"/>
        <v>0</v>
      </c>
      <c r="BC14" s="364">
        <f t="shared" si="34"/>
        <v>5583719.7513722684</v>
      </c>
      <c r="BD14" s="371">
        <f t="shared" si="13"/>
        <v>12035457.633904289</v>
      </c>
      <c r="BE14" s="372">
        <f t="shared" si="14"/>
        <v>0</v>
      </c>
      <c r="BF14" s="372">
        <f t="shared" si="35"/>
        <v>12035457.633904289</v>
      </c>
      <c r="BG14" s="371">
        <f t="shared" si="15"/>
        <v>28155847.202872247</v>
      </c>
      <c r="BH14" s="372">
        <f t="shared" si="16"/>
        <v>7390816.3499999996</v>
      </c>
      <c r="BI14" s="372">
        <f t="shared" si="36"/>
        <v>20765030.852872245</v>
      </c>
      <c r="BJ14" s="436"/>
      <c r="BK14" s="160">
        <f>VLOOKUP($B14,Test!$A$133:$I$186,8,0)</f>
        <v>3379672.55</v>
      </c>
    </row>
    <row r="15" spans="1:63" s="149" customFormat="1" ht="30" customHeight="1">
      <c r="A15" s="40">
        <f t="shared" si="17"/>
        <v>9</v>
      </c>
      <c r="B15" s="197">
        <v>51308</v>
      </c>
      <c r="C15" s="198" t="s">
        <v>8</v>
      </c>
      <c r="D15" s="150" t="s">
        <v>50</v>
      </c>
      <c r="E15" s="168">
        <f>'[2]Proj#12'!$F18</f>
        <v>2441810.1704218052</v>
      </c>
      <c r="F15" s="161">
        <v>2278972.34</v>
      </c>
      <c r="G15" s="448">
        <f t="shared" si="18"/>
        <v>162837.83042180538</v>
      </c>
      <c r="H15" s="476">
        <f>'[2]Proj#12'!$G18</f>
        <v>2441810.1704218052</v>
      </c>
      <c r="I15" s="161">
        <v>2616847.2200000002</v>
      </c>
      <c r="J15" s="448">
        <f t="shared" si="19"/>
        <v>-175037.04957819497</v>
      </c>
      <c r="K15" s="476">
        <f>'[2]Proj#12'!$H18</f>
        <v>2538528.220421805</v>
      </c>
      <c r="L15" s="161">
        <v>2574764.4300000002</v>
      </c>
      <c r="M15" s="444">
        <f t="shared" si="20"/>
        <v>-36236.209578195121</v>
      </c>
      <c r="N15" s="404">
        <f t="shared" si="7"/>
        <v>7422148.5612654155</v>
      </c>
      <c r="O15" s="161">
        <f t="shared" si="7"/>
        <v>7470583.9900000002</v>
      </c>
      <c r="P15" s="403">
        <f t="shared" si="21"/>
        <v>-48435.428734584711</v>
      </c>
      <c r="Q15" s="168">
        <f>'[2]Proj#12'!$I18</f>
        <v>2366872.3004863383</v>
      </c>
      <c r="R15" s="161">
        <v>2490615.0699999998</v>
      </c>
      <c r="S15" s="448">
        <f t="shared" si="22"/>
        <v>-123742.76951366151</v>
      </c>
      <c r="T15" s="161">
        <f>'[2]Proj#12'!$J18</f>
        <v>2383405.2270761803</v>
      </c>
      <c r="U15" s="161"/>
      <c r="V15" s="448">
        <f t="shared" si="23"/>
        <v>2383405.2270761803</v>
      </c>
      <c r="W15" s="161">
        <f>'[2]Proj#12'!$K18</f>
        <v>2424982.1648031678</v>
      </c>
      <c r="X15" s="161"/>
      <c r="Y15" s="444">
        <f t="shared" si="24"/>
        <v>2424982.1648031678</v>
      </c>
      <c r="Z15" s="168">
        <f t="shared" si="8"/>
        <v>7175259.6923656864</v>
      </c>
      <c r="AA15" s="161">
        <f t="shared" si="8"/>
        <v>2490615.0699999998</v>
      </c>
      <c r="AB15" s="403">
        <f t="shared" si="25"/>
        <v>4684644.622365687</v>
      </c>
      <c r="AC15" s="404">
        <f t="shared" si="9"/>
        <v>14597408.253631102</v>
      </c>
      <c r="AD15" s="161">
        <f t="shared" si="9"/>
        <v>9961199.0600000005</v>
      </c>
      <c r="AE15" s="403">
        <f t="shared" si="26"/>
        <v>4636209.1936311014</v>
      </c>
      <c r="AF15" s="161">
        <f>'[2]Proj#12'!$L18</f>
        <v>2381849.6905161296</v>
      </c>
      <c r="AG15" s="161"/>
      <c r="AH15" s="462">
        <f t="shared" si="27"/>
        <v>2381849.6905161296</v>
      </c>
      <c r="AI15" s="161">
        <f>'[2]Proj#12'!$M18</f>
        <v>2386954.5334775741</v>
      </c>
      <c r="AJ15" s="161"/>
      <c r="AK15" s="462">
        <f t="shared" si="28"/>
        <v>2386954.5334775741</v>
      </c>
      <c r="AL15" s="161">
        <f>'[2]Proj#12'!$N18</f>
        <v>2429919.3241057997</v>
      </c>
      <c r="AM15" s="161"/>
      <c r="AN15" s="444">
        <f t="shared" si="29"/>
        <v>2429919.3241057997</v>
      </c>
      <c r="AO15" s="404">
        <f t="shared" si="10"/>
        <v>7198723.5480995029</v>
      </c>
      <c r="AP15" s="161">
        <f t="shared" si="10"/>
        <v>0</v>
      </c>
      <c r="AQ15" s="403">
        <f t="shared" si="30"/>
        <v>7198723.5480995029</v>
      </c>
      <c r="AR15" s="161">
        <f>'[2]Proj#12'!$O18</f>
        <v>2258472.0143314162</v>
      </c>
      <c r="AS15" s="161"/>
      <c r="AT15" s="462">
        <f t="shared" si="31"/>
        <v>2258472.0143314162</v>
      </c>
      <c r="AU15" s="161">
        <f>'[2]Proj#12'!$P18</f>
        <v>2258472.0143314162</v>
      </c>
      <c r="AV15" s="161"/>
      <c r="AW15" s="448">
        <f t="shared" si="32"/>
        <v>2258472.0143314162</v>
      </c>
      <c r="AX15" s="161">
        <f>'[2]Proj#12'!$Q18</f>
        <v>2253428.7761314162</v>
      </c>
      <c r="AY15" s="161"/>
      <c r="AZ15" s="444">
        <f t="shared" si="33"/>
        <v>2253428.7761314162</v>
      </c>
      <c r="BA15" s="496">
        <f t="shared" si="11"/>
        <v>6770372.8047942482</v>
      </c>
      <c r="BB15" s="492">
        <f t="shared" si="12"/>
        <v>0</v>
      </c>
      <c r="BC15" s="364">
        <f t="shared" si="34"/>
        <v>6770372.8047942482</v>
      </c>
      <c r="BD15" s="371">
        <f t="shared" si="13"/>
        <v>13969096.352893749</v>
      </c>
      <c r="BE15" s="372">
        <f t="shared" si="14"/>
        <v>0</v>
      </c>
      <c r="BF15" s="372">
        <f t="shared" si="35"/>
        <v>13969096.352893749</v>
      </c>
      <c r="BG15" s="371">
        <f t="shared" si="15"/>
        <v>28566504.606524851</v>
      </c>
      <c r="BH15" s="372">
        <f t="shared" si="16"/>
        <v>9961199.0600000005</v>
      </c>
      <c r="BI15" s="372">
        <f t="shared" si="36"/>
        <v>18605305.546524853</v>
      </c>
      <c r="BJ15" s="436"/>
      <c r="BK15" s="160">
        <f>VLOOKUP($B15,Test!$A$133:$I$186,8,0)</f>
        <v>3046194.74</v>
      </c>
    </row>
    <row r="16" spans="1:63" s="149" customFormat="1" ht="30" customHeight="1">
      <c r="A16" s="40">
        <f t="shared" si="17"/>
        <v>10</v>
      </c>
      <c r="B16" s="197">
        <v>51309</v>
      </c>
      <c r="C16" s="198" t="s">
        <v>9</v>
      </c>
      <c r="D16" s="150" t="s">
        <v>88</v>
      </c>
      <c r="E16" s="168">
        <f>'[2]Proj#12'!$F19</f>
        <v>144362</v>
      </c>
      <c r="F16" s="161">
        <v>126793.29</v>
      </c>
      <c r="G16" s="448">
        <f t="shared" si="18"/>
        <v>17568.710000000006</v>
      </c>
      <c r="H16" s="476">
        <f>'[2]Proj#12'!$G19</f>
        <v>144362</v>
      </c>
      <c r="I16" s="161">
        <v>129004.44</v>
      </c>
      <c r="J16" s="448">
        <f t="shared" si="19"/>
        <v>15357.559999999998</v>
      </c>
      <c r="K16" s="476">
        <f>'[2]Proj#12'!$H19</f>
        <v>144362</v>
      </c>
      <c r="L16" s="161">
        <v>135135.92000000001</v>
      </c>
      <c r="M16" s="444">
        <f t="shared" si="20"/>
        <v>9226.0799999999872</v>
      </c>
      <c r="N16" s="404">
        <f t="shared" si="7"/>
        <v>433086</v>
      </c>
      <c r="O16" s="161">
        <f t="shared" si="7"/>
        <v>390933.65</v>
      </c>
      <c r="P16" s="403">
        <f t="shared" si="21"/>
        <v>42152.349999999977</v>
      </c>
      <c r="Q16" s="168">
        <f>'[2]Proj#12'!$I19</f>
        <v>143705</v>
      </c>
      <c r="R16" s="161">
        <v>122260.05</v>
      </c>
      <c r="S16" s="448">
        <f t="shared" si="22"/>
        <v>21444.949999999997</v>
      </c>
      <c r="T16" s="161">
        <f>'[2]Proj#12'!$J19</f>
        <v>143705</v>
      </c>
      <c r="U16" s="161"/>
      <c r="V16" s="448">
        <f t="shared" si="23"/>
        <v>143705</v>
      </c>
      <c r="W16" s="161">
        <f>'[2]Proj#12'!$K19</f>
        <v>143705</v>
      </c>
      <c r="X16" s="161"/>
      <c r="Y16" s="444">
        <f t="shared" si="24"/>
        <v>143705</v>
      </c>
      <c r="Z16" s="168">
        <f t="shared" si="8"/>
        <v>431115</v>
      </c>
      <c r="AA16" s="161">
        <f t="shared" si="8"/>
        <v>122260.05</v>
      </c>
      <c r="AB16" s="403">
        <f t="shared" si="25"/>
        <v>308854.95</v>
      </c>
      <c r="AC16" s="404">
        <f t="shared" si="9"/>
        <v>864201</v>
      </c>
      <c r="AD16" s="161">
        <f t="shared" si="9"/>
        <v>513193.7</v>
      </c>
      <c r="AE16" s="403">
        <f t="shared" si="26"/>
        <v>351007.3</v>
      </c>
      <c r="AF16" s="161">
        <f>'[2]Proj#12'!$L19</f>
        <v>152409</v>
      </c>
      <c r="AG16" s="161"/>
      <c r="AH16" s="462">
        <f t="shared" si="27"/>
        <v>152409</v>
      </c>
      <c r="AI16" s="161">
        <f>'[2]Proj#12'!$M19</f>
        <v>153040</v>
      </c>
      <c r="AJ16" s="161"/>
      <c r="AK16" s="462">
        <f t="shared" si="28"/>
        <v>153040</v>
      </c>
      <c r="AL16" s="161">
        <f>'[2]Proj#12'!$N19</f>
        <v>153517</v>
      </c>
      <c r="AM16" s="161"/>
      <c r="AN16" s="444">
        <f t="shared" si="29"/>
        <v>153517</v>
      </c>
      <c r="AO16" s="404">
        <f t="shared" si="10"/>
        <v>458966</v>
      </c>
      <c r="AP16" s="161">
        <f t="shared" si="10"/>
        <v>0</v>
      </c>
      <c r="AQ16" s="403">
        <f t="shared" si="30"/>
        <v>458966</v>
      </c>
      <c r="AR16" s="161">
        <f>'[2]Proj#12'!$O19</f>
        <v>146361</v>
      </c>
      <c r="AS16" s="161"/>
      <c r="AT16" s="462">
        <f t="shared" si="31"/>
        <v>146361</v>
      </c>
      <c r="AU16" s="161">
        <f>'[2]Proj#12'!$P19</f>
        <v>146361</v>
      </c>
      <c r="AV16" s="161"/>
      <c r="AW16" s="448">
        <f t="shared" si="32"/>
        <v>146361</v>
      </c>
      <c r="AX16" s="161">
        <f>'[2]Proj#12'!$Q19</f>
        <v>146361</v>
      </c>
      <c r="AY16" s="161"/>
      <c r="AZ16" s="444">
        <f t="shared" si="33"/>
        <v>146361</v>
      </c>
      <c r="BA16" s="496">
        <f t="shared" si="11"/>
        <v>439083</v>
      </c>
      <c r="BB16" s="492">
        <f t="shared" si="12"/>
        <v>0</v>
      </c>
      <c r="BC16" s="364">
        <f t="shared" si="34"/>
        <v>439083</v>
      </c>
      <c r="BD16" s="371">
        <f t="shared" si="13"/>
        <v>898049</v>
      </c>
      <c r="BE16" s="372">
        <f t="shared" si="14"/>
        <v>0</v>
      </c>
      <c r="BF16" s="372">
        <f t="shared" si="35"/>
        <v>898049</v>
      </c>
      <c r="BG16" s="371">
        <f t="shared" si="15"/>
        <v>1762250</v>
      </c>
      <c r="BH16" s="372">
        <f t="shared" si="16"/>
        <v>513193.7</v>
      </c>
      <c r="BI16" s="372">
        <f t="shared" si="36"/>
        <v>1249056.3</v>
      </c>
      <c r="BJ16" s="436"/>
      <c r="BK16" s="160">
        <f>VLOOKUP($B16,Test!$A$133:$I$186,8,0)</f>
        <v>161398.62</v>
      </c>
    </row>
    <row r="17" spans="1:63" s="149" customFormat="1" ht="30" customHeight="1">
      <c r="A17" s="40">
        <f t="shared" si="17"/>
        <v>11</v>
      </c>
      <c r="B17" s="197">
        <v>51310</v>
      </c>
      <c r="C17" s="198" t="s">
        <v>10</v>
      </c>
      <c r="D17" s="150" t="s">
        <v>89</v>
      </c>
      <c r="E17" s="168">
        <f>'[2]Proj#12'!$F20</f>
        <v>0</v>
      </c>
      <c r="F17" s="161"/>
      <c r="G17" s="448">
        <f t="shared" si="18"/>
        <v>0</v>
      </c>
      <c r="H17" s="476">
        <f>'[2]Proj#12'!$G20</f>
        <v>0</v>
      </c>
      <c r="I17" s="161"/>
      <c r="J17" s="448">
        <f t="shared" si="19"/>
        <v>0</v>
      </c>
      <c r="K17" s="476">
        <f>'[2]Proj#12'!$H20</f>
        <v>0</v>
      </c>
      <c r="L17" s="161"/>
      <c r="M17" s="444">
        <f t="shared" si="20"/>
        <v>0</v>
      </c>
      <c r="N17" s="404">
        <f t="shared" si="7"/>
        <v>0</v>
      </c>
      <c r="O17" s="161">
        <f t="shared" si="7"/>
        <v>0</v>
      </c>
      <c r="P17" s="403">
        <f t="shared" si="21"/>
        <v>0</v>
      </c>
      <c r="Q17" s="168">
        <f>'[2]Proj#12'!$I20</f>
        <v>0</v>
      </c>
      <c r="R17" s="161"/>
      <c r="S17" s="448">
        <f t="shared" si="22"/>
        <v>0</v>
      </c>
      <c r="T17" s="161">
        <f>'[2]Proj#12'!$J20</f>
        <v>0</v>
      </c>
      <c r="U17" s="161"/>
      <c r="V17" s="448">
        <f t="shared" si="23"/>
        <v>0</v>
      </c>
      <c r="W17" s="161">
        <f>'[2]Proj#12'!$K20</f>
        <v>0</v>
      </c>
      <c r="X17" s="161"/>
      <c r="Y17" s="444">
        <f t="shared" si="24"/>
        <v>0</v>
      </c>
      <c r="Z17" s="168">
        <f t="shared" si="8"/>
        <v>0</v>
      </c>
      <c r="AA17" s="161">
        <f t="shared" si="8"/>
        <v>0</v>
      </c>
      <c r="AB17" s="403">
        <f t="shared" si="25"/>
        <v>0</v>
      </c>
      <c r="AC17" s="404">
        <f t="shared" si="9"/>
        <v>0</v>
      </c>
      <c r="AD17" s="161">
        <f t="shared" si="9"/>
        <v>0</v>
      </c>
      <c r="AE17" s="403">
        <f t="shared" si="26"/>
        <v>0</v>
      </c>
      <c r="AF17" s="161">
        <f>'[2]Proj#12'!$L20</f>
        <v>0</v>
      </c>
      <c r="AG17" s="161"/>
      <c r="AH17" s="462">
        <f t="shared" si="27"/>
        <v>0</v>
      </c>
      <c r="AI17" s="161">
        <f>'[2]Proj#12'!$M20</f>
        <v>0</v>
      </c>
      <c r="AJ17" s="161"/>
      <c r="AK17" s="462">
        <f t="shared" si="28"/>
        <v>0</v>
      </c>
      <c r="AL17" s="161">
        <f>'[2]Proj#12'!$N20</f>
        <v>0</v>
      </c>
      <c r="AM17" s="161"/>
      <c r="AN17" s="444">
        <f t="shared" si="29"/>
        <v>0</v>
      </c>
      <c r="AO17" s="404">
        <f t="shared" si="10"/>
        <v>0</v>
      </c>
      <c r="AP17" s="161">
        <f t="shared" si="10"/>
        <v>0</v>
      </c>
      <c r="AQ17" s="403">
        <f t="shared" si="30"/>
        <v>0</v>
      </c>
      <c r="AR17" s="161">
        <f>'[2]Proj#12'!$O20</f>
        <v>0</v>
      </c>
      <c r="AS17" s="161"/>
      <c r="AT17" s="462">
        <f t="shared" si="31"/>
        <v>0</v>
      </c>
      <c r="AU17" s="161">
        <f>'[2]Proj#12'!$P20</f>
        <v>0</v>
      </c>
      <c r="AV17" s="161"/>
      <c r="AW17" s="448">
        <f t="shared" si="32"/>
        <v>0</v>
      </c>
      <c r="AX17" s="161">
        <f>'[2]Proj#12'!$Q20</f>
        <v>0</v>
      </c>
      <c r="AY17" s="161"/>
      <c r="AZ17" s="444">
        <f t="shared" si="33"/>
        <v>0</v>
      </c>
      <c r="BA17" s="496">
        <f t="shared" si="11"/>
        <v>0</v>
      </c>
      <c r="BB17" s="492">
        <f t="shared" si="12"/>
        <v>0</v>
      </c>
      <c r="BC17" s="364">
        <f t="shared" si="34"/>
        <v>0</v>
      </c>
      <c r="BD17" s="371">
        <f t="shared" si="13"/>
        <v>0</v>
      </c>
      <c r="BE17" s="372">
        <f t="shared" si="14"/>
        <v>0</v>
      </c>
      <c r="BF17" s="372">
        <f t="shared" si="35"/>
        <v>0</v>
      </c>
      <c r="BG17" s="371">
        <f t="shared" si="15"/>
        <v>0</v>
      </c>
      <c r="BH17" s="372">
        <f t="shared" si="16"/>
        <v>0</v>
      </c>
      <c r="BI17" s="372">
        <f t="shared" si="36"/>
        <v>0</v>
      </c>
      <c r="BJ17" s="436"/>
      <c r="BK17" s="160">
        <f>VLOOKUP($B17,Test!$A$133:$I$186,8,0)</f>
        <v>0</v>
      </c>
    </row>
    <row r="18" spans="1:63" s="149" customFormat="1" ht="30" customHeight="1">
      <c r="A18" s="40">
        <f t="shared" si="17"/>
        <v>12</v>
      </c>
      <c r="B18" s="197">
        <v>51311</v>
      </c>
      <c r="C18" s="198" t="s">
        <v>79</v>
      </c>
      <c r="D18" s="151" t="s">
        <v>51</v>
      </c>
      <c r="E18" s="168">
        <f>'[2]Proj#12'!$F21</f>
        <v>338277.9</v>
      </c>
      <c r="F18" s="161">
        <v>504474.21</v>
      </c>
      <c r="G18" s="448">
        <f t="shared" si="18"/>
        <v>-166196.31</v>
      </c>
      <c r="H18" s="476">
        <f>'[2]Proj#12'!$G21</f>
        <v>338277.9</v>
      </c>
      <c r="I18" s="161">
        <v>538321.64</v>
      </c>
      <c r="J18" s="448">
        <f t="shared" si="19"/>
        <v>-200043.74</v>
      </c>
      <c r="K18" s="476">
        <f>'[2]Proj#12'!$H21</f>
        <v>338277.9</v>
      </c>
      <c r="L18" s="161">
        <v>541667.48</v>
      </c>
      <c r="M18" s="444">
        <f t="shared" si="20"/>
        <v>-203389.57999999996</v>
      </c>
      <c r="N18" s="404">
        <f t="shared" si="7"/>
        <v>1014833.7000000001</v>
      </c>
      <c r="O18" s="161">
        <f t="shared" si="7"/>
        <v>1584463.33</v>
      </c>
      <c r="P18" s="403">
        <f t="shared" si="21"/>
        <v>-569629.63</v>
      </c>
      <c r="Q18" s="168">
        <f>'[2]Proj#12'!$I21</f>
        <v>279984.3</v>
      </c>
      <c r="R18" s="161">
        <v>900862.3</v>
      </c>
      <c r="S18" s="448">
        <f t="shared" si="22"/>
        <v>-620878</v>
      </c>
      <c r="T18" s="161">
        <f>'[2]Proj#12'!$J21</f>
        <v>279565.2</v>
      </c>
      <c r="U18" s="161"/>
      <c r="V18" s="448">
        <f t="shared" si="23"/>
        <v>279565.2</v>
      </c>
      <c r="W18" s="161">
        <f>'[2]Proj#12'!$K21</f>
        <v>279304.5</v>
      </c>
      <c r="X18" s="161"/>
      <c r="Y18" s="444">
        <f t="shared" si="24"/>
        <v>279304.5</v>
      </c>
      <c r="Z18" s="168">
        <f t="shared" si="8"/>
        <v>838854</v>
      </c>
      <c r="AA18" s="161">
        <f t="shared" si="8"/>
        <v>900862.3</v>
      </c>
      <c r="AB18" s="403">
        <f t="shared" si="25"/>
        <v>-62008.300000000047</v>
      </c>
      <c r="AC18" s="404">
        <f t="shared" si="9"/>
        <v>1853687.7</v>
      </c>
      <c r="AD18" s="161">
        <f t="shared" si="9"/>
        <v>2485325.63</v>
      </c>
      <c r="AE18" s="403">
        <f t="shared" si="26"/>
        <v>-631637.92999999993</v>
      </c>
      <c r="AF18" s="161">
        <f>'[2]Proj#12'!$L21</f>
        <v>309013.8</v>
      </c>
      <c r="AG18" s="161"/>
      <c r="AH18" s="462">
        <f t="shared" si="27"/>
        <v>309013.8</v>
      </c>
      <c r="AI18" s="161">
        <f>'[2]Proj#12'!$M21</f>
        <v>308901.59999999998</v>
      </c>
      <c r="AJ18" s="161"/>
      <c r="AK18" s="462">
        <f t="shared" si="28"/>
        <v>308901.59999999998</v>
      </c>
      <c r="AL18" s="161">
        <f>'[2]Proj#12'!$N21</f>
        <v>308819.09999999998</v>
      </c>
      <c r="AM18" s="161"/>
      <c r="AN18" s="444">
        <f t="shared" si="29"/>
        <v>308819.09999999998</v>
      </c>
      <c r="AO18" s="404">
        <f t="shared" si="10"/>
        <v>926734.49999999988</v>
      </c>
      <c r="AP18" s="161">
        <f t="shared" si="10"/>
        <v>0</v>
      </c>
      <c r="AQ18" s="403">
        <f t="shared" si="30"/>
        <v>926734.49999999988</v>
      </c>
      <c r="AR18" s="161">
        <f>'[2]Proj#12'!$O21</f>
        <v>272783.40000000002</v>
      </c>
      <c r="AS18" s="161"/>
      <c r="AT18" s="462">
        <f t="shared" si="31"/>
        <v>272783.40000000002</v>
      </c>
      <c r="AU18" s="161">
        <f>'[2]Proj#12'!$P21</f>
        <v>272783.40000000002</v>
      </c>
      <c r="AV18" s="161"/>
      <c r="AW18" s="448">
        <f t="shared" si="32"/>
        <v>272783.40000000002</v>
      </c>
      <c r="AX18" s="161">
        <f>'[2]Proj#12'!$Q21</f>
        <v>272783.40000000002</v>
      </c>
      <c r="AY18" s="161"/>
      <c r="AZ18" s="444">
        <f t="shared" si="33"/>
        <v>272783.40000000002</v>
      </c>
      <c r="BA18" s="496">
        <f t="shared" si="11"/>
        <v>818350.20000000007</v>
      </c>
      <c r="BB18" s="492">
        <f t="shared" si="12"/>
        <v>0</v>
      </c>
      <c r="BC18" s="364">
        <f t="shared" si="34"/>
        <v>818350.20000000007</v>
      </c>
      <c r="BD18" s="371">
        <f t="shared" si="13"/>
        <v>1745084.6999999997</v>
      </c>
      <c r="BE18" s="372">
        <f t="shared" si="14"/>
        <v>0</v>
      </c>
      <c r="BF18" s="372">
        <f t="shared" si="35"/>
        <v>1745084.6999999997</v>
      </c>
      <c r="BG18" s="371">
        <f t="shared" si="15"/>
        <v>3598772.3999999994</v>
      </c>
      <c r="BH18" s="372">
        <f t="shared" si="16"/>
        <v>2485325.63</v>
      </c>
      <c r="BI18" s="372">
        <f t="shared" si="36"/>
        <v>1113446.7699999996</v>
      </c>
      <c r="BJ18" s="436"/>
      <c r="BK18" s="160">
        <f>VLOOKUP($B18,Test!$A$133:$I$186,8,0)</f>
        <v>461413.79</v>
      </c>
    </row>
    <row r="19" spans="1:63" s="149" customFormat="1" ht="30" customHeight="1">
      <c r="A19" s="40">
        <f t="shared" si="17"/>
        <v>13</v>
      </c>
      <c r="B19" s="197">
        <v>51312</v>
      </c>
      <c r="C19" s="198" t="s">
        <v>80</v>
      </c>
      <c r="D19" s="151" t="s">
        <v>52</v>
      </c>
      <c r="E19" s="168">
        <f>'[2]Proj#12'!$F22</f>
        <v>20048.63</v>
      </c>
      <c r="F19" s="161">
        <v>10877</v>
      </c>
      <c r="G19" s="448">
        <f t="shared" si="18"/>
        <v>9171.630000000001</v>
      </c>
      <c r="H19" s="476">
        <f>'[2]Proj#12'!$G22</f>
        <v>20048.63</v>
      </c>
      <c r="I19" s="161">
        <v>18955.150000000001</v>
      </c>
      <c r="J19" s="448">
        <f t="shared" si="19"/>
        <v>1093.4799999999996</v>
      </c>
      <c r="K19" s="476">
        <f>'[2]Proj#12'!$H22</f>
        <v>20048.63</v>
      </c>
      <c r="L19" s="161"/>
      <c r="M19" s="444">
        <f t="shared" si="20"/>
        <v>20048.63</v>
      </c>
      <c r="N19" s="404">
        <f t="shared" si="7"/>
        <v>60145.89</v>
      </c>
      <c r="O19" s="161">
        <f t="shared" si="7"/>
        <v>29832.15</v>
      </c>
      <c r="P19" s="403">
        <f t="shared" si="21"/>
        <v>30313.739999999998</v>
      </c>
      <c r="Q19" s="168">
        <f>'[2]Proj#12'!$I22</f>
        <v>20048.63</v>
      </c>
      <c r="R19" s="161"/>
      <c r="S19" s="448">
        <f t="shared" si="22"/>
        <v>20048.63</v>
      </c>
      <c r="T19" s="161">
        <f>'[2]Proj#12'!$J22</f>
        <v>20048.63</v>
      </c>
      <c r="U19" s="161"/>
      <c r="V19" s="448">
        <f t="shared" si="23"/>
        <v>20048.63</v>
      </c>
      <c r="W19" s="161">
        <f>'[2]Proj#12'!$K22</f>
        <v>20048.63</v>
      </c>
      <c r="X19" s="161"/>
      <c r="Y19" s="444">
        <f t="shared" si="24"/>
        <v>20048.63</v>
      </c>
      <c r="Z19" s="168">
        <f t="shared" si="8"/>
        <v>60145.89</v>
      </c>
      <c r="AA19" s="161">
        <f t="shared" si="8"/>
        <v>0</v>
      </c>
      <c r="AB19" s="403">
        <f t="shared" si="25"/>
        <v>60145.89</v>
      </c>
      <c r="AC19" s="404">
        <f t="shared" si="9"/>
        <v>120291.78000000001</v>
      </c>
      <c r="AD19" s="161">
        <f t="shared" si="9"/>
        <v>29832.15</v>
      </c>
      <c r="AE19" s="403">
        <f t="shared" si="26"/>
        <v>90459.63</v>
      </c>
      <c r="AF19" s="161">
        <f>'[2]Proj#12'!$L22</f>
        <v>20048.63</v>
      </c>
      <c r="AG19" s="161"/>
      <c r="AH19" s="462">
        <f t="shared" si="27"/>
        <v>20048.63</v>
      </c>
      <c r="AI19" s="161">
        <f>'[2]Proj#12'!$M22</f>
        <v>20048.63</v>
      </c>
      <c r="AJ19" s="161"/>
      <c r="AK19" s="462">
        <f t="shared" si="28"/>
        <v>20048.63</v>
      </c>
      <c r="AL19" s="161">
        <f>'[2]Proj#12'!$N22</f>
        <v>20048.63</v>
      </c>
      <c r="AM19" s="161"/>
      <c r="AN19" s="444">
        <f t="shared" si="29"/>
        <v>20048.63</v>
      </c>
      <c r="AO19" s="404">
        <f t="shared" si="10"/>
        <v>60145.89</v>
      </c>
      <c r="AP19" s="161">
        <f t="shared" si="10"/>
        <v>0</v>
      </c>
      <c r="AQ19" s="403">
        <f t="shared" si="30"/>
        <v>60145.89</v>
      </c>
      <c r="AR19" s="161">
        <f>'[2]Proj#12'!$O22</f>
        <v>20048.63</v>
      </c>
      <c r="AS19" s="161"/>
      <c r="AT19" s="462">
        <f t="shared" si="31"/>
        <v>20048.63</v>
      </c>
      <c r="AU19" s="161">
        <f>'[2]Proj#12'!$P22</f>
        <v>20048.63</v>
      </c>
      <c r="AV19" s="161"/>
      <c r="AW19" s="448">
        <f t="shared" si="32"/>
        <v>20048.63</v>
      </c>
      <c r="AX19" s="161">
        <f>'[2]Proj#12'!$Q22</f>
        <v>20048.63</v>
      </c>
      <c r="AY19" s="161"/>
      <c r="AZ19" s="444">
        <f t="shared" si="33"/>
        <v>20048.63</v>
      </c>
      <c r="BA19" s="496">
        <f t="shared" si="11"/>
        <v>60145.89</v>
      </c>
      <c r="BB19" s="492">
        <f t="shared" si="12"/>
        <v>0</v>
      </c>
      <c r="BC19" s="364">
        <f t="shared" si="34"/>
        <v>60145.89</v>
      </c>
      <c r="BD19" s="371">
        <f t="shared" si="13"/>
        <v>120291.78000000001</v>
      </c>
      <c r="BE19" s="372">
        <f t="shared" si="14"/>
        <v>0</v>
      </c>
      <c r="BF19" s="372">
        <f t="shared" si="35"/>
        <v>120291.78000000001</v>
      </c>
      <c r="BG19" s="371">
        <f t="shared" si="15"/>
        <v>240583.56000000003</v>
      </c>
      <c r="BH19" s="372">
        <f t="shared" si="16"/>
        <v>29832.15</v>
      </c>
      <c r="BI19" s="372">
        <f t="shared" si="36"/>
        <v>210751.41000000003</v>
      </c>
      <c r="BJ19" s="436"/>
      <c r="BK19" s="160">
        <f>VLOOKUP($B19,Test!$A$133:$I$186,8,0)</f>
        <v>0</v>
      </c>
    </row>
    <row r="20" spans="1:63" s="149" customFormat="1" ht="30" customHeight="1">
      <c r="A20" s="40">
        <f t="shared" si="17"/>
        <v>14</v>
      </c>
      <c r="B20" s="197">
        <v>51313</v>
      </c>
      <c r="C20" s="198" t="s">
        <v>11</v>
      </c>
      <c r="D20" s="151" t="s">
        <v>53</v>
      </c>
      <c r="E20" s="168">
        <f>'[2]Proj#12'!$F23</f>
        <v>0</v>
      </c>
      <c r="F20" s="161">
        <v>0</v>
      </c>
      <c r="G20" s="448">
        <f t="shared" si="18"/>
        <v>0</v>
      </c>
      <c r="H20" s="476">
        <f>'[2]Proj#12'!$G23</f>
        <v>0</v>
      </c>
      <c r="I20" s="161">
        <v>0</v>
      </c>
      <c r="J20" s="448">
        <f t="shared" si="19"/>
        <v>0</v>
      </c>
      <c r="K20" s="476">
        <f>'[2]Proj#12'!$H23</f>
        <v>0</v>
      </c>
      <c r="L20" s="161">
        <v>0</v>
      </c>
      <c r="M20" s="444">
        <f t="shared" si="20"/>
        <v>0</v>
      </c>
      <c r="N20" s="404">
        <f t="shared" si="7"/>
        <v>0</v>
      </c>
      <c r="O20" s="161">
        <f t="shared" si="7"/>
        <v>0</v>
      </c>
      <c r="P20" s="403">
        <f t="shared" si="21"/>
        <v>0</v>
      </c>
      <c r="Q20" s="168">
        <f>'[2]Proj#12'!$I23</f>
        <v>0</v>
      </c>
      <c r="R20" s="161">
        <v>0</v>
      </c>
      <c r="S20" s="448">
        <f t="shared" si="22"/>
        <v>0</v>
      </c>
      <c r="T20" s="161">
        <f>'[2]Proj#12'!$J23</f>
        <v>0</v>
      </c>
      <c r="U20" s="161"/>
      <c r="V20" s="448">
        <f t="shared" si="23"/>
        <v>0</v>
      </c>
      <c r="W20" s="161">
        <f>'[2]Proj#12'!$K23</f>
        <v>0</v>
      </c>
      <c r="X20" s="161"/>
      <c r="Y20" s="444">
        <f t="shared" si="24"/>
        <v>0</v>
      </c>
      <c r="Z20" s="168">
        <f t="shared" si="8"/>
        <v>0</v>
      </c>
      <c r="AA20" s="161">
        <f t="shared" si="8"/>
        <v>0</v>
      </c>
      <c r="AB20" s="403">
        <f t="shared" si="25"/>
        <v>0</v>
      </c>
      <c r="AC20" s="404">
        <f t="shared" si="9"/>
        <v>0</v>
      </c>
      <c r="AD20" s="161">
        <f t="shared" si="9"/>
        <v>0</v>
      </c>
      <c r="AE20" s="403">
        <f t="shared" si="26"/>
        <v>0</v>
      </c>
      <c r="AF20" s="161">
        <f>'[2]Proj#12'!$L23</f>
        <v>0</v>
      </c>
      <c r="AG20" s="161"/>
      <c r="AH20" s="462">
        <f t="shared" si="27"/>
        <v>0</v>
      </c>
      <c r="AI20" s="161">
        <f>'[2]Proj#12'!$M23</f>
        <v>0</v>
      </c>
      <c r="AJ20" s="161"/>
      <c r="AK20" s="462">
        <f t="shared" si="28"/>
        <v>0</v>
      </c>
      <c r="AL20" s="161">
        <f>'[2]Proj#12'!$N23</f>
        <v>0</v>
      </c>
      <c r="AM20" s="161"/>
      <c r="AN20" s="444">
        <f t="shared" si="29"/>
        <v>0</v>
      </c>
      <c r="AO20" s="404">
        <f t="shared" si="10"/>
        <v>0</v>
      </c>
      <c r="AP20" s="161">
        <f t="shared" si="10"/>
        <v>0</v>
      </c>
      <c r="AQ20" s="403">
        <f t="shared" si="30"/>
        <v>0</v>
      </c>
      <c r="AR20" s="161">
        <f>'[2]Proj#12'!$O23</f>
        <v>0</v>
      </c>
      <c r="AS20" s="161"/>
      <c r="AT20" s="462">
        <f t="shared" si="31"/>
        <v>0</v>
      </c>
      <c r="AU20" s="161">
        <f>'[2]Proj#12'!$P23</f>
        <v>0</v>
      </c>
      <c r="AV20" s="161"/>
      <c r="AW20" s="448">
        <f t="shared" si="32"/>
        <v>0</v>
      </c>
      <c r="AX20" s="161">
        <f>'[2]Proj#12'!$Q23</f>
        <v>0</v>
      </c>
      <c r="AY20" s="161"/>
      <c r="AZ20" s="444">
        <f t="shared" si="33"/>
        <v>0</v>
      </c>
      <c r="BA20" s="496">
        <f t="shared" si="11"/>
        <v>0</v>
      </c>
      <c r="BB20" s="492">
        <f t="shared" si="12"/>
        <v>0</v>
      </c>
      <c r="BC20" s="364">
        <f t="shared" si="34"/>
        <v>0</v>
      </c>
      <c r="BD20" s="371">
        <f t="shared" si="13"/>
        <v>0</v>
      </c>
      <c r="BE20" s="372">
        <f t="shared" si="14"/>
        <v>0</v>
      </c>
      <c r="BF20" s="372">
        <f t="shared" si="35"/>
        <v>0</v>
      </c>
      <c r="BG20" s="371">
        <f t="shared" si="15"/>
        <v>0</v>
      </c>
      <c r="BH20" s="372">
        <f t="shared" si="16"/>
        <v>0</v>
      </c>
      <c r="BI20" s="372">
        <f t="shared" si="36"/>
        <v>0</v>
      </c>
      <c r="BJ20" s="436"/>
      <c r="BK20" s="160">
        <f>VLOOKUP($B20,Test!$A$133:$I$186,8,0)</f>
        <v>0</v>
      </c>
    </row>
    <row r="21" spans="1:63" s="149" customFormat="1" ht="30" customHeight="1">
      <c r="A21" s="40">
        <f t="shared" si="17"/>
        <v>15</v>
      </c>
      <c r="B21" s="197">
        <v>51314</v>
      </c>
      <c r="C21" s="198" t="s">
        <v>12</v>
      </c>
      <c r="D21" s="151" t="s">
        <v>54</v>
      </c>
      <c r="E21" s="168">
        <f>'[2]Proj#12'!$F24</f>
        <v>-11447.311111111112</v>
      </c>
      <c r="F21" s="161"/>
      <c r="G21" s="448">
        <f t="shared" si="18"/>
        <v>-11447.311111111112</v>
      </c>
      <c r="H21" s="476">
        <f>'[2]Proj#12'!$G24</f>
        <v>-11447.311111111112</v>
      </c>
      <c r="I21" s="161">
        <v>-24613.22</v>
      </c>
      <c r="J21" s="448">
        <f t="shared" si="19"/>
        <v>13165.908888888889</v>
      </c>
      <c r="K21" s="476">
        <f>'[2]Proj#12'!$H24</f>
        <v>-11447.311111111112</v>
      </c>
      <c r="L21" s="161">
        <v>-8937.3799999999992</v>
      </c>
      <c r="M21" s="444">
        <f t="shared" si="20"/>
        <v>-2509.9311111111128</v>
      </c>
      <c r="N21" s="404">
        <f t="shared" si="7"/>
        <v>-34341.933333333334</v>
      </c>
      <c r="O21" s="161">
        <f t="shared" si="7"/>
        <v>-33550.6</v>
      </c>
      <c r="P21" s="403">
        <f t="shared" si="21"/>
        <v>-791.33333333333576</v>
      </c>
      <c r="Q21" s="168">
        <f>'[2]Proj#12'!$I24</f>
        <v>-11447.311111111112</v>
      </c>
      <c r="R21" s="161">
        <v>-3802.29</v>
      </c>
      <c r="S21" s="448">
        <f t="shared" si="22"/>
        <v>-7645.0211111111121</v>
      </c>
      <c r="T21" s="161">
        <f>'[2]Proj#12'!$J24</f>
        <v>-11447.311111111112</v>
      </c>
      <c r="U21" s="161"/>
      <c r="V21" s="448">
        <f t="shared" si="23"/>
        <v>-11447.311111111112</v>
      </c>
      <c r="W21" s="161">
        <f>'[2]Proj#12'!$K24</f>
        <v>-11447.311111111112</v>
      </c>
      <c r="X21" s="161"/>
      <c r="Y21" s="444">
        <f t="shared" si="24"/>
        <v>-11447.311111111112</v>
      </c>
      <c r="Z21" s="168">
        <f t="shared" si="8"/>
        <v>-34341.933333333334</v>
      </c>
      <c r="AA21" s="161">
        <f t="shared" si="8"/>
        <v>-3802.29</v>
      </c>
      <c r="AB21" s="403">
        <f t="shared" si="25"/>
        <v>-30539.643333333333</v>
      </c>
      <c r="AC21" s="404">
        <f t="shared" si="9"/>
        <v>-68683.866666666669</v>
      </c>
      <c r="AD21" s="161">
        <f t="shared" si="9"/>
        <v>-37352.89</v>
      </c>
      <c r="AE21" s="403">
        <f t="shared" si="26"/>
        <v>-31330.976666666669</v>
      </c>
      <c r="AF21" s="161">
        <f>'[2]Proj#12'!$L24</f>
        <v>-11447.311111111112</v>
      </c>
      <c r="AG21" s="161"/>
      <c r="AH21" s="462">
        <f t="shared" si="27"/>
        <v>-11447.311111111112</v>
      </c>
      <c r="AI21" s="161">
        <f>'[2]Proj#12'!$M24</f>
        <v>-11447.311111111112</v>
      </c>
      <c r="AJ21" s="161"/>
      <c r="AK21" s="462">
        <f t="shared" si="28"/>
        <v>-11447.311111111112</v>
      </c>
      <c r="AL21" s="161">
        <f>'[2]Proj#12'!$N24</f>
        <v>-11447.311111111112</v>
      </c>
      <c r="AM21" s="161"/>
      <c r="AN21" s="444">
        <f t="shared" si="29"/>
        <v>-11447.311111111112</v>
      </c>
      <c r="AO21" s="404">
        <f t="shared" si="10"/>
        <v>-34341.933333333334</v>
      </c>
      <c r="AP21" s="161">
        <f t="shared" si="10"/>
        <v>0</v>
      </c>
      <c r="AQ21" s="403">
        <f t="shared" si="30"/>
        <v>-34341.933333333334</v>
      </c>
      <c r="AR21" s="161">
        <f>'[2]Proj#12'!$O24</f>
        <v>-11447.311111111112</v>
      </c>
      <c r="AS21" s="161"/>
      <c r="AT21" s="462">
        <f t="shared" si="31"/>
        <v>-11447.311111111112</v>
      </c>
      <c r="AU21" s="161">
        <f>'[2]Proj#12'!$P24</f>
        <v>-11447.311111111112</v>
      </c>
      <c r="AV21" s="161"/>
      <c r="AW21" s="448">
        <f t="shared" si="32"/>
        <v>-11447.311111111112</v>
      </c>
      <c r="AX21" s="161">
        <f>'[2]Proj#12'!$Q24</f>
        <v>-11447.311111111112</v>
      </c>
      <c r="AY21" s="161"/>
      <c r="AZ21" s="444">
        <f t="shared" si="33"/>
        <v>-11447.311111111112</v>
      </c>
      <c r="BA21" s="496">
        <f t="shared" si="11"/>
        <v>-34341.933333333334</v>
      </c>
      <c r="BB21" s="492">
        <f t="shared" si="12"/>
        <v>0</v>
      </c>
      <c r="BC21" s="364">
        <f t="shared" si="34"/>
        <v>-34341.933333333334</v>
      </c>
      <c r="BD21" s="371">
        <f t="shared" si="13"/>
        <v>-68683.866666666669</v>
      </c>
      <c r="BE21" s="372">
        <f t="shared" si="14"/>
        <v>0</v>
      </c>
      <c r="BF21" s="372">
        <f t="shared" si="35"/>
        <v>-68683.866666666669</v>
      </c>
      <c r="BG21" s="371">
        <f t="shared" si="15"/>
        <v>-137367.73333333334</v>
      </c>
      <c r="BH21" s="372">
        <f t="shared" si="16"/>
        <v>-37352.89</v>
      </c>
      <c r="BI21" s="372">
        <f t="shared" si="36"/>
        <v>-100014.84333333334</v>
      </c>
      <c r="BJ21" s="436"/>
      <c r="BK21" s="160">
        <f>VLOOKUP($B21,Test!$A$133:$I$186,8,0)</f>
        <v>-10758.86</v>
      </c>
    </row>
    <row r="22" spans="1:63" s="149" customFormat="1" ht="30" customHeight="1">
      <c r="A22" s="40">
        <f t="shared" si="17"/>
        <v>16</v>
      </c>
      <c r="B22" s="197">
        <v>51315</v>
      </c>
      <c r="C22" s="198" t="s">
        <v>108</v>
      </c>
      <c r="D22" s="151" t="s">
        <v>109</v>
      </c>
      <c r="E22" s="168">
        <f>'[2]Proj#12'!$F25</f>
        <v>0</v>
      </c>
      <c r="F22" s="161"/>
      <c r="G22" s="448">
        <f t="shared" si="18"/>
        <v>0</v>
      </c>
      <c r="H22" s="476">
        <f>'[2]Proj#12'!$G25</f>
        <v>0</v>
      </c>
      <c r="I22" s="161"/>
      <c r="J22" s="448">
        <f t="shared" si="19"/>
        <v>0</v>
      </c>
      <c r="K22" s="476">
        <f>'[2]Proj#12'!$H25</f>
        <v>0</v>
      </c>
      <c r="L22" s="161"/>
      <c r="M22" s="444">
        <f t="shared" si="20"/>
        <v>0</v>
      </c>
      <c r="N22" s="404">
        <f t="shared" si="7"/>
        <v>0</v>
      </c>
      <c r="O22" s="161">
        <f t="shared" si="7"/>
        <v>0</v>
      </c>
      <c r="P22" s="403">
        <f t="shared" si="21"/>
        <v>0</v>
      </c>
      <c r="Q22" s="168">
        <f>'[2]Proj#12'!$I25</f>
        <v>0</v>
      </c>
      <c r="R22" s="161"/>
      <c r="S22" s="448">
        <f t="shared" si="22"/>
        <v>0</v>
      </c>
      <c r="T22" s="161">
        <f>'[2]Proj#12'!$J25</f>
        <v>0</v>
      </c>
      <c r="U22" s="161"/>
      <c r="V22" s="448">
        <f t="shared" si="23"/>
        <v>0</v>
      </c>
      <c r="W22" s="161">
        <f>'[2]Proj#12'!$K25</f>
        <v>0</v>
      </c>
      <c r="X22" s="161"/>
      <c r="Y22" s="444">
        <f t="shared" si="24"/>
        <v>0</v>
      </c>
      <c r="Z22" s="168">
        <f t="shared" si="8"/>
        <v>0</v>
      </c>
      <c r="AA22" s="161">
        <f t="shared" si="8"/>
        <v>0</v>
      </c>
      <c r="AB22" s="403">
        <f t="shared" si="25"/>
        <v>0</v>
      </c>
      <c r="AC22" s="404">
        <f t="shared" si="9"/>
        <v>0</v>
      </c>
      <c r="AD22" s="161">
        <f t="shared" si="9"/>
        <v>0</v>
      </c>
      <c r="AE22" s="403">
        <f t="shared" si="26"/>
        <v>0</v>
      </c>
      <c r="AF22" s="161">
        <f>'[2]Proj#12'!$L25</f>
        <v>0</v>
      </c>
      <c r="AG22" s="161"/>
      <c r="AH22" s="462">
        <f t="shared" si="27"/>
        <v>0</v>
      </c>
      <c r="AI22" s="161">
        <f>'[2]Proj#12'!$M25</f>
        <v>0</v>
      </c>
      <c r="AJ22" s="161"/>
      <c r="AK22" s="462">
        <f t="shared" si="28"/>
        <v>0</v>
      </c>
      <c r="AL22" s="161">
        <f>'[2]Proj#12'!$N25</f>
        <v>0</v>
      </c>
      <c r="AM22" s="161"/>
      <c r="AN22" s="444">
        <f t="shared" si="29"/>
        <v>0</v>
      </c>
      <c r="AO22" s="404">
        <f t="shared" si="10"/>
        <v>0</v>
      </c>
      <c r="AP22" s="161">
        <f t="shared" si="10"/>
        <v>0</v>
      </c>
      <c r="AQ22" s="403">
        <f t="shared" si="30"/>
        <v>0</v>
      </c>
      <c r="AR22" s="161">
        <f>'[2]Proj#12'!$O25</f>
        <v>0</v>
      </c>
      <c r="AS22" s="161"/>
      <c r="AT22" s="462">
        <f t="shared" si="31"/>
        <v>0</v>
      </c>
      <c r="AU22" s="161">
        <f>'[2]Proj#12'!$P25</f>
        <v>0</v>
      </c>
      <c r="AV22" s="161"/>
      <c r="AW22" s="448">
        <f t="shared" si="32"/>
        <v>0</v>
      </c>
      <c r="AX22" s="161">
        <f>'[2]Proj#12'!$Q25</f>
        <v>0</v>
      </c>
      <c r="AY22" s="161"/>
      <c r="AZ22" s="444">
        <f t="shared" si="33"/>
        <v>0</v>
      </c>
      <c r="BA22" s="496">
        <f t="shared" si="11"/>
        <v>0</v>
      </c>
      <c r="BB22" s="492">
        <f t="shared" si="12"/>
        <v>0</v>
      </c>
      <c r="BC22" s="364">
        <f t="shared" si="34"/>
        <v>0</v>
      </c>
      <c r="BD22" s="371">
        <f t="shared" si="13"/>
        <v>0</v>
      </c>
      <c r="BE22" s="372">
        <f t="shared" si="14"/>
        <v>0</v>
      </c>
      <c r="BF22" s="372">
        <f t="shared" si="35"/>
        <v>0</v>
      </c>
      <c r="BG22" s="371">
        <f t="shared" si="15"/>
        <v>0</v>
      </c>
      <c r="BH22" s="372">
        <f t="shared" si="16"/>
        <v>0</v>
      </c>
      <c r="BI22" s="372">
        <f t="shared" si="36"/>
        <v>0</v>
      </c>
      <c r="BJ22" s="436"/>
      <c r="BK22" s="160">
        <f>VLOOKUP($B22,Test!$A$133:$I$186,8,0)</f>
        <v>0</v>
      </c>
    </row>
    <row r="23" spans="1:63" s="149" customFormat="1" ht="30" customHeight="1">
      <c r="A23" s="40">
        <f t="shared" si="17"/>
        <v>17</v>
      </c>
      <c r="B23" s="197">
        <v>51316</v>
      </c>
      <c r="C23" s="198" t="s">
        <v>150</v>
      </c>
      <c r="D23" s="151" t="s">
        <v>312</v>
      </c>
      <c r="E23" s="168">
        <f>'[2]Proj#12'!$F26</f>
        <v>0</v>
      </c>
      <c r="F23" s="161"/>
      <c r="G23" s="448">
        <f t="shared" si="18"/>
        <v>0</v>
      </c>
      <c r="H23" s="476">
        <f>'[2]Proj#12'!$G26</f>
        <v>0</v>
      </c>
      <c r="I23" s="161"/>
      <c r="J23" s="448">
        <f t="shared" si="19"/>
        <v>0</v>
      </c>
      <c r="K23" s="476">
        <f>'[2]Proj#12'!$H26</f>
        <v>0</v>
      </c>
      <c r="L23" s="161"/>
      <c r="M23" s="444">
        <f t="shared" si="20"/>
        <v>0</v>
      </c>
      <c r="N23" s="404">
        <f t="shared" si="7"/>
        <v>0</v>
      </c>
      <c r="O23" s="161">
        <f t="shared" si="7"/>
        <v>0</v>
      </c>
      <c r="P23" s="403">
        <f t="shared" si="21"/>
        <v>0</v>
      </c>
      <c r="Q23" s="168">
        <f>'[2]Proj#12'!$I26</f>
        <v>0</v>
      </c>
      <c r="R23" s="161"/>
      <c r="S23" s="448">
        <f t="shared" si="22"/>
        <v>0</v>
      </c>
      <c r="T23" s="161">
        <f>'[2]Proj#12'!$J26</f>
        <v>0</v>
      </c>
      <c r="U23" s="161"/>
      <c r="V23" s="448">
        <f t="shared" si="23"/>
        <v>0</v>
      </c>
      <c r="W23" s="161">
        <f>'[2]Proj#12'!$K26</f>
        <v>0</v>
      </c>
      <c r="X23" s="161"/>
      <c r="Y23" s="444">
        <f t="shared" si="24"/>
        <v>0</v>
      </c>
      <c r="Z23" s="168">
        <f t="shared" si="8"/>
        <v>0</v>
      </c>
      <c r="AA23" s="161">
        <f t="shared" si="8"/>
        <v>0</v>
      </c>
      <c r="AB23" s="403">
        <f t="shared" si="25"/>
        <v>0</v>
      </c>
      <c r="AC23" s="404">
        <f t="shared" si="9"/>
        <v>0</v>
      </c>
      <c r="AD23" s="161">
        <f t="shared" si="9"/>
        <v>0</v>
      </c>
      <c r="AE23" s="403">
        <f t="shared" si="26"/>
        <v>0</v>
      </c>
      <c r="AF23" s="161">
        <f>'[2]Proj#12'!$L26</f>
        <v>0</v>
      </c>
      <c r="AG23" s="161"/>
      <c r="AH23" s="462">
        <f t="shared" si="27"/>
        <v>0</v>
      </c>
      <c r="AI23" s="161">
        <f>'[2]Proj#12'!$M26</f>
        <v>0</v>
      </c>
      <c r="AJ23" s="161"/>
      <c r="AK23" s="462">
        <f t="shared" si="28"/>
        <v>0</v>
      </c>
      <c r="AL23" s="161">
        <f>'[2]Proj#12'!$N26</f>
        <v>0</v>
      </c>
      <c r="AM23" s="161"/>
      <c r="AN23" s="444">
        <f t="shared" si="29"/>
        <v>0</v>
      </c>
      <c r="AO23" s="404">
        <f t="shared" si="10"/>
        <v>0</v>
      </c>
      <c r="AP23" s="161">
        <f t="shared" si="10"/>
        <v>0</v>
      </c>
      <c r="AQ23" s="403">
        <f t="shared" si="30"/>
        <v>0</v>
      </c>
      <c r="AR23" s="161">
        <f>'[2]Proj#12'!$O26</f>
        <v>0</v>
      </c>
      <c r="AS23" s="161"/>
      <c r="AT23" s="462">
        <f t="shared" si="31"/>
        <v>0</v>
      </c>
      <c r="AU23" s="161">
        <f>'[2]Proj#12'!$P26</f>
        <v>0</v>
      </c>
      <c r="AV23" s="161"/>
      <c r="AW23" s="448">
        <f t="shared" si="32"/>
        <v>0</v>
      </c>
      <c r="AX23" s="161">
        <f>'[2]Proj#12'!$Q26</f>
        <v>0</v>
      </c>
      <c r="AY23" s="161"/>
      <c r="AZ23" s="444">
        <f t="shared" si="33"/>
        <v>0</v>
      </c>
      <c r="BA23" s="496">
        <f t="shared" si="11"/>
        <v>0</v>
      </c>
      <c r="BB23" s="492">
        <f t="shared" si="12"/>
        <v>0</v>
      </c>
      <c r="BC23" s="364">
        <f t="shared" si="34"/>
        <v>0</v>
      </c>
      <c r="BD23" s="371">
        <f t="shared" si="13"/>
        <v>0</v>
      </c>
      <c r="BE23" s="372">
        <f t="shared" si="14"/>
        <v>0</v>
      </c>
      <c r="BF23" s="372">
        <f t="shared" si="35"/>
        <v>0</v>
      </c>
      <c r="BG23" s="371">
        <f t="shared" si="15"/>
        <v>0</v>
      </c>
      <c r="BH23" s="372">
        <f t="shared" si="16"/>
        <v>0</v>
      </c>
      <c r="BI23" s="372">
        <f t="shared" si="36"/>
        <v>0</v>
      </c>
      <c r="BJ23" s="436"/>
      <c r="BK23" s="160">
        <f>VLOOKUP($B23,Test!$A$133:$I$186,8,0)</f>
        <v>0</v>
      </c>
    </row>
    <row r="24" spans="1:63" s="149" customFormat="1" ht="30" customHeight="1">
      <c r="A24" s="40">
        <f t="shared" si="17"/>
        <v>18</v>
      </c>
      <c r="B24" s="197">
        <v>51399</v>
      </c>
      <c r="C24" s="198" t="s">
        <v>13</v>
      </c>
      <c r="D24" s="151" t="s">
        <v>55</v>
      </c>
      <c r="E24" s="168">
        <f>'[2]Proj#12'!$F27</f>
        <v>126727.75353199999</v>
      </c>
      <c r="F24" s="161">
        <v>435991.02</v>
      </c>
      <c r="G24" s="448">
        <f t="shared" si="18"/>
        <v>-309263.26646800002</v>
      </c>
      <c r="H24" s="476">
        <f>'[2]Proj#12'!$G27</f>
        <v>112114.86026799999</v>
      </c>
      <c r="I24" s="161">
        <v>310492.11</v>
      </c>
      <c r="J24" s="448">
        <f t="shared" si="19"/>
        <v>-198377.249732</v>
      </c>
      <c r="K24" s="476">
        <f>'[2]Proj#12'!$H27</f>
        <v>111875.971188</v>
      </c>
      <c r="L24" s="161">
        <v>493108.12</v>
      </c>
      <c r="M24" s="444">
        <f t="shared" si="20"/>
        <v>-381232.148812</v>
      </c>
      <c r="N24" s="404">
        <f t="shared" si="7"/>
        <v>350718.58498799999</v>
      </c>
      <c r="O24" s="161">
        <f t="shared" si="7"/>
        <v>1239591.25</v>
      </c>
      <c r="P24" s="403">
        <f t="shared" si="21"/>
        <v>-888872.66501200001</v>
      </c>
      <c r="Q24" s="168">
        <f>'[2]Proj#12'!$I27</f>
        <v>108403.88682799999</v>
      </c>
      <c r="R24" s="161">
        <v>258360.19</v>
      </c>
      <c r="S24" s="448">
        <f t="shared" si="22"/>
        <v>-149956.30317200001</v>
      </c>
      <c r="T24" s="161">
        <f>'[2]Proj#12'!$J27</f>
        <v>104827.72130399998</v>
      </c>
      <c r="U24" s="161"/>
      <c r="V24" s="448">
        <f t="shared" si="23"/>
        <v>104827.72130399998</v>
      </c>
      <c r="W24" s="161">
        <f>'[2]Proj#12'!$K27</f>
        <v>104113.462692</v>
      </c>
      <c r="X24" s="161"/>
      <c r="Y24" s="444">
        <f t="shared" si="24"/>
        <v>104113.462692</v>
      </c>
      <c r="Z24" s="168">
        <f t="shared" si="8"/>
        <v>317345.07082399994</v>
      </c>
      <c r="AA24" s="161">
        <f t="shared" si="8"/>
        <v>258360.19</v>
      </c>
      <c r="AB24" s="403">
        <f t="shared" si="25"/>
        <v>58984.880823999934</v>
      </c>
      <c r="AC24" s="404">
        <f t="shared" si="9"/>
        <v>668063.65581199992</v>
      </c>
      <c r="AD24" s="161">
        <f t="shared" si="9"/>
        <v>1497951.44</v>
      </c>
      <c r="AE24" s="403">
        <f t="shared" si="26"/>
        <v>-829887.78418800002</v>
      </c>
      <c r="AF24" s="161">
        <f>'[2]Proj#12'!$L27</f>
        <v>102204.936992</v>
      </c>
      <c r="AG24" s="161"/>
      <c r="AH24" s="462">
        <f t="shared" si="27"/>
        <v>102204.936992</v>
      </c>
      <c r="AI24" s="161">
        <f>'[2]Proj#12'!$M27</f>
        <v>102590.39812</v>
      </c>
      <c r="AJ24" s="161"/>
      <c r="AK24" s="462">
        <f t="shared" si="28"/>
        <v>102590.39812</v>
      </c>
      <c r="AL24" s="161">
        <f>'[2]Proj#12'!$N27</f>
        <v>102598.43248399999</v>
      </c>
      <c r="AM24" s="161"/>
      <c r="AN24" s="444">
        <f t="shared" si="29"/>
        <v>102598.43248399999</v>
      </c>
      <c r="AO24" s="404">
        <f t="shared" si="10"/>
        <v>307393.76759599999</v>
      </c>
      <c r="AP24" s="161">
        <f t="shared" si="10"/>
        <v>0</v>
      </c>
      <c r="AQ24" s="403">
        <f t="shared" si="30"/>
        <v>307393.76759599999</v>
      </c>
      <c r="AR24" s="161">
        <f>'[2]Proj#12'!$O27</f>
        <v>97782.822975999996</v>
      </c>
      <c r="AS24" s="161"/>
      <c r="AT24" s="462">
        <f t="shared" si="31"/>
        <v>97782.822975999996</v>
      </c>
      <c r="AU24" s="161">
        <f>'[2]Proj#12'!$P27</f>
        <v>97328.799184000003</v>
      </c>
      <c r="AV24" s="161"/>
      <c r="AW24" s="448">
        <f t="shared" si="32"/>
        <v>97328.799184000003</v>
      </c>
      <c r="AX24" s="161">
        <f>'[2]Proj#12'!$Q27</f>
        <v>98292.337128000014</v>
      </c>
      <c r="AY24" s="161"/>
      <c r="AZ24" s="444">
        <f t="shared" si="33"/>
        <v>98292.337128000014</v>
      </c>
      <c r="BA24" s="496">
        <f t="shared" si="11"/>
        <v>293403.95928800001</v>
      </c>
      <c r="BB24" s="492">
        <f t="shared" si="12"/>
        <v>0</v>
      </c>
      <c r="BC24" s="364">
        <f t="shared" si="34"/>
        <v>293403.95928800001</v>
      </c>
      <c r="BD24" s="371">
        <f t="shared" si="13"/>
        <v>600797.726884</v>
      </c>
      <c r="BE24" s="372">
        <f t="shared" si="14"/>
        <v>0</v>
      </c>
      <c r="BF24" s="372">
        <f t="shared" si="35"/>
        <v>600797.726884</v>
      </c>
      <c r="BG24" s="371">
        <f t="shared" si="15"/>
        <v>1268861.3826959999</v>
      </c>
      <c r="BH24" s="372">
        <f t="shared" si="16"/>
        <v>1497951.44</v>
      </c>
      <c r="BI24" s="372">
        <f t="shared" si="36"/>
        <v>-229090.05730400002</v>
      </c>
      <c r="BJ24" s="436"/>
      <c r="BK24" s="160">
        <f>VLOOKUP($B24,Test!$A$133:$I$186,8,0)</f>
        <v>542952.81000000006</v>
      </c>
    </row>
    <row r="25" spans="1:63" s="149" customFormat="1" ht="30" customHeight="1">
      <c r="A25" s="40">
        <f t="shared" si="17"/>
        <v>19</v>
      </c>
      <c r="B25" s="197">
        <v>51401</v>
      </c>
      <c r="C25" s="198" t="s">
        <v>14</v>
      </c>
      <c r="D25" s="151" t="s">
        <v>56</v>
      </c>
      <c r="E25" s="168">
        <f>'[2]Proj#12'!$F28</f>
        <v>0</v>
      </c>
      <c r="F25" s="161"/>
      <c r="G25" s="448">
        <f t="shared" si="18"/>
        <v>0</v>
      </c>
      <c r="H25" s="476">
        <f>'[2]Proj#12'!$G28</f>
        <v>0</v>
      </c>
      <c r="I25" s="161"/>
      <c r="J25" s="448">
        <f t="shared" si="19"/>
        <v>0</v>
      </c>
      <c r="K25" s="476">
        <f>'[2]Proj#12'!$H28</f>
        <v>0</v>
      </c>
      <c r="L25" s="161"/>
      <c r="M25" s="444">
        <f t="shared" si="20"/>
        <v>0</v>
      </c>
      <c r="N25" s="404">
        <f t="shared" si="7"/>
        <v>0</v>
      </c>
      <c r="O25" s="161">
        <f t="shared" si="7"/>
        <v>0</v>
      </c>
      <c r="P25" s="403">
        <f t="shared" si="21"/>
        <v>0</v>
      </c>
      <c r="Q25" s="168">
        <f>'[2]Proj#12'!$I28</f>
        <v>0</v>
      </c>
      <c r="R25" s="161"/>
      <c r="S25" s="448">
        <f t="shared" si="22"/>
        <v>0</v>
      </c>
      <c r="T25" s="161">
        <f>'[2]Proj#12'!$J28</f>
        <v>0</v>
      </c>
      <c r="U25" s="161"/>
      <c r="V25" s="448">
        <f t="shared" si="23"/>
        <v>0</v>
      </c>
      <c r="W25" s="161">
        <f>'[2]Proj#12'!$K28</f>
        <v>0</v>
      </c>
      <c r="X25" s="161"/>
      <c r="Y25" s="444">
        <f t="shared" si="24"/>
        <v>0</v>
      </c>
      <c r="Z25" s="168">
        <f t="shared" si="8"/>
        <v>0</v>
      </c>
      <c r="AA25" s="161">
        <f t="shared" si="8"/>
        <v>0</v>
      </c>
      <c r="AB25" s="403">
        <f t="shared" si="25"/>
        <v>0</v>
      </c>
      <c r="AC25" s="404">
        <f t="shared" si="9"/>
        <v>0</v>
      </c>
      <c r="AD25" s="161">
        <f t="shared" si="9"/>
        <v>0</v>
      </c>
      <c r="AE25" s="403">
        <f t="shared" si="26"/>
        <v>0</v>
      </c>
      <c r="AF25" s="161">
        <f>'[2]Proj#12'!$L28</f>
        <v>0</v>
      </c>
      <c r="AG25" s="161"/>
      <c r="AH25" s="462">
        <f t="shared" si="27"/>
        <v>0</v>
      </c>
      <c r="AI25" s="161">
        <f>'[2]Proj#12'!$M28</f>
        <v>0</v>
      </c>
      <c r="AJ25" s="161"/>
      <c r="AK25" s="462">
        <f t="shared" si="28"/>
        <v>0</v>
      </c>
      <c r="AL25" s="161">
        <f>'[2]Proj#12'!$N28</f>
        <v>0</v>
      </c>
      <c r="AM25" s="161"/>
      <c r="AN25" s="444">
        <f t="shared" si="29"/>
        <v>0</v>
      </c>
      <c r="AO25" s="404">
        <f t="shared" si="10"/>
        <v>0</v>
      </c>
      <c r="AP25" s="161">
        <f t="shared" si="10"/>
        <v>0</v>
      </c>
      <c r="AQ25" s="403">
        <f t="shared" si="30"/>
        <v>0</v>
      </c>
      <c r="AR25" s="161">
        <f>'[2]Proj#12'!$O28</f>
        <v>0</v>
      </c>
      <c r="AS25" s="161"/>
      <c r="AT25" s="462">
        <f t="shared" si="31"/>
        <v>0</v>
      </c>
      <c r="AU25" s="161">
        <f>'[2]Proj#12'!$P28</f>
        <v>0</v>
      </c>
      <c r="AV25" s="161"/>
      <c r="AW25" s="448">
        <f t="shared" si="32"/>
        <v>0</v>
      </c>
      <c r="AX25" s="161">
        <f>'[2]Proj#12'!$Q28</f>
        <v>0</v>
      </c>
      <c r="AY25" s="161"/>
      <c r="AZ25" s="444">
        <f t="shared" si="33"/>
        <v>0</v>
      </c>
      <c r="BA25" s="496">
        <f t="shared" si="11"/>
        <v>0</v>
      </c>
      <c r="BB25" s="492">
        <f t="shared" si="12"/>
        <v>0</v>
      </c>
      <c r="BC25" s="364">
        <f t="shared" si="34"/>
        <v>0</v>
      </c>
      <c r="BD25" s="371">
        <f t="shared" si="13"/>
        <v>0</v>
      </c>
      <c r="BE25" s="372">
        <f t="shared" si="14"/>
        <v>0</v>
      </c>
      <c r="BF25" s="372">
        <f t="shared" si="35"/>
        <v>0</v>
      </c>
      <c r="BG25" s="371">
        <f t="shared" si="15"/>
        <v>0</v>
      </c>
      <c r="BH25" s="372">
        <f t="shared" si="16"/>
        <v>0</v>
      </c>
      <c r="BI25" s="372">
        <f t="shared" si="36"/>
        <v>0</v>
      </c>
      <c r="BJ25" s="436"/>
      <c r="BK25" s="160">
        <f>VLOOKUP($B25,Test!$A$133:$I$186,8,0)</f>
        <v>0</v>
      </c>
    </row>
    <row r="26" spans="1:63" s="149" customFormat="1" ht="30" customHeight="1">
      <c r="A26" s="40">
        <f t="shared" si="17"/>
        <v>20</v>
      </c>
      <c r="B26" s="197">
        <v>51402</v>
      </c>
      <c r="C26" s="198" t="s">
        <v>15</v>
      </c>
      <c r="D26" s="151" t="s">
        <v>57</v>
      </c>
      <c r="E26" s="168">
        <f>'[2]Proj#12'!$F29</f>
        <v>0</v>
      </c>
      <c r="F26" s="161"/>
      <c r="G26" s="448">
        <f t="shared" si="18"/>
        <v>0</v>
      </c>
      <c r="H26" s="476">
        <f>'[2]Proj#12'!$G29</f>
        <v>0</v>
      </c>
      <c r="I26" s="161"/>
      <c r="J26" s="448">
        <f t="shared" si="19"/>
        <v>0</v>
      </c>
      <c r="K26" s="476">
        <f>'[2]Proj#12'!$H29</f>
        <v>0</v>
      </c>
      <c r="L26" s="161"/>
      <c r="M26" s="444">
        <f t="shared" si="20"/>
        <v>0</v>
      </c>
      <c r="N26" s="404">
        <f t="shared" si="7"/>
        <v>0</v>
      </c>
      <c r="O26" s="161">
        <f t="shared" si="7"/>
        <v>0</v>
      </c>
      <c r="P26" s="403">
        <f t="shared" si="21"/>
        <v>0</v>
      </c>
      <c r="Q26" s="168">
        <f>'[2]Proj#12'!$I29</f>
        <v>0</v>
      </c>
      <c r="R26" s="161"/>
      <c r="S26" s="448">
        <f t="shared" si="22"/>
        <v>0</v>
      </c>
      <c r="T26" s="161">
        <f>'[2]Proj#12'!$J29</f>
        <v>0</v>
      </c>
      <c r="U26" s="161"/>
      <c r="V26" s="448">
        <f t="shared" si="23"/>
        <v>0</v>
      </c>
      <c r="W26" s="161">
        <f>'[2]Proj#12'!$K29</f>
        <v>0</v>
      </c>
      <c r="X26" s="161"/>
      <c r="Y26" s="444">
        <f t="shared" si="24"/>
        <v>0</v>
      </c>
      <c r="Z26" s="168">
        <f t="shared" si="8"/>
        <v>0</v>
      </c>
      <c r="AA26" s="161">
        <f t="shared" si="8"/>
        <v>0</v>
      </c>
      <c r="AB26" s="403">
        <f t="shared" si="25"/>
        <v>0</v>
      </c>
      <c r="AC26" s="404">
        <f t="shared" si="9"/>
        <v>0</v>
      </c>
      <c r="AD26" s="161">
        <f t="shared" si="9"/>
        <v>0</v>
      </c>
      <c r="AE26" s="403">
        <f t="shared" si="26"/>
        <v>0</v>
      </c>
      <c r="AF26" s="161">
        <f>'[2]Proj#12'!$L29</f>
        <v>0</v>
      </c>
      <c r="AG26" s="161"/>
      <c r="AH26" s="462">
        <f t="shared" si="27"/>
        <v>0</v>
      </c>
      <c r="AI26" s="161">
        <f>'[2]Proj#12'!$M29</f>
        <v>0</v>
      </c>
      <c r="AJ26" s="161"/>
      <c r="AK26" s="462">
        <f t="shared" si="28"/>
        <v>0</v>
      </c>
      <c r="AL26" s="161">
        <f>'[2]Proj#12'!$N29</f>
        <v>0</v>
      </c>
      <c r="AM26" s="161"/>
      <c r="AN26" s="444">
        <f t="shared" si="29"/>
        <v>0</v>
      </c>
      <c r="AO26" s="404">
        <f t="shared" si="10"/>
        <v>0</v>
      </c>
      <c r="AP26" s="161">
        <f t="shared" si="10"/>
        <v>0</v>
      </c>
      <c r="AQ26" s="403">
        <f t="shared" si="30"/>
        <v>0</v>
      </c>
      <c r="AR26" s="161">
        <f>'[2]Proj#12'!$O29</f>
        <v>0</v>
      </c>
      <c r="AS26" s="161"/>
      <c r="AT26" s="462">
        <f t="shared" si="31"/>
        <v>0</v>
      </c>
      <c r="AU26" s="161">
        <f>'[2]Proj#12'!$P29</f>
        <v>0</v>
      </c>
      <c r="AV26" s="161"/>
      <c r="AW26" s="448">
        <f t="shared" si="32"/>
        <v>0</v>
      </c>
      <c r="AX26" s="161">
        <f>'[2]Proj#12'!$Q29</f>
        <v>0</v>
      </c>
      <c r="AY26" s="161"/>
      <c r="AZ26" s="444">
        <f t="shared" si="33"/>
        <v>0</v>
      </c>
      <c r="BA26" s="496">
        <f t="shared" si="11"/>
        <v>0</v>
      </c>
      <c r="BB26" s="492">
        <f t="shared" si="12"/>
        <v>0</v>
      </c>
      <c r="BC26" s="364">
        <f t="shared" si="34"/>
        <v>0</v>
      </c>
      <c r="BD26" s="371">
        <f t="shared" si="13"/>
        <v>0</v>
      </c>
      <c r="BE26" s="372">
        <f t="shared" si="14"/>
        <v>0</v>
      </c>
      <c r="BF26" s="372">
        <f t="shared" si="35"/>
        <v>0</v>
      </c>
      <c r="BG26" s="371">
        <f t="shared" si="15"/>
        <v>0</v>
      </c>
      <c r="BH26" s="372">
        <f t="shared" si="16"/>
        <v>0</v>
      </c>
      <c r="BI26" s="372">
        <f t="shared" si="36"/>
        <v>0</v>
      </c>
      <c r="BJ26" s="436"/>
      <c r="BK26" s="160">
        <f>VLOOKUP($B26,Test!$A$133:$I$186,8,0)</f>
        <v>0</v>
      </c>
    </row>
    <row r="27" spans="1:63" s="149" customFormat="1" ht="30" customHeight="1">
      <c r="A27" s="40">
        <f t="shared" si="17"/>
        <v>21</v>
      </c>
      <c r="B27" s="197">
        <v>51403</v>
      </c>
      <c r="C27" s="198" t="s">
        <v>16</v>
      </c>
      <c r="D27" s="151" t="s">
        <v>58</v>
      </c>
      <c r="E27" s="168">
        <f>'[2]Proj#12'!$F30</f>
        <v>0</v>
      </c>
      <c r="F27" s="161">
        <v>11767.4</v>
      </c>
      <c r="G27" s="448">
        <f t="shared" si="18"/>
        <v>-11767.4</v>
      </c>
      <c r="H27" s="476">
        <f>'[2]Proj#12'!$G30</f>
        <v>0</v>
      </c>
      <c r="I27" s="161">
        <v>-10315.6</v>
      </c>
      <c r="J27" s="448">
        <f t="shared" si="19"/>
        <v>10315.6</v>
      </c>
      <c r="K27" s="476">
        <f>'[2]Proj#12'!$H30</f>
        <v>0</v>
      </c>
      <c r="L27" s="161"/>
      <c r="M27" s="444">
        <f t="shared" si="20"/>
        <v>0</v>
      </c>
      <c r="N27" s="404">
        <f t="shared" si="7"/>
        <v>0</v>
      </c>
      <c r="O27" s="161">
        <f t="shared" si="7"/>
        <v>1451.7999999999993</v>
      </c>
      <c r="P27" s="403">
        <f t="shared" si="21"/>
        <v>-1451.7999999999993</v>
      </c>
      <c r="Q27" s="168">
        <f>'[2]Proj#12'!$I30</f>
        <v>0</v>
      </c>
      <c r="R27" s="161"/>
      <c r="S27" s="448">
        <f t="shared" si="22"/>
        <v>0</v>
      </c>
      <c r="T27" s="161">
        <f>'[2]Proj#12'!$J30</f>
        <v>0</v>
      </c>
      <c r="U27" s="161"/>
      <c r="V27" s="448">
        <f t="shared" si="23"/>
        <v>0</v>
      </c>
      <c r="W27" s="161">
        <f>'[2]Proj#12'!$K30</f>
        <v>0</v>
      </c>
      <c r="X27" s="161"/>
      <c r="Y27" s="444">
        <f t="shared" si="24"/>
        <v>0</v>
      </c>
      <c r="Z27" s="168">
        <f t="shared" si="8"/>
        <v>0</v>
      </c>
      <c r="AA27" s="161">
        <f t="shared" si="8"/>
        <v>0</v>
      </c>
      <c r="AB27" s="403">
        <f t="shared" si="25"/>
        <v>0</v>
      </c>
      <c r="AC27" s="404">
        <f t="shared" si="9"/>
        <v>0</v>
      </c>
      <c r="AD27" s="161">
        <f t="shared" si="9"/>
        <v>1451.7999999999993</v>
      </c>
      <c r="AE27" s="403">
        <f t="shared" si="26"/>
        <v>-1451.7999999999993</v>
      </c>
      <c r="AF27" s="161">
        <f>'[2]Proj#12'!$L30</f>
        <v>0</v>
      </c>
      <c r="AG27" s="161"/>
      <c r="AH27" s="462">
        <f t="shared" si="27"/>
        <v>0</v>
      </c>
      <c r="AI27" s="161">
        <f>'[2]Proj#12'!$M30</f>
        <v>0</v>
      </c>
      <c r="AJ27" s="161"/>
      <c r="AK27" s="462">
        <f t="shared" si="28"/>
        <v>0</v>
      </c>
      <c r="AL27" s="161">
        <f>'[2]Proj#12'!$N30</f>
        <v>0</v>
      </c>
      <c r="AM27" s="161"/>
      <c r="AN27" s="444">
        <f t="shared" si="29"/>
        <v>0</v>
      </c>
      <c r="AO27" s="404">
        <f t="shared" si="10"/>
        <v>0</v>
      </c>
      <c r="AP27" s="161">
        <f t="shared" si="10"/>
        <v>0</v>
      </c>
      <c r="AQ27" s="403">
        <f t="shared" si="30"/>
        <v>0</v>
      </c>
      <c r="AR27" s="161">
        <f>'[2]Proj#12'!$O30</f>
        <v>0</v>
      </c>
      <c r="AS27" s="161"/>
      <c r="AT27" s="462">
        <f t="shared" si="31"/>
        <v>0</v>
      </c>
      <c r="AU27" s="161">
        <f>'[2]Proj#12'!$P30</f>
        <v>0</v>
      </c>
      <c r="AV27" s="161"/>
      <c r="AW27" s="448">
        <f t="shared" si="32"/>
        <v>0</v>
      </c>
      <c r="AX27" s="161">
        <f>'[2]Proj#12'!$Q30</f>
        <v>0</v>
      </c>
      <c r="AY27" s="161"/>
      <c r="AZ27" s="444">
        <f t="shared" si="33"/>
        <v>0</v>
      </c>
      <c r="BA27" s="496">
        <f t="shared" si="11"/>
        <v>0</v>
      </c>
      <c r="BB27" s="492">
        <f t="shared" si="12"/>
        <v>0</v>
      </c>
      <c r="BC27" s="364">
        <f t="shared" si="34"/>
        <v>0</v>
      </c>
      <c r="BD27" s="371">
        <f t="shared" si="13"/>
        <v>0</v>
      </c>
      <c r="BE27" s="372">
        <f t="shared" si="14"/>
        <v>0</v>
      </c>
      <c r="BF27" s="372">
        <f t="shared" si="35"/>
        <v>0</v>
      </c>
      <c r="BG27" s="371">
        <f t="shared" si="15"/>
        <v>0</v>
      </c>
      <c r="BH27" s="372">
        <f t="shared" si="16"/>
        <v>1451.7999999999993</v>
      </c>
      <c r="BI27" s="372">
        <f t="shared" si="36"/>
        <v>-1451.7999999999993</v>
      </c>
      <c r="BJ27" s="436"/>
      <c r="BK27" s="160">
        <f>VLOOKUP($B27,Test!$A$133:$I$186,8,0)</f>
        <v>0</v>
      </c>
    </row>
    <row r="28" spans="1:63" s="149" customFormat="1" ht="30" customHeight="1">
      <c r="A28" s="40">
        <f t="shared" si="17"/>
        <v>22</v>
      </c>
      <c r="B28" s="197">
        <v>51404</v>
      </c>
      <c r="C28" s="198" t="s">
        <v>17</v>
      </c>
      <c r="D28" s="151" t="s">
        <v>59</v>
      </c>
      <c r="E28" s="168">
        <f>'[2]Proj#12'!$F31</f>
        <v>0</v>
      </c>
      <c r="F28" s="161"/>
      <c r="G28" s="448">
        <f t="shared" si="18"/>
        <v>0</v>
      </c>
      <c r="H28" s="476">
        <f>'[2]Proj#12'!$G31</f>
        <v>0</v>
      </c>
      <c r="I28" s="161"/>
      <c r="J28" s="448">
        <f t="shared" si="19"/>
        <v>0</v>
      </c>
      <c r="K28" s="476">
        <f>'[2]Proj#12'!$H31</f>
        <v>0</v>
      </c>
      <c r="L28" s="161"/>
      <c r="M28" s="444">
        <f t="shared" si="20"/>
        <v>0</v>
      </c>
      <c r="N28" s="404">
        <f t="shared" si="7"/>
        <v>0</v>
      </c>
      <c r="O28" s="161">
        <f t="shared" si="7"/>
        <v>0</v>
      </c>
      <c r="P28" s="403">
        <f t="shared" si="21"/>
        <v>0</v>
      </c>
      <c r="Q28" s="168">
        <f>'[2]Proj#12'!$I31</f>
        <v>0</v>
      </c>
      <c r="R28" s="161"/>
      <c r="S28" s="448">
        <f t="shared" si="22"/>
        <v>0</v>
      </c>
      <c r="T28" s="161">
        <f>'[2]Proj#12'!$J31</f>
        <v>0</v>
      </c>
      <c r="U28" s="161"/>
      <c r="V28" s="448">
        <f t="shared" si="23"/>
        <v>0</v>
      </c>
      <c r="W28" s="161">
        <f>'[2]Proj#12'!$K31</f>
        <v>0</v>
      </c>
      <c r="X28" s="161"/>
      <c r="Y28" s="444">
        <f t="shared" si="24"/>
        <v>0</v>
      </c>
      <c r="Z28" s="168">
        <f t="shared" si="8"/>
        <v>0</v>
      </c>
      <c r="AA28" s="161">
        <f t="shared" si="8"/>
        <v>0</v>
      </c>
      <c r="AB28" s="403">
        <f t="shared" si="25"/>
        <v>0</v>
      </c>
      <c r="AC28" s="404">
        <f t="shared" si="9"/>
        <v>0</v>
      </c>
      <c r="AD28" s="161">
        <f t="shared" si="9"/>
        <v>0</v>
      </c>
      <c r="AE28" s="403">
        <f t="shared" si="26"/>
        <v>0</v>
      </c>
      <c r="AF28" s="161">
        <f>'[2]Proj#12'!$L31</f>
        <v>0</v>
      </c>
      <c r="AG28" s="161"/>
      <c r="AH28" s="462">
        <f t="shared" si="27"/>
        <v>0</v>
      </c>
      <c r="AI28" s="161">
        <f>'[2]Proj#12'!$M31</f>
        <v>0</v>
      </c>
      <c r="AJ28" s="161"/>
      <c r="AK28" s="462">
        <f t="shared" si="28"/>
        <v>0</v>
      </c>
      <c r="AL28" s="161">
        <f>'[2]Proj#12'!$N31</f>
        <v>0</v>
      </c>
      <c r="AM28" s="161"/>
      <c r="AN28" s="444">
        <f t="shared" si="29"/>
        <v>0</v>
      </c>
      <c r="AO28" s="404">
        <f t="shared" si="10"/>
        <v>0</v>
      </c>
      <c r="AP28" s="161">
        <f t="shared" si="10"/>
        <v>0</v>
      </c>
      <c r="AQ28" s="403">
        <f t="shared" si="30"/>
        <v>0</v>
      </c>
      <c r="AR28" s="161">
        <f>'[2]Proj#12'!$O31</f>
        <v>0</v>
      </c>
      <c r="AS28" s="161"/>
      <c r="AT28" s="462">
        <f t="shared" si="31"/>
        <v>0</v>
      </c>
      <c r="AU28" s="161">
        <f>'[2]Proj#12'!$P31</f>
        <v>0</v>
      </c>
      <c r="AV28" s="161"/>
      <c r="AW28" s="448">
        <f t="shared" si="32"/>
        <v>0</v>
      </c>
      <c r="AX28" s="161">
        <f>'[2]Proj#12'!$Q31</f>
        <v>0</v>
      </c>
      <c r="AY28" s="161"/>
      <c r="AZ28" s="444">
        <f t="shared" si="33"/>
        <v>0</v>
      </c>
      <c r="BA28" s="496">
        <f t="shared" si="11"/>
        <v>0</v>
      </c>
      <c r="BB28" s="492">
        <f t="shared" si="12"/>
        <v>0</v>
      </c>
      <c r="BC28" s="364">
        <f t="shared" si="34"/>
        <v>0</v>
      </c>
      <c r="BD28" s="371">
        <f t="shared" si="13"/>
        <v>0</v>
      </c>
      <c r="BE28" s="372">
        <f t="shared" si="14"/>
        <v>0</v>
      </c>
      <c r="BF28" s="372">
        <f t="shared" si="35"/>
        <v>0</v>
      </c>
      <c r="BG28" s="371">
        <f t="shared" si="15"/>
        <v>0</v>
      </c>
      <c r="BH28" s="372">
        <f t="shared" si="16"/>
        <v>0</v>
      </c>
      <c r="BI28" s="372">
        <f t="shared" si="36"/>
        <v>0</v>
      </c>
      <c r="BJ28" s="436"/>
      <c r="BK28" s="160">
        <f>VLOOKUP($B28,Test!$A$133:$I$186,8,0)</f>
        <v>0</v>
      </c>
    </row>
    <row r="29" spans="1:63" s="149" customFormat="1" ht="30" customHeight="1">
      <c r="A29" s="40">
        <f t="shared" si="17"/>
        <v>23</v>
      </c>
      <c r="B29" s="197">
        <v>51405</v>
      </c>
      <c r="C29" s="198" t="s">
        <v>18</v>
      </c>
      <c r="D29" s="151" t="s">
        <v>60</v>
      </c>
      <c r="E29" s="168">
        <f>'[2]Proj#12'!$F32</f>
        <v>59101.35</v>
      </c>
      <c r="F29" s="161">
        <v>49186.400000000001</v>
      </c>
      <c r="G29" s="448">
        <f t="shared" si="18"/>
        <v>9914.9499999999971</v>
      </c>
      <c r="H29" s="476">
        <f>'[2]Proj#12'!$G32</f>
        <v>59974.65</v>
      </c>
      <c r="I29" s="161">
        <v>60342.25</v>
      </c>
      <c r="J29" s="448">
        <f t="shared" si="19"/>
        <v>-367.59999999999854</v>
      </c>
      <c r="K29" s="476">
        <f>'[2]Proj#12'!$H32</f>
        <v>59601.9</v>
      </c>
      <c r="L29" s="161">
        <v>60869.599999999999</v>
      </c>
      <c r="M29" s="444">
        <f t="shared" si="20"/>
        <v>-1267.6999999999971</v>
      </c>
      <c r="N29" s="404">
        <f t="shared" si="7"/>
        <v>178677.9</v>
      </c>
      <c r="O29" s="161">
        <f t="shared" si="7"/>
        <v>170398.25</v>
      </c>
      <c r="P29" s="403">
        <f t="shared" si="21"/>
        <v>8279.6499999999942</v>
      </c>
      <c r="Q29" s="168">
        <f>'[2]Proj#12'!$I32</f>
        <v>58633.15</v>
      </c>
      <c r="R29" s="161">
        <v>48177.2</v>
      </c>
      <c r="S29" s="448">
        <f t="shared" si="22"/>
        <v>10455.950000000004</v>
      </c>
      <c r="T29" s="161">
        <f>'[2]Proj#12'!$J32</f>
        <v>55920.2</v>
      </c>
      <c r="U29" s="161"/>
      <c r="V29" s="448">
        <f t="shared" si="23"/>
        <v>55920.2</v>
      </c>
      <c r="W29" s="161">
        <f>'[2]Proj#12'!$K32</f>
        <v>55973.850000000006</v>
      </c>
      <c r="X29" s="161"/>
      <c r="Y29" s="444">
        <f t="shared" si="24"/>
        <v>55973.850000000006</v>
      </c>
      <c r="Z29" s="168">
        <f t="shared" si="8"/>
        <v>170527.2</v>
      </c>
      <c r="AA29" s="161">
        <f t="shared" si="8"/>
        <v>48177.2</v>
      </c>
      <c r="AB29" s="403">
        <f t="shared" si="25"/>
        <v>122350.00000000001</v>
      </c>
      <c r="AC29" s="404">
        <f t="shared" si="9"/>
        <v>349205.1</v>
      </c>
      <c r="AD29" s="161">
        <f t="shared" si="9"/>
        <v>218575.45</v>
      </c>
      <c r="AE29" s="403">
        <f t="shared" si="26"/>
        <v>130629.64999999997</v>
      </c>
      <c r="AF29" s="161">
        <f>'[2]Proj#12'!$L32</f>
        <v>54989.85</v>
      </c>
      <c r="AG29" s="161"/>
      <c r="AH29" s="462">
        <f t="shared" si="27"/>
        <v>54989.85</v>
      </c>
      <c r="AI29" s="161">
        <f>'[2]Proj#12'!$M32</f>
        <v>55786.75</v>
      </c>
      <c r="AJ29" s="161"/>
      <c r="AK29" s="462">
        <f t="shared" si="28"/>
        <v>55786.75</v>
      </c>
      <c r="AL29" s="161">
        <f>'[2]Proj#12'!$N32</f>
        <v>55890.95</v>
      </c>
      <c r="AM29" s="161"/>
      <c r="AN29" s="444">
        <f t="shared" si="29"/>
        <v>55890.95</v>
      </c>
      <c r="AO29" s="404">
        <f t="shared" si="10"/>
        <v>166667.54999999999</v>
      </c>
      <c r="AP29" s="161">
        <f t="shared" si="10"/>
        <v>0</v>
      </c>
      <c r="AQ29" s="403">
        <f t="shared" si="30"/>
        <v>166667.54999999999</v>
      </c>
      <c r="AR29" s="161">
        <f>'[2]Proj#12'!$O32</f>
        <v>53002.05</v>
      </c>
      <c r="AS29" s="161"/>
      <c r="AT29" s="462">
        <f t="shared" si="31"/>
        <v>53002.05</v>
      </c>
      <c r="AU29" s="161">
        <f>'[2]Proj#12'!$P32</f>
        <v>52426.950000000012</v>
      </c>
      <c r="AV29" s="161"/>
      <c r="AW29" s="448">
        <f t="shared" si="32"/>
        <v>52426.950000000012</v>
      </c>
      <c r="AX29" s="161">
        <f>'[2]Proj#12'!$Q32</f>
        <v>53523.900000000009</v>
      </c>
      <c r="AY29" s="161"/>
      <c r="AZ29" s="444">
        <f t="shared" si="33"/>
        <v>53523.900000000009</v>
      </c>
      <c r="BA29" s="496">
        <f t="shared" si="11"/>
        <v>158952.90000000002</v>
      </c>
      <c r="BB29" s="492">
        <f t="shared" si="12"/>
        <v>0</v>
      </c>
      <c r="BC29" s="364">
        <f t="shared" si="34"/>
        <v>158952.90000000002</v>
      </c>
      <c r="BD29" s="371">
        <f t="shared" si="13"/>
        <v>325620.45</v>
      </c>
      <c r="BE29" s="372">
        <f t="shared" si="14"/>
        <v>0</v>
      </c>
      <c r="BF29" s="372">
        <f t="shared" si="35"/>
        <v>325620.45</v>
      </c>
      <c r="BG29" s="371">
        <f t="shared" si="15"/>
        <v>674825.55</v>
      </c>
      <c r="BH29" s="372">
        <f t="shared" si="16"/>
        <v>218575.45</v>
      </c>
      <c r="BI29" s="372">
        <f t="shared" si="36"/>
        <v>456250.10000000003</v>
      </c>
      <c r="BJ29" s="436"/>
      <c r="BK29" s="160">
        <f>VLOOKUP($B29,Test!$A$133:$I$186,8,0)</f>
        <v>54922.7</v>
      </c>
    </row>
    <row r="30" spans="1:63" s="149" customFormat="1" ht="30" customHeight="1">
      <c r="A30" s="40">
        <f t="shared" si="17"/>
        <v>24</v>
      </c>
      <c r="B30" s="197">
        <v>51406</v>
      </c>
      <c r="C30" s="198" t="s">
        <v>19</v>
      </c>
      <c r="D30" s="151" t="s">
        <v>61</v>
      </c>
      <c r="E30" s="168">
        <f>'[2]Proj#12'!$F33</f>
        <v>0</v>
      </c>
      <c r="F30" s="161"/>
      <c r="G30" s="448">
        <f t="shared" si="18"/>
        <v>0</v>
      </c>
      <c r="H30" s="476">
        <f>'[2]Proj#12'!$G33</f>
        <v>0</v>
      </c>
      <c r="I30" s="161"/>
      <c r="J30" s="448">
        <f t="shared" si="19"/>
        <v>0</v>
      </c>
      <c r="K30" s="476">
        <f>'[2]Proj#12'!$H33</f>
        <v>0</v>
      </c>
      <c r="L30" s="161"/>
      <c r="M30" s="444">
        <f t="shared" si="20"/>
        <v>0</v>
      </c>
      <c r="N30" s="404">
        <f t="shared" si="7"/>
        <v>0</v>
      </c>
      <c r="O30" s="161">
        <f t="shared" si="7"/>
        <v>0</v>
      </c>
      <c r="P30" s="403">
        <f t="shared" si="21"/>
        <v>0</v>
      </c>
      <c r="Q30" s="168">
        <f>'[2]Proj#12'!$I33</f>
        <v>0</v>
      </c>
      <c r="R30" s="161"/>
      <c r="S30" s="448">
        <f t="shared" si="22"/>
        <v>0</v>
      </c>
      <c r="T30" s="161">
        <f>'[2]Proj#12'!$J33</f>
        <v>0</v>
      </c>
      <c r="U30" s="161"/>
      <c r="V30" s="448">
        <f t="shared" si="23"/>
        <v>0</v>
      </c>
      <c r="W30" s="161">
        <f>'[2]Proj#12'!$K33</f>
        <v>0</v>
      </c>
      <c r="X30" s="161"/>
      <c r="Y30" s="444">
        <f t="shared" si="24"/>
        <v>0</v>
      </c>
      <c r="Z30" s="168">
        <f t="shared" si="8"/>
        <v>0</v>
      </c>
      <c r="AA30" s="161">
        <f t="shared" si="8"/>
        <v>0</v>
      </c>
      <c r="AB30" s="403">
        <f t="shared" si="25"/>
        <v>0</v>
      </c>
      <c r="AC30" s="404">
        <f t="shared" si="9"/>
        <v>0</v>
      </c>
      <c r="AD30" s="161">
        <f t="shared" si="9"/>
        <v>0</v>
      </c>
      <c r="AE30" s="403">
        <f t="shared" si="26"/>
        <v>0</v>
      </c>
      <c r="AF30" s="161">
        <f>'[2]Proj#12'!$L33</f>
        <v>0</v>
      </c>
      <c r="AG30" s="161"/>
      <c r="AH30" s="462">
        <f t="shared" si="27"/>
        <v>0</v>
      </c>
      <c r="AI30" s="161">
        <f>'[2]Proj#12'!$M33</f>
        <v>0</v>
      </c>
      <c r="AJ30" s="161"/>
      <c r="AK30" s="462">
        <f t="shared" si="28"/>
        <v>0</v>
      </c>
      <c r="AL30" s="161">
        <f>'[2]Proj#12'!$N33</f>
        <v>0</v>
      </c>
      <c r="AM30" s="161"/>
      <c r="AN30" s="444">
        <f t="shared" si="29"/>
        <v>0</v>
      </c>
      <c r="AO30" s="404">
        <f t="shared" si="10"/>
        <v>0</v>
      </c>
      <c r="AP30" s="161">
        <f t="shared" si="10"/>
        <v>0</v>
      </c>
      <c r="AQ30" s="403">
        <f t="shared" si="30"/>
        <v>0</v>
      </c>
      <c r="AR30" s="161">
        <f>'[2]Proj#12'!$O33</f>
        <v>0</v>
      </c>
      <c r="AS30" s="161"/>
      <c r="AT30" s="462">
        <f t="shared" si="31"/>
        <v>0</v>
      </c>
      <c r="AU30" s="161">
        <f>'[2]Proj#12'!$P33</f>
        <v>0</v>
      </c>
      <c r="AV30" s="161"/>
      <c r="AW30" s="448">
        <f t="shared" si="32"/>
        <v>0</v>
      </c>
      <c r="AX30" s="161">
        <f>'[2]Proj#12'!$Q33</f>
        <v>0</v>
      </c>
      <c r="AY30" s="161"/>
      <c r="AZ30" s="444">
        <f t="shared" si="33"/>
        <v>0</v>
      </c>
      <c r="BA30" s="496">
        <f t="shared" si="11"/>
        <v>0</v>
      </c>
      <c r="BB30" s="492">
        <f t="shared" si="12"/>
        <v>0</v>
      </c>
      <c r="BC30" s="364">
        <f t="shared" si="34"/>
        <v>0</v>
      </c>
      <c r="BD30" s="371">
        <f t="shared" si="13"/>
        <v>0</v>
      </c>
      <c r="BE30" s="372">
        <f t="shared" si="14"/>
        <v>0</v>
      </c>
      <c r="BF30" s="372">
        <f t="shared" si="35"/>
        <v>0</v>
      </c>
      <c r="BG30" s="371">
        <f t="shared" si="15"/>
        <v>0</v>
      </c>
      <c r="BH30" s="372">
        <f t="shared" si="16"/>
        <v>0</v>
      </c>
      <c r="BI30" s="372">
        <f t="shared" si="36"/>
        <v>0</v>
      </c>
      <c r="BJ30" s="436"/>
      <c r="BK30" s="160">
        <f>VLOOKUP($B30,Test!$A$133:$I$186,8,0)</f>
        <v>0</v>
      </c>
    </row>
    <row r="31" spans="1:63" s="149" customFormat="1" ht="30" customHeight="1">
      <c r="A31" s="40">
        <f t="shared" si="17"/>
        <v>25</v>
      </c>
      <c r="B31" s="197">
        <v>51407</v>
      </c>
      <c r="C31" s="198" t="s">
        <v>20</v>
      </c>
      <c r="D31" s="151" t="s">
        <v>62</v>
      </c>
      <c r="E31" s="168">
        <f>'[2]Proj#12'!$F34</f>
        <v>0</v>
      </c>
      <c r="F31" s="161"/>
      <c r="G31" s="448">
        <f t="shared" si="18"/>
        <v>0</v>
      </c>
      <c r="H31" s="476">
        <f>'[2]Proj#12'!$G34</f>
        <v>0</v>
      </c>
      <c r="I31" s="161"/>
      <c r="J31" s="448">
        <f t="shared" si="19"/>
        <v>0</v>
      </c>
      <c r="K31" s="476">
        <f>'[2]Proj#12'!$H34</f>
        <v>0</v>
      </c>
      <c r="L31" s="161"/>
      <c r="M31" s="444">
        <f t="shared" si="20"/>
        <v>0</v>
      </c>
      <c r="N31" s="404">
        <f t="shared" si="7"/>
        <v>0</v>
      </c>
      <c r="O31" s="161">
        <f t="shared" si="7"/>
        <v>0</v>
      </c>
      <c r="P31" s="403">
        <f t="shared" si="21"/>
        <v>0</v>
      </c>
      <c r="Q31" s="168">
        <f>'[2]Proj#12'!$I34</f>
        <v>0</v>
      </c>
      <c r="R31" s="161"/>
      <c r="S31" s="448">
        <f t="shared" si="22"/>
        <v>0</v>
      </c>
      <c r="T31" s="161">
        <f>'[2]Proj#12'!$J34</f>
        <v>0</v>
      </c>
      <c r="U31" s="161"/>
      <c r="V31" s="448">
        <f t="shared" si="23"/>
        <v>0</v>
      </c>
      <c r="W31" s="161">
        <f>'[2]Proj#12'!$K34</f>
        <v>0</v>
      </c>
      <c r="X31" s="161"/>
      <c r="Y31" s="444">
        <f t="shared" si="24"/>
        <v>0</v>
      </c>
      <c r="Z31" s="168">
        <f t="shared" si="8"/>
        <v>0</v>
      </c>
      <c r="AA31" s="161">
        <f t="shared" si="8"/>
        <v>0</v>
      </c>
      <c r="AB31" s="403">
        <f t="shared" si="25"/>
        <v>0</v>
      </c>
      <c r="AC31" s="404">
        <f t="shared" si="9"/>
        <v>0</v>
      </c>
      <c r="AD31" s="161">
        <f t="shared" si="9"/>
        <v>0</v>
      </c>
      <c r="AE31" s="403">
        <f t="shared" si="26"/>
        <v>0</v>
      </c>
      <c r="AF31" s="161">
        <f>'[2]Proj#12'!$L34</f>
        <v>0</v>
      </c>
      <c r="AG31" s="161"/>
      <c r="AH31" s="462">
        <f t="shared" si="27"/>
        <v>0</v>
      </c>
      <c r="AI31" s="161">
        <f>'[2]Proj#12'!$M34</f>
        <v>0</v>
      </c>
      <c r="AJ31" s="161"/>
      <c r="AK31" s="462">
        <f t="shared" si="28"/>
        <v>0</v>
      </c>
      <c r="AL31" s="161">
        <f>'[2]Proj#12'!$N34</f>
        <v>0</v>
      </c>
      <c r="AM31" s="161"/>
      <c r="AN31" s="444">
        <f t="shared" si="29"/>
        <v>0</v>
      </c>
      <c r="AO31" s="404">
        <f t="shared" si="10"/>
        <v>0</v>
      </c>
      <c r="AP31" s="161">
        <f t="shared" si="10"/>
        <v>0</v>
      </c>
      <c r="AQ31" s="403">
        <f t="shared" si="30"/>
        <v>0</v>
      </c>
      <c r="AR31" s="161">
        <f>'[2]Proj#12'!$O34</f>
        <v>0</v>
      </c>
      <c r="AS31" s="161"/>
      <c r="AT31" s="462">
        <f t="shared" si="31"/>
        <v>0</v>
      </c>
      <c r="AU31" s="161">
        <f>'[2]Proj#12'!$P34</f>
        <v>0</v>
      </c>
      <c r="AV31" s="161"/>
      <c r="AW31" s="448">
        <f t="shared" si="32"/>
        <v>0</v>
      </c>
      <c r="AX31" s="161">
        <f>'[2]Proj#12'!$Q34</f>
        <v>0</v>
      </c>
      <c r="AY31" s="161"/>
      <c r="AZ31" s="444">
        <f t="shared" si="33"/>
        <v>0</v>
      </c>
      <c r="BA31" s="496">
        <f t="shared" si="11"/>
        <v>0</v>
      </c>
      <c r="BB31" s="492">
        <f t="shared" si="12"/>
        <v>0</v>
      </c>
      <c r="BC31" s="364">
        <f t="shared" si="34"/>
        <v>0</v>
      </c>
      <c r="BD31" s="371">
        <f t="shared" si="13"/>
        <v>0</v>
      </c>
      <c r="BE31" s="372">
        <f t="shared" si="14"/>
        <v>0</v>
      </c>
      <c r="BF31" s="372">
        <f t="shared" si="35"/>
        <v>0</v>
      </c>
      <c r="BG31" s="371">
        <f t="shared" si="15"/>
        <v>0</v>
      </c>
      <c r="BH31" s="372">
        <f t="shared" si="16"/>
        <v>0</v>
      </c>
      <c r="BI31" s="372">
        <f t="shared" si="36"/>
        <v>0</v>
      </c>
      <c r="BJ31" s="436"/>
      <c r="BK31" s="160">
        <f>VLOOKUP($B31,Test!$A$133:$I$186,8,0)</f>
        <v>0</v>
      </c>
    </row>
    <row r="32" spans="1:63" s="149" customFormat="1" ht="30" customHeight="1">
      <c r="A32" s="40">
        <f t="shared" si="17"/>
        <v>26</v>
      </c>
      <c r="B32" s="197">
        <v>51408</v>
      </c>
      <c r="C32" s="198" t="s">
        <v>21</v>
      </c>
      <c r="D32" s="151" t="s">
        <v>63</v>
      </c>
      <c r="E32" s="168">
        <f>'[2]Proj#12'!$F35</f>
        <v>291124.97440865985</v>
      </c>
      <c r="F32" s="161">
        <v>247699.23</v>
      </c>
      <c r="G32" s="448">
        <f t="shared" si="18"/>
        <v>43425.744408659841</v>
      </c>
      <c r="H32" s="476">
        <f>'[2]Proj#12'!$G35</f>
        <v>291124.97440865985</v>
      </c>
      <c r="I32" s="161">
        <v>451499.02</v>
      </c>
      <c r="J32" s="448">
        <f t="shared" si="19"/>
        <v>-160374.04559134017</v>
      </c>
      <c r="K32" s="476">
        <f>'[2]Proj#12'!$H35</f>
        <v>291124.97440865985</v>
      </c>
      <c r="L32" s="161">
        <v>364932.34</v>
      </c>
      <c r="M32" s="444">
        <f t="shared" si="20"/>
        <v>-73807.365591340174</v>
      </c>
      <c r="N32" s="404">
        <f t="shared" si="7"/>
        <v>873374.92322597955</v>
      </c>
      <c r="O32" s="161">
        <f t="shared" si="7"/>
        <v>1064130.5900000001</v>
      </c>
      <c r="P32" s="403">
        <f t="shared" si="21"/>
        <v>-190755.66677402053</v>
      </c>
      <c r="Q32" s="168">
        <f>'[2]Proj#12'!$I35</f>
        <v>275572.67656274996</v>
      </c>
      <c r="R32" s="161">
        <v>295422.39</v>
      </c>
      <c r="S32" s="448">
        <f t="shared" si="22"/>
        <v>-19849.713437250059</v>
      </c>
      <c r="T32" s="161">
        <f>'[2]Proj#12'!$J35</f>
        <v>275572.67656274996</v>
      </c>
      <c r="U32" s="161"/>
      <c r="V32" s="448">
        <f t="shared" si="23"/>
        <v>275572.67656274996</v>
      </c>
      <c r="W32" s="161">
        <f>'[2]Proj#12'!$K35</f>
        <v>275572.67656274996</v>
      </c>
      <c r="X32" s="161"/>
      <c r="Y32" s="444">
        <f t="shared" si="24"/>
        <v>275572.67656274996</v>
      </c>
      <c r="Z32" s="168">
        <f t="shared" si="8"/>
        <v>826718.02968824981</v>
      </c>
      <c r="AA32" s="161">
        <f t="shared" si="8"/>
        <v>295422.39</v>
      </c>
      <c r="AB32" s="403">
        <f t="shared" si="25"/>
        <v>531295.63968824979</v>
      </c>
      <c r="AC32" s="404">
        <f t="shared" si="9"/>
        <v>1700092.9529142296</v>
      </c>
      <c r="AD32" s="161">
        <f t="shared" si="9"/>
        <v>1359552.98</v>
      </c>
      <c r="AE32" s="403">
        <f t="shared" si="26"/>
        <v>340539.97291422961</v>
      </c>
      <c r="AF32" s="161">
        <f>'[2]Proj#12'!$L35</f>
        <v>281968.28560939495</v>
      </c>
      <c r="AG32" s="161"/>
      <c r="AH32" s="462">
        <f t="shared" si="27"/>
        <v>281968.28560939495</v>
      </c>
      <c r="AI32" s="161">
        <f>'[2]Proj#12'!$M35</f>
        <v>285856.74196474493</v>
      </c>
      <c r="AJ32" s="161"/>
      <c r="AK32" s="462">
        <f t="shared" si="28"/>
        <v>285856.74196474493</v>
      </c>
      <c r="AL32" s="161">
        <f>'[2]Proj#12'!$N35</f>
        <v>288792.92329429492</v>
      </c>
      <c r="AM32" s="161"/>
      <c r="AN32" s="444">
        <f t="shared" si="29"/>
        <v>288792.92329429492</v>
      </c>
      <c r="AO32" s="404">
        <f t="shared" si="10"/>
        <v>856617.95086843474</v>
      </c>
      <c r="AP32" s="161">
        <f t="shared" si="10"/>
        <v>0</v>
      </c>
      <c r="AQ32" s="403">
        <f t="shared" si="30"/>
        <v>856617.95086843474</v>
      </c>
      <c r="AR32" s="161">
        <f>'[2]Proj#12'!$O35</f>
        <v>280067.8392987299</v>
      </c>
      <c r="AS32" s="161"/>
      <c r="AT32" s="462">
        <f t="shared" si="31"/>
        <v>280067.8392987299</v>
      </c>
      <c r="AU32" s="161">
        <f>'[2]Proj#12'!$P35</f>
        <v>280067.8392987299</v>
      </c>
      <c r="AV32" s="161"/>
      <c r="AW32" s="448">
        <f t="shared" si="32"/>
        <v>280067.8392987299</v>
      </c>
      <c r="AX32" s="161">
        <f>'[2]Proj#12'!$Q35</f>
        <v>280067.8392987299</v>
      </c>
      <c r="AY32" s="161"/>
      <c r="AZ32" s="444">
        <f t="shared" si="33"/>
        <v>280067.8392987299</v>
      </c>
      <c r="BA32" s="496">
        <f t="shared" si="11"/>
        <v>840203.5178961897</v>
      </c>
      <c r="BB32" s="492">
        <f t="shared" si="12"/>
        <v>0</v>
      </c>
      <c r="BC32" s="364">
        <f t="shared" si="34"/>
        <v>840203.5178961897</v>
      </c>
      <c r="BD32" s="371">
        <f t="shared" si="13"/>
        <v>1696821.4687646241</v>
      </c>
      <c r="BE32" s="372">
        <f t="shared" si="14"/>
        <v>0</v>
      </c>
      <c r="BF32" s="372">
        <f t="shared" si="35"/>
        <v>1696821.4687646241</v>
      </c>
      <c r="BG32" s="371">
        <f t="shared" si="15"/>
        <v>3396914.4216788537</v>
      </c>
      <c r="BH32" s="372">
        <f t="shared" si="16"/>
        <v>1359552.98</v>
      </c>
      <c r="BI32" s="372">
        <f t="shared" si="36"/>
        <v>2037361.4416788537</v>
      </c>
      <c r="BJ32" s="436"/>
      <c r="BK32" s="160">
        <f>VLOOKUP($B32,Test!$A$133:$I$186,8,0)</f>
        <v>345069.67</v>
      </c>
    </row>
    <row r="33" spans="1:63" s="149" customFormat="1" ht="30" customHeight="1">
      <c r="A33" s="40">
        <f t="shared" si="17"/>
        <v>27</v>
      </c>
      <c r="B33" s="197">
        <v>51409</v>
      </c>
      <c r="C33" s="198" t="s">
        <v>22</v>
      </c>
      <c r="D33" s="151" t="s">
        <v>64</v>
      </c>
      <c r="E33" s="168">
        <f>'[2]Proj#12'!$F36</f>
        <v>804722.8</v>
      </c>
      <c r="F33" s="161">
        <v>917190.9</v>
      </c>
      <c r="G33" s="448">
        <f t="shared" si="18"/>
        <v>-112468.09999999998</v>
      </c>
      <c r="H33" s="476">
        <f>'[2]Proj#12'!$G36</f>
        <v>800592.4</v>
      </c>
      <c r="I33" s="161">
        <v>867961.6</v>
      </c>
      <c r="J33" s="448">
        <f t="shared" si="19"/>
        <v>-67369.199999999953</v>
      </c>
      <c r="K33" s="476">
        <f>'[2]Proj#12'!$H36</f>
        <v>791794.4</v>
      </c>
      <c r="L33" s="161">
        <v>918651</v>
      </c>
      <c r="M33" s="444">
        <f t="shared" si="20"/>
        <v>-126856.59999999998</v>
      </c>
      <c r="N33" s="404">
        <f t="shared" si="7"/>
        <v>2397109.6</v>
      </c>
      <c r="O33" s="161">
        <f t="shared" si="7"/>
        <v>2703803.5</v>
      </c>
      <c r="P33" s="403">
        <f t="shared" si="21"/>
        <v>-306693.89999999991</v>
      </c>
      <c r="Q33" s="168">
        <f>'[2]Proj#12'!$I36</f>
        <v>801470</v>
      </c>
      <c r="R33" s="161">
        <v>683378.29</v>
      </c>
      <c r="S33" s="448">
        <f t="shared" si="22"/>
        <v>118091.70999999996</v>
      </c>
      <c r="T33" s="161">
        <f>'[2]Proj#12'!$J36</f>
        <v>792683.2</v>
      </c>
      <c r="U33" s="161"/>
      <c r="V33" s="448">
        <f t="shared" si="23"/>
        <v>792683.2</v>
      </c>
      <c r="W33" s="161">
        <f>'[2]Proj#12'!$K36</f>
        <v>786189.2</v>
      </c>
      <c r="X33" s="161"/>
      <c r="Y33" s="444">
        <f t="shared" si="24"/>
        <v>786189.2</v>
      </c>
      <c r="Z33" s="168">
        <f t="shared" si="8"/>
        <v>2380342.4</v>
      </c>
      <c r="AA33" s="161">
        <f t="shared" si="8"/>
        <v>683378.29</v>
      </c>
      <c r="AB33" s="403">
        <f t="shared" si="25"/>
        <v>1696964.1099999999</v>
      </c>
      <c r="AC33" s="404">
        <f t="shared" si="9"/>
        <v>4777452</v>
      </c>
      <c r="AD33" s="161">
        <f t="shared" si="9"/>
        <v>3387181.79</v>
      </c>
      <c r="AE33" s="403">
        <f t="shared" si="26"/>
        <v>1390270.21</v>
      </c>
      <c r="AF33" s="161">
        <f>'[2]Proj#12'!$L36</f>
        <v>739088.4</v>
      </c>
      <c r="AG33" s="161"/>
      <c r="AH33" s="462">
        <f t="shared" si="27"/>
        <v>739088.4</v>
      </c>
      <c r="AI33" s="161">
        <f>'[2]Proj#12'!$M36</f>
        <v>746532.4</v>
      </c>
      <c r="AJ33" s="161"/>
      <c r="AK33" s="462">
        <f t="shared" si="28"/>
        <v>746532.4</v>
      </c>
      <c r="AL33" s="161">
        <f>'[2]Proj#12'!$N36</f>
        <v>736562.8</v>
      </c>
      <c r="AM33" s="161"/>
      <c r="AN33" s="444">
        <f t="shared" si="29"/>
        <v>736562.8</v>
      </c>
      <c r="AO33" s="404">
        <f t="shared" si="10"/>
        <v>2222183.6</v>
      </c>
      <c r="AP33" s="161">
        <f t="shared" si="10"/>
        <v>0</v>
      </c>
      <c r="AQ33" s="403">
        <f t="shared" si="30"/>
        <v>2222183.6</v>
      </c>
      <c r="AR33" s="161">
        <f>'[2]Proj#12'!$O36</f>
        <v>730613.2</v>
      </c>
      <c r="AS33" s="161"/>
      <c r="AT33" s="462">
        <f t="shared" si="31"/>
        <v>730613.2</v>
      </c>
      <c r="AU33" s="161">
        <f>'[2]Proj#12'!$P36</f>
        <v>729382</v>
      </c>
      <c r="AV33" s="161"/>
      <c r="AW33" s="448">
        <f t="shared" si="32"/>
        <v>729382</v>
      </c>
      <c r="AX33" s="161">
        <f>'[2]Proj#12'!$Q36</f>
        <v>727730.4</v>
      </c>
      <c r="AY33" s="161"/>
      <c r="AZ33" s="444">
        <f t="shared" si="33"/>
        <v>727730.4</v>
      </c>
      <c r="BA33" s="496">
        <f t="shared" si="11"/>
        <v>2187725.6</v>
      </c>
      <c r="BB33" s="492">
        <f t="shared" si="12"/>
        <v>0</v>
      </c>
      <c r="BC33" s="364">
        <f t="shared" si="34"/>
        <v>2187725.6</v>
      </c>
      <c r="BD33" s="371">
        <f t="shared" si="13"/>
        <v>4409909.2</v>
      </c>
      <c r="BE33" s="372">
        <f t="shared" si="14"/>
        <v>0</v>
      </c>
      <c r="BF33" s="372">
        <f t="shared" si="35"/>
        <v>4409909.2</v>
      </c>
      <c r="BG33" s="371">
        <f t="shared" si="15"/>
        <v>9187361.1999999993</v>
      </c>
      <c r="BH33" s="372">
        <f t="shared" si="16"/>
        <v>3387181.79</v>
      </c>
      <c r="BI33" s="372">
        <f t="shared" si="36"/>
        <v>5800179.4099999992</v>
      </c>
      <c r="BJ33" s="436"/>
      <c r="BK33" s="160">
        <f>VLOOKUP($B33,Test!$A$133:$I$186,8,0)</f>
        <v>1064476.22</v>
      </c>
    </row>
    <row r="34" spans="1:63" s="149" customFormat="1" ht="30" customHeight="1">
      <c r="A34" s="40">
        <f t="shared" si="17"/>
        <v>28</v>
      </c>
      <c r="B34" s="197">
        <v>51499</v>
      </c>
      <c r="C34" s="198" t="s">
        <v>23</v>
      </c>
      <c r="D34" s="151" t="s">
        <v>65</v>
      </c>
      <c r="E34" s="168">
        <f>'[2]Proj#12'!$F37</f>
        <v>0</v>
      </c>
      <c r="F34" s="161"/>
      <c r="G34" s="448">
        <f t="shared" si="18"/>
        <v>0</v>
      </c>
      <c r="H34" s="476">
        <f>'[2]Proj#12'!$G37</f>
        <v>0</v>
      </c>
      <c r="I34" s="161"/>
      <c r="J34" s="448">
        <f t="shared" si="19"/>
        <v>0</v>
      </c>
      <c r="K34" s="476">
        <f>'[2]Proj#12'!$H37</f>
        <v>0</v>
      </c>
      <c r="L34" s="161"/>
      <c r="M34" s="444">
        <f t="shared" si="20"/>
        <v>0</v>
      </c>
      <c r="N34" s="404">
        <f t="shared" si="7"/>
        <v>0</v>
      </c>
      <c r="O34" s="161">
        <f t="shared" si="7"/>
        <v>0</v>
      </c>
      <c r="P34" s="403">
        <f t="shared" si="21"/>
        <v>0</v>
      </c>
      <c r="Q34" s="168">
        <f>'[2]Proj#12'!$I37</f>
        <v>0</v>
      </c>
      <c r="R34" s="161"/>
      <c r="S34" s="448">
        <f t="shared" si="22"/>
        <v>0</v>
      </c>
      <c r="T34" s="161">
        <f>'[2]Proj#12'!$J37</f>
        <v>0</v>
      </c>
      <c r="U34" s="161"/>
      <c r="V34" s="448">
        <f t="shared" si="23"/>
        <v>0</v>
      </c>
      <c r="W34" s="161">
        <f>'[2]Proj#12'!$K37</f>
        <v>0</v>
      </c>
      <c r="X34" s="161"/>
      <c r="Y34" s="444">
        <f t="shared" si="24"/>
        <v>0</v>
      </c>
      <c r="Z34" s="168">
        <f t="shared" si="8"/>
        <v>0</v>
      </c>
      <c r="AA34" s="161">
        <f t="shared" si="8"/>
        <v>0</v>
      </c>
      <c r="AB34" s="403">
        <f t="shared" si="25"/>
        <v>0</v>
      </c>
      <c r="AC34" s="404">
        <f t="shared" si="9"/>
        <v>0</v>
      </c>
      <c r="AD34" s="161">
        <f t="shared" si="9"/>
        <v>0</v>
      </c>
      <c r="AE34" s="403">
        <f t="shared" si="26"/>
        <v>0</v>
      </c>
      <c r="AF34" s="161">
        <f>'[2]Proj#12'!$L37</f>
        <v>0</v>
      </c>
      <c r="AG34" s="161"/>
      <c r="AH34" s="462">
        <f t="shared" si="27"/>
        <v>0</v>
      </c>
      <c r="AI34" s="161">
        <f>'[2]Proj#12'!$M37</f>
        <v>0</v>
      </c>
      <c r="AJ34" s="161"/>
      <c r="AK34" s="462">
        <f t="shared" si="28"/>
        <v>0</v>
      </c>
      <c r="AL34" s="161">
        <f>'[2]Proj#12'!$N37</f>
        <v>0</v>
      </c>
      <c r="AM34" s="161"/>
      <c r="AN34" s="444">
        <f t="shared" si="29"/>
        <v>0</v>
      </c>
      <c r="AO34" s="404">
        <f t="shared" si="10"/>
        <v>0</v>
      </c>
      <c r="AP34" s="161">
        <f t="shared" si="10"/>
        <v>0</v>
      </c>
      <c r="AQ34" s="403">
        <f t="shared" si="30"/>
        <v>0</v>
      </c>
      <c r="AR34" s="161">
        <f>'[2]Proj#12'!$O37</f>
        <v>0</v>
      </c>
      <c r="AS34" s="161"/>
      <c r="AT34" s="462">
        <f t="shared" si="31"/>
        <v>0</v>
      </c>
      <c r="AU34" s="161">
        <f>'[2]Proj#12'!$P37</f>
        <v>0</v>
      </c>
      <c r="AV34" s="161"/>
      <c r="AW34" s="448">
        <f t="shared" si="32"/>
        <v>0</v>
      </c>
      <c r="AX34" s="161">
        <f>'[2]Proj#12'!$Q37</f>
        <v>0</v>
      </c>
      <c r="AY34" s="161"/>
      <c r="AZ34" s="444">
        <f t="shared" si="33"/>
        <v>0</v>
      </c>
      <c r="BA34" s="496">
        <f t="shared" si="11"/>
        <v>0</v>
      </c>
      <c r="BB34" s="492">
        <f t="shared" si="12"/>
        <v>0</v>
      </c>
      <c r="BC34" s="364">
        <f t="shared" si="34"/>
        <v>0</v>
      </c>
      <c r="BD34" s="371">
        <f t="shared" si="13"/>
        <v>0</v>
      </c>
      <c r="BE34" s="372">
        <f t="shared" si="14"/>
        <v>0</v>
      </c>
      <c r="BF34" s="372">
        <f t="shared" si="35"/>
        <v>0</v>
      </c>
      <c r="BG34" s="371">
        <f t="shared" si="15"/>
        <v>0</v>
      </c>
      <c r="BH34" s="372">
        <f t="shared" si="16"/>
        <v>0</v>
      </c>
      <c r="BI34" s="372">
        <f t="shared" si="36"/>
        <v>0</v>
      </c>
      <c r="BJ34" s="436"/>
      <c r="BK34" s="160">
        <f>VLOOKUP($B34,Test!$A$133:$I$186,8,0)</f>
        <v>0</v>
      </c>
    </row>
    <row r="35" spans="1:63" s="149" customFormat="1" ht="30" customHeight="1">
      <c r="A35" s="40">
        <f t="shared" si="17"/>
        <v>29</v>
      </c>
      <c r="B35" s="197">
        <v>51601</v>
      </c>
      <c r="C35" s="198" t="s">
        <v>24</v>
      </c>
      <c r="D35" s="151" t="s">
        <v>66</v>
      </c>
      <c r="E35" s="168">
        <f>'[2]Proj#12'!$F38</f>
        <v>0</v>
      </c>
      <c r="F35" s="161"/>
      <c r="G35" s="448">
        <f t="shared" si="18"/>
        <v>0</v>
      </c>
      <c r="H35" s="476">
        <f>'[2]Proj#12'!$G38</f>
        <v>0</v>
      </c>
      <c r="I35" s="161"/>
      <c r="J35" s="448">
        <f t="shared" si="19"/>
        <v>0</v>
      </c>
      <c r="K35" s="476">
        <f>'[2]Proj#12'!$H38</f>
        <v>0</v>
      </c>
      <c r="L35" s="161"/>
      <c r="M35" s="444">
        <f t="shared" si="20"/>
        <v>0</v>
      </c>
      <c r="N35" s="404">
        <f t="shared" si="7"/>
        <v>0</v>
      </c>
      <c r="O35" s="161">
        <f t="shared" si="7"/>
        <v>0</v>
      </c>
      <c r="P35" s="403">
        <f t="shared" si="21"/>
        <v>0</v>
      </c>
      <c r="Q35" s="168">
        <f>'[2]Proj#12'!$I38</f>
        <v>0</v>
      </c>
      <c r="R35" s="161"/>
      <c r="S35" s="448">
        <f t="shared" si="22"/>
        <v>0</v>
      </c>
      <c r="T35" s="161">
        <f>'[2]Proj#12'!$J38</f>
        <v>0</v>
      </c>
      <c r="U35" s="161"/>
      <c r="V35" s="448">
        <f t="shared" si="23"/>
        <v>0</v>
      </c>
      <c r="W35" s="161">
        <f>'[2]Proj#12'!$K38</f>
        <v>0</v>
      </c>
      <c r="X35" s="161"/>
      <c r="Y35" s="444">
        <f t="shared" si="24"/>
        <v>0</v>
      </c>
      <c r="Z35" s="168">
        <f t="shared" si="8"/>
        <v>0</v>
      </c>
      <c r="AA35" s="161">
        <f t="shared" si="8"/>
        <v>0</v>
      </c>
      <c r="AB35" s="403">
        <f t="shared" si="25"/>
        <v>0</v>
      </c>
      <c r="AC35" s="404">
        <f t="shared" si="9"/>
        <v>0</v>
      </c>
      <c r="AD35" s="161">
        <f t="shared" si="9"/>
        <v>0</v>
      </c>
      <c r="AE35" s="403">
        <f t="shared" si="26"/>
        <v>0</v>
      </c>
      <c r="AF35" s="161">
        <f>'[2]Proj#12'!$L38</f>
        <v>0</v>
      </c>
      <c r="AG35" s="161"/>
      <c r="AH35" s="462">
        <f t="shared" si="27"/>
        <v>0</v>
      </c>
      <c r="AI35" s="161">
        <f>'[2]Proj#12'!$M38</f>
        <v>0</v>
      </c>
      <c r="AJ35" s="161"/>
      <c r="AK35" s="462">
        <f t="shared" si="28"/>
        <v>0</v>
      </c>
      <c r="AL35" s="161">
        <f>'[2]Proj#12'!$N38</f>
        <v>0</v>
      </c>
      <c r="AM35" s="161"/>
      <c r="AN35" s="444">
        <f t="shared" si="29"/>
        <v>0</v>
      </c>
      <c r="AO35" s="404">
        <f t="shared" si="10"/>
        <v>0</v>
      </c>
      <c r="AP35" s="161">
        <f t="shared" si="10"/>
        <v>0</v>
      </c>
      <c r="AQ35" s="403">
        <f t="shared" si="30"/>
        <v>0</v>
      </c>
      <c r="AR35" s="161">
        <f>'[2]Proj#12'!$O38</f>
        <v>0</v>
      </c>
      <c r="AS35" s="161"/>
      <c r="AT35" s="462">
        <f t="shared" si="31"/>
        <v>0</v>
      </c>
      <c r="AU35" s="161">
        <f>'[2]Proj#12'!$P38</f>
        <v>0</v>
      </c>
      <c r="AV35" s="161"/>
      <c r="AW35" s="448">
        <f t="shared" si="32"/>
        <v>0</v>
      </c>
      <c r="AX35" s="161">
        <f>'[2]Proj#12'!$Q38</f>
        <v>0</v>
      </c>
      <c r="AY35" s="161"/>
      <c r="AZ35" s="444">
        <f t="shared" si="33"/>
        <v>0</v>
      </c>
      <c r="BA35" s="496">
        <f t="shared" si="11"/>
        <v>0</v>
      </c>
      <c r="BB35" s="492">
        <f t="shared" si="12"/>
        <v>0</v>
      </c>
      <c r="BC35" s="364">
        <f t="shared" si="34"/>
        <v>0</v>
      </c>
      <c r="BD35" s="371">
        <f t="shared" si="13"/>
        <v>0</v>
      </c>
      <c r="BE35" s="372">
        <f t="shared" si="14"/>
        <v>0</v>
      </c>
      <c r="BF35" s="372">
        <f t="shared" si="35"/>
        <v>0</v>
      </c>
      <c r="BG35" s="371">
        <f t="shared" si="15"/>
        <v>0</v>
      </c>
      <c r="BH35" s="372">
        <f t="shared" si="16"/>
        <v>0</v>
      </c>
      <c r="BI35" s="372">
        <f t="shared" si="36"/>
        <v>0</v>
      </c>
      <c r="BJ35" s="436"/>
      <c r="BK35" s="160">
        <f>VLOOKUP($B35,Test!$A$133:$I$186,8,0)</f>
        <v>0</v>
      </c>
    </row>
    <row r="36" spans="1:63" s="149" customFormat="1" ht="30" customHeight="1">
      <c r="A36" s="40">
        <f t="shared" si="17"/>
        <v>30</v>
      </c>
      <c r="B36" s="197">
        <v>51602</v>
      </c>
      <c r="C36" s="198" t="s">
        <v>25</v>
      </c>
      <c r="D36" s="151" t="s">
        <v>67</v>
      </c>
      <c r="E36" s="168">
        <f>'[2]Proj#12'!$F39</f>
        <v>0</v>
      </c>
      <c r="F36" s="161"/>
      <c r="G36" s="448">
        <f t="shared" si="18"/>
        <v>0</v>
      </c>
      <c r="H36" s="476">
        <f>'[2]Proj#12'!$G39</f>
        <v>0</v>
      </c>
      <c r="I36" s="161"/>
      <c r="J36" s="448">
        <f t="shared" si="19"/>
        <v>0</v>
      </c>
      <c r="K36" s="476">
        <f>'[2]Proj#12'!$H39</f>
        <v>0</v>
      </c>
      <c r="L36" s="161"/>
      <c r="M36" s="444">
        <f t="shared" si="20"/>
        <v>0</v>
      </c>
      <c r="N36" s="404">
        <f t="shared" si="7"/>
        <v>0</v>
      </c>
      <c r="O36" s="161">
        <f t="shared" si="7"/>
        <v>0</v>
      </c>
      <c r="P36" s="403">
        <f t="shared" si="21"/>
        <v>0</v>
      </c>
      <c r="Q36" s="168">
        <f>'[2]Proj#12'!$I39</f>
        <v>0</v>
      </c>
      <c r="R36" s="161"/>
      <c r="S36" s="448">
        <f t="shared" si="22"/>
        <v>0</v>
      </c>
      <c r="T36" s="161">
        <f>'[2]Proj#12'!$J39</f>
        <v>0</v>
      </c>
      <c r="U36" s="161"/>
      <c r="V36" s="448">
        <f t="shared" si="23"/>
        <v>0</v>
      </c>
      <c r="W36" s="161">
        <f>'[2]Proj#12'!$K39</f>
        <v>0</v>
      </c>
      <c r="X36" s="161"/>
      <c r="Y36" s="444">
        <f t="shared" si="24"/>
        <v>0</v>
      </c>
      <c r="Z36" s="168">
        <f t="shared" si="8"/>
        <v>0</v>
      </c>
      <c r="AA36" s="161">
        <f t="shared" si="8"/>
        <v>0</v>
      </c>
      <c r="AB36" s="403">
        <f t="shared" si="25"/>
        <v>0</v>
      </c>
      <c r="AC36" s="404">
        <f t="shared" si="9"/>
        <v>0</v>
      </c>
      <c r="AD36" s="161">
        <f t="shared" si="9"/>
        <v>0</v>
      </c>
      <c r="AE36" s="403">
        <f t="shared" si="26"/>
        <v>0</v>
      </c>
      <c r="AF36" s="161">
        <f>'[2]Proj#12'!$L39</f>
        <v>0</v>
      </c>
      <c r="AG36" s="161"/>
      <c r="AH36" s="462">
        <f t="shared" si="27"/>
        <v>0</v>
      </c>
      <c r="AI36" s="161">
        <f>'[2]Proj#12'!$M39</f>
        <v>0</v>
      </c>
      <c r="AJ36" s="161"/>
      <c r="AK36" s="462">
        <f t="shared" si="28"/>
        <v>0</v>
      </c>
      <c r="AL36" s="161">
        <f>'[2]Proj#12'!$N39</f>
        <v>0</v>
      </c>
      <c r="AM36" s="161"/>
      <c r="AN36" s="444">
        <f t="shared" si="29"/>
        <v>0</v>
      </c>
      <c r="AO36" s="404">
        <f t="shared" si="10"/>
        <v>0</v>
      </c>
      <c r="AP36" s="161">
        <f t="shared" si="10"/>
        <v>0</v>
      </c>
      <c r="AQ36" s="403">
        <f t="shared" si="30"/>
        <v>0</v>
      </c>
      <c r="AR36" s="161">
        <f>'[2]Proj#12'!$O39</f>
        <v>0</v>
      </c>
      <c r="AS36" s="161"/>
      <c r="AT36" s="462">
        <f t="shared" si="31"/>
        <v>0</v>
      </c>
      <c r="AU36" s="161">
        <f>'[2]Proj#12'!$P39</f>
        <v>0</v>
      </c>
      <c r="AV36" s="161"/>
      <c r="AW36" s="448">
        <f t="shared" si="32"/>
        <v>0</v>
      </c>
      <c r="AX36" s="161">
        <f>'[2]Proj#12'!$Q39</f>
        <v>0</v>
      </c>
      <c r="AY36" s="161"/>
      <c r="AZ36" s="444">
        <f t="shared" si="33"/>
        <v>0</v>
      </c>
      <c r="BA36" s="496">
        <f t="shared" si="11"/>
        <v>0</v>
      </c>
      <c r="BB36" s="492">
        <f t="shared" si="12"/>
        <v>0</v>
      </c>
      <c r="BC36" s="364">
        <f t="shared" si="34"/>
        <v>0</v>
      </c>
      <c r="BD36" s="371">
        <f t="shared" si="13"/>
        <v>0</v>
      </c>
      <c r="BE36" s="372">
        <f t="shared" si="14"/>
        <v>0</v>
      </c>
      <c r="BF36" s="372">
        <f t="shared" si="35"/>
        <v>0</v>
      </c>
      <c r="BG36" s="371">
        <f t="shared" si="15"/>
        <v>0</v>
      </c>
      <c r="BH36" s="372">
        <f t="shared" si="16"/>
        <v>0</v>
      </c>
      <c r="BI36" s="372">
        <f t="shared" si="36"/>
        <v>0</v>
      </c>
      <c r="BJ36" s="436"/>
      <c r="BK36" s="160">
        <f>VLOOKUP($B36,Test!$A$133:$I$186,8,0)</f>
        <v>0</v>
      </c>
    </row>
    <row r="37" spans="1:63" s="149" customFormat="1" ht="30" customHeight="1">
      <c r="A37" s="40">
        <f t="shared" si="17"/>
        <v>31</v>
      </c>
      <c r="B37" s="197">
        <v>51603</v>
      </c>
      <c r="C37" s="198" t="s">
        <v>26</v>
      </c>
      <c r="D37" s="151" t="s">
        <v>84</v>
      </c>
      <c r="E37" s="168">
        <f>'[2]Proj#12'!$F40</f>
        <v>0</v>
      </c>
      <c r="F37" s="161"/>
      <c r="G37" s="448">
        <f t="shared" si="18"/>
        <v>0</v>
      </c>
      <c r="H37" s="476">
        <f>'[2]Proj#12'!$G40</f>
        <v>0</v>
      </c>
      <c r="I37" s="161"/>
      <c r="J37" s="448">
        <f t="shared" si="19"/>
        <v>0</v>
      </c>
      <c r="K37" s="476">
        <f>'[2]Proj#12'!$H40</f>
        <v>0</v>
      </c>
      <c r="L37" s="161"/>
      <c r="M37" s="444">
        <f t="shared" si="20"/>
        <v>0</v>
      </c>
      <c r="N37" s="404">
        <f t="shared" si="7"/>
        <v>0</v>
      </c>
      <c r="O37" s="161">
        <f t="shared" si="7"/>
        <v>0</v>
      </c>
      <c r="P37" s="403">
        <f t="shared" si="21"/>
        <v>0</v>
      </c>
      <c r="Q37" s="168">
        <f>'[2]Proj#12'!$I40</f>
        <v>0</v>
      </c>
      <c r="R37" s="161"/>
      <c r="S37" s="448">
        <f t="shared" si="22"/>
        <v>0</v>
      </c>
      <c r="T37" s="161">
        <f>'[2]Proj#12'!$J40</f>
        <v>0</v>
      </c>
      <c r="U37" s="161"/>
      <c r="V37" s="448">
        <f t="shared" si="23"/>
        <v>0</v>
      </c>
      <c r="W37" s="161">
        <f>'[2]Proj#12'!$K40</f>
        <v>0</v>
      </c>
      <c r="X37" s="161"/>
      <c r="Y37" s="444">
        <f t="shared" si="24"/>
        <v>0</v>
      </c>
      <c r="Z37" s="168">
        <f t="shared" si="8"/>
        <v>0</v>
      </c>
      <c r="AA37" s="161">
        <f t="shared" si="8"/>
        <v>0</v>
      </c>
      <c r="AB37" s="403">
        <f t="shared" si="25"/>
        <v>0</v>
      </c>
      <c r="AC37" s="404">
        <f t="shared" si="9"/>
        <v>0</v>
      </c>
      <c r="AD37" s="161">
        <f t="shared" si="9"/>
        <v>0</v>
      </c>
      <c r="AE37" s="403">
        <f t="shared" si="26"/>
        <v>0</v>
      </c>
      <c r="AF37" s="161">
        <f>'[2]Proj#12'!$L40</f>
        <v>0</v>
      </c>
      <c r="AG37" s="161"/>
      <c r="AH37" s="462">
        <f t="shared" si="27"/>
        <v>0</v>
      </c>
      <c r="AI37" s="161">
        <f>'[2]Proj#12'!$M40</f>
        <v>0</v>
      </c>
      <c r="AJ37" s="161"/>
      <c r="AK37" s="462">
        <f t="shared" si="28"/>
        <v>0</v>
      </c>
      <c r="AL37" s="161">
        <f>'[2]Proj#12'!$N40</f>
        <v>0</v>
      </c>
      <c r="AM37" s="161"/>
      <c r="AN37" s="444">
        <f t="shared" si="29"/>
        <v>0</v>
      </c>
      <c r="AO37" s="404">
        <f t="shared" si="10"/>
        <v>0</v>
      </c>
      <c r="AP37" s="161">
        <f t="shared" si="10"/>
        <v>0</v>
      </c>
      <c r="AQ37" s="403">
        <f t="shared" si="30"/>
        <v>0</v>
      </c>
      <c r="AR37" s="161">
        <f>'[2]Proj#12'!$O40</f>
        <v>0</v>
      </c>
      <c r="AS37" s="161"/>
      <c r="AT37" s="462">
        <f t="shared" si="31"/>
        <v>0</v>
      </c>
      <c r="AU37" s="161">
        <f>'[2]Proj#12'!$P40</f>
        <v>0</v>
      </c>
      <c r="AV37" s="161"/>
      <c r="AW37" s="448">
        <f t="shared" si="32"/>
        <v>0</v>
      </c>
      <c r="AX37" s="161">
        <f>'[2]Proj#12'!$Q40</f>
        <v>0</v>
      </c>
      <c r="AY37" s="161"/>
      <c r="AZ37" s="444">
        <f t="shared" si="33"/>
        <v>0</v>
      </c>
      <c r="BA37" s="496">
        <f t="shared" si="11"/>
        <v>0</v>
      </c>
      <c r="BB37" s="492">
        <f t="shared" si="12"/>
        <v>0</v>
      </c>
      <c r="BC37" s="364">
        <f t="shared" si="34"/>
        <v>0</v>
      </c>
      <c r="BD37" s="371">
        <f t="shared" si="13"/>
        <v>0</v>
      </c>
      <c r="BE37" s="372">
        <f t="shared" si="14"/>
        <v>0</v>
      </c>
      <c r="BF37" s="372">
        <f t="shared" si="35"/>
        <v>0</v>
      </c>
      <c r="BG37" s="371">
        <f t="shared" si="15"/>
        <v>0</v>
      </c>
      <c r="BH37" s="372">
        <f t="shared" si="16"/>
        <v>0</v>
      </c>
      <c r="BI37" s="372">
        <f t="shared" si="36"/>
        <v>0</v>
      </c>
      <c r="BJ37" s="436"/>
      <c r="BK37" s="160">
        <f>VLOOKUP($B37,Test!$A$133:$I$186,8,0)</f>
        <v>0</v>
      </c>
    </row>
    <row r="38" spans="1:63" s="149" customFormat="1" ht="30" customHeight="1">
      <c r="A38" s="40">
        <f t="shared" si="17"/>
        <v>32</v>
      </c>
      <c r="B38" s="197">
        <v>51604</v>
      </c>
      <c r="C38" s="198" t="s">
        <v>27</v>
      </c>
      <c r="D38" s="151" t="s">
        <v>68</v>
      </c>
      <c r="E38" s="168">
        <f>'[2]Proj#12'!$F41</f>
        <v>0</v>
      </c>
      <c r="F38" s="161"/>
      <c r="G38" s="448">
        <f t="shared" si="18"/>
        <v>0</v>
      </c>
      <c r="H38" s="476">
        <f>'[2]Proj#12'!$G41</f>
        <v>0</v>
      </c>
      <c r="I38" s="161"/>
      <c r="J38" s="448">
        <f t="shared" si="19"/>
        <v>0</v>
      </c>
      <c r="K38" s="476">
        <f>'[2]Proj#12'!$H41</f>
        <v>0</v>
      </c>
      <c r="L38" s="161"/>
      <c r="M38" s="444">
        <f t="shared" si="20"/>
        <v>0</v>
      </c>
      <c r="N38" s="404">
        <f t="shared" si="7"/>
        <v>0</v>
      </c>
      <c r="O38" s="161">
        <f t="shared" si="7"/>
        <v>0</v>
      </c>
      <c r="P38" s="403">
        <f t="shared" si="21"/>
        <v>0</v>
      </c>
      <c r="Q38" s="168">
        <f>'[2]Proj#12'!$I41</f>
        <v>0</v>
      </c>
      <c r="R38" s="161"/>
      <c r="S38" s="448">
        <f t="shared" si="22"/>
        <v>0</v>
      </c>
      <c r="T38" s="161">
        <f>'[2]Proj#12'!$J41</f>
        <v>0</v>
      </c>
      <c r="U38" s="161"/>
      <c r="V38" s="448">
        <f t="shared" si="23"/>
        <v>0</v>
      </c>
      <c r="W38" s="161">
        <f>'[2]Proj#12'!$K41</f>
        <v>0</v>
      </c>
      <c r="X38" s="161"/>
      <c r="Y38" s="444">
        <f t="shared" si="24"/>
        <v>0</v>
      </c>
      <c r="Z38" s="168">
        <f t="shared" si="8"/>
        <v>0</v>
      </c>
      <c r="AA38" s="161">
        <f t="shared" si="8"/>
        <v>0</v>
      </c>
      <c r="AB38" s="403">
        <f t="shared" si="25"/>
        <v>0</v>
      </c>
      <c r="AC38" s="404">
        <f t="shared" si="9"/>
        <v>0</v>
      </c>
      <c r="AD38" s="161">
        <f t="shared" si="9"/>
        <v>0</v>
      </c>
      <c r="AE38" s="403">
        <f t="shared" si="26"/>
        <v>0</v>
      </c>
      <c r="AF38" s="161">
        <f>'[2]Proj#12'!$L41</f>
        <v>0</v>
      </c>
      <c r="AG38" s="161"/>
      <c r="AH38" s="462">
        <f t="shared" si="27"/>
        <v>0</v>
      </c>
      <c r="AI38" s="161">
        <f>'[2]Proj#12'!$M41</f>
        <v>0</v>
      </c>
      <c r="AJ38" s="161"/>
      <c r="AK38" s="462">
        <f t="shared" si="28"/>
        <v>0</v>
      </c>
      <c r="AL38" s="161">
        <f>'[2]Proj#12'!$N41</f>
        <v>0</v>
      </c>
      <c r="AM38" s="161"/>
      <c r="AN38" s="444">
        <f t="shared" si="29"/>
        <v>0</v>
      </c>
      <c r="AO38" s="404">
        <f t="shared" si="10"/>
        <v>0</v>
      </c>
      <c r="AP38" s="161">
        <f t="shared" si="10"/>
        <v>0</v>
      </c>
      <c r="AQ38" s="403">
        <f t="shared" si="30"/>
        <v>0</v>
      </c>
      <c r="AR38" s="161">
        <f>'[2]Proj#12'!$O41</f>
        <v>0</v>
      </c>
      <c r="AS38" s="161"/>
      <c r="AT38" s="462">
        <f t="shared" si="31"/>
        <v>0</v>
      </c>
      <c r="AU38" s="161">
        <f>'[2]Proj#12'!$P41</f>
        <v>0</v>
      </c>
      <c r="AV38" s="161"/>
      <c r="AW38" s="448">
        <f t="shared" si="32"/>
        <v>0</v>
      </c>
      <c r="AX38" s="161">
        <f>'[2]Proj#12'!$Q41</f>
        <v>0</v>
      </c>
      <c r="AY38" s="161"/>
      <c r="AZ38" s="444">
        <f t="shared" si="33"/>
        <v>0</v>
      </c>
      <c r="BA38" s="496">
        <f t="shared" si="11"/>
        <v>0</v>
      </c>
      <c r="BB38" s="492">
        <f t="shared" si="12"/>
        <v>0</v>
      </c>
      <c r="BC38" s="364">
        <f t="shared" si="34"/>
        <v>0</v>
      </c>
      <c r="BD38" s="371">
        <f t="shared" si="13"/>
        <v>0</v>
      </c>
      <c r="BE38" s="372">
        <f t="shared" si="14"/>
        <v>0</v>
      </c>
      <c r="BF38" s="372">
        <f t="shared" si="35"/>
        <v>0</v>
      </c>
      <c r="BG38" s="371">
        <f t="shared" si="15"/>
        <v>0</v>
      </c>
      <c r="BH38" s="372">
        <f t="shared" si="16"/>
        <v>0</v>
      </c>
      <c r="BI38" s="372">
        <f t="shared" si="36"/>
        <v>0</v>
      </c>
      <c r="BJ38" s="436"/>
      <c r="BK38" s="160">
        <f>VLOOKUP($B38,Test!$A$133:$I$186,8,0)</f>
        <v>0</v>
      </c>
    </row>
    <row r="39" spans="1:63" s="149" customFormat="1" ht="30" customHeight="1">
      <c r="A39" s="40">
        <f t="shared" si="17"/>
        <v>33</v>
      </c>
      <c r="B39" s="197">
        <v>51605</v>
      </c>
      <c r="C39" s="198" t="s">
        <v>28</v>
      </c>
      <c r="D39" s="151" t="s">
        <v>85</v>
      </c>
      <c r="E39" s="168">
        <f>'[2]Proj#12'!$F42</f>
        <v>0</v>
      </c>
      <c r="F39" s="161"/>
      <c r="G39" s="448">
        <f t="shared" si="18"/>
        <v>0</v>
      </c>
      <c r="H39" s="476">
        <f>'[2]Proj#12'!$G42</f>
        <v>0</v>
      </c>
      <c r="I39" s="161"/>
      <c r="J39" s="448">
        <f t="shared" si="19"/>
        <v>0</v>
      </c>
      <c r="K39" s="476">
        <f>'[2]Proj#12'!$H42</f>
        <v>0</v>
      </c>
      <c r="L39" s="161"/>
      <c r="M39" s="444">
        <f t="shared" si="20"/>
        <v>0</v>
      </c>
      <c r="N39" s="404">
        <f t="shared" si="7"/>
        <v>0</v>
      </c>
      <c r="O39" s="161">
        <f t="shared" si="7"/>
        <v>0</v>
      </c>
      <c r="P39" s="403">
        <f t="shared" si="21"/>
        <v>0</v>
      </c>
      <c r="Q39" s="168">
        <f>'[2]Proj#12'!$I42</f>
        <v>0</v>
      </c>
      <c r="R39" s="161"/>
      <c r="S39" s="448">
        <f t="shared" si="22"/>
        <v>0</v>
      </c>
      <c r="T39" s="161">
        <f>'[2]Proj#12'!$J42</f>
        <v>0</v>
      </c>
      <c r="U39" s="161"/>
      <c r="V39" s="448">
        <f t="shared" si="23"/>
        <v>0</v>
      </c>
      <c r="W39" s="161">
        <f>'[2]Proj#12'!$K42</f>
        <v>0</v>
      </c>
      <c r="X39" s="161"/>
      <c r="Y39" s="444">
        <f t="shared" si="24"/>
        <v>0</v>
      </c>
      <c r="Z39" s="168">
        <f t="shared" si="8"/>
        <v>0</v>
      </c>
      <c r="AA39" s="161">
        <f t="shared" si="8"/>
        <v>0</v>
      </c>
      <c r="AB39" s="403">
        <f t="shared" si="25"/>
        <v>0</v>
      </c>
      <c r="AC39" s="404">
        <f t="shared" si="9"/>
        <v>0</v>
      </c>
      <c r="AD39" s="161">
        <f t="shared" si="9"/>
        <v>0</v>
      </c>
      <c r="AE39" s="403">
        <f t="shared" si="26"/>
        <v>0</v>
      </c>
      <c r="AF39" s="161">
        <f>'[2]Proj#12'!$L42</f>
        <v>0</v>
      </c>
      <c r="AG39" s="161"/>
      <c r="AH39" s="462">
        <f t="shared" si="27"/>
        <v>0</v>
      </c>
      <c r="AI39" s="161">
        <f>'[2]Proj#12'!$M42</f>
        <v>0</v>
      </c>
      <c r="AJ39" s="161"/>
      <c r="AK39" s="462">
        <f t="shared" si="28"/>
        <v>0</v>
      </c>
      <c r="AL39" s="161">
        <f>'[2]Proj#12'!$N42</f>
        <v>0</v>
      </c>
      <c r="AM39" s="161"/>
      <c r="AN39" s="444">
        <f t="shared" si="29"/>
        <v>0</v>
      </c>
      <c r="AO39" s="404">
        <f t="shared" si="10"/>
        <v>0</v>
      </c>
      <c r="AP39" s="161">
        <f t="shared" si="10"/>
        <v>0</v>
      </c>
      <c r="AQ39" s="403">
        <f t="shared" si="30"/>
        <v>0</v>
      </c>
      <c r="AR39" s="161">
        <f>'[2]Proj#12'!$O42</f>
        <v>0</v>
      </c>
      <c r="AS39" s="161"/>
      <c r="AT39" s="462">
        <f t="shared" si="31"/>
        <v>0</v>
      </c>
      <c r="AU39" s="161">
        <f>'[2]Proj#12'!$P42</f>
        <v>0</v>
      </c>
      <c r="AV39" s="161"/>
      <c r="AW39" s="448">
        <f t="shared" si="32"/>
        <v>0</v>
      </c>
      <c r="AX39" s="161">
        <f>'[2]Proj#12'!$Q42</f>
        <v>0</v>
      </c>
      <c r="AY39" s="161"/>
      <c r="AZ39" s="444">
        <f t="shared" si="33"/>
        <v>0</v>
      </c>
      <c r="BA39" s="496">
        <f t="shared" si="11"/>
        <v>0</v>
      </c>
      <c r="BB39" s="492">
        <f t="shared" si="12"/>
        <v>0</v>
      </c>
      <c r="BC39" s="364">
        <f t="shared" si="34"/>
        <v>0</v>
      </c>
      <c r="BD39" s="371">
        <f t="shared" si="13"/>
        <v>0</v>
      </c>
      <c r="BE39" s="372">
        <f t="shared" si="14"/>
        <v>0</v>
      </c>
      <c r="BF39" s="372">
        <f t="shared" si="35"/>
        <v>0</v>
      </c>
      <c r="BG39" s="371">
        <f t="shared" si="15"/>
        <v>0</v>
      </c>
      <c r="BH39" s="372">
        <f t="shared" si="16"/>
        <v>0</v>
      </c>
      <c r="BI39" s="372">
        <f t="shared" si="36"/>
        <v>0</v>
      </c>
      <c r="BJ39" s="436"/>
      <c r="BK39" s="160">
        <f>VLOOKUP($B39,Test!$A$133:$I$186,8,0)</f>
        <v>0</v>
      </c>
    </row>
    <row r="40" spans="1:63" s="149" customFormat="1" ht="30" customHeight="1">
      <c r="A40" s="40">
        <f t="shared" si="17"/>
        <v>34</v>
      </c>
      <c r="B40" s="197">
        <v>51606</v>
      </c>
      <c r="C40" s="198" t="s">
        <v>29</v>
      </c>
      <c r="D40" s="151" t="s">
        <v>69</v>
      </c>
      <c r="E40" s="168">
        <f>'[2]Proj#12'!$F43</f>
        <v>0</v>
      </c>
      <c r="F40" s="161">
        <v>4500</v>
      </c>
      <c r="G40" s="448">
        <f t="shared" si="18"/>
        <v>-4500</v>
      </c>
      <c r="H40" s="476">
        <f>'[2]Proj#12'!$G43</f>
        <v>0</v>
      </c>
      <c r="I40" s="161">
        <v>4500</v>
      </c>
      <c r="J40" s="448">
        <f t="shared" si="19"/>
        <v>-4500</v>
      </c>
      <c r="K40" s="476">
        <f>'[2]Proj#12'!$H43</f>
        <v>37775.4</v>
      </c>
      <c r="L40" s="161">
        <v>4500</v>
      </c>
      <c r="M40" s="444">
        <f t="shared" si="20"/>
        <v>33275.4</v>
      </c>
      <c r="N40" s="404">
        <f t="shared" si="7"/>
        <v>37775.4</v>
      </c>
      <c r="O40" s="161">
        <f t="shared" si="7"/>
        <v>13500</v>
      </c>
      <c r="P40" s="403">
        <f t="shared" si="21"/>
        <v>24275.4</v>
      </c>
      <c r="Q40" s="168">
        <f>'[2]Proj#12'!$I43</f>
        <v>0</v>
      </c>
      <c r="R40" s="161">
        <v>4500</v>
      </c>
      <c r="S40" s="448">
        <f t="shared" si="22"/>
        <v>-4500</v>
      </c>
      <c r="T40" s="161">
        <f>'[2]Proj#12'!$J43</f>
        <v>0</v>
      </c>
      <c r="U40" s="161"/>
      <c r="V40" s="448">
        <f t="shared" si="23"/>
        <v>0</v>
      </c>
      <c r="W40" s="161">
        <f>'[2]Proj#12'!$K43</f>
        <v>0</v>
      </c>
      <c r="X40" s="161"/>
      <c r="Y40" s="444">
        <f t="shared" si="24"/>
        <v>0</v>
      </c>
      <c r="Z40" s="168">
        <f t="shared" si="8"/>
        <v>0</v>
      </c>
      <c r="AA40" s="161">
        <f t="shared" si="8"/>
        <v>4500</v>
      </c>
      <c r="AB40" s="403">
        <f t="shared" si="25"/>
        <v>-4500</v>
      </c>
      <c r="AC40" s="404">
        <f t="shared" si="9"/>
        <v>37775.4</v>
      </c>
      <c r="AD40" s="161">
        <f t="shared" si="9"/>
        <v>18000</v>
      </c>
      <c r="AE40" s="403">
        <f t="shared" si="26"/>
        <v>19775.400000000001</v>
      </c>
      <c r="AF40" s="161">
        <f>'[2]Proj#12'!$L43</f>
        <v>0</v>
      </c>
      <c r="AG40" s="161"/>
      <c r="AH40" s="462">
        <f t="shared" si="27"/>
        <v>0</v>
      </c>
      <c r="AI40" s="161">
        <f>'[2]Proj#12'!$M43</f>
        <v>0</v>
      </c>
      <c r="AJ40" s="161"/>
      <c r="AK40" s="462">
        <f t="shared" si="28"/>
        <v>0</v>
      </c>
      <c r="AL40" s="161">
        <f>'[2]Proj#12'!$N43</f>
        <v>0</v>
      </c>
      <c r="AM40" s="161"/>
      <c r="AN40" s="444">
        <f t="shared" si="29"/>
        <v>0</v>
      </c>
      <c r="AO40" s="404">
        <f t="shared" si="10"/>
        <v>0</v>
      </c>
      <c r="AP40" s="161">
        <f t="shared" si="10"/>
        <v>0</v>
      </c>
      <c r="AQ40" s="403">
        <f t="shared" si="30"/>
        <v>0</v>
      </c>
      <c r="AR40" s="161">
        <f>'[2]Proj#12'!$O43</f>
        <v>0</v>
      </c>
      <c r="AS40" s="161"/>
      <c r="AT40" s="462">
        <f t="shared" si="31"/>
        <v>0</v>
      </c>
      <c r="AU40" s="161">
        <f>'[2]Proj#12'!$P43</f>
        <v>0</v>
      </c>
      <c r="AV40" s="161"/>
      <c r="AW40" s="448">
        <f t="shared" si="32"/>
        <v>0</v>
      </c>
      <c r="AX40" s="161">
        <f>'[2]Proj#12'!$Q43</f>
        <v>32468.400000000005</v>
      </c>
      <c r="AY40" s="161"/>
      <c r="AZ40" s="444">
        <f t="shared" si="33"/>
        <v>32468.400000000005</v>
      </c>
      <c r="BA40" s="496">
        <f t="shared" si="11"/>
        <v>32468.400000000005</v>
      </c>
      <c r="BB40" s="492">
        <f t="shared" si="12"/>
        <v>0</v>
      </c>
      <c r="BC40" s="364">
        <f t="shared" si="34"/>
        <v>32468.400000000005</v>
      </c>
      <c r="BD40" s="371">
        <f t="shared" si="13"/>
        <v>32468.400000000005</v>
      </c>
      <c r="BE40" s="372">
        <f t="shared" si="14"/>
        <v>0</v>
      </c>
      <c r="BF40" s="372">
        <f t="shared" si="35"/>
        <v>32468.400000000005</v>
      </c>
      <c r="BG40" s="371">
        <f t="shared" si="15"/>
        <v>70243.8</v>
      </c>
      <c r="BH40" s="372">
        <f t="shared" si="16"/>
        <v>18000</v>
      </c>
      <c r="BI40" s="372">
        <f t="shared" si="36"/>
        <v>52243.8</v>
      </c>
      <c r="BJ40" s="436"/>
      <c r="BK40" s="160">
        <f>VLOOKUP($B40,Test!$A$133:$I$186,8,0)</f>
        <v>19996</v>
      </c>
    </row>
    <row r="41" spans="1:63" s="149" customFormat="1" ht="30" customHeight="1">
      <c r="A41" s="40">
        <f t="shared" si="17"/>
        <v>35</v>
      </c>
      <c r="B41" s="197">
        <v>51607</v>
      </c>
      <c r="C41" s="198" t="s">
        <v>328</v>
      </c>
      <c r="D41" s="151" t="s">
        <v>70</v>
      </c>
      <c r="E41" s="168">
        <f>'[2]Proj#12'!$F44</f>
        <v>0</v>
      </c>
      <c r="F41" s="161"/>
      <c r="G41" s="448">
        <f t="shared" si="18"/>
        <v>0</v>
      </c>
      <c r="H41" s="476">
        <f>'[2]Proj#12'!$G44</f>
        <v>0</v>
      </c>
      <c r="I41" s="161"/>
      <c r="J41" s="448">
        <f t="shared" si="19"/>
        <v>0</v>
      </c>
      <c r="K41" s="476">
        <f>'[2]Proj#12'!$H44</f>
        <v>0</v>
      </c>
      <c r="L41" s="161"/>
      <c r="M41" s="444">
        <f t="shared" si="20"/>
        <v>0</v>
      </c>
      <c r="N41" s="404">
        <f t="shared" si="7"/>
        <v>0</v>
      </c>
      <c r="O41" s="161">
        <f t="shared" si="7"/>
        <v>0</v>
      </c>
      <c r="P41" s="403">
        <f t="shared" si="21"/>
        <v>0</v>
      </c>
      <c r="Q41" s="168">
        <f>'[2]Proj#12'!$I44</f>
        <v>0</v>
      </c>
      <c r="R41" s="161"/>
      <c r="S41" s="448">
        <f t="shared" si="22"/>
        <v>0</v>
      </c>
      <c r="T41" s="161">
        <f>'[2]Proj#12'!$J44</f>
        <v>0</v>
      </c>
      <c r="U41" s="161"/>
      <c r="V41" s="448">
        <f t="shared" si="23"/>
        <v>0</v>
      </c>
      <c r="W41" s="161">
        <f>'[2]Proj#12'!$K44</f>
        <v>0</v>
      </c>
      <c r="X41" s="161"/>
      <c r="Y41" s="444">
        <f t="shared" si="24"/>
        <v>0</v>
      </c>
      <c r="Z41" s="168">
        <f t="shared" si="8"/>
        <v>0</v>
      </c>
      <c r="AA41" s="161">
        <f t="shared" si="8"/>
        <v>0</v>
      </c>
      <c r="AB41" s="403">
        <f t="shared" si="25"/>
        <v>0</v>
      </c>
      <c r="AC41" s="404">
        <f t="shared" si="9"/>
        <v>0</v>
      </c>
      <c r="AD41" s="161">
        <f t="shared" si="9"/>
        <v>0</v>
      </c>
      <c r="AE41" s="403">
        <f t="shared" si="26"/>
        <v>0</v>
      </c>
      <c r="AF41" s="161">
        <f>'[2]Proj#12'!$L44</f>
        <v>0</v>
      </c>
      <c r="AG41" s="161"/>
      <c r="AH41" s="462">
        <f t="shared" si="27"/>
        <v>0</v>
      </c>
      <c r="AI41" s="161">
        <f>'[2]Proj#12'!$M44</f>
        <v>0</v>
      </c>
      <c r="AJ41" s="161"/>
      <c r="AK41" s="462">
        <f t="shared" si="28"/>
        <v>0</v>
      </c>
      <c r="AL41" s="161">
        <f>'[2]Proj#12'!$N44</f>
        <v>0</v>
      </c>
      <c r="AM41" s="161"/>
      <c r="AN41" s="444">
        <f t="shared" si="29"/>
        <v>0</v>
      </c>
      <c r="AO41" s="404">
        <f t="shared" si="10"/>
        <v>0</v>
      </c>
      <c r="AP41" s="161">
        <f t="shared" si="10"/>
        <v>0</v>
      </c>
      <c r="AQ41" s="403">
        <f t="shared" si="30"/>
        <v>0</v>
      </c>
      <c r="AR41" s="161">
        <f>'[2]Proj#12'!$O44</f>
        <v>0</v>
      </c>
      <c r="AS41" s="161"/>
      <c r="AT41" s="462">
        <f t="shared" si="31"/>
        <v>0</v>
      </c>
      <c r="AU41" s="161">
        <f>'[2]Proj#12'!$P44</f>
        <v>0</v>
      </c>
      <c r="AV41" s="161"/>
      <c r="AW41" s="448">
        <f t="shared" si="32"/>
        <v>0</v>
      </c>
      <c r="AX41" s="161">
        <f>'[2]Proj#12'!$Q44</f>
        <v>0</v>
      </c>
      <c r="AY41" s="161"/>
      <c r="AZ41" s="444">
        <f t="shared" si="33"/>
        <v>0</v>
      </c>
      <c r="BA41" s="496">
        <f t="shared" si="11"/>
        <v>0</v>
      </c>
      <c r="BB41" s="492">
        <f t="shared" si="12"/>
        <v>0</v>
      </c>
      <c r="BC41" s="364">
        <f t="shared" si="34"/>
        <v>0</v>
      </c>
      <c r="BD41" s="371">
        <f t="shared" si="13"/>
        <v>0</v>
      </c>
      <c r="BE41" s="372">
        <f t="shared" si="14"/>
        <v>0</v>
      </c>
      <c r="BF41" s="372">
        <f t="shared" si="35"/>
        <v>0</v>
      </c>
      <c r="BG41" s="371">
        <f t="shared" si="15"/>
        <v>0</v>
      </c>
      <c r="BH41" s="372">
        <f t="shared" si="16"/>
        <v>0</v>
      </c>
      <c r="BI41" s="372">
        <f t="shared" si="36"/>
        <v>0</v>
      </c>
      <c r="BJ41" s="436"/>
      <c r="BK41" s="160">
        <f>VLOOKUP($B41,Test!$A$133:$I$186,8,0)</f>
        <v>0</v>
      </c>
    </row>
    <row r="42" spans="1:63" s="149" customFormat="1" ht="30" customHeight="1">
      <c r="A42" s="40">
        <f t="shared" si="17"/>
        <v>36</v>
      </c>
      <c r="B42" s="197">
        <v>51608</v>
      </c>
      <c r="C42" s="198" t="s">
        <v>31</v>
      </c>
      <c r="D42" s="151" t="s">
        <v>71</v>
      </c>
      <c r="E42" s="168">
        <f>'[2]Proj#12'!$F45</f>
        <v>0</v>
      </c>
      <c r="F42" s="161"/>
      <c r="G42" s="448">
        <f t="shared" si="18"/>
        <v>0</v>
      </c>
      <c r="H42" s="476">
        <f>'[2]Proj#12'!$G45</f>
        <v>0</v>
      </c>
      <c r="I42" s="161"/>
      <c r="J42" s="448">
        <f t="shared" si="19"/>
        <v>0</v>
      </c>
      <c r="K42" s="476">
        <f>'[2]Proj#12'!$H45</f>
        <v>0</v>
      </c>
      <c r="L42" s="161"/>
      <c r="M42" s="444">
        <f t="shared" si="20"/>
        <v>0</v>
      </c>
      <c r="N42" s="404">
        <f t="shared" si="7"/>
        <v>0</v>
      </c>
      <c r="O42" s="161">
        <f t="shared" si="7"/>
        <v>0</v>
      </c>
      <c r="P42" s="403">
        <f t="shared" si="21"/>
        <v>0</v>
      </c>
      <c r="Q42" s="168">
        <f>'[2]Proj#12'!$I45</f>
        <v>0</v>
      </c>
      <c r="R42" s="161"/>
      <c r="S42" s="448">
        <f t="shared" si="22"/>
        <v>0</v>
      </c>
      <c r="T42" s="161">
        <f>'[2]Proj#12'!$J45</f>
        <v>0</v>
      </c>
      <c r="U42" s="161"/>
      <c r="V42" s="448">
        <f t="shared" si="23"/>
        <v>0</v>
      </c>
      <c r="W42" s="161">
        <f>'[2]Proj#12'!$K45</f>
        <v>0</v>
      </c>
      <c r="X42" s="161"/>
      <c r="Y42" s="444">
        <f t="shared" si="24"/>
        <v>0</v>
      </c>
      <c r="Z42" s="168">
        <f t="shared" si="8"/>
        <v>0</v>
      </c>
      <c r="AA42" s="161">
        <f t="shared" si="8"/>
        <v>0</v>
      </c>
      <c r="AB42" s="403">
        <f t="shared" si="25"/>
        <v>0</v>
      </c>
      <c r="AC42" s="404">
        <f t="shared" si="9"/>
        <v>0</v>
      </c>
      <c r="AD42" s="161">
        <f t="shared" si="9"/>
        <v>0</v>
      </c>
      <c r="AE42" s="403">
        <f t="shared" si="26"/>
        <v>0</v>
      </c>
      <c r="AF42" s="161">
        <f>'[2]Proj#12'!$L45</f>
        <v>0</v>
      </c>
      <c r="AG42" s="161"/>
      <c r="AH42" s="462">
        <f t="shared" si="27"/>
        <v>0</v>
      </c>
      <c r="AI42" s="161">
        <f>'[2]Proj#12'!$M45</f>
        <v>0</v>
      </c>
      <c r="AJ42" s="161"/>
      <c r="AK42" s="462">
        <f t="shared" si="28"/>
        <v>0</v>
      </c>
      <c r="AL42" s="161">
        <f>'[2]Proj#12'!$N45</f>
        <v>0</v>
      </c>
      <c r="AM42" s="161"/>
      <c r="AN42" s="444">
        <f t="shared" si="29"/>
        <v>0</v>
      </c>
      <c r="AO42" s="404">
        <f t="shared" si="10"/>
        <v>0</v>
      </c>
      <c r="AP42" s="161">
        <f t="shared" si="10"/>
        <v>0</v>
      </c>
      <c r="AQ42" s="403">
        <f t="shared" si="30"/>
        <v>0</v>
      </c>
      <c r="AR42" s="161">
        <f>'[2]Proj#12'!$O45</f>
        <v>0</v>
      </c>
      <c r="AS42" s="161"/>
      <c r="AT42" s="462">
        <f t="shared" si="31"/>
        <v>0</v>
      </c>
      <c r="AU42" s="161">
        <f>'[2]Proj#12'!$P45</f>
        <v>0</v>
      </c>
      <c r="AV42" s="161"/>
      <c r="AW42" s="448">
        <f t="shared" si="32"/>
        <v>0</v>
      </c>
      <c r="AX42" s="161">
        <f>'[2]Proj#12'!$Q45</f>
        <v>0</v>
      </c>
      <c r="AY42" s="161"/>
      <c r="AZ42" s="444">
        <f t="shared" si="33"/>
        <v>0</v>
      </c>
      <c r="BA42" s="496">
        <f t="shared" si="11"/>
        <v>0</v>
      </c>
      <c r="BB42" s="492">
        <f t="shared" si="12"/>
        <v>0</v>
      </c>
      <c r="BC42" s="364">
        <f t="shared" si="34"/>
        <v>0</v>
      </c>
      <c r="BD42" s="371">
        <f t="shared" si="13"/>
        <v>0</v>
      </c>
      <c r="BE42" s="372">
        <f t="shared" si="14"/>
        <v>0</v>
      </c>
      <c r="BF42" s="372">
        <f t="shared" si="35"/>
        <v>0</v>
      </c>
      <c r="BG42" s="371">
        <f t="shared" si="15"/>
        <v>0</v>
      </c>
      <c r="BH42" s="372">
        <f t="shared" si="16"/>
        <v>0</v>
      </c>
      <c r="BI42" s="372">
        <f t="shared" si="36"/>
        <v>0</v>
      </c>
      <c r="BJ42" s="436"/>
      <c r="BK42" s="160">
        <f>VLOOKUP($B42,Test!$A$133:$I$186,8,0)</f>
        <v>0</v>
      </c>
    </row>
    <row r="43" spans="1:63" s="149" customFormat="1" ht="30" customHeight="1">
      <c r="A43" s="40">
        <f t="shared" si="17"/>
        <v>37</v>
      </c>
      <c r="B43" s="197">
        <v>51609</v>
      </c>
      <c r="C43" s="198" t="s">
        <v>32</v>
      </c>
      <c r="D43" s="151" t="s">
        <v>72</v>
      </c>
      <c r="E43" s="168">
        <f>'[2]Proj#12'!$F46</f>
        <v>0</v>
      </c>
      <c r="F43" s="161"/>
      <c r="G43" s="448">
        <f t="shared" si="18"/>
        <v>0</v>
      </c>
      <c r="H43" s="476">
        <f>'[2]Proj#12'!$G46</f>
        <v>0</v>
      </c>
      <c r="I43" s="161"/>
      <c r="J43" s="448">
        <f t="shared" si="19"/>
        <v>0</v>
      </c>
      <c r="K43" s="476">
        <f>'[2]Proj#12'!$H46</f>
        <v>0</v>
      </c>
      <c r="L43" s="161"/>
      <c r="M43" s="444">
        <f t="shared" si="20"/>
        <v>0</v>
      </c>
      <c r="N43" s="404">
        <f t="shared" si="7"/>
        <v>0</v>
      </c>
      <c r="O43" s="161">
        <f t="shared" si="7"/>
        <v>0</v>
      </c>
      <c r="P43" s="403">
        <f t="shared" si="21"/>
        <v>0</v>
      </c>
      <c r="Q43" s="168">
        <f>'[2]Proj#12'!$I46</f>
        <v>0</v>
      </c>
      <c r="R43" s="161"/>
      <c r="S43" s="448">
        <f t="shared" si="22"/>
        <v>0</v>
      </c>
      <c r="T43" s="161">
        <f>'[2]Proj#12'!$J46</f>
        <v>0</v>
      </c>
      <c r="U43" s="161"/>
      <c r="V43" s="448">
        <f t="shared" si="23"/>
        <v>0</v>
      </c>
      <c r="W43" s="161">
        <f>'[2]Proj#12'!$K46</f>
        <v>0</v>
      </c>
      <c r="X43" s="161"/>
      <c r="Y43" s="444">
        <f t="shared" si="24"/>
        <v>0</v>
      </c>
      <c r="Z43" s="168">
        <f t="shared" si="8"/>
        <v>0</v>
      </c>
      <c r="AA43" s="161">
        <f t="shared" si="8"/>
        <v>0</v>
      </c>
      <c r="AB43" s="403">
        <f t="shared" si="25"/>
        <v>0</v>
      </c>
      <c r="AC43" s="404">
        <f t="shared" si="9"/>
        <v>0</v>
      </c>
      <c r="AD43" s="161">
        <f t="shared" si="9"/>
        <v>0</v>
      </c>
      <c r="AE43" s="403">
        <f t="shared" si="26"/>
        <v>0</v>
      </c>
      <c r="AF43" s="161">
        <f>'[2]Proj#12'!$L46</f>
        <v>0</v>
      </c>
      <c r="AG43" s="161"/>
      <c r="AH43" s="462">
        <f t="shared" si="27"/>
        <v>0</v>
      </c>
      <c r="AI43" s="161">
        <f>'[2]Proj#12'!$M46</f>
        <v>0</v>
      </c>
      <c r="AJ43" s="161"/>
      <c r="AK43" s="462">
        <f t="shared" si="28"/>
        <v>0</v>
      </c>
      <c r="AL43" s="161">
        <f>'[2]Proj#12'!$N46</f>
        <v>0</v>
      </c>
      <c r="AM43" s="161"/>
      <c r="AN43" s="444">
        <f t="shared" si="29"/>
        <v>0</v>
      </c>
      <c r="AO43" s="404">
        <f t="shared" si="10"/>
        <v>0</v>
      </c>
      <c r="AP43" s="161">
        <f t="shared" si="10"/>
        <v>0</v>
      </c>
      <c r="AQ43" s="403">
        <f t="shared" si="30"/>
        <v>0</v>
      </c>
      <c r="AR43" s="161">
        <f>'[2]Proj#12'!$O46</f>
        <v>0</v>
      </c>
      <c r="AS43" s="161"/>
      <c r="AT43" s="462">
        <f t="shared" si="31"/>
        <v>0</v>
      </c>
      <c r="AU43" s="161">
        <f>'[2]Proj#12'!$P46</f>
        <v>0</v>
      </c>
      <c r="AV43" s="161"/>
      <c r="AW43" s="448">
        <f t="shared" si="32"/>
        <v>0</v>
      </c>
      <c r="AX43" s="161">
        <f>'[2]Proj#12'!$Q46</f>
        <v>0</v>
      </c>
      <c r="AY43" s="161"/>
      <c r="AZ43" s="444">
        <f t="shared" si="33"/>
        <v>0</v>
      </c>
      <c r="BA43" s="496">
        <f t="shared" si="11"/>
        <v>0</v>
      </c>
      <c r="BB43" s="492">
        <f t="shared" si="12"/>
        <v>0</v>
      </c>
      <c r="BC43" s="364">
        <f t="shared" si="34"/>
        <v>0</v>
      </c>
      <c r="BD43" s="371">
        <f t="shared" si="13"/>
        <v>0</v>
      </c>
      <c r="BE43" s="372">
        <f t="shared" si="14"/>
        <v>0</v>
      </c>
      <c r="BF43" s="372">
        <f t="shared" si="35"/>
        <v>0</v>
      </c>
      <c r="BG43" s="371">
        <f t="shared" si="15"/>
        <v>0</v>
      </c>
      <c r="BH43" s="372">
        <f t="shared" si="16"/>
        <v>0</v>
      </c>
      <c r="BI43" s="372">
        <f t="shared" si="36"/>
        <v>0</v>
      </c>
      <c r="BJ43" s="436"/>
      <c r="BK43" s="160">
        <f>VLOOKUP($B43,Test!$A$133:$I$186,8,0)</f>
        <v>0</v>
      </c>
    </row>
    <row r="44" spans="1:63" s="149" customFormat="1" ht="30" customHeight="1">
      <c r="A44" s="40">
        <f t="shared" si="17"/>
        <v>38</v>
      </c>
      <c r="B44" s="197">
        <v>51610</v>
      </c>
      <c r="C44" s="198" t="s">
        <v>33</v>
      </c>
      <c r="D44" s="151" t="s">
        <v>73</v>
      </c>
      <c r="E44" s="168">
        <f>'[2]Proj#12'!$F47</f>
        <v>0</v>
      </c>
      <c r="F44" s="161"/>
      <c r="G44" s="448">
        <f t="shared" si="18"/>
        <v>0</v>
      </c>
      <c r="H44" s="476">
        <f>'[2]Proj#12'!$G47</f>
        <v>0</v>
      </c>
      <c r="I44" s="161"/>
      <c r="J44" s="448">
        <f t="shared" si="19"/>
        <v>0</v>
      </c>
      <c r="K44" s="476">
        <f>'[2]Proj#12'!$H47</f>
        <v>0</v>
      </c>
      <c r="L44" s="161"/>
      <c r="M44" s="444">
        <f t="shared" si="20"/>
        <v>0</v>
      </c>
      <c r="N44" s="404">
        <f t="shared" si="7"/>
        <v>0</v>
      </c>
      <c r="O44" s="161">
        <f t="shared" si="7"/>
        <v>0</v>
      </c>
      <c r="P44" s="403">
        <f t="shared" si="21"/>
        <v>0</v>
      </c>
      <c r="Q44" s="168">
        <f>'[2]Proj#12'!$I47</f>
        <v>0</v>
      </c>
      <c r="R44" s="161"/>
      <c r="S44" s="448">
        <f t="shared" si="22"/>
        <v>0</v>
      </c>
      <c r="T44" s="161">
        <f>'[2]Proj#12'!$J47</f>
        <v>0</v>
      </c>
      <c r="U44" s="161"/>
      <c r="V44" s="448">
        <f t="shared" si="23"/>
        <v>0</v>
      </c>
      <c r="W44" s="161">
        <f>'[2]Proj#12'!$K47</f>
        <v>0</v>
      </c>
      <c r="X44" s="161"/>
      <c r="Y44" s="444">
        <f t="shared" si="24"/>
        <v>0</v>
      </c>
      <c r="Z44" s="168">
        <f t="shared" si="8"/>
        <v>0</v>
      </c>
      <c r="AA44" s="161">
        <f t="shared" si="8"/>
        <v>0</v>
      </c>
      <c r="AB44" s="403">
        <f t="shared" si="25"/>
        <v>0</v>
      </c>
      <c r="AC44" s="404">
        <f t="shared" si="9"/>
        <v>0</v>
      </c>
      <c r="AD44" s="161">
        <f t="shared" si="9"/>
        <v>0</v>
      </c>
      <c r="AE44" s="403">
        <f t="shared" si="26"/>
        <v>0</v>
      </c>
      <c r="AF44" s="161">
        <f>'[2]Proj#12'!$L47</f>
        <v>0</v>
      </c>
      <c r="AG44" s="161"/>
      <c r="AH44" s="462">
        <f t="shared" si="27"/>
        <v>0</v>
      </c>
      <c r="AI44" s="161">
        <f>'[2]Proj#12'!$M47</f>
        <v>0</v>
      </c>
      <c r="AJ44" s="161"/>
      <c r="AK44" s="462">
        <f t="shared" si="28"/>
        <v>0</v>
      </c>
      <c r="AL44" s="161">
        <f>'[2]Proj#12'!$N47</f>
        <v>0</v>
      </c>
      <c r="AM44" s="161"/>
      <c r="AN44" s="444">
        <f t="shared" si="29"/>
        <v>0</v>
      </c>
      <c r="AO44" s="404">
        <f t="shared" si="10"/>
        <v>0</v>
      </c>
      <c r="AP44" s="161">
        <f t="shared" si="10"/>
        <v>0</v>
      </c>
      <c r="AQ44" s="403">
        <f t="shared" si="30"/>
        <v>0</v>
      </c>
      <c r="AR44" s="161">
        <f>'[2]Proj#12'!$O47</f>
        <v>0</v>
      </c>
      <c r="AS44" s="161"/>
      <c r="AT44" s="462">
        <f t="shared" si="31"/>
        <v>0</v>
      </c>
      <c r="AU44" s="161">
        <f>'[2]Proj#12'!$P47</f>
        <v>0</v>
      </c>
      <c r="AV44" s="161"/>
      <c r="AW44" s="448">
        <f t="shared" si="32"/>
        <v>0</v>
      </c>
      <c r="AX44" s="161">
        <f>'[2]Proj#12'!$Q47</f>
        <v>0</v>
      </c>
      <c r="AY44" s="161"/>
      <c r="AZ44" s="444">
        <f t="shared" si="33"/>
        <v>0</v>
      </c>
      <c r="BA44" s="496">
        <f t="shared" si="11"/>
        <v>0</v>
      </c>
      <c r="BB44" s="492">
        <f t="shared" si="12"/>
        <v>0</v>
      </c>
      <c r="BC44" s="364">
        <f t="shared" si="34"/>
        <v>0</v>
      </c>
      <c r="BD44" s="371">
        <f t="shared" si="13"/>
        <v>0</v>
      </c>
      <c r="BE44" s="372">
        <f t="shared" si="14"/>
        <v>0</v>
      </c>
      <c r="BF44" s="372">
        <f t="shared" si="35"/>
        <v>0</v>
      </c>
      <c r="BG44" s="371">
        <f t="shared" si="15"/>
        <v>0</v>
      </c>
      <c r="BH44" s="372">
        <f t="shared" si="16"/>
        <v>0</v>
      </c>
      <c r="BI44" s="372">
        <f t="shared" si="36"/>
        <v>0</v>
      </c>
      <c r="BJ44" s="436"/>
      <c r="BK44" s="160">
        <f>VLOOKUP($B44,Test!$A$133:$I$186,8,0)</f>
        <v>0</v>
      </c>
    </row>
    <row r="45" spans="1:63" s="149" customFormat="1" ht="30" customHeight="1">
      <c r="A45" s="40">
        <f t="shared" si="17"/>
        <v>39</v>
      </c>
      <c r="B45" s="197">
        <v>51611</v>
      </c>
      <c r="C45" s="198" t="s">
        <v>34</v>
      </c>
      <c r="D45" s="151" t="s">
        <v>74</v>
      </c>
      <c r="E45" s="168">
        <f>'[2]Proj#12'!$F48</f>
        <v>36351.681700000001</v>
      </c>
      <c r="F45" s="161">
        <v>80228.509999999995</v>
      </c>
      <c r="G45" s="448">
        <f t="shared" si="18"/>
        <v>-43876.828299999994</v>
      </c>
      <c r="H45" s="476">
        <f>'[2]Proj#12'!$G48</f>
        <v>87639.357699999993</v>
      </c>
      <c r="I45" s="161">
        <v>59298.02</v>
      </c>
      <c r="J45" s="448">
        <f t="shared" si="19"/>
        <v>28341.337699999996</v>
      </c>
      <c r="K45" s="476">
        <f>'[2]Proj#12'!$H48</f>
        <v>39612.327700000002</v>
      </c>
      <c r="L45" s="161">
        <v>82210.69</v>
      </c>
      <c r="M45" s="444">
        <f t="shared" si="20"/>
        <v>-42598.362300000001</v>
      </c>
      <c r="N45" s="404">
        <f t="shared" si="7"/>
        <v>163603.3671</v>
      </c>
      <c r="O45" s="161">
        <f t="shared" si="7"/>
        <v>221737.22</v>
      </c>
      <c r="P45" s="403">
        <f t="shared" si="21"/>
        <v>-58133.852899999998</v>
      </c>
      <c r="Q45" s="168">
        <f>'[2]Proj#12'!$I48</f>
        <v>57517.452899999997</v>
      </c>
      <c r="R45" s="161">
        <v>40344.6</v>
      </c>
      <c r="S45" s="448">
        <f t="shared" si="22"/>
        <v>17172.852899999998</v>
      </c>
      <c r="T45" s="161">
        <f>'[2]Proj#12'!$J48</f>
        <v>66394.872599999988</v>
      </c>
      <c r="U45" s="161"/>
      <c r="V45" s="448">
        <f t="shared" si="23"/>
        <v>66394.872599999988</v>
      </c>
      <c r="W45" s="161">
        <f>'[2]Proj#12'!$K48</f>
        <v>51842.415500000003</v>
      </c>
      <c r="X45" s="161"/>
      <c r="Y45" s="444">
        <f t="shared" si="24"/>
        <v>51842.415500000003</v>
      </c>
      <c r="Z45" s="168">
        <f t="shared" si="8"/>
        <v>175754.74099999998</v>
      </c>
      <c r="AA45" s="161">
        <f t="shared" si="8"/>
        <v>40344.6</v>
      </c>
      <c r="AB45" s="403">
        <f t="shared" si="25"/>
        <v>135410.14099999997</v>
      </c>
      <c r="AC45" s="404">
        <f t="shared" si="9"/>
        <v>339358.10810000001</v>
      </c>
      <c r="AD45" s="161">
        <f t="shared" si="9"/>
        <v>262081.82</v>
      </c>
      <c r="AE45" s="403">
        <f t="shared" si="26"/>
        <v>77276.288100000005</v>
      </c>
      <c r="AF45" s="161">
        <f>'[2]Proj#12'!$L48</f>
        <v>36651.385399999999</v>
      </c>
      <c r="AG45" s="161"/>
      <c r="AH45" s="462">
        <f t="shared" si="27"/>
        <v>36651.385399999999</v>
      </c>
      <c r="AI45" s="161">
        <f>'[2]Proj#12'!$M48</f>
        <v>79827.638799999986</v>
      </c>
      <c r="AJ45" s="161"/>
      <c r="AK45" s="462">
        <f t="shared" si="28"/>
        <v>79827.638799999986</v>
      </c>
      <c r="AL45" s="161">
        <f>'[2]Proj#12'!$N48</f>
        <v>35731.620299999995</v>
      </c>
      <c r="AM45" s="161"/>
      <c r="AN45" s="444">
        <f t="shared" si="29"/>
        <v>35731.620299999995</v>
      </c>
      <c r="AO45" s="404">
        <f t="shared" si="10"/>
        <v>152210.64449999999</v>
      </c>
      <c r="AP45" s="161">
        <f t="shared" si="10"/>
        <v>0</v>
      </c>
      <c r="AQ45" s="403">
        <f t="shared" si="30"/>
        <v>152210.64449999999</v>
      </c>
      <c r="AR45" s="161">
        <f>'[2]Proj#12'!$O48</f>
        <v>52293.072200000002</v>
      </c>
      <c r="AS45" s="161"/>
      <c r="AT45" s="462">
        <f t="shared" si="31"/>
        <v>52293.072200000002</v>
      </c>
      <c r="AU45" s="161">
        <f>'[2]Proj#12'!$P48</f>
        <v>63625.560200000007</v>
      </c>
      <c r="AV45" s="161"/>
      <c r="AW45" s="448">
        <f t="shared" si="32"/>
        <v>63625.560200000007</v>
      </c>
      <c r="AX45" s="161">
        <f>'[2]Proj#12'!$Q48</f>
        <v>47556.714200000002</v>
      </c>
      <c r="AY45" s="161"/>
      <c r="AZ45" s="444">
        <f t="shared" si="33"/>
        <v>47556.714200000002</v>
      </c>
      <c r="BA45" s="496">
        <f t="shared" si="11"/>
        <v>163475.34659999999</v>
      </c>
      <c r="BB45" s="492">
        <f t="shared" si="12"/>
        <v>0</v>
      </c>
      <c r="BC45" s="364">
        <f t="shared" si="34"/>
        <v>163475.34659999999</v>
      </c>
      <c r="BD45" s="371">
        <f t="shared" si="13"/>
        <v>315685.99109999998</v>
      </c>
      <c r="BE45" s="372">
        <f t="shared" si="14"/>
        <v>0</v>
      </c>
      <c r="BF45" s="372">
        <f t="shared" si="35"/>
        <v>315685.99109999998</v>
      </c>
      <c r="BG45" s="371">
        <f t="shared" si="15"/>
        <v>655044.09920000006</v>
      </c>
      <c r="BH45" s="372">
        <f t="shared" si="16"/>
        <v>262081.82</v>
      </c>
      <c r="BI45" s="372">
        <f t="shared" si="36"/>
        <v>392962.27920000005</v>
      </c>
      <c r="BJ45" s="436"/>
      <c r="BK45" s="160">
        <f>VLOOKUP($B45,Test!$A$133:$I$186,8,0)</f>
        <v>87165.99</v>
      </c>
    </row>
    <row r="46" spans="1:63" s="149" customFormat="1" ht="30" customHeight="1">
      <c r="A46" s="40">
        <f t="shared" si="17"/>
        <v>40</v>
      </c>
      <c r="B46" s="197">
        <v>51612</v>
      </c>
      <c r="C46" s="198" t="s">
        <v>35</v>
      </c>
      <c r="D46" s="151" t="s">
        <v>86</v>
      </c>
      <c r="E46" s="168">
        <f>'[2]Proj#12'!$F49</f>
        <v>0</v>
      </c>
      <c r="F46" s="161"/>
      <c r="G46" s="448">
        <f t="shared" si="18"/>
        <v>0</v>
      </c>
      <c r="H46" s="476">
        <f>'[2]Proj#12'!$G49</f>
        <v>0</v>
      </c>
      <c r="I46" s="161"/>
      <c r="J46" s="448">
        <f t="shared" si="19"/>
        <v>0</v>
      </c>
      <c r="K46" s="476">
        <f>'[2]Proj#12'!$H49</f>
        <v>0</v>
      </c>
      <c r="L46" s="161"/>
      <c r="M46" s="444">
        <f t="shared" si="20"/>
        <v>0</v>
      </c>
      <c r="N46" s="404">
        <f t="shared" si="7"/>
        <v>0</v>
      </c>
      <c r="O46" s="161">
        <f t="shared" si="7"/>
        <v>0</v>
      </c>
      <c r="P46" s="403">
        <f t="shared" si="21"/>
        <v>0</v>
      </c>
      <c r="Q46" s="168">
        <f>'[2]Proj#12'!$I49</f>
        <v>0</v>
      </c>
      <c r="R46" s="161"/>
      <c r="S46" s="448">
        <f t="shared" si="22"/>
        <v>0</v>
      </c>
      <c r="T46" s="161">
        <f>'[2]Proj#12'!$J49</f>
        <v>0</v>
      </c>
      <c r="U46" s="161"/>
      <c r="V46" s="448">
        <f t="shared" si="23"/>
        <v>0</v>
      </c>
      <c r="W46" s="161">
        <f>'[2]Proj#12'!$K49</f>
        <v>0</v>
      </c>
      <c r="X46" s="161"/>
      <c r="Y46" s="444">
        <f t="shared" si="24"/>
        <v>0</v>
      </c>
      <c r="Z46" s="168">
        <f t="shared" si="8"/>
        <v>0</v>
      </c>
      <c r="AA46" s="161">
        <f t="shared" si="8"/>
        <v>0</v>
      </c>
      <c r="AB46" s="403">
        <f t="shared" si="25"/>
        <v>0</v>
      </c>
      <c r="AC46" s="404">
        <f t="shared" si="9"/>
        <v>0</v>
      </c>
      <c r="AD46" s="161">
        <f t="shared" si="9"/>
        <v>0</v>
      </c>
      <c r="AE46" s="403">
        <f t="shared" si="26"/>
        <v>0</v>
      </c>
      <c r="AF46" s="161">
        <f>'[2]Proj#12'!$L49</f>
        <v>0</v>
      </c>
      <c r="AG46" s="161"/>
      <c r="AH46" s="462">
        <f t="shared" si="27"/>
        <v>0</v>
      </c>
      <c r="AI46" s="161">
        <f>'[2]Proj#12'!$M49</f>
        <v>0</v>
      </c>
      <c r="AJ46" s="161"/>
      <c r="AK46" s="462">
        <f t="shared" si="28"/>
        <v>0</v>
      </c>
      <c r="AL46" s="161">
        <f>'[2]Proj#12'!$N49</f>
        <v>0</v>
      </c>
      <c r="AM46" s="161"/>
      <c r="AN46" s="444">
        <f t="shared" si="29"/>
        <v>0</v>
      </c>
      <c r="AO46" s="404">
        <f t="shared" si="10"/>
        <v>0</v>
      </c>
      <c r="AP46" s="161">
        <f t="shared" si="10"/>
        <v>0</v>
      </c>
      <c r="AQ46" s="403">
        <f t="shared" si="30"/>
        <v>0</v>
      </c>
      <c r="AR46" s="161">
        <f>'[2]Proj#12'!$O49</f>
        <v>0</v>
      </c>
      <c r="AS46" s="161"/>
      <c r="AT46" s="462">
        <f t="shared" si="31"/>
        <v>0</v>
      </c>
      <c r="AU46" s="161">
        <f>'[2]Proj#12'!$P49</f>
        <v>0</v>
      </c>
      <c r="AV46" s="161"/>
      <c r="AW46" s="448">
        <f t="shared" si="32"/>
        <v>0</v>
      </c>
      <c r="AX46" s="161">
        <f>'[2]Proj#12'!$Q49</f>
        <v>0</v>
      </c>
      <c r="AY46" s="161"/>
      <c r="AZ46" s="444">
        <f t="shared" si="33"/>
        <v>0</v>
      </c>
      <c r="BA46" s="496">
        <f t="shared" si="11"/>
        <v>0</v>
      </c>
      <c r="BB46" s="492">
        <f t="shared" si="12"/>
        <v>0</v>
      </c>
      <c r="BC46" s="364">
        <f t="shared" si="34"/>
        <v>0</v>
      </c>
      <c r="BD46" s="371">
        <f t="shared" si="13"/>
        <v>0</v>
      </c>
      <c r="BE46" s="372">
        <f t="shared" si="14"/>
        <v>0</v>
      </c>
      <c r="BF46" s="372">
        <f t="shared" si="35"/>
        <v>0</v>
      </c>
      <c r="BG46" s="371">
        <f t="shared" si="15"/>
        <v>0</v>
      </c>
      <c r="BH46" s="372">
        <f t="shared" si="16"/>
        <v>0</v>
      </c>
      <c r="BI46" s="372">
        <f t="shared" si="36"/>
        <v>0</v>
      </c>
      <c r="BJ46" s="436"/>
      <c r="BK46" s="160">
        <f>VLOOKUP($B46,Test!$A$133:$I$186,8,0)</f>
        <v>0</v>
      </c>
    </row>
    <row r="47" spans="1:63" s="149" customFormat="1" ht="30" customHeight="1">
      <c r="A47" s="40">
        <f t="shared" si="17"/>
        <v>41</v>
      </c>
      <c r="B47" s="197">
        <v>51613</v>
      </c>
      <c r="C47" s="198" t="s">
        <v>36</v>
      </c>
      <c r="D47" s="151" t="s">
        <v>75</v>
      </c>
      <c r="E47" s="168">
        <f>'[2]Proj#12'!$F50</f>
        <v>0</v>
      </c>
      <c r="F47" s="161"/>
      <c r="G47" s="448">
        <f t="shared" si="18"/>
        <v>0</v>
      </c>
      <c r="H47" s="476">
        <f>'[2]Proj#12'!$G50</f>
        <v>0</v>
      </c>
      <c r="I47" s="161"/>
      <c r="J47" s="448">
        <f t="shared" si="19"/>
        <v>0</v>
      </c>
      <c r="K47" s="476">
        <f>'[2]Proj#12'!$H50</f>
        <v>0</v>
      </c>
      <c r="L47" s="161"/>
      <c r="M47" s="444">
        <f t="shared" si="20"/>
        <v>0</v>
      </c>
      <c r="N47" s="404">
        <f t="shared" si="7"/>
        <v>0</v>
      </c>
      <c r="O47" s="161">
        <f t="shared" si="7"/>
        <v>0</v>
      </c>
      <c r="P47" s="403">
        <f t="shared" si="21"/>
        <v>0</v>
      </c>
      <c r="Q47" s="168">
        <f>'[2]Proj#12'!$I50</f>
        <v>0</v>
      </c>
      <c r="R47" s="161"/>
      <c r="S47" s="448">
        <f t="shared" si="22"/>
        <v>0</v>
      </c>
      <c r="T47" s="161">
        <f>'[2]Proj#12'!$J50</f>
        <v>0</v>
      </c>
      <c r="U47" s="161"/>
      <c r="V47" s="448">
        <f t="shared" si="23"/>
        <v>0</v>
      </c>
      <c r="W47" s="161">
        <f>'[2]Proj#12'!$K50</f>
        <v>0</v>
      </c>
      <c r="X47" s="161"/>
      <c r="Y47" s="444">
        <f t="shared" si="24"/>
        <v>0</v>
      </c>
      <c r="Z47" s="168">
        <f t="shared" si="8"/>
        <v>0</v>
      </c>
      <c r="AA47" s="161">
        <f t="shared" si="8"/>
        <v>0</v>
      </c>
      <c r="AB47" s="403">
        <f t="shared" si="25"/>
        <v>0</v>
      </c>
      <c r="AC47" s="404">
        <f t="shared" si="9"/>
        <v>0</v>
      </c>
      <c r="AD47" s="161">
        <f t="shared" si="9"/>
        <v>0</v>
      </c>
      <c r="AE47" s="403">
        <f t="shared" si="26"/>
        <v>0</v>
      </c>
      <c r="AF47" s="161">
        <f>'[2]Proj#12'!$L50</f>
        <v>0</v>
      </c>
      <c r="AG47" s="161"/>
      <c r="AH47" s="462">
        <f t="shared" si="27"/>
        <v>0</v>
      </c>
      <c r="AI47" s="161">
        <f>'[2]Proj#12'!$M50</f>
        <v>0</v>
      </c>
      <c r="AJ47" s="161"/>
      <c r="AK47" s="462">
        <f t="shared" si="28"/>
        <v>0</v>
      </c>
      <c r="AL47" s="161">
        <f>'[2]Proj#12'!$N50</f>
        <v>0</v>
      </c>
      <c r="AM47" s="161"/>
      <c r="AN47" s="444">
        <f t="shared" si="29"/>
        <v>0</v>
      </c>
      <c r="AO47" s="404">
        <f t="shared" si="10"/>
        <v>0</v>
      </c>
      <c r="AP47" s="161">
        <f t="shared" si="10"/>
        <v>0</v>
      </c>
      <c r="AQ47" s="403">
        <f t="shared" si="30"/>
        <v>0</v>
      </c>
      <c r="AR47" s="161">
        <f>'[2]Proj#12'!$O50</f>
        <v>0</v>
      </c>
      <c r="AS47" s="161"/>
      <c r="AT47" s="462">
        <f t="shared" si="31"/>
        <v>0</v>
      </c>
      <c r="AU47" s="161">
        <f>'[2]Proj#12'!$P50</f>
        <v>0</v>
      </c>
      <c r="AV47" s="161"/>
      <c r="AW47" s="448">
        <f t="shared" si="32"/>
        <v>0</v>
      </c>
      <c r="AX47" s="161">
        <f>'[2]Proj#12'!$Q50</f>
        <v>0</v>
      </c>
      <c r="AY47" s="161"/>
      <c r="AZ47" s="444">
        <f t="shared" si="33"/>
        <v>0</v>
      </c>
      <c r="BA47" s="496">
        <f t="shared" si="11"/>
        <v>0</v>
      </c>
      <c r="BB47" s="492">
        <f t="shared" si="12"/>
        <v>0</v>
      </c>
      <c r="BC47" s="364">
        <f t="shared" si="34"/>
        <v>0</v>
      </c>
      <c r="BD47" s="371">
        <f t="shared" si="13"/>
        <v>0</v>
      </c>
      <c r="BE47" s="372">
        <f t="shared" si="14"/>
        <v>0</v>
      </c>
      <c r="BF47" s="372">
        <f t="shared" si="35"/>
        <v>0</v>
      </c>
      <c r="BG47" s="371">
        <f t="shared" si="15"/>
        <v>0</v>
      </c>
      <c r="BH47" s="372">
        <f t="shared" si="16"/>
        <v>0</v>
      </c>
      <c r="BI47" s="372">
        <f t="shared" si="36"/>
        <v>0</v>
      </c>
      <c r="BJ47" s="436"/>
      <c r="BK47" s="160">
        <f>VLOOKUP($B47,Test!$A$133:$I$186,8,0)</f>
        <v>0</v>
      </c>
    </row>
    <row r="48" spans="1:63" s="149" customFormat="1" ht="30" customHeight="1">
      <c r="A48" s="40">
        <f t="shared" si="17"/>
        <v>42</v>
      </c>
      <c r="B48" s="197">
        <v>51614</v>
      </c>
      <c r="C48" s="198" t="s">
        <v>81</v>
      </c>
      <c r="D48" s="151" t="s">
        <v>76</v>
      </c>
      <c r="E48" s="168">
        <f>'[2]Proj#12'!$F51</f>
        <v>0</v>
      </c>
      <c r="F48" s="161"/>
      <c r="G48" s="448">
        <f t="shared" si="18"/>
        <v>0</v>
      </c>
      <c r="H48" s="476">
        <f>'[2]Proj#12'!$G51</f>
        <v>0</v>
      </c>
      <c r="I48" s="161"/>
      <c r="J48" s="448">
        <f t="shared" si="19"/>
        <v>0</v>
      </c>
      <c r="K48" s="476">
        <f>'[2]Proj#12'!$H51</f>
        <v>0</v>
      </c>
      <c r="L48" s="161"/>
      <c r="M48" s="444">
        <f t="shared" si="20"/>
        <v>0</v>
      </c>
      <c r="N48" s="404">
        <f t="shared" si="7"/>
        <v>0</v>
      </c>
      <c r="O48" s="161">
        <f t="shared" si="7"/>
        <v>0</v>
      </c>
      <c r="P48" s="403">
        <f t="shared" si="21"/>
        <v>0</v>
      </c>
      <c r="Q48" s="168">
        <f>'[2]Proj#12'!$I51</f>
        <v>0</v>
      </c>
      <c r="R48" s="161"/>
      <c r="S48" s="448">
        <f t="shared" si="22"/>
        <v>0</v>
      </c>
      <c r="T48" s="161">
        <f>'[2]Proj#12'!$J51</f>
        <v>0</v>
      </c>
      <c r="U48" s="161"/>
      <c r="V48" s="448">
        <f t="shared" si="23"/>
        <v>0</v>
      </c>
      <c r="W48" s="161">
        <f>'[2]Proj#12'!$K51</f>
        <v>0</v>
      </c>
      <c r="X48" s="161"/>
      <c r="Y48" s="444">
        <f t="shared" si="24"/>
        <v>0</v>
      </c>
      <c r="Z48" s="168">
        <f t="shared" si="8"/>
        <v>0</v>
      </c>
      <c r="AA48" s="161">
        <f t="shared" si="8"/>
        <v>0</v>
      </c>
      <c r="AB48" s="403">
        <f t="shared" si="25"/>
        <v>0</v>
      </c>
      <c r="AC48" s="404">
        <f t="shared" si="9"/>
        <v>0</v>
      </c>
      <c r="AD48" s="161">
        <f t="shared" si="9"/>
        <v>0</v>
      </c>
      <c r="AE48" s="403">
        <f t="shared" si="26"/>
        <v>0</v>
      </c>
      <c r="AF48" s="161">
        <f>'[2]Proj#12'!$L51</f>
        <v>0</v>
      </c>
      <c r="AG48" s="161"/>
      <c r="AH48" s="462">
        <f t="shared" si="27"/>
        <v>0</v>
      </c>
      <c r="AI48" s="161">
        <f>'[2]Proj#12'!$M51</f>
        <v>0</v>
      </c>
      <c r="AJ48" s="161"/>
      <c r="AK48" s="462">
        <f t="shared" si="28"/>
        <v>0</v>
      </c>
      <c r="AL48" s="161">
        <f>'[2]Proj#12'!$N51</f>
        <v>0</v>
      </c>
      <c r="AM48" s="161"/>
      <c r="AN48" s="444">
        <f t="shared" si="29"/>
        <v>0</v>
      </c>
      <c r="AO48" s="404">
        <f t="shared" si="10"/>
        <v>0</v>
      </c>
      <c r="AP48" s="161">
        <f t="shared" si="10"/>
        <v>0</v>
      </c>
      <c r="AQ48" s="403">
        <f t="shared" si="30"/>
        <v>0</v>
      </c>
      <c r="AR48" s="161">
        <f>'[2]Proj#12'!$O51</f>
        <v>0</v>
      </c>
      <c r="AS48" s="161"/>
      <c r="AT48" s="462">
        <f t="shared" si="31"/>
        <v>0</v>
      </c>
      <c r="AU48" s="161">
        <f>'[2]Proj#12'!$P51</f>
        <v>0</v>
      </c>
      <c r="AV48" s="161"/>
      <c r="AW48" s="448">
        <f t="shared" si="32"/>
        <v>0</v>
      </c>
      <c r="AX48" s="161">
        <f>'[2]Proj#12'!$Q51</f>
        <v>0</v>
      </c>
      <c r="AY48" s="161"/>
      <c r="AZ48" s="444">
        <f t="shared" si="33"/>
        <v>0</v>
      </c>
      <c r="BA48" s="496">
        <f t="shared" si="11"/>
        <v>0</v>
      </c>
      <c r="BB48" s="492">
        <f t="shared" si="12"/>
        <v>0</v>
      </c>
      <c r="BC48" s="364">
        <f t="shared" si="34"/>
        <v>0</v>
      </c>
      <c r="BD48" s="371">
        <f t="shared" si="13"/>
        <v>0</v>
      </c>
      <c r="BE48" s="372">
        <f t="shared" si="14"/>
        <v>0</v>
      </c>
      <c r="BF48" s="372">
        <f t="shared" si="35"/>
        <v>0</v>
      </c>
      <c r="BG48" s="371">
        <f t="shared" si="15"/>
        <v>0</v>
      </c>
      <c r="BH48" s="372">
        <f t="shared" si="16"/>
        <v>0</v>
      </c>
      <c r="BI48" s="372">
        <f t="shared" si="36"/>
        <v>0</v>
      </c>
      <c r="BJ48" s="436"/>
      <c r="BK48" s="160">
        <f>VLOOKUP($B48,Test!$A$133:$I$186,8,0)</f>
        <v>0</v>
      </c>
    </row>
    <row r="49" spans="1:63" s="149" customFormat="1" ht="30" customHeight="1">
      <c r="A49" s="40">
        <f t="shared" si="17"/>
        <v>43</v>
      </c>
      <c r="B49" s="197">
        <v>51615</v>
      </c>
      <c r="C49" s="198" t="s">
        <v>82</v>
      </c>
      <c r="D49" s="151" t="s">
        <v>87</v>
      </c>
      <c r="E49" s="168">
        <f>'[2]Proj#12'!$F52</f>
        <v>201207.38</v>
      </c>
      <c r="F49" s="161">
        <v>69791.740000000005</v>
      </c>
      <c r="G49" s="448">
        <f t="shared" si="18"/>
        <v>131415.64000000001</v>
      </c>
      <c r="H49" s="476">
        <f>'[2]Proj#12'!$G52</f>
        <v>209149.375</v>
      </c>
      <c r="I49" s="161">
        <v>119126.98</v>
      </c>
      <c r="J49" s="448">
        <f t="shared" si="19"/>
        <v>90022.395000000004</v>
      </c>
      <c r="K49" s="476">
        <f>'[2]Proj#12'!$H52</f>
        <v>291826.17299999995</v>
      </c>
      <c r="L49" s="161">
        <v>301044.47999999998</v>
      </c>
      <c r="M49" s="444">
        <f t="shared" si="20"/>
        <v>-9218.3070000000298</v>
      </c>
      <c r="N49" s="404">
        <f t="shared" si="7"/>
        <v>702182.92799999996</v>
      </c>
      <c r="O49" s="161">
        <f t="shared" si="7"/>
        <v>489963.19999999995</v>
      </c>
      <c r="P49" s="403">
        <f t="shared" si="21"/>
        <v>212219.728</v>
      </c>
      <c r="Q49" s="168">
        <f>'[2]Proj#12'!$I52</f>
        <v>216240.215</v>
      </c>
      <c r="R49" s="161">
        <v>293639.92</v>
      </c>
      <c r="S49" s="448">
        <f t="shared" si="22"/>
        <v>-77399.704999999987</v>
      </c>
      <c r="T49" s="161">
        <f>'[2]Proj#12'!$J52</f>
        <v>666699.1</v>
      </c>
      <c r="U49" s="161"/>
      <c r="V49" s="448">
        <f t="shared" si="23"/>
        <v>666699.1</v>
      </c>
      <c r="W49" s="161">
        <f>'[2]Proj#12'!$K52</f>
        <v>208845.6</v>
      </c>
      <c r="X49" s="161"/>
      <c r="Y49" s="444">
        <f t="shared" si="24"/>
        <v>208845.6</v>
      </c>
      <c r="Z49" s="168">
        <f t="shared" si="8"/>
        <v>1091784.915</v>
      </c>
      <c r="AA49" s="161">
        <f t="shared" si="8"/>
        <v>293639.92</v>
      </c>
      <c r="AB49" s="403">
        <f t="shared" si="25"/>
        <v>798144.99500000011</v>
      </c>
      <c r="AC49" s="404">
        <f t="shared" si="9"/>
        <v>1793967.8429999999</v>
      </c>
      <c r="AD49" s="161">
        <f t="shared" si="9"/>
        <v>783603.11999999988</v>
      </c>
      <c r="AE49" s="403">
        <f t="shared" si="26"/>
        <v>1010364.723</v>
      </c>
      <c r="AF49" s="161">
        <f>'[2]Proj#12'!$L52</f>
        <v>108396.614</v>
      </c>
      <c r="AG49" s="161"/>
      <c r="AH49" s="462">
        <f t="shared" si="27"/>
        <v>108396.614</v>
      </c>
      <c r="AI49" s="161">
        <f>'[2]Proj#12'!$M52</f>
        <v>42153.509999999995</v>
      </c>
      <c r="AJ49" s="161"/>
      <c r="AK49" s="462">
        <f t="shared" si="28"/>
        <v>42153.509999999995</v>
      </c>
      <c r="AL49" s="161">
        <f>'[2]Proj#12'!$N52</f>
        <v>154562.32499999998</v>
      </c>
      <c r="AM49" s="161"/>
      <c r="AN49" s="444">
        <f t="shared" si="29"/>
        <v>154562.32499999998</v>
      </c>
      <c r="AO49" s="404">
        <f t="shared" si="10"/>
        <v>305112.44900000002</v>
      </c>
      <c r="AP49" s="161">
        <f t="shared" si="10"/>
        <v>0</v>
      </c>
      <c r="AQ49" s="403">
        <f t="shared" si="30"/>
        <v>305112.44900000002</v>
      </c>
      <c r="AR49" s="161">
        <f>'[2]Proj#12'!$O52</f>
        <v>241644.01000000004</v>
      </c>
      <c r="AS49" s="161"/>
      <c r="AT49" s="462">
        <f t="shared" si="31"/>
        <v>241644.01000000004</v>
      </c>
      <c r="AU49" s="161">
        <f>'[2]Proj#12'!$P52</f>
        <v>248199.40120000002</v>
      </c>
      <c r="AV49" s="161"/>
      <c r="AW49" s="448">
        <f t="shared" si="32"/>
        <v>248199.40120000002</v>
      </c>
      <c r="AX49" s="161">
        <f>'[2]Proj#12'!$Q52</f>
        <v>52700.670000000006</v>
      </c>
      <c r="AY49" s="161"/>
      <c r="AZ49" s="444">
        <f t="shared" si="33"/>
        <v>52700.670000000006</v>
      </c>
      <c r="BA49" s="496">
        <f t="shared" si="11"/>
        <v>542544.08120000013</v>
      </c>
      <c r="BB49" s="492">
        <f t="shared" si="12"/>
        <v>0</v>
      </c>
      <c r="BC49" s="364">
        <f t="shared" si="34"/>
        <v>542544.08120000013</v>
      </c>
      <c r="BD49" s="371">
        <f t="shared" si="13"/>
        <v>847656.53020000004</v>
      </c>
      <c r="BE49" s="372">
        <f t="shared" si="14"/>
        <v>0</v>
      </c>
      <c r="BF49" s="372">
        <f t="shared" si="35"/>
        <v>847656.53020000004</v>
      </c>
      <c r="BG49" s="371">
        <f t="shared" si="15"/>
        <v>2641624.3731999998</v>
      </c>
      <c r="BH49" s="372">
        <f t="shared" si="16"/>
        <v>783603.11999999988</v>
      </c>
      <c r="BI49" s="372">
        <f t="shared" si="36"/>
        <v>1858021.2531999999</v>
      </c>
      <c r="BJ49" s="436"/>
      <c r="BK49" s="160">
        <f>VLOOKUP($B49,Test!$A$133:$I$186,8,0)</f>
        <v>572703.85</v>
      </c>
    </row>
    <row r="50" spans="1:63" s="149" customFormat="1" ht="30" customHeight="1">
      <c r="A50" s="40">
        <f t="shared" si="17"/>
        <v>44</v>
      </c>
      <c r="B50" s="197">
        <v>51616</v>
      </c>
      <c r="C50" s="198" t="s">
        <v>37</v>
      </c>
      <c r="D50" s="151" t="s">
        <v>77</v>
      </c>
      <c r="E50" s="168">
        <f>'[2]Proj#12'!$F53</f>
        <v>0</v>
      </c>
      <c r="F50" s="161"/>
      <c r="G50" s="448">
        <f t="shared" si="18"/>
        <v>0</v>
      </c>
      <c r="H50" s="476">
        <f>'[2]Proj#12'!$G53</f>
        <v>0</v>
      </c>
      <c r="I50" s="161"/>
      <c r="J50" s="448">
        <f t="shared" si="19"/>
        <v>0</v>
      </c>
      <c r="K50" s="476">
        <f>'[2]Proj#12'!$H53</f>
        <v>0</v>
      </c>
      <c r="L50" s="161"/>
      <c r="M50" s="444">
        <f t="shared" si="20"/>
        <v>0</v>
      </c>
      <c r="N50" s="404">
        <f t="shared" si="7"/>
        <v>0</v>
      </c>
      <c r="O50" s="161">
        <f t="shared" si="7"/>
        <v>0</v>
      </c>
      <c r="P50" s="403">
        <f t="shared" si="21"/>
        <v>0</v>
      </c>
      <c r="Q50" s="168">
        <f>'[2]Proj#12'!$I53</f>
        <v>0</v>
      </c>
      <c r="R50" s="161"/>
      <c r="S50" s="448">
        <f t="shared" si="22"/>
        <v>0</v>
      </c>
      <c r="T50" s="161">
        <f>'[2]Proj#12'!$J53</f>
        <v>0</v>
      </c>
      <c r="U50" s="161"/>
      <c r="V50" s="448">
        <f t="shared" si="23"/>
        <v>0</v>
      </c>
      <c r="W50" s="161">
        <f>'[2]Proj#12'!$K53</f>
        <v>0</v>
      </c>
      <c r="X50" s="161"/>
      <c r="Y50" s="444">
        <f t="shared" si="24"/>
        <v>0</v>
      </c>
      <c r="Z50" s="168">
        <f t="shared" si="8"/>
        <v>0</v>
      </c>
      <c r="AA50" s="161">
        <f t="shared" si="8"/>
        <v>0</v>
      </c>
      <c r="AB50" s="403">
        <f t="shared" si="25"/>
        <v>0</v>
      </c>
      <c r="AC50" s="404">
        <f t="shared" si="9"/>
        <v>0</v>
      </c>
      <c r="AD50" s="161">
        <f t="shared" si="9"/>
        <v>0</v>
      </c>
      <c r="AE50" s="403">
        <f t="shared" si="26"/>
        <v>0</v>
      </c>
      <c r="AF50" s="161">
        <f>'[2]Proj#12'!$L53</f>
        <v>0</v>
      </c>
      <c r="AG50" s="161"/>
      <c r="AH50" s="462">
        <f t="shared" si="27"/>
        <v>0</v>
      </c>
      <c r="AI50" s="161">
        <f>'[2]Proj#12'!$M53</f>
        <v>0</v>
      </c>
      <c r="AJ50" s="161"/>
      <c r="AK50" s="462">
        <f t="shared" si="28"/>
        <v>0</v>
      </c>
      <c r="AL50" s="161">
        <f>'[2]Proj#12'!$N53</f>
        <v>0</v>
      </c>
      <c r="AM50" s="161"/>
      <c r="AN50" s="444">
        <f t="shared" si="29"/>
        <v>0</v>
      </c>
      <c r="AO50" s="404">
        <f t="shared" si="10"/>
        <v>0</v>
      </c>
      <c r="AP50" s="161">
        <f t="shared" si="10"/>
        <v>0</v>
      </c>
      <c r="AQ50" s="403">
        <f t="shared" si="30"/>
        <v>0</v>
      </c>
      <c r="AR50" s="161">
        <f>'[2]Proj#12'!$O53</f>
        <v>0</v>
      </c>
      <c r="AS50" s="161"/>
      <c r="AT50" s="462">
        <f t="shared" si="31"/>
        <v>0</v>
      </c>
      <c r="AU50" s="161">
        <f>'[2]Proj#12'!$P53</f>
        <v>0</v>
      </c>
      <c r="AV50" s="161"/>
      <c r="AW50" s="448">
        <f t="shared" si="32"/>
        <v>0</v>
      </c>
      <c r="AX50" s="161">
        <f>'[2]Proj#12'!$Q53</f>
        <v>0</v>
      </c>
      <c r="AY50" s="161"/>
      <c r="AZ50" s="444">
        <f t="shared" si="33"/>
        <v>0</v>
      </c>
      <c r="BA50" s="496">
        <f t="shared" si="11"/>
        <v>0</v>
      </c>
      <c r="BB50" s="492">
        <f t="shared" si="12"/>
        <v>0</v>
      </c>
      <c r="BC50" s="364">
        <f t="shared" si="34"/>
        <v>0</v>
      </c>
      <c r="BD50" s="371">
        <f t="shared" si="13"/>
        <v>0</v>
      </c>
      <c r="BE50" s="372">
        <f t="shared" si="14"/>
        <v>0</v>
      </c>
      <c r="BF50" s="372">
        <f t="shared" si="35"/>
        <v>0</v>
      </c>
      <c r="BG50" s="371">
        <f t="shared" si="15"/>
        <v>0</v>
      </c>
      <c r="BH50" s="372">
        <f t="shared" si="16"/>
        <v>0</v>
      </c>
      <c r="BI50" s="372">
        <f t="shared" si="36"/>
        <v>0</v>
      </c>
      <c r="BJ50" s="436"/>
      <c r="BK50" s="160">
        <f>VLOOKUP($B50,Test!$A$133:$I$186,8,0)</f>
        <v>0</v>
      </c>
    </row>
    <row r="51" spans="1:63" s="149" customFormat="1" ht="30" customHeight="1">
      <c r="A51" s="40">
        <f t="shared" si="17"/>
        <v>45</v>
      </c>
      <c r="B51" s="197">
        <v>51617</v>
      </c>
      <c r="C51" s="198" t="s">
        <v>38</v>
      </c>
      <c r="D51" s="151" t="s">
        <v>78</v>
      </c>
      <c r="E51" s="168">
        <f>'[2]Proj#12'!$F54</f>
        <v>19051.2</v>
      </c>
      <c r="F51" s="161">
        <v>18619</v>
      </c>
      <c r="G51" s="448">
        <f t="shared" si="18"/>
        <v>432.20000000000073</v>
      </c>
      <c r="H51" s="476">
        <f>'[2]Proj#12'!$G54</f>
        <v>19051.2</v>
      </c>
      <c r="I51" s="161">
        <v>5287</v>
      </c>
      <c r="J51" s="448">
        <f t="shared" si="19"/>
        <v>13764.2</v>
      </c>
      <c r="K51" s="476">
        <f>'[2]Proj#12'!$H54</f>
        <v>19051.2</v>
      </c>
      <c r="L51" s="161">
        <v>64672</v>
      </c>
      <c r="M51" s="444">
        <f t="shared" si="20"/>
        <v>-45620.800000000003</v>
      </c>
      <c r="N51" s="404">
        <f t="shared" si="7"/>
        <v>57153.600000000006</v>
      </c>
      <c r="O51" s="161">
        <f t="shared" si="7"/>
        <v>88578</v>
      </c>
      <c r="P51" s="403">
        <f t="shared" si="21"/>
        <v>-31424.399999999994</v>
      </c>
      <c r="Q51" s="168">
        <f>'[2]Proj#12'!$I54</f>
        <v>19585.650000000001</v>
      </c>
      <c r="R51" s="161">
        <v>13848</v>
      </c>
      <c r="S51" s="448">
        <f t="shared" si="22"/>
        <v>5737.6500000000015</v>
      </c>
      <c r="T51" s="161">
        <f>'[2]Proj#12'!$J54</f>
        <v>19585.650000000001</v>
      </c>
      <c r="U51" s="161"/>
      <c r="V51" s="448">
        <f t="shared" si="23"/>
        <v>19585.650000000001</v>
      </c>
      <c r="W51" s="161">
        <f>'[2]Proj#12'!$K54</f>
        <v>19585.650000000001</v>
      </c>
      <c r="X51" s="161"/>
      <c r="Y51" s="444">
        <f t="shared" si="24"/>
        <v>19585.650000000001</v>
      </c>
      <c r="Z51" s="168">
        <f t="shared" si="8"/>
        <v>58756.950000000004</v>
      </c>
      <c r="AA51" s="161">
        <f t="shared" si="8"/>
        <v>13848</v>
      </c>
      <c r="AB51" s="403">
        <f t="shared" si="25"/>
        <v>44908.950000000004</v>
      </c>
      <c r="AC51" s="404">
        <f t="shared" si="9"/>
        <v>115910.54999999999</v>
      </c>
      <c r="AD51" s="161">
        <f t="shared" si="9"/>
        <v>102426</v>
      </c>
      <c r="AE51" s="403">
        <f t="shared" si="26"/>
        <v>13484.549999999988</v>
      </c>
      <c r="AF51" s="161">
        <f>'[2]Proj#12'!$L54</f>
        <v>19585.650000000001</v>
      </c>
      <c r="AG51" s="161"/>
      <c r="AH51" s="462">
        <f t="shared" si="27"/>
        <v>19585.650000000001</v>
      </c>
      <c r="AI51" s="161">
        <f>'[2]Proj#12'!$M54</f>
        <v>19585.650000000001</v>
      </c>
      <c r="AJ51" s="161"/>
      <c r="AK51" s="462">
        <f t="shared" si="28"/>
        <v>19585.650000000001</v>
      </c>
      <c r="AL51" s="161">
        <f>'[2]Proj#12'!$N54</f>
        <v>19585.650000000001</v>
      </c>
      <c r="AM51" s="161"/>
      <c r="AN51" s="444">
        <f t="shared" si="29"/>
        <v>19585.650000000001</v>
      </c>
      <c r="AO51" s="404">
        <f t="shared" si="10"/>
        <v>58756.950000000004</v>
      </c>
      <c r="AP51" s="161">
        <f t="shared" si="10"/>
        <v>0</v>
      </c>
      <c r="AQ51" s="403">
        <f t="shared" si="30"/>
        <v>58756.950000000004</v>
      </c>
      <c r="AR51" s="161">
        <f>'[2]Proj#12'!$O54</f>
        <v>19585.650000000001</v>
      </c>
      <c r="AS51" s="161"/>
      <c r="AT51" s="462">
        <f t="shared" si="31"/>
        <v>19585.650000000001</v>
      </c>
      <c r="AU51" s="161">
        <f>'[2]Proj#12'!$P54</f>
        <v>19585.650000000001</v>
      </c>
      <c r="AV51" s="161"/>
      <c r="AW51" s="448">
        <f t="shared" si="32"/>
        <v>19585.650000000001</v>
      </c>
      <c r="AX51" s="161">
        <f>'[2]Proj#12'!$Q54</f>
        <v>19585.650000000001</v>
      </c>
      <c r="AY51" s="161"/>
      <c r="AZ51" s="444">
        <f t="shared" si="33"/>
        <v>19585.650000000001</v>
      </c>
      <c r="BA51" s="496">
        <f t="shared" ref="BA51:BA53" si="37">+AR51+AU51+AX51</f>
        <v>58756.950000000004</v>
      </c>
      <c r="BB51" s="492">
        <f t="shared" ref="BB51:BB53" si="38">+AS51+AV51+AY51</f>
        <v>0</v>
      </c>
      <c r="BC51" s="364">
        <f t="shared" si="34"/>
        <v>58756.950000000004</v>
      </c>
      <c r="BD51" s="371">
        <f t="shared" ref="BD51:BD53" si="39">AF51+AI51+AL51+AR51+AU51+AX51</f>
        <v>117513.9</v>
      </c>
      <c r="BE51" s="372">
        <f t="shared" ref="BE51:BE53" si="40">+AG51+AJ51+AM51+AS51+AV51+AY51</f>
        <v>0</v>
      </c>
      <c r="BF51" s="372">
        <f t="shared" si="35"/>
        <v>117513.9</v>
      </c>
      <c r="BG51" s="371">
        <f t="shared" ref="BG51:BG53" si="41">+AC51+BD51</f>
        <v>233424.44999999998</v>
      </c>
      <c r="BH51" s="372">
        <f t="shared" ref="BH51:BH53" si="42">+AD51+BE51</f>
        <v>102426</v>
      </c>
      <c r="BI51" s="372">
        <f t="shared" si="36"/>
        <v>130998.44999999998</v>
      </c>
      <c r="BJ51" s="436"/>
      <c r="BK51" s="160">
        <f>VLOOKUP($B51,Test!$A$133:$I$186,8,0)</f>
        <v>29419</v>
      </c>
    </row>
    <row r="52" spans="1:63" s="149" customFormat="1" ht="30" customHeight="1">
      <c r="A52" s="40">
        <f t="shared" si="17"/>
        <v>46</v>
      </c>
      <c r="B52" s="523">
        <v>51698</v>
      </c>
      <c r="C52" s="524" t="s">
        <v>330</v>
      </c>
      <c r="D52" s="152"/>
      <c r="E52" s="168">
        <f>'[2]Proj#12'!$F55</f>
        <v>0</v>
      </c>
      <c r="F52" s="161"/>
      <c r="G52" s="448">
        <f t="shared" ref="G52" si="43">E52-F52</f>
        <v>0</v>
      </c>
      <c r="H52" s="476">
        <f>'[2]Proj#12'!$G55</f>
        <v>0</v>
      </c>
      <c r="I52" s="161"/>
      <c r="J52" s="448">
        <f t="shared" ref="J52" si="44">H52-I52</f>
        <v>0</v>
      </c>
      <c r="K52" s="476">
        <f>'[2]Proj#12'!$H55</f>
        <v>0</v>
      </c>
      <c r="L52" s="161"/>
      <c r="M52" s="444">
        <f t="shared" ref="M52" si="45">K52-L52</f>
        <v>0</v>
      </c>
      <c r="N52" s="404">
        <f t="shared" ref="N52" si="46">+E52+H52+K52</f>
        <v>0</v>
      </c>
      <c r="O52" s="161">
        <f t="shared" ref="O52" si="47">+F52+I52+L52</f>
        <v>0</v>
      </c>
      <c r="P52" s="403">
        <f t="shared" ref="P52" si="48">N52-O52</f>
        <v>0</v>
      </c>
      <c r="Q52" s="168">
        <f>'[2]Proj#12'!$I55</f>
        <v>0</v>
      </c>
      <c r="R52" s="161"/>
      <c r="S52" s="448">
        <f t="shared" ref="S52" si="49">Q52-R52</f>
        <v>0</v>
      </c>
      <c r="T52" s="161">
        <f>'[2]Proj#12'!$J55</f>
        <v>0</v>
      </c>
      <c r="U52" s="161"/>
      <c r="V52" s="448">
        <f t="shared" ref="V52" si="50">T52-U52</f>
        <v>0</v>
      </c>
      <c r="W52" s="161">
        <f>'[2]Proj#12'!$K55</f>
        <v>0</v>
      </c>
      <c r="X52" s="161"/>
      <c r="Y52" s="444">
        <f t="shared" ref="Y52" si="51">W52-X52</f>
        <v>0</v>
      </c>
      <c r="Z52" s="168">
        <f t="shared" ref="Z52" si="52">+Q52+T52+W52</f>
        <v>0</v>
      </c>
      <c r="AA52" s="161">
        <f t="shared" ref="AA52" si="53">+R52+U52+X52</f>
        <v>0</v>
      </c>
      <c r="AB52" s="403">
        <f t="shared" ref="AB52" si="54">Z52-AA52</f>
        <v>0</v>
      </c>
      <c r="AC52" s="404">
        <f t="shared" ref="AC52" si="55">+E52+H52+K52+Q52+T52+W52</f>
        <v>0</v>
      </c>
      <c r="AD52" s="161">
        <f t="shared" ref="AD52" si="56">+F52+I52+L52+R52+U52+X52</f>
        <v>0</v>
      </c>
      <c r="AE52" s="403">
        <f t="shared" ref="AE52" si="57">AC52-AD52</f>
        <v>0</v>
      </c>
      <c r="AF52" s="161">
        <f>'[2]Proj#12'!$L55</f>
        <v>0</v>
      </c>
      <c r="AG52" s="161"/>
      <c r="AH52" s="462">
        <f t="shared" ref="AH52" si="58">AF52-AG52</f>
        <v>0</v>
      </c>
      <c r="AI52" s="161">
        <f>'[2]Proj#12'!$M55</f>
        <v>0</v>
      </c>
      <c r="AJ52" s="161"/>
      <c r="AK52" s="462">
        <f t="shared" ref="AK52" si="59">AI52-AJ52</f>
        <v>0</v>
      </c>
      <c r="AL52" s="161">
        <f>'[2]Proj#12'!$N55</f>
        <v>0</v>
      </c>
      <c r="AM52" s="161"/>
      <c r="AN52" s="444">
        <f t="shared" ref="AN52" si="60">AL52-AM52</f>
        <v>0</v>
      </c>
      <c r="AO52" s="404">
        <f t="shared" ref="AO52" si="61">+AF52+AI52+AL52</f>
        <v>0</v>
      </c>
      <c r="AP52" s="161">
        <f t="shared" ref="AP52" si="62">+AG52+AJ52+AM52</f>
        <v>0</v>
      </c>
      <c r="AQ52" s="403">
        <f t="shared" ref="AQ52" si="63">AO52-AP52</f>
        <v>0</v>
      </c>
      <c r="AR52" s="161">
        <f>'[2]Proj#12'!$O55</f>
        <v>0</v>
      </c>
      <c r="AS52" s="161"/>
      <c r="AT52" s="462">
        <f t="shared" ref="AT52" si="64">AR52-AS52</f>
        <v>0</v>
      </c>
      <c r="AU52" s="161">
        <f>'[2]Proj#12'!$P55</f>
        <v>0</v>
      </c>
      <c r="AV52" s="161"/>
      <c r="AW52" s="448">
        <f t="shared" ref="AW52" si="65">AU52-AV52</f>
        <v>0</v>
      </c>
      <c r="AX52" s="161">
        <f>'[2]Proj#12'!$Q55</f>
        <v>0</v>
      </c>
      <c r="AY52" s="161"/>
      <c r="AZ52" s="444">
        <f t="shared" ref="AZ52" si="66">AX52-AY52</f>
        <v>0</v>
      </c>
      <c r="BA52" s="496">
        <f t="shared" ref="BA52" si="67">+AR52+AU52+AX52</f>
        <v>0</v>
      </c>
      <c r="BB52" s="492">
        <f t="shared" ref="BB52" si="68">+AS52+AV52+AY52</f>
        <v>0</v>
      </c>
      <c r="BC52" s="364">
        <f t="shared" ref="BC52" si="69">BA52-BB52</f>
        <v>0</v>
      </c>
      <c r="BD52" s="371">
        <f t="shared" ref="BD52" si="70">AF52+AI52+AL52+AR52+AU52+AX52</f>
        <v>0</v>
      </c>
      <c r="BE52" s="372">
        <f t="shared" ref="BE52" si="71">+AG52+AJ52+AM52+AS52+AV52+AY52</f>
        <v>0</v>
      </c>
      <c r="BF52" s="372">
        <f t="shared" ref="BF52" si="72">BD52-BE52</f>
        <v>0</v>
      </c>
      <c r="BG52" s="371">
        <f t="shared" ref="BG52" si="73">+AC52+BD52</f>
        <v>0</v>
      </c>
      <c r="BH52" s="372">
        <f t="shared" ref="BH52" si="74">+AD52+BE52</f>
        <v>0</v>
      </c>
      <c r="BI52" s="372">
        <f t="shared" ref="BI52" si="75">BG52-BH52</f>
        <v>0</v>
      </c>
      <c r="BJ52" s="436"/>
      <c r="BK52" s="160"/>
    </row>
    <row r="53" spans="1:63" s="149" customFormat="1" ht="30" customHeight="1">
      <c r="A53" s="40">
        <f t="shared" si="17"/>
        <v>47</v>
      </c>
      <c r="B53" s="488">
        <v>51708</v>
      </c>
      <c r="C53" s="489" t="s">
        <v>306</v>
      </c>
      <c r="D53" s="152" t="s">
        <v>310</v>
      </c>
      <c r="E53" s="168">
        <f>'[2]Proj#12'!$F56</f>
        <v>0</v>
      </c>
      <c r="F53" s="161"/>
      <c r="G53" s="448">
        <f t="shared" si="18"/>
        <v>0</v>
      </c>
      <c r="H53" s="476">
        <f>'[2]Proj#12'!$G56</f>
        <v>0</v>
      </c>
      <c r="I53" s="161"/>
      <c r="J53" s="448">
        <f t="shared" si="19"/>
        <v>0</v>
      </c>
      <c r="K53" s="476">
        <f>'[2]Proj#12'!$H56</f>
        <v>0</v>
      </c>
      <c r="L53" s="161"/>
      <c r="M53" s="444">
        <f t="shared" si="20"/>
        <v>0</v>
      </c>
      <c r="N53" s="404">
        <f t="shared" si="7"/>
        <v>0</v>
      </c>
      <c r="O53" s="161">
        <f t="shared" si="7"/>
        <v>0</v>
      </c>
      <c r="P53" s="403">
        <f t="shared" si="21"/>
        <v>0</v>
      </c>
      <c r="Q53" s="168">
        <f>'[2]Proj#12'!$I56</f>
        <v>0</v>
      </c>
      <c r="R53" s="161"/>
      <c r="S53" s="448">
        <f t="shared" si="22"/>
        <v>0</v>
      </c>
      <c r="T53" s="161">
        <f>'[2]Proj#12'!$J56</f>
        <v>0</v>
      </c>
      <c r="U53" s="161"/>
      <c r="V53" s="448">
        <f t="shared" si="23"/>
        <v>0</v>
      </c>
      <c r="W53" s="161">
        <f>'[2]Proj#12'!$K56</f>
        <v>0</v>
      </c>
      <c r="X53" s="161"/>
      <c r="Y53" s="444">
        <f t="shared" si="24"/>
        <v>0</v>
      </c>
      <c r="Z53" s="168">
        <f t="shared" si="8"/>
        <v>0</v>
      </c>
      <c r="AA53" s="161">
        <f t="shared" si="8"/>
        <v>0</v>
      </c>
      <c r="AB53" s="403">
        <f t="shared" si="25"/>
        <v>0</v>
      </c>
      <c r="AC53" s="404">
        <f t="shared" si="9"/>
        <v>0</v>
      </c>
      <c r="AD53" s="161">
        <f t="shared" si="9"/>
        <v>0</v>
      </c>
      <c r="AE53" s="403">
        <f t="shared" si="26"/>
        <v>0</v>
      </c>
      <c r="AF53" s="161">
        <f>'[2]Proj#12'!$L56</f>
        <v>0</v>
      </c>
      <c r="AG53" s="161"/>
      <c r="AH53" s="462">
        <f t="shared" si="27"/>
        <v>0</v>
      </c>
      <c r="AI53" s="161">
        <f>'[2]Proj#12'!$M56</f>
        <v>0</v>
      </c>
      <c r="AJ53" s="161"/>
      <c r="AK53" s="462">
        <f t="shared" si="28"/>
        <v>0</v>
      </c>
      <c r="AL53" s="161">
        <f>'[2]Proj#12'!$N56</f>
        <v>0</v>
      </c>
      <c r="AM53" s="161"/>
      <c r="AN53" s="444">
        <f t="shared" si="29"/>
        <v>0</v>
      </c>
      <c r="AO53" s="404">
        <f t="shared" si="10"/>
        <v>0</v>
      </c>
      <c r="AP53" s="161">
        <f t="shared" si="10"/>
        <v>0</v>
      </c>
      <c r="AQ53" s="403">
        <f t="shared" si="30"/>
        <v>0</v>
      </c>
      <c r="AR53" s="161">
        <f>'[2]Proj#12'!$O56</f>
        <v>0</v>
      </c>
      <c r="AS53" s="161"/>
      <c r="AT53" s="462">
        <f t="shared" si="31"/>
        <v>0</v>
      </c>
      <c r="AU53" s="161">
        <f>'[2]Proj#12'!$P56</f>
        <v>0</v>
      </c>
      <c r="AV53" s="161"/>
      <c r="AW53" s="448">
        <f t="shared" si="32"/>
        <v>0</v>
      </c>
      <c r="AX53" s="161">
        <f>'[2]Proj#12'!$Q56</f>
        <v>0</v>
      </c>
      <c r="AY53" s="161"/>
      <c r="AZ53" s="444">
        <f t="shared" si="33"/>
        <v>0</v>
      </c>
      <c r="BA53" s="496">
        <f t="shared" si="37"/>
        <v>0</v>
      </c>
      <c r="BB53" s="492">
        <f t="shared" si="38"/>
        <v>0</v>
      </c>
      <c r="BC53" s="364">
        <f t="shared" si="34"/>
        <v>0</v>
      </c>
      <c r="BD53" s="371">
        <f t="shared" si="39"/>
        <v>0</v>
      </c>
      <c r="BE53" s="372">
        <f t="shared" si="40"/>
        <v>0</v>
      </c>
      <c r="BF53" s="372">
        <f t="shared" si="35"/>
        <v>0</v>
      </c>
      <c r="BG53" s="371">
        <f t="shared" si="41"/>
        <v>0</v>
      </c>
      <c r="BH53" s="372">
        <f t="shared" si="42"/>
        <v>0</v>
      </c>
      <c r="BI53" s="372">
        <f t="shared" si="36"/>
        <v>0</v>
      </c>
      <c r="BJ53" s="436"/>
      <c r="BK53" s="160">
        <f>VLOOKUP($B53,Test!$A$133:$I$186,8,0)</f>
        <v>0</v>
      </c>
    </row>
    <row r="54" spans="1:63" s="149" customFormat="1" ht="30" customHeight="1" thickBot="1">
      <c r="A54" s="40">
        <f>+A53+1</f>
        <v>48</v>
      </c>
      <c r="B54" s="481" t="s">
        <v>301</v>
      </c>
      <c r="C54" s="482" t="s">
        <v>302</v>
      </c>
      <c r="D54" s="152" t="s">
        <v>311</v>
      </c>
      <c r="E54" s="169">
        <f>'[2]Proj#12'!$F57</f>
        <v>0</v>
      </c>
      <c r="F54" s="388"/>
      <c r="G54" s="449">
        <f t="shared" si="18"/>
        <v>0</v>
      </c>
      <c r="H54" s="477">
        <f>'[2]Proj#12'!$G57</f>
        <v>0</v>
      </c>
      <c r="I54" s="388"/>
      <c r="J54" s="449">
        <f t="shared" si="19"/>
        <v>0</v>
      </c>
      <c r="K54" s="477">
        <f>'[2]Proj#12'!$H57</f>
        <v>0</v>
      </c>
      <c r="L54" s="388"/>
      <c r="M54" s="445">
        <f t="shared" si="20"/>
        <v>0</v>
      </c>
      <c r="N54" s="406">
        <f t="shared" si="7"/>
        <v>0</v>
      </c>
      <c r="O54" s="162">
        <f t="shared" si="7"/>
        <v>0</v>
      </c>
      <c r="P54" s="405">
        <f t="shared" si="21"/>
        <v>0</v>
      </c>
      <c r="Q54" s="169">
        <f>'[2]Proj#12'!$I57</f>
        <v>0</v>
      </c>
      <c r="R54" s="388"/>
      <c r="S54" s="449">
        <f t="shared" si="22"/>
        <v>0</v>
      </c>
      <c r="T54" s="162">
        <f>'[2]Proj#12'!$J57</f>
        <v>0</v>
      </c>
      <c r="U54" s="388"/>
      <c r="V54" s="449">
        <f t="shared" si="23"/>
        <v>0</v>
      </c>
      <c r="W54" s="162">
        <f>'[2]Proj#12'!$K57</f>
        <v>0</v>
      </c>
      <c r="X54" s="388"/>
      <c r="Y54" s="445">
        <f t="shared" si="24"/>
        <v>0</v>
      </c>
      <c r="Z54" s="169">
        <f t="shared" si="8"/>
        <v>0</v>
      </c>
      <c r="AA54" s="162">
        <f t="shared" si="8"/>
        <v>0</v>
      </c>
      <c r="AB54" s="405">
        <f t="shared" si="25"/>
        <v>0</v>
      </c>
      <c r="AC54" s="407">
        <f t="shared" si="9"/>
        <v>0</v>
      </c>
      <c r="AD54" s="163">
        <f t="shared" si="9"/>
        <v>0</v>
      </c>
      <c r="AE54" s="408">
        <f t="shared" si="26"/>
        <v>0</v>
      </c>
      <c r="AF54" s="162">
        <f>'[2]Proj#12'!$L57</f>
        <v>0</v>
      </c>
      <c r="AG54" s="388"/>
      <c r="AH54" s="463">
        <f t="shared" si="27"/>
        <v>0</v>
      </c>
      <c r="AI54" s="162">
        <f>'[2]Proj#12'!$M57</f>
        <v>0</v>
      </c>
      <c r="AJ54" s="388"/>
      <c r="AK54" s="463">
        <f t="shared" si="28"/>
        <v>0</v>
      </c>
      <c r="AL54" s="162">
        <f>'[2]Proj#12'!$N57</f>
        <v>0</v>
      </c>
      <c r="AM54" s="388"/>
      <c r="AN54" s="445">
        <f t="shared" si="29"/>
        <v>0</v>
      </c>
      <c r="AO54" s="406">
        <f t="shared" si="10"/>
        <v>0</v>
      </c>
      <c r="AP54" s="162">
        <f t="shared" si="10"/>
        <v>0</v>
      </c>
      <c r="AQ54" s="405">
        <f t="shared" si="30"/>
        <v>0</v>
      </c>
      <c r="AR54" s="162">
        <f>'[2]Proj#12'!$O57</f>
        <v>0</v>
      </c>
      <c r="AS54" s="388"/>
      <c r="AT54" s="463">
        <f t="shared" si="31"/>
        <v>0</v>
      </c>
      <c r="AU54" s="162">
        <f>'[2]Proj#12'!$P57</f>
        <v>0</v>
      </c>
      <c r="AV54" s="388"/>
      <c r="AW54" s="449">
        <f t="shared" si="32"/>
        <v>0</v>
      </c>
      <c r="AX54" s="162">
        <f>'[2]Proj#12'!$Q57</f>
        <v>0</v>
      </c>
      <c r="AY54" s="388"/>
      <c r="AZ54" s="445">
        <f t="shared" si="33"/>
        <v>0</v>
      </c>
      <c r="BA54" s="497">
        <f t="shared" si="11"/>
        <v>0</v>
      </c>
      <c r="BB54" s="493">
        <f t="shared" si="12"/>
        <v>0</v>
      </c>
      <c r="BC54" s="365">
        <f t="shared" si="34"/>
        <v>0</v>
      </c>
      <c r="BD54" s="373">
        <f t="shared" si="13"/>
        <v>0</v>
      </c>
      <c r="BE54" s="374">
        <f t="shared" si="14"/>
        <v>0</v>
      </c>
      <c r="BF54" s="374">
        <f t="shared" si="35"/>
        <v>0</v>
      </c>
      <c r="BG54" s="373">
        <f t="shared" si="15"/>
        <v>0</v>
      </c>
      <c r="BH54" s="374">
        <f t="shared" si="16"/>
        <v>0</v>
      </c>
      <c r="BI54" s="374">
        <f t="shared" si="36"/>
        <v>0</v>
      </c>
      <c r="BJ54" s="436"/>
      <c r="BK54" s="338"/>
    </row>
    <row r="55" spans="1:63" s="158" customFormat="1" ht="35.1" customHeight="1" thickBot="1">
      <c r="A55" s="571" t="s">
        <v>98</v>
      </c>
      <c r="B55" s="572"/>
      <c r="C55" s="573"/>
      <c r="D55" s="155"/>
      <c r="E55" s="157">
        <f t="shared" ref="E55:V55" si="76">SUM(E7:E54)</f>
        <v>7468475.9203645</v>
      </c>
      <c r="F55" s="354">
        <f t="shared" si="76"/>
        <v>7254258.790000001</v>
      </c>
      <c r="G55" s="450">
        <f t="shared" si="76"/>
        <v>214217.13036450071</v>
      </c>
      <c r="H55" s="478">
        <f t="shared" si="76"/>
        <v>7982585.5161005007</v>
      </c>
      <c r="I55" s="156">
        <f t="shared" si="76"/>
        <v>7912839.9100000001</v>
      </c>
      <c r="J55" s="450">
        <f t="shared" si="76"/>
        <v>69745.60610050027</v>
      </c>
      <c r="K55" s="478">
        <f t="shared" si="76"/>
        <v>8419352.6190205012</v>
      </c>
      <c r="L55" s="156">
        <f t="shared" si="76"/>
        <v>8943830.3900000006</v>
      </c>
      <c r="M55" s="446">
        <f t="shared" si="76"/>
        <v>-524477.77097950003</v>
      </c>
      <c r="N55" s="410">
        <f t="shared" si="76"/>
        <v>23870414.055485506</v>
      </c>
      <c r="O55" s="411">
        <f t="shared" si="76"/>
        <v>24110929.09</v>
      </c>
      <c r="P55" s="412">
        <f t="shared" si="76"/>
        <v>-240515.03451449893</v>
      </c>
      <c r="Q55" s="157">
        <f t="shared" si="76"/>
        <v>8791922.3401638176</v>
      </c>
      <c r="R55" s="156">
        <f t="shared" si="76"/>
        <v>6802422.8299999991</v>
      </c>
      <c r="S55" s="451">
        <f t="shared" si="76"/>
        <v>1989499.5101638166</v>
      </c>
      <c r="T55" s="156">
        <f t="shared" si="76"/>
        <v>7747862.9696168816</v>
      </c>
      <c r="U55" s="156">
        <f t="shared" si="76"/>
        <v>0</v>
      </c>
      <c r="V55" s="450">
        <f t="shared" si="76"/>
        <v>7747862.9696168816</v>
      </c>
      <c r="W55" s="156">
        <v>9886922.5253888424</v>
      </c>
      <c r="X55" s="156">
        <f t="shared" ref="X55:BI55" si="77">SUM(X7:X54)</f>
        <v>0</v>
      </c>
      <c r="Y55" s="446">
        <f t="shared" si="77"/>
        <v>7128143.2214924237</v>
      </c>
      <c r="Z55" s="413">
        <f t="shared" si="77"/>
        <v>23667928.531273119</v>
      </c>
      <c r="AA55" s="411">
        <f t="shared" si="77"/>
        <v>6802422.8299999991</v>
      </c>
      <c r="AB55" s="412">
        <f t="shared" si="77"/>
        <v>16865505.701273121</v>
      </c>
      <c r="AC55" s="414">
        <f t="shared" si="77"/>
        <v>47538342.586758628</v>
      </c>
      <c r="AD55" s="156">
        <f t="shared" si="77"/>
        <v>30913351.919999998</v>
      </c>
      <c r="AE55" s="409">
        <f t="shared" si="77"/>
        <v>16624990.666758623</v>
      </c>
      <c r="AF55" s="157">
        <f t="shared" si="77"/>
        <v>6766678.5172698656</v>
      </c>
      <c r="AG55" s="156">
        <f t="shared" si="77"/>
        <v>0</v>
      </c>
      <c r="AH55" s="451">
        <f t="shared" si="77"/>
        <v>6766678.5172698656</v>
      </c>
      <c r="AI55" s="156">
        <f t="shared" si="77"/>
        <v>7186670.598200215</v>
      </c>
      <c r="AJ55" s="156">
        <f t="shared" si="77"/>
        <v>0</v>
      </c>
      <c r="AK55" s="451">
        <f t="shared" si="77"/>
        <v>7186670.598200215</v>
      </c>
      <c r="AL55" s="156">
        <f t="shared" si="77"/>
        <v>6769504.4622925455</v>
      </c>
      <c r="AM55" s="156">
        <f t="shared" si="77"/>
        <v>0</v>
      </c>
      <c r="AN55" s="446">
        <f t="shared" si="77"/>
        <v>6769504.4622925455</v>
      </c>
      <c r="AO55" s="410">
        <f t="shared" si="77"/>
        <v>20722853.577762626</v>
      </c>
      <c r="AP55" s="411">
        <f t="shared" si="77"/>
        <v>0</v>
      </c>
      <c r="AQ55" s="412">
        <f t="shared" si="77"/>
        <v>20722853.577762626</v>
      </c>
      <c r="AR55" s="478">
        <f t="shared" si="77"/>
        <v>6532629.6361524584</v>
      </c>
      <c r="AS55" s="156">
        <f t="shared" si="77"/>
        <v>0</v>
      </c>
      <c r="AT55" s="451">
        <f t="shared" si="77"/>
        <v>6532629.6361524584</v>
      </c>
      <c r="AU55" s="156">
        <f t="shared" si="77"/>
        <v>6563879.6020604586</v>
      </c>
      <c r="AV55" s="156">
        <f t="shared" si="77"/>
        <v>0</v>
      </c>
      <c r="AW55" s="450">
        <f t="shared" si="77"/>
        <v>6563879.6020604586</v>
      </c>
      <c r="AX55" s="156">
        <f t="shared" si="77"/>
        <v>7222318.3571044598</v>
      </c>
      <c r="AY55" s="354">
        <f t="shared" si="77"/>
        <v>0</v>
      </c>
      <c r="AZ55" s="446">
        <f t="shared" si="77"/>
        <v>7222318.3571044598</v>
      </c>
      <c r="BA55" s="498">
        <f t="shared" si="77"/>
        <v>20318827.595317371</v>
      </c>
      <c r="BB55" s="494">
        <f t="shared" si="77"/>
        <v>0</v>
      </c>
      <c r="BC55" s="366">
        <f t="shared" si="77"/>
        <v>20318827.595317371</v>
      </c>
      <c r="BD55" s="375">
        <f t="shared" si="77"/>
        <v>41041681.17307999</v>
      </c>
      <c r="BE55" s="376">
        <f t="shared" si="77"/>
        <v>0</v>
      </c>
      <c r="BF55" s="376">
        <f t="shared" si="77"/>
        <v>41041681.17307999</v>
      </c>
      <c r="BG55" s="375">
        <f t="shared" si="77"/>
        <v>88580023.759838626</v>
      </c>
      <c r="BH55" s="376">
        <f t="shared" si="77"/>
        <v>30913351.919999998</v>
      </c>
      <c r="BI55" s="376">
        <f t="shared" si="77"/>
        <v>57666671.839838617</v>
      </c>
      <c r="BJ55" s="434"/>
      <c r="BK55" s="339">
        <f>SUM(BK7:BK54)</f>
        <v>10350076.840000002</v>
      </c>
    </row>
    <row r="56" spans="1:63" ht="29.25" customHeight="1"/>
    <row r="57" spans="1:63" ht="29.25" customHeight="1">
      <c r="F57" s="479">
        <f>ROUND(F55-Test!$H$190,2)</f>
        <v>-3095818.05</v>
      </c>
    </row>
    <row r="58" spans="1:63" ht="29.25" customHeight="1"/>
    <row r="59" spans="1:63" ht="29.25" customHeight="1"/>
    <row r="60" spans="1:63" ht="29.25" customHeight="1"/>
    <row r="65" ht="16.5" customHeight="1"/>
  </sheetData>
  <protectedRanges>
    <protectedRange sqref="BJ4:BQ4" name="ช่วง1"/>
  </protectedRanges>
  <mergeCells count="6">
    <mergeCell ref="AR4:AZ4"/>
    <mergeCell ref="A55:C55"/>
    <mergeCell ref="E4:M4"/>
    <mergeCell ref="Q4:Y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70" zoomScaleNormal="70" workbookViewId="0">
      <pane xSplit="4" ySplit="6" topLeftCell="BB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.42578125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134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8"/>
      <c r="I7" s="161"/>
      <c r="J7" s="448">
        <f>H7-I7</f>
        <v>0</v>
      </c>
      <c r="K7" s="168"/>
      <c r="L7" s="161"/>
      <c r="M7" s="444">
        <f>K7-L7</f>
        <v>0</v>
      </c>
      <c r="N7" s="404">
        <f t="shared" ref="N7:O10" si="7">+E7+H7+K7</f>
        <v>0</v>
      </c>
      <c r="O7" s="161">
        <f t="shared" si="7"/>
        <v>0</v>
      </c>
      <c r="P7" s="403">
        <f>N7-O7</f>
        <v>0</v>
      </c>
      <c r="Q7" s="168"/>
      <c r="R7" s="161"/>
      <c r="S7" s="448">
        <f>Q7-R7</f>
        <v>0</v>
      </c>
      <c r="T7" s="168"/>
      <c r="U7" s="161"/>
      <c r="V7" s="448">
        <f>T7-U7</f>
        <v>0</v>
      </c>
      <c r="W7" s="168"/>
      <c r="X7" s="161"/>
      <c r="Y7" s="444">
        <f>W7-X7</f>
        <v>0</v>
      </c>
      <c r="Z7" s="168">
        <f t="shared" ref="Z7:AA10" si="8">+Q7+T7+W7</f>
        <v>0</v>
      </c>
      <c r="AA7" s="161">
        <f t="shared" si="8"/>
        <v>0</v>
      </c>
      <c r="AB7" s="403">
        <f>Z7-AA7</f>
        <v>0</v>
      </c>
      <c r="AC7" s="404">
        <f t="shared" ref="AC7:AD10" si="9">+E7+H7+K7+Q7+T7+W7</f>
        <v>0</v>
      </c>
      <c r="AD7" s="161">
        <f t="shared" si="9"/>
        <v>0</v>
      </c>
      <c r="AE7" s="403">
        <f>AC7-AD7</f>
        <v>0</v>
      </c>
      <c r="AF7" s="168"/>
      <c r="AG7" s="161"/>
      <c r="AH7" s="462">
        <f>AF7-AG7</f>
        <v>0</v>
      </c>
      <c r="AI7" s="168"/>
      <c r="AJ7" s="161"/>
      <c r="AK7" s="462">
        <f>AI7-AJ7</f>
        <v>0</v>
      </c>
      <c r="AL7" s="168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403">
        <f>AO7-AP7</f>
        <v>0</v>
      </c>
      <c r="AR7" s="168"/>
      <c r="AS7" s="161"/>
      <c r="AT7" s="462">
        <f>AR7-AS7</f>
        <v>0</v>
      </c>
      <c r="AU7" s="168"/>
      <c r="AV7" s="161"/>
      <c r="AW7" s="448">
        <f>AU7-AV7</f>
        <v>0</v>
      </c>
      <c r="AX7" s="168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VLOOKUP($B7,Test!$A$133:$I$186,5,0)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8"/>
      <c r="I8" s="161"/>
      <c r="J8" s="448">
        <f t="shared" ref="J8:J53" si="19">H8-I8</f>
        <v>0</v>
      </c>
      <c r="K8" s="168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8"/>
      <c r="R8" s="161"/>
      <c r="S8" s="448">
        <f t="shared" ref="S8:S53" si="22">Q8-R8</f>
        <v>0</v>
      </c>
      <c r="T8" s="168"/>
      <c r="U8" s="161"/>
      <c r="V8" s="448">
        <f t="shared" ref="V8:V53" si="23">T8-U8</f>
        <v>0</v>
      </c>
      <c r="W8" s="168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8"/>
      <c r="AG8" s="161"/>
      <c r="AH8" s="462">
        <f t="shared" ref="AH8:AH53" si="27">AF8-AG8</f>
        <v>0</v>
      </c>
      <c r="AI8" s="168"/>
      <c r="AJ8" s="161"/>
      <c r="AK8" s="462">
        <f t="shared" ref="AK8:AK53" si="28">AI8-AJ8</f>
        <v>0</v>
      </c>
      <c r="AL8" s="168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403">
        <f t="shared" ref="AQ8:AQ53" si="30">AO8-AP8</f>
        <v>0</v>
      </c>
      <c r="AR8" s="168"/>
      <c r="AS8" s="161"/>
      <c r="AT8" s="462">
        <f t="shared" ref="AT8:AT53" si="31">AR8-AS8</f>
        <v>0</v>
      </c>
      <c r="AU8" s="168"/>
      <c r="AV8" s="161"/>
      <c r="AW8" s="448">
        <f t="shared" ref="AW8:AW53" si="32">AU8-AV8</f>
        <v>0</v>
      </c>
      <c r="AX8" s="168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VLOOKUP($B8,Test!$A$133:$I$186,5,0)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8"/>
      <c r="I9" s="161"/>
      <c r="J9" s="448">
        <f t="shared" si="19"/>
        <v>0</v>
      </c>
      <c r="K9" s="168"/>
      <c r="L9" s="161"/>
      <c r="M9" s="444">
        <f t="shared" si="20"/>
        <v>0</v>
      </c>
      <c r="N9" s="404">
        <f>+E9+H9+K9</f>
        <v>0</v>
      </c>
      <c r="O9" s="161">
        <f>+F9+I9+L9</f>
        <v>0</v>
      </c>
      <c r="P9" s="403">
        <f t="shared" si="21"/>
        <v>0</v>
      </c>
      <c r="Q9" s="168"/>
      <c r="R9" s="161"/>
      <c r="S9" s="448">
        <f t="shared" si="22"/>
        <v>0</v>
      </c>
      <c r="T9" s="168"/>
      <c r="U9" s="161"/>
      <c r="V9" s="448">
        <f t="shared" si="23"/>
        <v>0</v>
      </c>
      <c r="W9" s="168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8"/>
      <c r="AG9" s="161"/>
      <c r="AH9" s="462">
        <f t="shared" si="27"/>
        <v>0</v>
      </c>
      <c r="AI9" s="168"/>
      <c r="AJ9" s="161"/>
      <c r="AK9" s="462">
        <f t="shared" si="28"/>
        <v>0</v>
      </c>
      <c r="AL9" s="168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403">
        <f t="shared" si="30"/>
        <v>0</v>
      </c>
      <c r="AR9" s="168"/>
      <c r="AS9" s="161"/>
      <c r="AT9" s="462">
        <f t="shared" si="31"/>
        <v>0</v>
      </c>
      <c r="AU9" s="168"/>
      <c r="AV9" s="161"/>
      <c r="AW9" s="448">
        <f t="shared" si="32"/>
        <v>0</v>
      </c>
      <c r="AX9" s="168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VLOOKUP($B9,Test!$A$133:$I$186,5,0)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8"/>
      <c r="I10" s="161"/>
      <c r="J10" s="448">
        <f t="shared" si="19"/>
        <v>0</v>
      </c>
      <c r="K10" s="168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8"/>
      <c r="R10" s="161"/>
      <c r="S10" s="448">
        <f t="shared" si="22"/>
        <v>0</v>
      </c>
      <c r="T10" s="168"/>
      <c r="U10" s="161"/>
      <c r="V10" s="448">
        <f t="shared" si="23"/>
        <v>0</v>
      </c>
      <c r="W10" s="168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8"/>
      <c r="AG10" s="161"/>
      <c r="AH10" s="462">
        <f t="shared" si="27"/>
        <v>0</v>
      </c>
      <c r="AI10" s="168"/>
      <c r="AJ10" s="161"/>
      <c r="AK10" s="462">
        <f t="shared" si="28"/>
        <v>0</v>
      </c>
      <c r="AL10" s="168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403">
        <f t="shared" si="30"/>
        <v>0</v>
      </c>
      <c r="AR10" s="168"/>
      <c r="AS10" s="161"/>
      <c r="AT10" s="462">
        <f t="shared" si="31"/>
        <v>0</v>
      </c>
      <c r="AU10" s="168"/>
      <c r="AV10" s="161"/>
      <c r="AW10" s="448">
        <f t="shared" si="32"/>
        <v>0</v>
      </c>
      <c r="AX10" s="168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VLOOKUP($B10,Test!$A$133:$I$186,5,0)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8"/>
      <c r="I11" s="161"/>
      <c r="J11" s="448">
        <f t="shared" si="19"/>
        <v>0</v>
      </c>
      <c r="K11" s="168"/>
      <c r="L11" s="161"/>
      <c r="M11" s="444">
        <f t="shared" si="20"/>
        <v>0</v>
      </c>
      <c r="N11" s="404">
        <f t="shared" ref="N11:N53" si="38">+E11+H11+K11</f>
        <v>0</v>
      </c>
      <c r="O11" s="161">
        <f t="shared" ref="O11:O53" si="39">+F11+I11+L11</f>
        <v>0</v>
      </c>
      <c r="P11" s="403">
        <f t="shared" si="21"/>
        <v>0</v>
      </c>
      <c r="Q11" s="168"/>
      <c r="R11" s="161"/>
      <c r="S11" s="448">
        <f t="shared" si="22"/>
        <v>0</v>
      </c>
      <c r="T11" s="168"/>
      <c r="U11" s="161"/>
      <c r="V11" s="448">
        <f t="shared" si="23"/>
        <v>0</v>
      </c>
      <c r="W11" s="168"/>
      <c r="X11" s="161"/>
      <c r="Y11" s="444">
        <f t="shared" si="24"/>
        <v>0</v>
      </c>
      <c r="Z11" s="168">
        <f t="shared" ref="Z11:Z53" si="40">+Q11+T11+W11</f>
        <v>0</v>
      </c>
      <c r="AA11" s="161">
        <f t="shared" ref="AA11:AA53" si="41">+R11+U11+X11</f>
        <v>0</v>
      </c>
      <c r="AB11" s="403">
        <f t="shared" si="25"/>
        <v>0</v>
      </c>
      <c r="AC11" s="404">
        <f t="shared" ref="AC11:AC53" si="42">+E11+H11+K11+Q11+T11+W11</f>
        <v>0</v>
      </c>
      <c r="AD11" s="161">
        <f t="shared" ref="AD11:AD53" si="43">+F11+I11+L11+R11+U11+X11</f>
        <v>0</v>
      </c>
      <c r="AE11" s="403">
        <f t="shared" si="26"/>
        <v>0</v>
      </c>
      <c r="AF11" s="168"/>
      <c r="AG11" s="161"/>
      <c r="AH11" s="462">
        <f t="shared" si="27"/>
        <v>0</v>
      </c>
      <c r="AI11" s="168"/>
      <c r="AJ11" s="161"/>
      <c r="AK11" s="462">
        <f t="shared" si="28"/>
        <v>0</v>
      </c>
      <c r="AL11" s="168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403">
        <f t="shared" si="30"/>
        <v>0</v>
      </c>
      <c r="AR11" s="168"/>
      <c r="AS11" s="161"/>
      <c r="AT11" s="462">
        <f t="shared" si="31"/>
        <v>0</v>
      </c>
      <c r="AU11" s="168"/>
      <c r="AV11" s="161"/>
      <c r="AW11" s="448">
        <f t="shared" si="32"/>
        <v>0</v>
      </c>
      <c r="AX11" s="168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VLOOKUP($B11,Test!$A$133:$I$186,5,0)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8"/>
      <c r="I12" s="161"/>
      <c r="J12" s="448">
        <f t="shared" si="19"/>
        <v>0</v>
      </c>
      <c r="K12" s="168"/>
      <c r="L12" s="161"/>
      <c r="M12" s="444">
        <f t="shared" si="20"/>
        <v>0</v>
      </c>
      <c r="N12" s="404">
        <f t="shared" si="38"/>
        <v>0</v>
      </c>
      <c r="O12" s="161">
        <f t="shared" si="39"/>
        <v>0</v>
      </c>
      <c r="P12" s="403">
        <f t="shared" si="21"/>
        <v>0</v>
      </c>
      <c r="Q12" s="168"/>
      <c r="R12" s="161"/>
      <c r="S12" s="448">
        <f t="shared" si="22"/>
        <v>0</v>
      </c>
      <c r="T12" s="168"/>
      <c r="U12" s="161"/>
      <c r="V12" s="448">
        <f t="shared" si="23"/>
        <v>0</v>
      </c>
      <c r="W12" s="168"/>
      <c r="X12" s="161"/>
      <c r="Y12" s="444">
        <f t="shared" si="24"/>
        <v>0</v>
      </c>
      <c r="Z12" s="168">
        <f t="shared" si="40"/>
        <v>0</v>
      </c>
      <c r="AA12" s="161">
        <f t="shared" si="41"/>
        <v>0</v>
      </c>
      <c r="AB12" s="403">
        <f t="shared" si="25"/>
        <v>0</v>
      </c>
      <c r="AC12" s="404">
        <f t="shared" si="42"/>
        <v>0</v>
      </c>
      <c r="AD12" s="161">
        <f t="shared" si="43"/>
        <v>0</v>
      </c>
      <c r="AE12" s="403">
        <f t="shared" si="26"/>
        <v>0</v>
      </c>
      <c r="AF12" s="168"/>
      <c r="AG12" s="161"/>
      <c r="AH12" s="462">
        <f t="shared" si="27"/>
        <v>0</v>
      </c>
      <c r="AI12" s="168"/>
      <c r="AJ12" s="161"/>
      <c r="AK12" s="462">
        <f t="shared" si="28"/>
        <v>0</v>
      </c>
      <c r="AL12" s="168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403">
        <f t="shared" si="30"/>
        <v>0</v>
      </c>
      <c r="AR12" s="168"/>
      <c r="AS12" s="161"/>
      <c r="AT12" s="462">
        <f t="shared" si="31"/>
        <v>0</v>
      </c>
      <c r="AU12" s="168"/>
      <c r="AV12" s="161"/>
      <c r="AW12" s="448">
        <f t="shared" si="32"/>
        <v>0</v>
      </c>
      <c r="AX12" s="168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VLOOKUP($B12,Test!$A$133:$I$186,5,0)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8"/>
      <c r="I13" s="161"/>
      <c r="J13" s="448">
        <f t="shared" si="19"/>
        <v>0</v>
      </c>
      <c r="K13" s="168"/>
      <c r="L13" s="161"/>
      <c r="M13" s="444">
        <f t="shared" si="20"/>
        <v>0</v>
      </c>
      <c r="N13" s="404">
        <f t="shared" si="38"/>
        <v>0</v>
      </c>
      <c r="O13" s="161">
        <f t="shared" si="39"/>
        <v>0</v>
      </c>
      <c r="P13" s="403">
        <f t="shared" si="21"/>
        <v>0</v>
      </c>
      <c r="Q13" s="168"/>
      <c r="R13" s="161"/>
      <c r="S13" s="448">
        <f t="shared" si="22"/>
        <v>0</v>
      </c>
      <c r="T13" s="168"/>
      <c r="U13" s="161"/>
      <c r="V13" s="448">
        <f t="shared" si="23"/>
        <v>0</v>
      </c>
      <c r="W13" s="168"/>
      <c r="X13" s="161"/>
      <c r="Y13" s="444">
        <f t="shared" si="24"/>
        <v>0</v>
      </c>
      <c r="Z13" s="168">
        <f t="shared" si="40"/>
        <v>0</v>
      </c>
      <c r="AA13" s="161">
        <f t="shared" si="41"/>
        <v>0</v>
      </c>
      <c r="AB13" s="403">
        <f t="shared" si="25"/>
        <v>0</v>
      </c>
      <c r="AC13" s="404">
        <f t="shared" si="42"/>
        <v>0</v>
      </c>
      <c r="AD13" s="161">
        <f t="shared" si="43"/>
        <v>0</v>
      </c>
      <c r="AE13" s="403">
        <f t="shared" si="26"/>
        <v>0</v>
      </c>
      <c r="AF13" s="168"/>
      <c r="AG13" s="161"/>
      <c r="AH13" s="462">
        <f t="shared" si="27"/>
        <v>0</v>
      </c>
      <c r="AI13" s="168"/>
      <c r="AJ13" s="161"/>
      <c r="AK13" s="462">
        <f t="shared" si="28"/>
        <v>0</v>
      </c>
      <c r="AL13" s="168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403">
        <f t="shared" si="30"/>
        <v>0</v>
      </c>
      <c r="AR13" s="168"/>
      <c r="AS13" s="161"/>
      <c r="AT13" s="462">
        <f t="shared" si="31"/>
        <v>0</v>
      </c>
      <c r="AU13" s="168"/>
      <c r="AV13" s="161"/>
      <c r="AW13" s="448">
        <f t="shared" si="32"/>
        <v>0</v>
      </c>
      <c r="AX13" s="168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VLOOKUP($B13,Test!$A$133:$I$186,5,0)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8"/>
      <c r="I14" s="161"/>
      <c r="J14" s="448">
        <f t="shared" si="19"/>
        <v>0</v>
      </c>
      <c r="K14" s="168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8"/>
      <c r="R14" s="161"/>
      <c r="S14" s="448">
        <f t="shared" si="22"/>
        <v>0</v>
      </c>
      <c r="T14" s="168"/>
      <c r="U14" s="161"/>
      <c r="V14" s="448">
        <f t="shared" si="23"/>
        <v>0</v>
      </c>
      <c r="W14" s="168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8"/>
      <c r="AG14" s="161"/>
      <c r="AH14" s="462">
        <f t="shared" si="27"/>
        <v>0</v>
      </c>
      <c r="AI14" s="168"/>
      <c r="AJ14" s="161"/>
      <c r="AK14" s="462">
        <f t="shared" si="28"/>
        <v>0</v>
      </c>
      <c r="AL14" s="168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403">
        <f t="shared" si="30"/>
        <v>0</v>
      </c>
      <c r="AR14" s="168"/>
      <c r="AS14" s="161"/>
      <c r="AT14" s="462">
        <f t="shared" si="31"/>
        <v>0</v>
      </c>
      <c r="AU14" s="168"/>
      <c r="AV14" s="161"/>
      <c r="AW14" s="448">
        <f t="shared" si="32"/>
        <v>0</v>
      </c>
      <c r="AX14" s="168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VLOOKUP($B14,Test!$A$133:$I$186,5,0)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8"/>
      <c r="I15" s="161"/>
      <c r="J15" s="448">
        <f t="shared" si="19"/>
        <v>0</v>
      </c>
      <c r="K15" s="168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8"/>
      <c r="R15" s="161"/>
      <c r="S15" s="448">
        <f t="shared" si="22"/>
        <v>0</v>
      </c>
      <c r="T15" s="168"/>
      <c r="U15" s="161"/>
      <c r="V15" s="448">
        <f t="shared" si="23"/>
        <v>0</v>
      </c>
      <c r="W15" s="168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8"/>
      <c r="AG15" s="161"/>
      <c r="AH15" s="462">
        <f t="shared" si="27"/>
        <v>0</v>
      </c>
      <c r="AI15" s="168"/>
      <c r="AJ15" s="161"/>
      <c r="AK15" s="462">
        <f t="shared" si="28"/>
        <v>0</v>
      </c>
      <c r="AL15" s="168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403">
        <f t="shared" si="30"/>
        <v>0</v>
      </c>
      <c r="AR15" s="168"/>
      <c r="AS15" s="161"/>
      <c r="AT15" s="462">
        <f t="shared" si="31"/>
        <v>0</v>
      </c>
      <c r="AU15" s="168"/>
      <c r="AV15" s="161"/>
      <c r="AW15" s="448">
        <f t="shared" si="32"/>
        <v>0</v>
      </c>
      <c r="AX15" s="168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VLOOKUP($B15,Test!$A$133:$I$186,5,0)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8"/>
      <c r="I16" s="161"/>
      <c r="J16" s="448">
        <f t="shared" si="19"/>
        <v>0</v>
      </c>
      <c r="K16" s="168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8"/>
      <c r="R16" s="161"/>
      <c r="S16" s="448">
        <f t="shared" si="22"/>
        <v>0</v>
      </c>
      <c r="T16" s="168"/>
      <c r="U16" s="161"/>
      <c r="V16" s="448">
        <f t="shared" si="23"/>
        <v>0</v>
      </c>
      <c r="W16" s="168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8"/>
      <c r="AG16" s="161"/>
      <c r="AH16" s="462">
        <f t="shared" si="27"/>
        <v>0</v>
      </c>
      <c r="AI16" s="168"/>
      <c r="AJ16" s="161"/>
      <c r="AK16" s="462">
        <f t="shared" si="28"/>
        <v>0</v>
      </c>
      <c r="AL16" s="168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403">
        <f t="shared" si="30"/>
        <v>0</v>
      </c>
      <c r="AR16" s="168"/>
      <c r="AS16" s="161"/>
      <c r="AT16" s="462">
        <f t="shared" si="31"/>
        <v>0</v>
      </c>
      <c r="AU16" s="168"/>
      <c r="AV16" s="161"/>
      <c r="AW16" s="448">
        <f t="shared" si="32"/>
        <v>0</v>
      </c>
      <c r="AX16" s="168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VLOOKUP($B16,Test!$A$133:$I$186,5,0)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8"/>
      <c r="I17" s="161"/>
      <c r="J17" s="448">
        <f t="shared" si="19"/>
        <v>0</v>
      </c>
      <c r="K17" s="168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8"/>
      <c r="R17" s="161"/>
      <c r="S17" s="448">
        <f t="shared" si="22"/>
        <v>0</v>
      </c>
      <c r="T17" s="168"/>
      <c r="U17" s="161"/>
      <c r="V17" s="448">
        <f t="shared" si="23"/>
        <v>0</v>
      </c>
      <c r="W17" s="168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8"/>
      <c r="AG17" s="161"/>
      <c r="AH17" s="462">
        <f t="shared" si="27"/>
        <v>0</v>
      </c>
      <c r="AI17" s="168"/>
      <c r="AJ17" s="161"/>
      <c r="AK17" s="462">
        <f t="shared" si="28"/>
        <v>0</v>
      </c>
      <c r="AL17" s="168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403">
        <f t="shared" si="30"/>
        <v>0</v>
      </c>
      <c r="AR17" s="168"/>
      <c r="AS17" s="161"/>
      <c r="AT17" s="462">
        <f t="shared" si="31"/>
        <v>0</v>
      </c>
      <c r="AU17" s="168"/>
      <c r="AV17" s="161"/>
      <c r="AW17" s="448">
        <f t="shared" si="32"/>
        <v>0</v>
      </c>
      <c r="AX17" s="168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VLOOKUP($B17,Test!$A$133:$I$186,5,0)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8"/>
      <c r="I18" s="161"/>
      <c r="J18" s="448">
        <f t="shared" si="19"/>
        <v>0</v>
      </c>
      <c r="K18" s="168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8"/>
      <c r="R18" s="161"/>
      <c r="S18" s="448">
        <f t="shared" si="22"/>
        <v>0</v>
      </c>
      <c r="T18" s="168"/>
      <c r="U18" s="161"/>
      <c r="V18" s="448">
        <f t="shared" si="23"/>
        <v>0</v>
      </c>
      <c r="W18" s="168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8"/>
      <c r="AG18" s="161"/>
      <c r="AH18" s="462">
        <f t="shared" si="27"/>
        <v>0</v>
      </c>
      <c r="AI18" s="168"/>
      <c r="AJ18" s="161"/>
      <c r="AK18" s="462">
        <f t="shared" si="28"/>
        <v>0</v>
      </c>
      <c r="AL18" s="168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403">
        <f t="shared" si="30"/>
        <v>0</v>
      </c>
      <c r="AR18" s="168"/>
      <c r="AS18" s="161"/>
      <c r="AT18" s="462">
        <f t="shared" si="31"/>
        <v>0</v>
      </c>
      <c r="AU18" s="168"/>
      <c r="AV18" s="161"/>
      <c r="AW18" s="448">
        <f t="shared" si="32"/>
        <v>0</v>
      </c>
      <c r="AX18" s="168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VLOOKUP($B18,Test!$A$133:$I$186,5,0)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8"/>
      <c r="I19" s="161"/>
      <c r="J19" s="448">
        <f t="shared" si="19"/>
        <v>0</v>
      </c>
      <c r="K19" s="168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8"/>
      <c r="R19" s="161"/>
      <c r="S19" s="448">
        <f t="shared" si="22"/>
        <v>0</v>
      </c>
      <c r="T19" s="168"/>
      <c r="U19" s="161"/>
      <c r="V19" s="448">
        <f t="shared" si="23"/>
        <v>0</v>
      </c>
      <c r="W19" s="168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8"/>
      <c r="AG19" s="161"/>
      <c r="AH19" s="462">
        <f t="shared" si="27"/>
        <v>0</v>
      </c>
      <c r="AI19" s="168"/>
      <c r="AJ19" s="161"/>
      <c r="AK19" s="462">
        <f t="shared" si="28"/>
        <v>0</v>
      </c>
      <c r="AL19" s="168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403">
        <f t="shared" si="30"/>
        <v>0</v>
      </c>
      <c r="AR19" s="168"/>
      <c r="AS19" s="161"/>
      <c r="AT19" s="462">
        <f t="shared" si="31"/>
        <v>0</v>
      </c>
      <c r="AU19" s="168"/>
      <c r="AV19" s="161"/>
      <c r="AW19" s="448">
        <f t="shared" si="32"/>
        <v>0</v>
      </c>
      <c r="AX19" s="168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VLOOKUP($B19,Test!$A$133:$I$186,5,0)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8"/>
      <c r="I20" s="161"/>
      <c r="J20" s="448">
        <f t="shared" si="19"/>
        <v>0</v>
      </c>
      <c r="K20" s="168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8"/>
      <c r="R20" s="161"/>
      <c r="S20" s="448">
        <f t="shared" si="22"/>
        <v>0</v>
      </c>
      <c r="T20" s="168"/>
      <c r="U20" s="161"/>
      <c r="V20" s="448">
        <f t="shared" si="23"/>
        <v>0</v>
      </c>
      <c r="W20" s="168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8"/>
      <c r="AG20" s="161"/>
      <c r="AH20" s="462">
        <f t="shared" si="27"/>
        <v>0</v>
      </c>
      <c r="AI20" s="168"/>
      <c r="AJ20" s="161"/>
      <c r="AK20" s="462">
        <f t="shared" si="28"/>
        <v>0</v>
      </c>
      <c r="AL20" s="168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403">
        <f t="shared" si="30"/>
        <v>0</v>
      </c>
      <c r="AR20" s="168"/>
      <c r="AS20" s="161"/>
      <c r="AT20" s="462">
        <f t="shared" si="31"/>
        <v>0</v>
      </c>
      <c r="AU20" s="168"/>
      <c r="AV20" s="161"/>
      <c r="AW20" s="448">
        <f t="shared" si="32"/>
        <v>0</v>
      </c>
      <c r="AX20" s="168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VLOOKUP($B20,Test!$A$133:$I$186,5,0)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168"/>
      <c r="F21" s="161"/>
      <c r="G21" s="448">
        <f t="shared" si="18"/>
        <v>0</v>
      </c>
      <c r="H21" s="168"/>
      <c r="I21" s="161"/>
      <c r="J21" s="448">
        <f t="shared" si="19"/>
        <v>0</v>
      </c>
      <c r="K21" s="168"/>
      <c r="L21" s="161"/>
      <c r="M21" s="444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8"/>
      <c r="R21" s="161"/>
      <c r="S21" s="448">
        <f t="shared" si="22"/>
        <v>0</v>
      </c>
      <c r="T21" s="168"/>
      <c r="U21" s="161"/>
      <c r="V21" s="448">
        <f t="shared" si="23"/>
        <v>0</v>
      </c>
      <c r="W21" s="168"/>
      <c r="X21" s="161"/>
      <c r="Y21" s="444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04">
        <f t="shared" si="42"/>
        <v>0</v>
      </c>
      <c r="AD21" s="161">
        <f t="shared" si="43"/>
        <v>0</v>
      </c>
      <c r="AE21" s="403">
        <f t="shared" si="26"/>
        <v>0</v>
      </c>
      <c r="AF21" s="168"/>
      <c r="AG21" s="161"/>
      <c r="AH21" s="462">
        <f t="shared" si="27"/>
        <v>0</v>
      </c>
      <c r="AI21" s="168"/>
      <c r="AJ21" s="161"/>
      <c r="AK21" s="462">
        <f t="shared" si="28"/>
        <v>0</v>
      </c>
      <c r="AL21" s="168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403">
        <f t="shared" si="30"/>
        <v>0</v>
      </c>
      <c r="AR21" s="168"/>
      <c r="AS21" s="161"/>
      <c r="AT21" s="462">
        <f t="shared" si="31"/>
        <v>0</v>
      </c>
      <c r="AU21" s="168"/>
      <c r="AV21" s="161"/>
      <c r="AW21" s="448">
        <f t="shared" si="32"/>
        <v>0</v>
      </c>
      <c r="AX21" s="168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1">
        <f t="shared" si="14"/>
        <v>0</v>
      </c>
      <c r="BE21" s="372">
        <f t="shared" si="15"/>
        <v>0</v>
      </c>
      <c r="BF21" s="372">
        <f t="shared" si="35"/>
        <v>0</v>
      </c>
      <c r="BG21" s="371">
        <f t="shared" si="16"/>
        <v>0</v>
      </c>
      <c r="BH21" s="372">
        <f t="shared" si="17"/>
        <v>0</v>
      </c>
      <c r="BI21" s="372">
        <f t="shared" si="36"/>
        <v>0</v>
      </c>
      <c r="BJ21" s="436"/>
      <c r="BK21" s="160">
        <f>VLOOKUP($B21,Test!$A$133:$I$186,5,0)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8"/>
      <c r="I22" s="161"/>
      <c r="J22" s="448">
        <f t="shared" si="19"/>
        <v>0</v>
      </c>
      <c r="K22" s="168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8"/>
      <c r="R22" s="161"/>
      <c r="S22" s="448">
        <f t="shared" si="22"/>
        <v>0</v>
      </c>
      <c r="T22" s="168"/>
      <c r="U22" s="161"/>
      <c r="V22" s="448">
        <f t="shared" si="23"/>
        <v>0</v>
      </c>
      <c r="W22" s="168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8"/>
      <c r="AG22" s="161"/>
      <c r="AH22" s="462">
        <f t="shared" si="27"/>
        <v>0</v>
      </c>
      <c r="AI22" s="168"/>
      <c r="AJ22" s="161"/>
      <c r="AK22" s="462">
        <f t="shared" si="28"/>
        <v>0</v>
      </c>
      <c r="AL22" s="168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403">
        <f t="shared" si="30"/>
        <v>0</v>
      </c>
      <c r="AR22" s="168"/>
      <c r="AS22" s="161"/>
      <c r="AT22" s="462">
        <f t="shared" si="31"/>
        <v>0</v>
      </c>
      <c r="AU22" s="168"/>
      <c r="AV22" s="161"/>
      <c r="AW22" s="448">
        <f t="shared" si="32"/>
        <v>0</v>
      </c>
      <c r="AX22" s="168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VLOOKUP($B22,Test!$A$133:$I$186,5,0)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8"/>
      <c r="I23" s="161"/>
      <c r="J23" s="448">
        <f t="shared" si="19"/>
        <v>0</v>
      </c>
      <c r="K23" s="168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8"/>
      <c r="R23" s="161"/>
      <c r="S23" s="448">
        <f t="shared" si="22"/>
        <v>0</v>
      </c>
      <c r="T23" s="168"/>
      <c r="U23" s="161"/>
      <c r="V23" s="448">
        <f t="shared" si="23"/>
        <v>0</v>
      </c>
      <c r="W23" s="168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8"/>
      <c r="AG23" s="161"/>
      <c r="AH23" s="462">
        <f t="shared" si="27"/>
        <v>0</v>
      </c>
      <c r="AI23" s="168"/>
      <c r="AJ23" s="161"/>
      <c r="AK23" s="462">
        <f t="shared" si="28"/>
        <v>0</v>
      </c>
      <c r="AL23" s="168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403">
        <f t="shared" si="30"/>
        <v>0</v>
      </c>
      <c r="AR23" s="168"/>
      <c r="AS23" s="161"/>
      <c r="AT23" s="462">
        <f t="shared" si="31"/>
        <v>0</v>
      </c>
      <c r="AU23" s="168"/>
      <c r="AV23" s="161"/>
      <c r="AW23" s="448">
        <f t="shared" si="32"/>
        <v>0</v>
      </c>
      <c r="AX23" s="168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VLOOKUP($B23,Test!$A$133:$I$186,5,0)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8"/>
      <c r="I24" s="161"/>
      <c r="J24" s="448">
        <f t="shared" si="19"/>
        <v>0</v>
      </c>
      <c r="K24" s="168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8"/>
      <c r="R24" s="161"/>
      <c r="S24" s="448">
        <f t="shared" si="22"/>
        <v>0</v>
      </c>
      <c r="T24" s="168"/>
      <c r="U24" s="161"/>
      <c r="V24" s="448">
        <f t="shared" si="23"/>
        <v>0</v>
      </c>
      <c r="W24" s="168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8"/>
      <c r="AG24" s="161"/>
      <c r="AH24" s="462">
        <f t="shared" si="27"/>
        <v>0</v>
      </c>
      <c r="AI24" s="168"/>
      <c r="AJ24" s="161"/>
      <c r="AK24" s="462">
        <f t="shared" si="28"/>
        <v>0</v>
      </c>
      <c r="AL24" s="168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403">
        <f t="shared" si="30"/>
        <v>0</v>
      </c>
      <c r="AR24" s="168"/>
      <c r="AS24" s="161"/>
      <c r="AT24" s="462">
        <f t="shared" si="31"/>
        <v>0</v>
      </c>
      <c r="AU24" s="168"/>
      <c r="AV24" s="161"/>
      <c r="AW24" s="448">
        <f t="shared" si="32"/>
        <v>0</v>
      </c>
      <c r="AX24" s="168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VLOOKUP($B24,Test!$A$133:$I$186,5,0)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8"/>
      <c r="I25" s="161"/>
      <c r="J25" s="448">
        <f t="shared" si="19"/>
        <v>0</v>
      </c>
      <c r="K25" s="168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8"/>
      <c r="R25" s="161"/>
      <c r="S25" s="448">
        <f t="shared" si="22"/>
        <v>0</v>
      </c>
      <c r="T25" s="168"/>
      <c r="U25" s="161"/>
      <c r="V25" s="448">
        <f t="shared" si="23"/>
        <v>0</v>
      </c>
      <c r="W25" s="168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8"/>
      <c r="AG25" s="161"/>
      <c r="AH25" s="462">
        <f t="shared" si="27"/>
        <v>0</v>
      </c>
      <c r="AI25" s="168"/>
      <c r="AJ25" s="161"/>
      <c r="AK25" s="462">
        <f t="shared" si="28"/>
        <v>0</v>
      </c>
      <c r="AL25" s="168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403">
        <f t="shared" si="30"/>
        <v>0</v>
      </c>
      <c r="AR25" s="168"/>
      <c r="AS25" s="161"/>
      <c r="AT25" s="462">
        <f t="shared" si="31"/>
        <v>0</v>
      </c>
      <c r="AU25" s="168"/>
      <c r="AV25" s="161"/>
      <c r="AW25" s="448">
        <f t="shared" si="32"/>
        <v>0</v>
      </c>
      <c r="AX25" s="168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VLOOKUP($B25,Test!$A$133:$I$186,5,0)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8"/>
      <c r="I26" s="161"/>
      <c r="J26" s="448">
        <f t="shared" si="19"/>
        <v>0</v>
      </c>
      <c r="K26" s="168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8"/>
      <c r="R26" s="161"/>
      <c r="S26" s="448">
        <f t="shared" si="22"/>
        <v>0</v>
      </c>
      <c r="T26" s="168"/>
      <c r="U26" s="161"/>
      <c r="V26" s="448">
        <f t="shared" si="23"/>
        <v>0</v>
      </c>
      <c r="W26" s="168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8"/>
      <c r="AG26" s="161"/>
      <c r="AH26" s="462">
        <f t="shared" si="27"/>
        <v>0</v>
      </c>
      <c r="AI26" s="168"/>
      <c r="AJ26" s="161"/>
      <c r="AK26" s="462">
        <f t="shared" si="28"/>
        <v>0</v>
      </c>
      <c r="AL26" s="168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403">
        <f t="shared" si="30"/>
        <v>0</v>
      </c>
      <c r="AR26" s="168"/>
      <c r="AS26" s="161"/>
      <c r="AT26" s="462">
        <f t="shared" si="31"/>
        <v>0</v>
      </c>
      <c r="AU26" s="168"/>
      <c r="AV26" s="161"/>
      <c r="AW26" s="448">
        <f t="shared" si="32"/>
        <v>0</v>
      </c>
      <c r="AX26" s="168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VLOOKUP($B26,Test!$A$133:$I$186,5,0)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8"/>
      <c r="I27" s="161"/>
      <c r="J27" s="448">
        <f t="shared" si="19"/>
        <v>0</v>
      </c>
      <c r="K27" s="168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8"/>
      <c r="R27" s="161"/>
      <c r="S27" s="448">
        <f t="shared" si="22"/>
        <v>0</v>
      </c>
      <c r="T27" s="168"/>
      <c r="U27" s="161"/>
      <c r="V27" s="448">
        <f t="shared" si="23"/>
        <v>0</v>
      </c>
      <c r="W27" s="168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8"/>
      <c r="AG27" s="161"/>
      <c r="AH27" s="462">
        <f t="shared" si="27"/>
        <v>0</v>
      </c>
      <c r="AI27" s="168"/>
      <c r="AJ27" s="161"/>
      <c r="AK27" s="462">
        <f t="shared" si="28"/>
        <v>0</v>
      </c>
      <c r="AL27" s="168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403">
        <f t="shared" si="30"/>
        <v>0</v>
      </c>
      <c r="AR27" s="168"/>
      <c r="AS27" s="161"/>
      <c r="AT27" s="462">
        <f t="shared" si="31"/>
        <v>0</v>
      </c>
      <c r="AU27" s="168"/>
      <c r="AV27" s="161"/>
      <c r="AW27" s="448">
        <f t="shared" si="32"/>
        <v>0</v>
      </c>
      <c r="AX27" s="168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VLOOKUP($B27,Test!$A$133:$I$186,5,0)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8"/>
      <c r="I28" s="161"/>
      <c r="J28" s="448">
        <f t="shared" si="19"/>
        <v>0</v>
      </c>
      <c r="K28" s="168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8"/>
      <c r="R28" s="161"/>
      <c r="S28" s="448">
        <f t="shared" si="22"/>
        <v>0</v>
      </c>
      <c r="T28" s="168"/>
      <c r="U28" s="161"/>
      <c r="V28" s="448">
        <f t="shared" si="23"/>
        <v>0</v>
      </c>
      <c r="W28" s="168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8"/>
      <c r="AG28" s="161"/>
      <c r="AH28" s="462">
        <f t="shared" si="27"/>
        <v>0</v>
      </c>
      <c r="AI28" s="168"/>
      <c r="AJ28" s="161"/>
      <c r="AK28" s="462">
        <f t="shared" si="28"/>
        <v>0</v>
      </c>
      <c r="AL28" s="168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403">
        <f t="shared" si="30"/>
        <v>0</v>
      </c>
      <c r="AR28" s="168"/>
      <c r="AS28" s="161"/>
      <c r="AT28" s="462">
        <f t="shared" si="31"/>
        <v>0</v>
      </c>
      <c r="AU28" s="168"/>
      <c r="AV28" s="161"/>
      <c r="AW28" s="448">
        <f t="shared" si="32"/>
        <v>0</v>
      </c>
      <c r="AX28" s="168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VLOOKUP($B28,Test!$A$133:$I$186,5,0)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8"/>
      <c r="I29" s="161"/>
      <c r="J29" s="448">
        <f t="shared" si="19"/>
        <v>0</v>
      </c>
      <c r="K29" s="168"/>
      <c r="L29" s="161"/>
      <c r="M29" s="444">
        <f t="shared" si="20"/>
        <v>0</v>
      </c>
      <c r="N29" s="404">
        <f t="shared" si="38"/>
        <v>0</v>
      </c>
      <c r="O29" s="161">
        <f t="shared" si="39"/>
        <v>0</v>
      </c>
      <c r="P29" s="403">
        <f t="shared" si="21"/>
        <v>0</v>
      </c>
      <c r="Q29" s="168"/>
      <c r="R29" s="161"/>
      <c r="S29" s="448">
        <f t="shared" si="22"/>
        <v>0</v>
      </c>
      <c r="T29" s="168"/>
      <c r="U29" s="161"/>
      <c r="V29" s="448">
        <f t="shared" si="23"/>
        <v>0</v>
      </c>
      <c r="W29" s="168"/>
      <c r="X29" s="161"/>
      <c r="Y29" s="444">
        <f t="shared" si="24"/>
        <v>0</v>
      </c>
      <c r="Z29" s="168">
        <f t="shared" si="40"/>
        <v>0</v>
      </c>
      <c r="AA29" s="161">
        <f t="shared" si="41"/>
        <v>0</v>
      </c>
      <c r="AB29" s="403">
        <f t="shared" si="25"/>
        <v>0</v>
      </c>
      <c r="AC29" s="404">
        <f t="shared" si="42"/>
        <v>0</v>
      </c>
      <c r="AD29" s="161">
        <f t="shared" si="43"/>
        <v>0</v>
      </c>
      <c r="AE29" s="403">
        <f t="shared" si="26"/>
        <v>0</v>
      </c>
      <c r="AF29" s="168"/>
      <c r="AG29" s="161"/>
      <c r="AH29" s="462">
        <f t="shared" si="27"/>
        <v>0</v>
      </c>
      <c r="AI29" s="168"/>
      <c r="AJ29" s="161"/>
      <c r="AK29" s="462">
        <f t="shared" si="28"/>
        <v>0</v>
      </c>
      <c r="AL29" s="168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403">
        <f t="shared" si="30"/>
        <v>0</v>
      </c>
      <c r="AR29" s="168"/>
      <c r="AS29" s="161"/>
      <c r="AT29" s="462">
        <f t="shared" si="31"/>
        <v>0</v>
      </c>
      <c r="AU29" s="168"/>
      <c r="AV29" s="161"/>
      <c r="AW29" s="448">
        <f t="shared" si="32"/>
        <v>0</v>
      </c>
      <c r="AX29" s="168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VLOOKUP($B29,Test!$A$133:$I$186,5,0)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8"/>
      <c r="I30" s="161"/>
      <c r="J30" s="448">
        <f t="shared" si="19"/>
        <v>0</v>
      </c>
      <c r="K30" s="168"/>
      <c r="L30" s="161"/>
      <c r="M30" s="444">
        <f t="shared" si="20"/>
        <v>0</v>
      </c>
      <c r="N30" s="404">
        <f t="shared" si="38"/>
        <v>0</v>
      </c>
      <c r="O30" s="161">
        <f t="shared" si="39"/>
        <v>0</v>
      </c>
      <c r="P30" s="403">
        <f t="shared" si="21"/>
        <v>0</v>
      </c>
      <c r="Q30" s="168"/>
      <c r="R30" s="161"/>
      <c r="S30" s="448">
        <f t="shared" si="22"/>
        <v>0</v>
      </c>
      <c r="T30" s="168"/>
      <c r="U30" s="161"/>
      <c r="V30" s="448">
        <f t="shared" si="23"/>
        <v>0</v>
      </c>
      <c r="W30" s="168"/>
      <c r="X30" s="161"/>
      <c r="Y30" s="444">
        <f t="shared" si="24"/>
        <v>0</v>
      </c>
      <c r="Z30" s="168">
        <f t="shared" si="40"/>
        <v>0</v>
      </c>
      <c r="AA30" s="161">
        <f t="shared" si="41"/>
        <v>0</v>
      </c>
      <c r="AB30" s="403">
        <f t="shared" si="25"/>
        <v>0</v>
      </c>
      <c r="AC30" s="404">
        <f t="shared" si="42"/>
        <v>0</v>
      </c>
      <c r="AD30" s="161">
        <f t="shared" si="43"/>
        <v>0</v>
      </c>
      <c r="AE30" s="403">
        <f t="shared" si="26"/>
        <v>0</v>
      </c>
      <c r="AF30" s="168"/>
      <c r="AG30" s="161"/>
      <c r="AH30" s="462">
        <f t="shared" si="27"/>
        <v>0</v>
      </c>
      <c r="AI30" s="168"/>
      <c r="AJ30" s="161"/>
      <c r="AK30" s="462">
        <f t="shared" si="28"/>
        <v>0</v>
      </c>
      <c r="AL30" s="168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403">
        <f t="shared" si="30"/>
        <v>0</v>
      </c>
      <c r="AR30" s="168"/>
      <c r="AS30" s="161"/>
      <c r="AT30" s="462">
        <f t="shared" si="31"/>
        <v>0</v>
      </c>
      <c r="AU30" s="168"/>
      <c r="AV30" s="161"/>
      <c r="AW30" s="448">
        <f t="shared" si="32"/>
        <v>0</v>
      </c>
      <c r="AX30" s="168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VLOOKUP($B30,Test!$A$133:$I$186,5,0)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8"/>
      <c r="I31" s="161"/>
      <c r="J31" s="448">
        <f t="shared" si="19"/>
        <v>0</v>
      </c>
      <c r="K31" s="168"/>
      <c r="L31" s="161"/>
      <c r="M31" s="444">
        <f t="shared" si="20"/>
        <v>0</v>
      </c>
      <c r="N31" s="404">
        <f t="shared" si="38"/>
        <v>0</v>
      </c>
      <c r="O31" s="161">
        <f t="shared" si="39"/>
        <v>0</v>
      </c>
      <c r="P31" s="403">
        <f t="shared" si="21"/>
        <v>0</v>
      </c>
      <c r="Q31" s="168"/>
      <c r="R31" s="161"/>
      <c r="S31" s="448">
        <f t="shared" si="22"/>
        <v>0</v>
      </c>
      <c r="T31" s="168"/>
      <c r="U31" s="161"/>
      <c r="V31" s="448">
        <f t="shared" si="23"/>
        <v>0</v>
      </c>
      <c r="W31" s="168"/>
      <c r="X31" s="161"/>
      <c r="Y31" s="444">
        <f t="shared" si="24"/>
        <v>0</v>
      </c>
      <c r="Z31" s="168">
        <f t="shared" si="40"/>
        <v>0</v>
      </c>
      <c r="AA31" s="161">
        <f t="shared" si="41"/>
        <v>0</v>
      </c>
      <c r="AB31" s="403">
        <f t="shared" si="25"/>
        <v>0</v>
      </c>
      <c r="AC31" s="404">
        <f t="shared" si="42"/>
        <v>0</v>
      </c>
      <c r="AD31" s="161">
        <f t="shared" si="43"/>
        <v>0</v>
      </c>
      <c r="AE31" s="403">
        <f t="shared" si="26"/>
        <v>0</v>
      </c>
      <c r="AF31" s="168"/>
      <c r="AG31" s="161"/>
      <c r="AH31" s="462">
        <f t="shared" si="27"/>
        <v>0</v>
      </c>
      <c r="AI31" s="168"/>
      <c r="AJ31" s="161"/>
      <c r="AK31" s="462">
        <f t="shared" si="28"/>
        <v>0</v>
      </c>
      <c r="AL31" s="168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403">
        <f t="shared" si="30"/>
        <v>0</v>
      </c>
      <c r="AR31" s="168"/>
      <c r="AS31" s="161"/>
      <c r="AT31" s="462">
        <f t="shared" si="31"/>
        <v>0</v>
      </c>
      <c r="AU31" s="168"/>
      <c r="AV31" s="161"/>
      <c r="AW31" s="448">
        <f t="shared" si="32"/>
        <v>0</v>
      </c>
      <c r="AX31" s="168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VLOOKUP($B31,Test!$A$133:$I$186,5,0)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8"/>
      <c r="I32" s="161"/>
      <c r="J32" s="448">
        <f t="shared" si="19"/>
        <v>0</v>
      </c>
      <c r="K32" s="168"/>
      <c r="L32" s="161"/>
      <c r="M32" s="444">
        <f t="shared" si="20"/>
        <v>0</v>
      </c>
      <c r="N32" s="404">
        <f t="shared" si="38"/>
        <v>0</v>
      </c>
      <c r="O32" s="161">
        <f t="shared" si="39"/>
        <v>0</v>
      </c>
      <c r="P32" s="403">
        <f t="shared" si="21"/>
        <v>0</v>
      </c>
      <c r="Q32" s="168"/>
      <c r="R32" s="161"/>
      <c r="S32" s="448">
        <f t="shared" si="22"/>
        <v>0</v>
      </c>
      <c r="T32" s="168"/>
      <c r="U32" s="161"/>
      <c r="V32" s="448">
        <f t="shared" si="23"/>
        <v>0</v>
      </c>
      <c r="W32" s="168"/>
      <c r="X32" s="161"/>
      <c r="Y32" s="444">
        <f t="shared" si="24"/>
        <v>0</v>
      </c>
      <c r="Z32" s="168">
        <f t="shared" si="40"/>
        <v>0</v>
      </c>
      <c r="AA32" s="161">
        <f t="shared" si="41"/>
        <v>0</v>
      </c>
      <c r="AB32" s="403">
        <f t="shared" si="25"/>
        <v>0</v>
      </c>
      <c r="AC32" s="404">
        <f t="shared" si="42"/>
        <v>0</v>
      </c>
      <c r="AD32" s="161">
        <f t="shared" si="43"/>
        <v>0</v>
      </c>
      <c r="AE32" s="403">
        <f t="shared" si="26"/>
        <v>0</v>
      </c>
      <c r="AF32" s="168"/>
      <c r="AG32" s="161"/>
      <c r="AH32" s="462">
        <f t="shared" si="27"/>
        <v>0</v>
      </c>
      <c r="AI32" s="168"/>
      <c r="AJ32" s="161"/>
      <c r="AK32" s="462">
        <f t="shared" si="28"/>
        <v>0</v>
      </c>
      <c r="AL32" s="168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403">
        <f t="shared" si="30"/>
        <v>0</v>
      </c>
      <c r="AR32" s="168"/>
      <c r="AS32" s="161"/>
      <c r="AT32" s="462">
        <f t="shared" si="31"/>
        <v>0</v>
      </c>
      <c r="AU32" s="168"/>
      <c r="AV32" s="161"/>
      <c r="AW32" s="448">
        <f t="shared" si="32"/>
        <v>0</v>
      </c>
      <c r="AX32" s="168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VLOOKUP($B32,Test!$A$133:$I$186,5,0)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8"/>
      <c r="I33" s="161"/>
      <c r="J33" s="448">
        <f t="shared" si="19"/>
        <v>0</v>
      </c>
      <c r="K33" s="168"/>
      <c r="L33" s="161"/>
      <c r="M33" s="444">
        <f t="shared" si="20"/>
        <v>0</v>
      </c>
      <c r="N33" s="404">
        <f t="shared" si="38"/>
        <v>0</v>
      </c>
      <c r="O33" s="161">
        <f t="shared" si="39"/>
        <v>0</v>
      </c>
      <c r="P33" s="403">
        <f t="shared" si="21"/>
        <v>0</v>
      </c>
      <c r="Q33" s="168"/>
      <c r="R33" s="161"/>
      <c r="S33" s="448">
        <f t="shared" si="22"/>
        <v>0</v>
      </c>
      <c r="T33" s="168"/>
      <c r="U33" s="161"/>
      <c r="V33" s="448">
        <f t="shared" si="23"/>
        <v>0</v>
      </c>
      <c r="W33" s="168"/>
      <c r="X33" s="161"/>
      <c r="Y33" s="444">
        <f t="shared" si="24"/>
        <v>0</v>
      </c>
      <c r="Z33" s="168">
        <f t="shared" si="40"/>
        <v>0</v>
      </c>
      <c r="AA33" s="161">
        <f t="shared" si="41"/>
        <v>0</v>
      </c>
      <c r="AB33" s="403">
        <f t="shared" si="25"/>
        <v>0</v>
      </c>
      <c r="AC33" s="404">
        <f t="shared" si="42"/>
        <v>0</v>
      </c>
      <c r="AD33" s="161">
        <f t="shared" si="43"/>
        <v>0</v>
      </c>
      <c r="AE33" s="403">
        <f t="shared" si="26"/>
        <v>0</v>
      </c>
      <c r="AF33" s="168"/>
      <c r="AG33" s="161"/>
      <c r="AH33" s="462">
        <f t="shared" si="27"/>
        <v>0</v>
      </c>
      <c r="AI33" s="168"/>
      <c r="AJ33" s="161"/>
      <c r="AK33" s="462">
        <f t="shared" si="28"/>
        <v>0</v>
      </c>
      <c r="AL33" s="168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403">
        <f t="shared" si="30"/>
        <v>0</v>
      </c>
      <c r="AR33" s="168"/>
      <c r="AS33" s="161"/>
      <c r="AT33" s="462">
        <f t="shared" si="31"/>
        <v>0</v>
      </c>
      <c r="AU33" s="168"/>
      <c r="AV33" s="161"/>
      <c r="AW33" s="448">
        <f t="shared" si="32"/>
        <v>0</v>
      </c>
      <c r="AX33" s="168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VLOOKUP($B33,Test!$A$133:$I$186,5,0)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8"/>
      <c r="I34" s="161"/>
      <c r="J34" s="448">
        <f t="shared" si="19"/>
        <v>0</v>
      </c>
      <c r="K34" s="168"/>
      <c r="L34" s="161"/>
      <c r="M34" s="444">
        <f t="shared" si="20"/>
        <v>0</v>
      </c>
      <c r="N34" s="404">
        <f t="shared" si="38"/>
        <v>0</v>
      </c>
      <c r="O34" s="161">
        <f t="shared" si="39"/>
        <v>0</v>
      </c>
      <c r="P34" s="403">
        <f t="shared" si="21"/>
        <v>0</v>
      </c>
      <c r="Q34" s="168"/>
      <c r="R34" s="161"/>
      <c r="S34" s="448">
        <f t="shared" si="22"/>
        <v>0</v>
      </c>
      <c r="T34" s="168"/>
      <c r="U34" s="161"/>
      <c r="V34" s="448">
        <f t="shared" si="23"/>
        <v>0</v>
      </c>
      <c r="W34" s="168"/>
      <c r="X34" s="161"/>
      <c r="Y34" s="444">
        <f t="shared" si="24"/>
        <v>0</v>
      </c>
      <c r="Z34" s="168">
        <f t="shared" si="40"/>
        <v>0</v>
      </c>
      <c r="AA34" s="161">
        <f t="shared" si="41"/>
        <v>0</v>
      </c>
      <c r="AB34" s="403">
        <f t="shared" si="25"/>
        <v>0</v>
      </c>
      <c r="AC34" s="404">
        <f t="shared" si="42"/>
        <v>0</v>
      </c>
      <c r="AD34" s="161">
        <f t="shared" si="43"/>
        <v>0</v>
      </c>
      <c r="AE34" s="403">
        <f t="shared" si="26"/>
        <v>0</v>
      </c>
      <c r="AF34" s="168"/>
      <c r="AG34" s="161"/>
      <c r="AH34" s="462">
        <f t="shared" si="27"/>
        <v>0</v>
      </c>
      <c r="AI34" s="168"/>
      <c r="AJ34" s="161"/>
      <c r="AK34" s="462">
        <f t="shared" si="28"/>
        <v>0</v>
      </c>
      <c r="AL34" s="168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403">
        <f t="shared" si="30"/>
        <v>0</v>
      </c>
      <c r="AR34" s="168"/>
      <c r="AS34" s="161"/>
      <c r="AT34" s="462">
        <f t="shared" si="31"/>
        <v>0</v>
      </c>
      <c r="AU34" s="168"/>
      <c r="AV34" s="161"/>
      <c r="AW34" s="448">
        <f t="shared" si="32"/>
        <v>0</v>
      </c>
      <c r="AX34" s="168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VLOOKUP($B34,Test!$A$133:$I$186,5,0)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8"/>
      <c r="I35" s="161"/>
      <c r="J35" s="448">
        <f t="shared" si="19"/>
        <v>0</v>
      </c>
      <c r="K35" s="168"/>
      <c r="L35" s="161"/>
      <c r="M35" s="444">
        <f t="shared" si="20"/>
        <v>0</v>
      </c>
      <c r="N35" s="404">
        <f t="shared" si="38"/>
        <v>0</v>
      </c>
      <c r="O35" s="161">
        <f t="shared" si="39"/>
        <v>0</v>
      </c>
      <c r="P35" s="403">
        <f t="shared" si="21"/>
        <v>0</v>
      </c>
      <c r="Q35" s="168"/>
      <c r="R35" s="161"/>
      <c r="S35" s="448">
        <f t="shared" si="22"/>
        <v>0</v>
      </c>
      <c r="T35" s="168"/>
      <c r="U35" s="161"/>
      <c r="V35" s="448">
        <f t="shared" si="23"/>
        <v>0</v>
      </c>
      <c r="W35" s="168"/>
      <c r="X35" s="161"/>
      <c r="Y35" s="444">
        <f t="shared" si="24"/>
        <v>0</v>
      </c>
      <c r="Z35" s="168">
        <f t="shared" si="40"/>
        <v>0</v>
      </c>
      <c r="AA35" s="161">
        <f t="shared" si="41"/>
        <v>0</v>
      </c>
      <c r="AB35" s="403">
        <f t="shared" si="25"/>
        <v>0</v>
      </c>
      <c r="AC35" s="404">
        <f t="shared" si="42"/>
        <v>0</v>
      </c>
      <c r="AD35" s="161">
        <f t="shared" si="43"/>
        <v>0</v>
      </c>
      <c r="AE35" s="403">
        <f t="shared" si="26"/>
        <v>0</v>
      </c>
      <c r="AF35" s="168"/>
      <c r="AG35" s="161"/>
      <c r="AH35" s="462">
        <f t="shared" si="27"/>
        <v>0</v>
      </c>
      <c r="AI35" s="168"/>
      <c r="AJ35" s="161"/>
      <c r="AK35" s="462">
        <f t="shared" si="28"/>
        <v>0</v>
      </c>
      <c r="AL35" s="168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403">
        <f t="shared" si="30"/>
        <v>0</v>
      </c>
      <c r="AR35" s="168"/>
      <c r="AS35" s="161"/>
      <c r="AT35" s="462">
        <f t="shared" si="31"/>
        <v>0</v>
      </c>
      <c r="AU35" s="168"/>
      <c r="AV35" s="161"/>
      <c r="AW35" s="448">
        <f t="shared" si="32"/>
        <v>0</v>
      </c>
      <c r="AX35" s="168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VLOOKUP($B35,Test!$A$133:$I$186,5,0)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8"/>
      <c r="I36" s="161"/>
      <c r="J36" s="448">
        <f t="shared" si="19"/>
        <v>0</v>
      </c>
      <c r="K36" s="168"/>
      <c r="L36" s="161"/>
      <c r="M36" s="444">
        <f t="shared" si="20"/>
        <v>0</v>
      </c>
      <c r="N36" s="404">
        <f t="shared" si="38"/>
        <v>0</v>
      </c>
      <c r="O36" s="161">
        <f t="shared" si="39"/>
        <v>0</v>
      </c>
      <c r="P36" s="403">
        <f t="shared" si="21"/>
        <v>0</v>
      </c>
      <c r="Q36" s="168"/>
      <c r="R36" s="161"/>
      <c r="S36" s="448">
        <f t="shared" si="22"/>
        <v>0</v>
      </c>
      <c r="T36" s="168"/>
      <c r="U36" s="161"/>
      <c r="V36" s="448">
        <f t="shared" si="23"/>
        <v>0</v>
      </c>
      <c r="W36" s="168"/>
      <c r="X36" s="161"/>
      <c r="Y36" s="444">
        <f t="shared" si="24"/>
        <v>0</v>
      </c>
      <c r="Z36" s="168">
        <f t="shared" si="40"/>
        <v>0</v>
      </c>
      <c r="AA36" s="161">
        <f t="shared" si="41"/>
        <v>0</v>
      </c>
      <c r="AB36" s="403">
        <f t="shared" si="25"/>
        <v>0</v>
      </c>
      <c r="AC36" s="404">
        <f t="shared" si="42"/>
        <v>0</v>
      </c>
      <c r="AD36" s="161">
        <f t="shared" si="43"/>
        <v>0</v>
      </c>
      <c r="AE36" s="403">
        <f t="shared" si="26"/>
        <v>0</v>
      </c>
      <c r="AF36" s="168"/>
      <c r="AG36" s="161"/>
      <c r="AH36" s="462">
        <f t="shared" si="27"/>
        <v>0</v>
      </c>
      <c r="AI36" s="168"/>
      <c r="AJ36" s="161"/>
      <c r="AK36" s="462">
        <f t="shared" si="28"/>
        <v>0</v>
      </c>
      <c r="AL36" s="168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403">
        <f t="shared" si="30"/>
        <v>0</v>
      </c>
      <c r="AR36" s="168"/>
      <c r="AS36" s="161"/>
      <c r="AT36" s="462">
        <f t="shared" si="31"/>
        <v>0</v>
      </c>
      <c r="AU36" s="168"/>
      <c r="AV36" s="161"/>
      <c r="AW36" s="448">
        <f t="shared" si="32"/>
        <v>0</v>
      </c>
      <c r="AX36" s="168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VLOOKUP($B36,Test!$A$133:$I$186,5,0)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8"/>
      <c r="I37" s="161"/>
      <c r="J37" s="448">
        <f t="shared" si="19"/>
        <v>0</v>
      </c>
      <c r="K37" s="168"/>
      <c r="L37" s="161"/>
      <c r="M37" s="444">
        <f t="shared" si="20"/>
        <v>0</v>
      </c>
      <c r="N37" s="404">
        <f t="shared" si="38"/>
        <v>0</v>
      </c>
      <c r="O37" s="161">
        <f t="shared" si="39"/>
        <v>0</v>
      </c>
      <c r="P37" s="403">
        <f t="shared" si="21"/>
        <v>0</v>
      </c>
      <c r="Q37" s="168"/>
      <c r="R37" s="161"/>
      <c r="S37" s="448">
        <f t="shared" si="22"/>
        <v>0</v>
      </c>
      <c r="T37" s="168"/>
      <c r="U37" s="161"/>
      <c r="V37" s="448">
        <f t="shared" si="23"/>
        <v>0</v>
      </c>
      <c r="W37" s="168"/>
      <c r="X37" s="161"/>
      <c r="Y37" s="444">
        <f t="shared" si="24"/>
        <v>0</v>
      </c>
      <c r="Z37" s="168">
        <f t="shared" si="40"/>
        <v>0</v>
      </c>
      <c r="AA37" s="161">
        <f t="shared" si="41"/>
        <v>0</v>
      </c>
      <c r="AB37" s="403">
        <f t="shared" si="25"/>
        <v>0</v>
      </c>
      <c r="AC37" s="404">
        <f t="shared" si="42"/>
        <v>0</v>
      </c>
      <c r="AD37" s="161">
        <f t="shared" si="43"/>
        <v>0</v>
      </c>
      <c r="AE37" s="403">
        <f t="shared" si="26"/>
        <v>0</v>
      </c>
      <c r="AF37" s="168"/>
      <c r="AG37" s="161"/>
      <c r="AH37" s="462">
        <f t="shared" si="27"/>
        <v>0</v>
      </c>
      <c r="AI37" s="168"/>
      <c r="AJ37" s="161"/>
      <c r="AK37" s="462">
        <f t="shared" si="28"/>
        <v>0</v>
      </c>
      <c r="AL37" s="168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403">
        <f t="shared" si="30"/>
        <v>0</v>
      </c>
      <c r="AR37" s="168"/>
      <c r="AS37" s="161"/>
      <c r="AT37" s="462">
        <f t="shared" si="31"/>
        <v>0</v>
      </c>
      <c r="AU37" s="168"/>
      <c r="AV37" s="161"/>
      <c r="AW37" s="448">
        <f t="shared" si="32"/>
        <v>0</v>
      </c>
      <c r="AX37" s="168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VLOOKUP($B37,Test!$A$133:$I$186,5,0)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8"/>
      <c r="I38" s="161"/>
      <c r="J38" s="448">
        <f t="shared" si="19"/>
        <v>0</v>
      </c>
      <c r="K38" s="168"/>
      <c r="L38" s="161"/>
      <c r="M38" s="444">
        <f t="shared" si="20"/>
        <v>0</v>
      </c>
      <c r="N38" s="404">
        <f t="shared" si="38"/>
        <v>0</v>
      </c>
      <c r="O38" s="161">
        <f t="shared" si="39"/>
        <v>0</v>
      </c>
      <c r="P38" s="403">
        <f t="shared" si="21"/>
        <v>0</v>
      </c>
      <c r="Q38" s="168"/>
      <c r="R38" s="161"/>
      <c r="S38" s="448">
        <f t="shared" si="22"/>
        <v>0</v>
      </c>
      <c r="T38" s="168"/>
      <c r="U38" s="161"/>
      <c r="V38" s="448">
        <f t="shared" si="23"/>
        <v>0</v>
      </c>
      <c r="W38" s="168"/>
      <c r="X38" s="161"/>
      <c r="Y38" s="444">
        <f t="shared" si="24"/>
        <v>0</v>
      </c>
      <c r="Z38" s="168">
        <f t="shared" si="40"/>
        <v>0</v>
      </c>
      <c r="AA38" s="161">
        <f t="shared" si="41"/>
        <v>0</v>
      </c>
      <c r="AB38" s="403">
        <f t="shared" si="25"/>
        <v>0</v>
      </c>
      <c r="AC38" s="404">
        <f t="shared" si="42"/>
        <v>0</v>
      </c>
      <c r="AD38" s="161">
        <f t="shared" si="43"/>
        <v>0</v>
      </c>
      <c r="AE38" s="403">
        <f t="shared" si="26"/>
        <v>0</v>
      </c>
      <c r="AF38" s="168"/>
      <c r="AG38" s="161"/>
      <c r="AH38" s="462">
        <f t="shared" si="27"/>
        <v>0</v>
      </c>
      <c r="AI38" s="168"/>
      <c r="AJ38" s="161"/>
      <c r="AK38" s="462">
        <f t="shared" si="28"/>
        <v>0</v>
      </c>
      <c r="AL38" s="168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403">
        <f t="shared" si="30"/>
        <v>0</v>
      </c>
      <c r="AR38" s="168"/>
      <c r="AS38" s="161"/>
      <c r="AT38" s="462">
        <f t="shared" si="31"/>
        <v>0</v>
      </c>
      <c r="AU38" s="168"/>
      <c r="AV38" s="161"/>
      <c r="AW38" s="448">
        <f t="shared" si="32"/>
        <v>0</v>
      </c>
      <c r="AX38" s="168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VLOOKUP($B38,Test!$A$133:$I$186,5,0)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8"/>
      <c r="I39" s="161"/>
      <c r="J39" s="448">
        <f t="shared" si="19"/>
        <v>0</v>
      </c>
      <c r="K39" s="168"/>
      <c r="L39" s="161"/>
      <c r="M39" s="444">
        <f t="shared" si="20"/>
        <v>0</v>
      </c>
      <c r="N39" s="404">
        <f t="shared" si="38"/>
        <v>0</v>
      </c>
      <c r="O39" s="161">
        <f t="shared" si="39"/>
        <v>0</v>
      </c>
      <c r="P39" s="403">
        <f t="shared" si="21"/>
        <v>0</v>
      </c>
      <c r="Q39" s="168"/>
      <c r="R39" s="161"/>
      <c r="S39" s="448">
        <f t="shared" si="22"/>
        <v>0</v>
      </c>
      <c r="T39" s="168"/>
      <c r="U39" s="161"/>
      <c r="V39" s="448">
        <f t="shared" si="23"/>
        <v>0</v>
      </c>
      <c r="W39" s="168"/>
      <c r="X39" s="161"/>
      <c r="Y39" s="444">
        <f t="shared" si="24"/>
        <v>0</v>
      </c>
      <c r="Z39" s="168">
        <f t="shared" si="40"/>
        <v>0</v>
      </c>
      <c r="AA39" s="161">
        <f t="shared" si="41"/>
        <v>0</v>
      </c>
      <c r="AB39" s="403">
        <f t="shared" si="25"/>
        <v>0</v>
      </c>
      <c r="AC39" s="404">
        <f t="shared" si="42"/>
        <v>0</v>
      </c>
      <c r="AD39" s="161">
        <f t="shared" si="43"/>
        <v>0</v>
      </c>
      <c r="AE39" s="403">
        <f t="shared" si="26"/>
        <v>0</v>
      </c>
      <c r="AF39" s="168"/>
      <c r="AG39" s="161"/>
      <c r="AH39" s="462">
        <f t="shared" si="27"/>
        <v>0</v>
      </c>
      <c r="AI39" s="168"/>
      <c r="AJ39" s="161"/>
      <c r="AK39" s="462">
        <f t="shared" si="28"/>
        <v>0</v>
      </c>
      <c r="AL39" s="168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403">
        <f t="shared" si="30"/>
        <v>0</v>
      </c>
      <c r="AR39" s="168"/>
      <c r="AS39" s="161"/>
      <c r="AT39" s="462">
        <f t="shared" si="31"/>
        <v>0</v>
      </c>
      <c r="AU39" s="168"/>
      <c r="AV39" s="161"/>
      <c r="AW39" s="448">
        <f t="shared" si="32"/>
        <v>0</v>
      </c>
      <c r="AX39" s="168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VLOOKUP($B39,Test!$A$133:$I$186,5,0)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8"/>
      <c r="I40" s="161"/>
      <c r="J40" s="448">
        <f t="shared" si="19"/>
        <v>0</v>
      </c>
      <c r="K40" s="168"/>
      <c r="L40" s="161"/>
      <c r="M40" s="444">
        <f t="shared" si="20"/>
        <v>0</v>
      </c>
      <c r="N40" s="404">
        <f t="shared" si="38"/>
        <v>0</v>
      </c>
      <c r="O40" s="161">
        <f t="shared" si="39"/>
        <v>0</v>
      </c>
      <c r="P40" s="403">
        <f t="shared" si="21"/>
        <v>0</v>
      </c>
      <c r="Q40" s="168"/>
      <c r="R40" s="161"/>
      <c r="S40" s="448">
        <f t="shared" si="22"/>
        <v>0</v>
      </c>
      <c r="T40" s="168"/>
      <c r="U40" s="161"/>
      <c r="V40" s="448">
        <f t="shared" si="23"/>
        <v>0</v>
      </c>
      <c r="W40" s="168"/>
      <c r="X40" s="161"/>
      <c r="Y40" s="444">
        <f t="shared" si="24"/>
        <v>0</v>
      </c>
      <c r="Z40" s="168">
        <f t="shared" si="40"/>
        <v>0</v>
      </c>
      <c r="AA40" s="161">
        <f t="shared" si="41"/>
        <v>0</v>
      </c>
      <c r="AB40" s="403">
        <f t="shared" si="25"/>
        <v>0</v>
      </c>
      <c r="AC40" s="404">
        <f t="shared" si="42"/>
        <v>0</v>
      </c>
      <c r="AD40" s="161">
        <f t="shared" si="43"/>
        <v>0</v>
      </c>
      <c r="AE40" s="403">
        <f t="shared" si="26"/>
        <v>0</v>
      </c>
      <c r="AF40" s="168"/>
      <c r="AG40" s="161"/>
      <c r="AH40" s="462">
        <f t="shared" si="27"/>
        <v>0</v>
      </c>
      <c r="AI40" s="168"/>
      <c r="AJ40" s="161"/>
      <c r="AK40" s="462">
        <f t="shared" si="28"/>
        <v>0</v>
      </c>
      <c r="AL40" s="168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403">
        <f t="shared" si="30"/>
        <v>0</v>
      </c>
      <c r="AR40" s="168"/>
      <c r="AS40" s="161"/>
      <c r="AT40" s="462">
        <f t="shared" si="31"/>
        <v>0</v>
      </c>
      <c r="AU40" s="168"/>
      <c r="AV40" s="161"/>
      <c r="AW40" s="448">
        <f t="shared" si="32"/>
        <v>0</v>
      </c>
      <c r="AX40" s="168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VLOOKUP($B40,Test!$A$133:$I$186,5,0)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8"/>
      <c r="I41" s="161"/>
      <c r="J41" s="448">
        <f t="shared" si="19"/>
        <v>0</v>
      </c>
      <c r="K41" s="168"/>
      <c r="L41" s="161"/>
      <c r="M41" s="444">
        <f t="shared" si="20"/>
        <v>0</v>
      </c>
      <c r="N41" s="404">
        <f t="shared" si="38"/>
        <v>0</v>
      </c>
      <c r="O41" s="161">
        <f t="shared" si="39"/>
        <v>0</v>
      </c>
      <c r="P41" s="403">
        <f t="shared" si="21"/>
        <v>0</v>
      </c>
      <c r="Q41" s="168"/>
      <c r="R41" s="161"/>
      <c r="S41" s="448">
        <f t="shared" si="22"/>
        <v>0</v>
      </c>
      <c r="T41" s="168"/>
      <c r="U41" s="161"/>
      <c r="V41" s="448">
        <f t="shared" si="23"/>
        <v>0</v>
      </c>
      <c r="W41" s="168"/>
      <c r="X41" s="161"/>
      <c r="Y41" s="444">
        <f t="shared" si="24"/>
        <v>0</v>
      </c>
      <c r="Z41" s="168">
        <f t="shared" si="40"/>
        <v>0</v>
      </c>
      <c r="AA41" s="161">
        <f t="shared" si="41"/>
        <v>0</v>
      </c>
      <c r="AB41" s="403">
        <f t="shared" si="25"/>
        <v>0</v>
      </c>
      <c r="AC41" s="404">
        <f t="shared" si="42"/>
        <v>0</v>
      </c>
      <c r="AD41" s="161">
        <f t="shared" si="43"/>
        <v>0</v>
      </c>
      <c r="AE41" s="403">
        <f t="shared" si="26"/>
        <v>0</v>
      </c>
      <c r="AF41" s="168"/>
      <c r="AG41" s="161"/>
      <c r="AH41" s="462">
        <f t="shared" si="27"/>
        <v>0</v>
      </c>
      <c r="AI41" s="168"/>
      <c r="AJ41" s="161"/>
      <c r="AK41" s="462">
        <f t="shared" si="28"/>
        <v>0</v>
      </c>
      <c r="AL41" s="168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403">
        <f t="shared" si="30"/>
        <v>0</v>
      </c>
      <c r="AR41" s="168"/>
      <c r="AS41" s="161"/>
      <c r="AT41" s="462">
        <f t="shared" si="31"/>
        <v>0</v>
      </c>
      <c r="AU41" s="168"/>
      <c r="AV41" s="161"/>
      <c r="AW41" s="448">
        <f t="shared" si="32"/>
        <v>0</v>
      </c>
      <c r="AX41" s="168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VLOOKUP($B41,Test!$A$133:$I$186,5,0)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8"/>
      <c r="I42" s="161"/>
      <c r="J42" s="448">
        <f t="shared" si="19"/>
        <v>0</v>
      </c>
      <c r="K42" s="168"/>
      <c r="L42" s="161"/>
      <c r="M42" s="444">
        <f t="shared" si="20"/>
        <v>0</v>
      </c>
      <c r="N42" s="404">
        <f t="shared" si="38"/>
        <v>0</v>
      </c>
      <c r="O42" s="161">
        <f t="shared" si="39"/>
        <v>0</v>
      </c>
      <c r="P42" s="403">
        <f t="shared" si="21"/>
        <v>0</v>
      </c>
      <c r="Q42" s="168"/>
      <c r="R42" s="161"/>
      <c r="S42" s="448">
        <f t="shared" si="22"/>
        <v>0</v>
      </c>
      <c r="T42" s="168"/>
      <c r="U42" s="161"/>
      <c r="V42" s="448">
        <f t="shared" si="23"/>
        <v>0</v>
      </c>
      <c r="W42" s="168"/>
      <c r="X42" s="161"/>
      <c r="Y42" s="444">
        <f t="shared" si="24"/>
        <v>0</v>
      </c>
      <c r="Z42" s="168">
        <f t="shared" si="40"/>
        <v>0</v>
      </c>
      <c r="AA42" s="161">
        <f t="shared" si="41"/>
        <v>0</v>
      </c>
      <c r="AB42" s="403">
        <f t="shared" si="25"/>
        <v>0</v>
      </c>
      <c r="AC42" s="404">
        <f t="shared" si="42"/>
        <v>0</v>
      </c>
      <c r="AD42" s="161">
        <f t="shared" si="43"/>
        <v>0</v>
      </c>
      <c r="AE42" s="403">
        <f t="shared" si="26"/>
        <v>0</v>
      </c>
      <c r="AF42" s="168"/>
      <c r="AG42" s="161"/>
      <c r="AH42" s="462">
        <f t="shared" si="27"/>
        <v>0</v>
      </c>
      <c r="AI42" s="168"/>
      <c r="AJ42" s="161"/>
      <c r="AK42" s="462">
        <f t="shared" si="28"/>
        <v>0</v>
      </c>
      <c r="AL42" s="168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403">
        <f t="shared" si="30"/>
        <v>0</v>
      </c>
      <c r="AR42" s="168"/>
      <c r="AS42" s="161"/>
      <c r="AT42" s="462">
        <f t="shared" si="31"/>
        <v>0</v>
      </c>
      <c r="AU42" s="168"/>
      <c r="AV42" s="161"/>
      <c r="AW42" s="448">
        <f t="shared" si="32"/>
        <v>0</v>
      </c>
      <c r="AX42" s="168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VLOOKUP($B42,Test!$A$133:$I$186,5,0)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8"/>
      <c r="I43" s="161"/>
      <c r="J43" s="448">
        <f t="shared" si="19"/>
        <v>0</v>
      </c>
      <c r="K43" s="168"/>
      <c r="L43" s="161"/>
      <c r="M43" s="444">
        <f t="shared" si="20"/>
        <v>0</v>
      </c>
      <c r="N43" s="404">
        <f t="shared" si="38"/>
        <v>0</v>
      </c>
      <c r="O43" s="161">
        <f t="shared" si="39"/>
        <v>0</v>
      </c>
      <c r="P43" s="403">
        <f t="shared" si="21"/>
        <v>0</v>
      </c>
      <c r="Q43" s="168"/>
      <c r="R43" s="161"/>
      <c r="S43" s="448">
        <f t="shared" si="22"/>
        <v>0</v>
      </c>
      <c r="T43" s="168"/>
      <c r="U43" s="161"/>
      <c r="V43" s="448">
        <f t="shared" si="23"/>
        <v>0</v>
      </c>
      <c r="W43" s="168"/>
      <c r="X43" s="161"/>
      <c r="Y43" s="444">
        <f t="shared" si="24"/>
        <v>0</v>
      </c>
      <c r="Z43" s="168">
        <f t="shared" si="40"/>
        <v>0</v>
      </c>
      <c r="AA43" s="161">
        <f t="shared" si="41"/>
        <v>0</v>
      </c>
      <c r="AB43" s="403">
        <f t="shared" si="25"/>
        <v>0</v>
      </c>
      <c r="AC43" s="404">
        <f t="shared" si="42"/>
        <v>0</v>
      </c>
      <c r="AD43" s="161">
        <f t="shared" si="43"/>
        <v>0</v>
      </c>
      <c r="AE43" s="403">
        <f t="shared" si="26"/>
        <v>0</v>
      </c>
      <c r="AF43" s="168"/>
      <c r="AG43" s="161"/>
      <c r="AH43" s="462">
        <f t="shared" si="27"/>
        <v>0</v>
      </c>
      <c r="AI43" s="168"/>
      <c r="AJ43" s="161"/>
      <c r="AK43" s="462">
        <f t="shared" si="28"/>
        <v>0</v>
      </c>
      <c r="AL43" s="168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403">
        <f t="shared" si="30"/>
        <v>0</v>
      </c>
      <c r="AR43" s="168"/>
      <c r="AS43" s="161"/>
      <c r="AT43" s="462">
        <f t="shared" si="31"/>
        <v>0</v>
      </c>
      <c r="AU43" s="168"/>
      <c r="AV43" s="161"/>
      <c r="AW43" s="448">
        <f t="shared" si="32"/>
        <v>0</v>
      </c>
      <c r="AX43" s="168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VLOOKUP($B43,Test!$A$133:$I$186,5,0)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8"/>
      <c r="I44" s="161"/>
      <c r="J44" s="448">
        <f t="shared" si="19"/>
        <v>0</v>
      </c>
      <c r="K44" s="168"/>
      <c r="L44" s="161"/>
      <c r="M44" s="444">
        <f t="shared" si="20"/>
        <v>0</v>
      </c>
      <c r="N44" s="404">
        <f t="shared" si="38"/>
        <v>0</v>
      </c>
      <c r="O44" s="161">
        <f t="shared" si="39"/>
        <v>0</v>
      </c>
      <c r="P44" s="403">
        <f t="shared" si="21"/>
        <v>0</v>
      </c>
      <c r="Q44" s="168"/>
      <c r="R44" s="161"/>
      <c r="S44" s="448">
        <f t="shared" si="22"/>
        <v>0</v>
      </c>
      <c r="T44" s="168"/>
      <c r="U44" s="161"/>
      <c r="V44" s="448">
        <f t="shared" si="23"/>
        <v>0</v>
      </c>
      <c r="W44" s="168"/>
      <c r="X44" s="161"/>
      <c r="Y44" s="444">
        <f t="shared" si="24"/>
        <v>0</v>
      </c>
      <c r="Z44" s="168">
        <f t="shared" si="40"/>
        <v>0</v>
      </c>
      <c r="AA44" s="161">
        <f t="shared" si="41"/>
        <v>0</v>
      </c>
      <c r="AB44" s="403">
        <f t="shared" si="25"/>
        <v>0</v>
      </c>
      <c r="AC44" s="404">
        <f t="shared" si="42"/>
        <v>0</v>
      </c>
      <c r="AD44" s="161">
        <f t="shared" si="43"/>
        <v>0</v>
      </c>
      <c r="AE44" s="403">
        <f t="shared" si="26"/>
        <v>0</v>
      </c>
      <c r="AF44" s="168"/>
      <c r="AG44" s="161"/>
      <c r="AH44" s="462">
        <f t="shared" si="27"/>
        <v>0</v>
      </c>
      <c r="AI44" s="168"/>
      <c r="AJ44" s="161"/>
      <c r="AK44" s="462">
        <f t="shared" si="28"/>
        <v>0</v>
      </c>
      <c r="AL44" s="168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403">
        <f t="shared" si="30"/>
        <v>0</v>
      </c>
      <c r="AR44" s="168"/>
      <c r="AS44" s="161"/>
      <c r="AT44" s="462">
        <f t="shared" si="31"/>
        <v>0</v>
      </c>
      <c r="AU44" s="168"/>
      <c r="AV44" s="161"/>
      <c r="AW44" s="448">
        <f t="shared" si="32"/>
        <v>0</v>
      </c>
      <c r="AX44" s="168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VLOOKUP($B44,Test!$A$133:$I$186,5,0)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8"/>
      <c r="I45" s="161"/>
      <c r="J45" s="448">
        <f t="shared" si="19"/>
        <v>0</v>
      </c>
      <c r="K45" s="168"/>
      <c r="L45" s="161"/>
      <c r="M45" s="444">
        <f t="shared" si="20"/>
        <v>0</v>
      </c>
      <c r="N45" s="404">
        <f t="shared" si="38"/>
        <v>0</v>
      </c>
      <c r="O45" s="161">
        <f t="shared" si="39"/>
        <v>0</v>
      </c>
      <c r="P45" s="403">
        <f t="shared" si="21"/>
        <v>0</v>
      </c>
      <c r="Q45" s="168"/>
      <c r="R45" s="161"/>
      <c r="S45" s="448">
        <f t="shared" si="22"/>
        <v>0</v>
      </c>
      <c r="T45" s="168"/>
      <c r="U45" s="161"/>
      <c r="V45" s="448">
        <f t="shared" si="23"/>
        <v>0</v>
      </c>
      <c r="W45" s="168"/>
      <c r="X45" s="161"/>
      <c r="Y45" s="444">
        <f t="shared" si="24"/>
        <v>0</v>
      </c>
      <c r="Z45" s="168">
        <f t="shared" si="40"/>
        <v>0</v>
      </c>
      <c r="AA45" s="161">
        <f t="shared" si="41"/>
        <v>0</v>
      </c>
      <c r="AB45" s="403">
        <f t="shared" si="25"/>
        <v>0</v>
      </c>
      <c r="AC45" s="404">
        <f t="shared" si="42"/>
        <v>0</v>
      </c>
      <c r="AD45" s="161">
        <f t="shared" si="43"/>
        <v>0</v>
      </c>
      <c r="AE45" s="403">
        <f t="shared" si="26"/>
        <v>0</v>
      </c>
      <c r="AF45" s="168"/>
      <c r="AG45" s="161"/>
      <c r="AH45" s="462">
        <f t="shared" si="27"/>
        <v>0</v>
      </c>
      <c r="AI45" s="168"/>
      <c r="AJ45" s="161"/>
      <c r="AK45" s="462">
        <f t="shared" si="28"/>
        <v>0</v>
      </c>
      <c r="AL45" s="168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403">
        <f t="shared" si="30"/>
        <v>0</v>
      </c>
      <c r="AR45" s="168"/>
      <c r="AS45" s="161"/>
      <c r="AT45" s="462">
        <f t="shared" si="31"/>
        <v>0</v>
      </c>
      <c r="AU45" s="168"/>
      <c r="AV45" s="161"/>
      <c r="AW45" s="448">
        <f t="shared" si="32"/>
        <v>0</v>
      </c>
      <c r="AX45" s="168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VLOOKUP($B45,Test!$A$133:$I$186,5,0)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8"/>
      <c r="I46" s="161"/>
      <c r="J46" s="448">
        <f t="shared" si="19"/>
        <v>0</v>
      </c>
      <c r="K46" s="168"/>
      <c r="L46" s="161"/>
      <c r="M46" s="444">
        <f t="shared" si="20"/>
        <v>0</v>
      </c>
      <c r="N46" s="404">
        <f t="shared" si="38"/>
        <v>0</v>
      </c>
      <c r="O46" s="161">
        <f t="shared" si="39"/>
        <v>0</v>
      </c>
      <c r="P46" s="403">
        <f t="shared" si="21"/>
        <v>0</v>
      </c>
      <c r="Q46" s="168"/>
      <c r="R46" s="161"/>
      <c r="S46" s="448">
        <f t="shared" si="22"/>
        <v>0</v>
      </c>
      <c r="T46" s="168"/>
      <c r="U46" s="161"/>
      <c r="V46" s="448">
        <f t="shared" si="23"/>
        <v>0</v>
      </c>
      <c r="W46" s="168"/>
      <c r="X46" s="161"/>
      <c r="Y46" s="444">
        <f t="shared" si="24"/>
        <v>0</v>
      </c>
      <c r="Z46" s="168">
        <f t="shared" si="40"/>
        <v>0</v>
      </c>
      <c r="AA46" s="161">
        <f t="shared" si="41"/>
        <v>0</v>
      </c>
      <c r="AB46" s="403">
        <f t="shared" si="25"/>
        <v>0</v>
      </c>
      <c r="AC46" s="404">
        <f t="shared" si="42"/>
        <v>0</v>
      </c>
      <c r="AD46" s="161">
        <f t="shared" si="43"/>
        <v>0</v>
      </c>
      <c r="AE46" s="403">
        <f t="shared" si="26"/>
        <v>0</v>
      </c>
      <c r="AF46" s="168"/>
      <c r="AG46" s="161"/>
      <c r="AH46" s="462">
        <f t="shared" si="27"/>
        <v>0</v>
      </c>
      <c r="AI46" s="168"/>
      <c r="AJ46" s="161"/>
      <c r="AK46" s="462">
        <f t="shared" si="28"/>
        <v>0</v>
      </c>
      <c r="AL46" s="168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403">
        <f t="shared" si="30"/>
        <v>0</v>
      </c>
      <c r="AR46" s="168"/>
      <c r="AS46" s="161"/>
      <c r="AT46" s="462">
        <f t="shared" si="31"/>
        <v>0</v>
      </c>
      <c r="AU46" s="168"/>
      <c r="AV46" s="161"/>
      <c r="AW46" s="448">
        <f t="shared" si="32"/>
        <v>0</v>
      </c>
      <c r="AX46" s="168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VLOOKUP($B46,Test!$A$133:$I$186,5,0)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8"/>
      <c r="I47" s="161"/>
      <c r="J47" s="448">
        <f t="shared" si="19"/>
        <v>0</v>
      </c>
      <c r="K47" s="168"/>
      <c r="L47" s="161"/>
      <c r="M47" s="444">
        <f t="shared" si="20"/>
        <v>0</v>
      </c>
      <c r="N47" s="404">
        <f t="shared" si="38"/>
        <v>0</v>
      </c>
      <c r="O47" s="161">
        <f t="shared" si="39"/>
        <v>0</v>
      </c>
      <c r="P47" s="403">
        <f t="shared" si="21"/>
        <v>0</v>
      </c>
      <c r="Q47" s="168"/>
      <c r="R47" s="161"/>
      <c r="S47" s="448">
        <f t="shared" si="22"/>
        <v>0</v>
      </c>
      <c r="T47" s="168"/>
      <c r="U47" s="161"/>
      <c r="V47" s="448">
        <f t="shared" si="23"/>
        <v>0</v>
      </c>
      <c r="W47" s="168"/>
      <c r="X47" s="161"/>
      <c r="Y47" s="444">
        <f t="shared" si="24"/>
        <v>0</v>
      </c>
      <c r="Z47" s="168">
        <f t="shared" si="40"/>
        <v>0</v>
      </c>
      <c r="AA47" s="161">
        <f t="shared" si="41"/>
        <v>0</v>
      </c>
      <c r="AB47" s="403">
        <f t="shared" si="25"/>
        <v>0</v>
      </c>
      <c r="AC47" s="404">
        <f t="shared" si="42"/>
        <v>0</v>
      </c>
      <c r="AD47" s="161">
        <f t="shared" si="43"/>
        <v>0</v>
      </c>
      <c r="AE47" s="403">
        <f t="shared" si="26"/>
        <v>0</v>
      </c>
      <c r="AF47" s="168"/>
      <c r="AG47" s="161"/>
      <c r="AH47" s="462">
        <f t="shared" si="27"/>
        <v>0</v>
      </c>
      <c r="AI47" s="168"/>
      <c r="AJ47" s="161"/>
      <c r="AK47" s="462">
        <f t="shared" si="28"/>
        <v>0</v>
      </c>
      <c r="AL47" s="168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403">
        <f t="shared" si="30"/>
        <v>0</v>
      </c>
      <c r="AR47" s="168"/>
      <c r="AS47" s="161"/>
      <c r="AT47" s="462">
        <f t="shared" si="31"/>
        <v>0</v>
      </c>
      <c r="AU47" s="168"/>
      <c r="AV47" s="161"/>
      <c r="AW47" s="448">
        <f t="shared" si="32"/>
        <v>0</v>
      </c>
      <c r="AX47" s="168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VLOOKUP($B47,Test!$A$133:$I$186,5,0)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8"/>
      <c r="I48" s="161"/>
      <c r="J48" s="448">
        <f t="shared" si="19"/>
        <v>0</v>
      </c>
      <c r="K48" s="168"/>
      <c r="L48" s="161"/>
      <c r="M48" s="444">
        <f t="shared" si="20"/>
        <v>0</v>
      </c>
      <c r="N48" s="404">
        <f t="shared" si="38"/>
        <v>0</v>
      </c>
      <c r="O48" s="161">
        <f t="shared" si="39"/>
        <v>0</v>
      </c>
      <c r="P48" s="403">
        <f t="shared" si="21"/>
        <v>0</v>
      </c>
      <c r="Q48" s="168"/>
      <c r="R48" s="161"/>
      <c r="S48" s="448">
        <f t="shared" si="22"/>
        <v>0</v>
      </c>
      <c r="T48" s="168"/>
      <c r="U48" s="161"/>
      <c r="V48" s="448">
        <f t="shared" si="23"/>
        <v>0</v>
      </c>
      <c r="W48" s="168"/>
      <c r="X48" s="161"/>
      <c r="Y48" s="444">
        <f t="shared" si="24"/>
        <v>0</v>
      </c>
      <c r="Z48" s="168">
        <f t="shared" si="40"/>
        <v>0</v>
      </c>
      <c r="AA48" s="161">
        <f t="shared" si="41"/>
        <v>0</v>
      </c>
      <c r="AB48" s="403">
        <f t="shared" si="25"/>
        <v>0</v>
      </c>
      <c r="AC48" s="404">
        <f t="shared" si="42"/>
        <v>0</v>
      </c>
      <c r="AD48" s="161">
        <f t="shared" si="43"/>
        <v>0</v>
      </c>
      <c r="AE48" s="403">
        <f t="shared" si="26"/>
        <v>0</v>
      </c>
      <c r="AF48" s="168"/>
      <c r="AG48" s="161"/>
      <c r="AH48" s="462">
        <f t="shared" si="27"/>
        <v>0</v>
      </c>
      <c r="AI48" s="168"/>
      <c r="AJ48" s="161"/>
      <c r="AK48" s="462">
        <f t="shared" si="28"/>
        <v>0</v>
      </c>
      <c r="AL48" s="168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403">
        <f t="shared" si="30"/>
        <v>0</v>
      </c>
      <c r="AR48" s="168"/>
      <c r="AS48" s="161"/>
      <c r="AT48" s="462">
        <f t="shared" si="31"/>
        <v>0</v>
      </c>
      <c r="AU48" s="168"/>
      <c r="AV48" s="161"/>
      <c r="AW48" s="448">
        <f t="shared" si="32"/>
        <v>0</v>
      </c>
      <c r="AX48" s="168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VLOOKUP($B48,Test!$A$133:$I$186,5,0)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8"/>
      <c r="I49" s="161"/>
      <c r="J49" s="448">
        <f t="shared" si="19"/>
        <v>0</v>
      </c>
      <c r="K49" s="168"/>
      <c r="L49" s="161"/>
      <c r="M49" s="444">
        <f t="shared" si="20"/>
        <v>0</v>
      </c>
      <c r="N49" s="404">
        <f t="shared" si="38"/>
        <v>0</v>
      </c>
      <c r="O49" s="161">
        <f t="shared" si="39"/>
        <v>0</v>
      </c>
      <c r="P49" s="403">
        <f t="shared" si="21"/>
        <v>0</v>
      </c>
      <c r="Q49" s="168"/>
      <c r="R49" s="161"/>
      <c r="S49" s="448">
        <f t="shared" si="22"/>
        <v>0</v>
      </c>
      <c r="T49" s="168"/>
      <c r="U49" s="161"/>
      <c r="V49" s="448">
        <f t="shared" si="23"/>
        <v>0</v>
      </c>
      <c r="W49" s="168"/>
      <c r="X49" s="161"/>
      <c r="Y49" s="444">
        <f t="shared" si="24"/>
        <v>0</v>
      </c>
      <c r="Z49" s="168">
        <f t="shared" si="40"/>
        <v>0</v>
      </c>
      <c r="AA49" s="161">
        <f t="shared" si="41"/>
        <v>0</v>
      </c>
      <c r="AB49" s="403">
        <f t="shared" si="25"/>
        <v>0</v>
      </c>
      <c r="AC49" s="404">
        <f t="shared" si="42"/>
        <v>0</v>
      </c>
      <c r="AD49" s="161">
        <f t="shared" si="43"/>
        <v>0</v>
      </c>
      <c r="AE49" s="403">
        <f t="shared" si="26"/>
        <v>0</v>
      </c>
      <c r="AF49" s="168"/>
      <c r="AG49" s="161"/>
      <c r="AH49" s="462">
        <f t="shared" si="27"/>
        <v>0</v>
      </c>
      <c r="AI49" s="168"/>
      <c r="AJ49" s="161"/>
      <c r="AK49" s="462">
        <f t="shared" si="28"/>
        <v>0</v>
      </c>
      <c r="AL49" s="168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403">
        <f t="shared" si="30"/>
        <v>0</v>
      </c>
      <c r="AR49" s="168"/>
      <c r="AS49" s="161"/>
      <c r="AT49" s="462">
        <f t="shared" si="31"/>
        <v>0</v>
      </c>
      <c r="AU49" s="168"/>
      <c r="AV49" s="161"/>
      <c r="AW49" s="448">
        <f t="shared" si="32"/>
        <v>0</v>
      </c>
      <c r="AX49" s="168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VLOOKUP($B49,Test!$A$133:$I$186,5,0)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8"/>
      <c r="I50" s="161"/>
      <c r="J50" s="448">
        <f t="shared" si="19"/>
        <v>0</v>
      </c>
      <c r="K50" s="168"/>
      <c r="L50" s="161"/>
      <c r="M50" s="444">
        <f t="shared" si="20"/>
        <v>0</v>
      </c>
      <c r="N50" s="404">
        <f t="shared" si="38"/>
        <v>0</v>
      </c>
      <c r="O50" s="161">
        <f t="shared" si="39"/>
        <v>0</v>
      </c>
      <c r="P50" s="403">
        <f t="shared" si="21"/>
        <v>0</v>
      </c>
      <c r="Q50" s="168"/>
      <c r="R50" s="161"/>
      <c r="S50" s="448">
        <f t="shared" si="22"/>
        <v>0</v>
      </c>
      <c r="T50" s="168"/>
      <c r="U50" s="161"/>
      <c r="V50" s="448">
        <f t="shared" si="23"/>
        <v>0</v>
      </c>
      <c r="W50" s="168"/>
      <c r="X50" s="161"/>
      <c r="Y50" s="444">
        <f t="shared" si="24"/>
        <v>0</v>
      </c>
      <c r="Z50" s="168">
        <f t="shared" si="40"/>
        <v>0</v>
      </c>
      <c r="AA50" s="161">
        <f t="shared" si="41"/>
        <v>0</v>
      </c>
      <c r="AB50" s="403">
        <f t="shared" si="25"/>
        <v>0</v>
      </c>
      <c r="AC50" s="404">
        <f t="shared" si="42"/>
        <v>0</v>
      </c>
      <c r="AD50" s="161">
        <f t="shared" si="43"/>
        <v>0</v>
      </c>
      <c r="AE50" s="403">
        <f t="shared" si="26"/>
        <v>0</v>
      </c>
      <c r="AF50" s="168"/>
      <c r="AG50" s="161"/>
      <c r="AH50" s="462">
        <f t="shared" si="27"/>
        <v>0</v>
      </c>
      <c r="AI50" s="168"/>
      <c r="AJ50" s="161"/>
      <c r="AK50" s="462">
        <f t="shared" si="28"/>
        <v>0</v>
      </c>
      <c r="AL50" s="168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403">
        <f t="shared" si="30"/>
        <v>0</v>
      </c>
      <c r="AR50" s="168"/>
      <c r="AS50" s="161"/>
      <c r="AT50" s="462">
        <f t="shared" si="31"/>
        <v>0</v>
      </c>
      <c r="AU50" s="168"/>
      <c r="AV50" s="161"/>
      <c r="AW50" s="448">
        <f t="shared" si="32"/>
        <v>0</v>
      </c>
      <c r="AX50" s="168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VLOOKUP($B50,Test!$A$133:$I$186,5,0)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8"/>
      <c r="I51" s="161"/>
      <c r="J51" s="448">
        <f t="shared" si="19"/>
        <v>0</v>
      </c>
      <c r="K51" s="168"/>
      <c r="L51" s="161"/>
      <c r="M51" s="444">
        <f t="shared" si="20"/>
        <v>0</v>
      </c>
      <c r="N51" s="404">
        <f t="shared" ref="N51:N52" si="44">+E51+H51+K51</f>
        <v>0</v>
      </c>
      <c r="O51" s="161">
        <f t="shared" ref="O51:O52" si="45">+F51+I51+L51</f>
        <v>0</v>
      </c>
      <c r="P51" s="403">
        <f t="shared" si="21"/>
        <v>0</v>
      </c>
      <c r="Q51" s="168"/>
      <c r="R51" s="161"/>
      <c r="S51" s="448">
        <f t="shared" si="22"/>
        <v>0</v>
      </c>
      <c r="T51" s="168"/>
      <c r="U51" s="161"/>
      <c r="V51" s="448">
        <f t="shared" si="23"/>
        <v>0</v>
      </c>
      <c r="W51" s="168"/>
      <c r="X51" s="161"/>
      <c r="Y51" s="444">
        <f t="shared" si="24"/>
        <v>0</v>
      </c>
      <c r="Z51" s="168">
        <f t="shared" ref="Z51:Z52" si="46">+Q51+T51+W51</f>
        <v>0</v>
      </c>
      <c r="AA51" s="161">
        <f t="shared" ref="AA51:AA52" si="47">+R51+U51+X51</f>
        <v>0</v>
      </c>
      <c r="AB51" s="403">
        <f t="shared" si="25"/>
        <v>0</v>
      </c>
      <c r="AC51" s="404">
        <f t="shared" ref="AC51:AC52" si="48">+E51+H51+K51+Q51+T51+W51</f>
        <v>0</v>
      </c>
      <c r="AD51" s="161">
        <f t="shared" ref="AD51:AD52" si="49">+F51+I51+L51+R51+U51+X51</f>
        <v>0</v>
      </c>
      <c r="AE51" s="403">
        <f t="shared" si="26"/>
        <v>0</v>
      </c>
      <c r="AF51" s="168"/>
      <c r="AG51" s="161"/>
      <c r="AH51" s="462">
        <f t="shared" si="27"/>
        <v>0</v>
      </c>
      <c r="AI51" s="168"/>
      <c r="AJ51" s="161"/>
      <c r="AK51" s="462">
        <f t="shared" si="28"/>
        <v>0</v>
      </c>
      <c r="AL51" s="168"/>
      <c r="AM51" s="161"/>
      <c r="AN51" s="444">
        <f t="shared" si="29"/>
        <v>0</v>
      </c>
      <c r="AO51" s="404">
        <f t="shared" ref="AO51:AO52" si="50">+AF51+AI51+AL51</f>
        <v>0</v>
      </c>
      <c r="AP51" s="161">
        <f t="shared" ref="AP51:AP52" si="51">+AG51+AJ51+AM51</f>
        <v>0</v>
      </c>
      <c r="AQ51" s="403">
        <f t="shared" si="30"/>
        <v>0</v>
      </c>
      <c r="AR51" s="168"/>
      <c r="AS51" s="161"/>
      <c r="AT51" s="462">
        <f t="shared" si="31"/>
        <v>0</v>
      </c>
      <c r="AU51" s="168"/>
      <c r="AV51" s="161"/>
      <c r="AW51" s="448">
        <f t="shared" si="32"/>
        <v>0</v>
      </c>
      <c r="AX51" s="168"/>
      <c r="AY51" s="161"/>
      <c r="AZ51" s="444">
        <f t="shared" si="33"/>
        <v>0</v>
      </c>
      <c r="BA51" s="272">
        <f t="shared" ref="BA51:BA52" si="52">+AR51+AU51+AX51</f>
        <v>0</v>
      </c>
      <c r="BB51" s="364">
        <f t="shared" ref="BB51:BB52" si="53">+AS51+AV51+AY51</f>
        <v>0</v>
      </c>
      <c r="BC51" s="364">
        <f t="shared" si="34"/>
        <v>0</v>
      </c>
      <c r="BD51" s="371">
        <f t="shared" ref="BD51:BD52" si="54">AF51+AI51+AL51+AR51+AU51+AX51</f>
        <v>0</v>
      </c>
      <c r="BE51" s="372">
        <f t="shared" ref="BE51:BE52" si="55">+AG51+AJ51+AM51+AS51+AV51+AY51</f>
        <v>0</v>
      </c>
      <c r="BF51" s="372">
        <f t="shared" si="35"/>
        <v>0</v>
      </c>
      <c r="BG51" s="371">
        <f t="shared" ref="BG51:BG52" si="56">+AC51+BD51</f>
        <v>0</v>
      </c>
      <c r="BH51" s="372">
        <f t="shared" ref="BH51:BH52" si="57">+AD51+BE51</f>
        <v>0</v>
      </c>
      <c r="BI51" s="372">
        <f t="shared" si="36"/>
        <v>0</v>
      </c>
      <c r="BJ51" s="436"/>
      <c r="BK51" s="160">
        <f>VLOOKUP($B51,Test!$A$133:$I$186,5,0)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8"/>
      <c r="I52" s="161"/>
      <c r="J52" s="448">
        <f t="shared" si="19"/>
        <v>0</v>
      </c>
      <c r="K52" s="168"/>
      <c r="L52" s="161"/>
      <c r="M52" s="444">
        <f t="shared" si="20"/>
        <v>0</v>
      </c>
      <c r="N52" s="404">
        <f t="shared" si="44"/>
        <v>0</v>
      </c>
      <c r="O52" s="161">
        <f t="shared" si="45"/>
        <v>0</v>
      </c>
      <c r="P52" s="403">
        <f t="shared" si="21"/>
        <v>0</v>
      </c>
      <c r="Q52" s="168"/>
      <c r="R52" s="161"/>
      <c r="S52" s="448">
        <f t="shared" si="22"/>
        <v>0</v>
      </c>
      <c r="T52" s="168"/>
      <c r="U52" s="161"/>
      <c r="V52" s="448">
        <f t="shared" si="23"/>
        <v>0</v>
      </c>
      <c r="W52" s="168"/>
      <c r="X52" s="161"/>
      <c r="Y52" s="444">
        <f t="shared" si="24"/>
        <v>0</v>
      </c>
      <c r="Z52" s="168">
        <f t="shared" si="46"/>
        <v>0</v>
      </c>
      <c r="AA52" s="161">
        <f t="shared" si="47"/>
        <v>0</v>
      </c>
      <c r="AB52" s="403">
        <f t="shared" si="25"/>
        <v>0</v>
      </c>
      <c r="AC52" s="404">
        <f t="shared" si="48"/>
        <v>0</v>
      </c>
      <c r="AD52" s="161">
        <f t="shared" si="49"/>
        <v>0</v>
      </c>
      <c r="AE52" s="403">
        <f t="shared" si="26"/>
        <v>0</v>
      </c>
      <c r="AF52" s="168"/>
      <c r="AG52" s="161"/>
      <c r="AH52" s="462">
        <f t="shared" si="27"/>
        <v>0</v>
      </c>
      <c r="AI52" s="168"/>
      <c r="AJ52" s="161"/>
      <c r="AK52" s="462">
        <f t="shared" si="28"/>
        <v>0</v>
      </c>
      <c r="AL52" s="168"/>
      <c r="AM52" s="161"/>
      <c r="AN52" s="444">
        <f t="shared" si="29"/>
        <v>0</v>
      </c>
      <c r="AO52" s="404">
        <f t="shared" si="50"/>
        <v>0</v>
      </c>
      <c r="AP52" s="161">
        <f t="shared" si="51"/>
        <v>0</v>
      </c>
      <c r="AQ52" s="403">
        <f t="shared" si="30"/>
        <v>0</v>
      </c>
      <c r="AR52" s="168"/>
      <c r="AS52" s="161"/>
      <c r="AT52" s="462">
        <f t="shared" si="31"/>
        <v>0</v>
      </c>
      <c r="AU52" s="168"/>
      <c r="AV52" s="161"/>
      <c r="AW52" s="448">
        <f t="shared" si="32"/>
        <v>0</v>
      </c>
      <c r="AX52" s="168"/>
      <c r="AY52" s="161"/>
      <c r="AZ52" s="444">
        <f t="shared" si="33"/>
        <v>0</v>
      </c>
      <c r="BA52" s="272">
        <f t="shared" si="52"/>
        <v>0</v>
      </c>
      <c r="BB52" s="364">
        <f t="shared" si="53"/>
        <v>0</v>
      </c>
      <c r="BC52" s="364">
        <f t="shared" si="34"/>
        <v>0</v>
      </c>
      <c r="BD52" s="371">
        <f t="shared" si="54"/>
        <v>0</v>
      </c>
      <c r="BE52" s="372">
        <f t="shared" si="55"/>
        <v>0</v>
      </c>
      <c r="BF52" s="372">
        <f t="shared" si="35"/>
        <v>0</v>
      </c>
      <c r="BG52" s="371">
        <f t="shared" si="56"/>
        <v>0</v>
      </c>
      <c r="BH52" s="372">
        <f t="shared" si="57"/>
        <v>0</v>
      </c>
      <c r="BI52" s="372">
        <f t="shared" si="36"/>
        <v>0</v>
      </c>
      <c r="BJ52" s="436"/>
      <c r="BK52" s="160">
        <f>VLOOKUP($B52,Test!$A$133:$I$186,5,0)</f>
        <v>0</v>
      </c>
    </row>
    <row r="53" spans="1:63" s="149" customFormat="1" ht="30" customHeight="1" thickBot="1">
      <c r="A53" s="40">
        <f>+A52+1</f>
        <v>47</v>
      </c>
      <c r="B53" s="481" t="s">
        <v>301</v>
      </c>
      <c r="C53" s="482" t="s">
        <v>302</v>
      </c>
      <c r="D53" s="152" t="s">
        <v>78</v>
      </c>
      <c r="E53" s="169"/>
      <c r="F53" s="388"/>
      <c r="G53" s="449">
        <f t="shared" si="18"/>
        <v>0</v>
      </c>
      <c r="H53" s="169"/>
      <c r="I53" s="388"/>
      <c r="J53" s="449">
        <f t="shared" si="19"/>
        <v>0</v>
      </c>
      <c r="K53" s="169"/>
      <c r="L53" s="388"/>
      <c r="M53" s="445">
        <f t="shared" si="20"/>
        <v>0</v>
      </c>
      <c r="N53" s="406">
        <f t="shared" si="38"/>
        <v>0</v>
      </c>
      <c r="O53" s="162">
        <f t="shared" si="39"/>
        <v>0</v>
      </c>
      <c r="P53" s="405">
        <f t="shared" si="21"/>
        <v>0</v>
      </c>
      <c r="Q53" s="169"/>
      <c r="R53" s="388"/>
      <c r="S53" s="449">
        <f t="shared" si="22"/>
        <v>0</v>
      </c>
      <c r="T53" s="169"/>
      <c r="U53" s="388"/>
      <c r="V53" s="449">
        <f t="shared" si="23"/>
        <v>0</v>
      </c>
      <c r="W53" s="169"/>
      <c r="X53" s="388"/>
      <c r="Y53" s="445">
        <f t="shared" si="24"/>
        <v>0</v>
      </c>
      <c r="Z53" s="169">
        <f t="shared" si="40"/>
        <v>0</v>
      </c>
      <c r="AA53" s="162">
        <f t="shared" si="41"/>
        <v>0</v>
      </c>
      <c r="AB53" s="405">
        <f t="shared" si="25"/>
        <v>0</v>
      </c>
      <c r="AC53" s="407">
        <f t="shared" si="42"/>
        <v>0</v>
      </c>
      <c r="AD53" s="163">
        <f t="shared" si="43"/>
        <v>0</v>
      </c>
      <c r="AE53" s="408">
        <f t="shared" si="26"/>
        <v>0</v>
      </c>
      <c r="AF53" s="169"/>
      <c r="AG53" s="388"/>
      <c r="AH53" s="463">
        <f t="shared" si="27"/>
        <v>0</v>
      </c>
      <c r="AI53" s="169"/>
      <c r="AJ53" s="388"/>
      <c r="AK53" s="463">
        <f t="shared" si="28"/>
        <v>0</v>
      </c>
      <c r="AL53" s="169"/>
      <c r="AM53" s="388"/>
      <c r="AN53" s="445">
        <f t="shared" si="29"/>
        <v>0</v>
      </c>
      <c r="AO53" s="406">
        <f t="shared" si="10"/>
        <v>0</v>
      </c>
      <c r="AP53" s="162">
        <f t="shared" si="11"/>
        <v>0</v>
      </c>
      <c r="AQ53" s="405">
        <f t="shared" si="30"/>
        <v>0</v>
      </c>
      <c r="AR53" s="169"/>
      <c r="AS53" s="388"/>
      <c r="AT53" s="463">
        <f t="shared" si="31"/>
        <v>0</v>
      </c>
      <c r="AU53" s="169"/>
      <c r="AV53" s="388"/>
      <c r="AW53" s="449">
        <f t="shared" si="32"/>
        <v>0</v>
      </c>
      <c r="AX53" s="169"/>
      <c r="AY53" s="388"/>
      <c r="AZ53" s="445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V54" si="58">SUM(E7:E53)</f>
        <v>0</v>
      </c>
      <c r="F54" s="354">
        <f t="shared" si="58"/>
        <v>0</v>
      </c>
      <c r="G54" s="451">
        <f t="shared" si="58"/>
        <v>0</v>
      </c>
      <c r="H54" s="156">
        <f t="shared" si="58"/>
        <v>0</v>
      </c>
      <c r="I54" s="156">
        <f t="shared" si="58"/>
        <v>0</v>
      </c>
      <c r="J54" s="450">
        <f t="shared" si="58"/>
        <v>0</v>
      </c>
      <c r="K54" s="156">
        <f t="shared" si="58"/>
        <v>0</v>
      </c>
      <c r="L54" s="156">
        <f t="shared" si="58"/>
        <v>0</v>
      </c>
      <c r="M54" s="446">
        <f t="shared" si="58"/>
        <v>0</v>
      </c>
      <c r="N54" s="410">
        <f t="shared" si="58"/>
        <v>0</v>
      </c>
      <c r="O54" s="411">
        <f t="shared" si="58"/>
        <v>0</v>
      </c>
      <c r="P54" s="412">
        <f t="shared" si="58"/>
        <v>0</v>
      </c>
      <c r="Q54" s="157">
        <f t="shared" si="58"/>
        <v>0</v>
      </c>
      <c r="R54" s="156">
        <f t="shared" si="58"/>
        <v>0</v>
      </c>
      <c r="S54" s="451">
        <f t="shared" si="58"/>
        <v>0</v>
      </c>
      <c r="T54" s="156">
        <f t="shared" si="58"/>
        <v>0</v>
      </c>
      <c r="U54" s="156">
        <f t="shared" si="58"/>
        <v>0</v>
      </c>
      <c r="V54" s="450">
        <f t="shared" si="58"/>
        <v>0</v>
      </c>
      <c r="W54" s="156">
        <v>0</v>
      </c>
      <c r="X54" s="156">
        <f t="shared" ref="X54:BI54" si="59">SUM(X7:X53)</f>
        <v>0</v>
      </c>
      <c r="Y54" s="446">
        <f t="shared" si="59"/>
        <v>0</v>
      </c>
      <c r="Z54" s="413">
        <f t="shared" si="59"/>
        <v>0</v>
      </c>
      <c r="AA54" s="411">
        <f t="shared" si="59"/>
        <v>0</v>
      </c>
      <c r="AB54" s="412">
        <f t="shared" si="59"/>
        <v>0</v>
      </c>
      <c r="AC54" s="414">
        <f t="shared" si="59"/>
        <v>0</v>
      </c>
      <c r="AD54" s="156">
        <f t="shared" si="59"/>
        <v>0</v>
      </c>
      <c r="AE54" s="409">
        <f t="shared" si="59"/>
        <v>0</v>
      </c>
      <c r="AF54" s="157">
        <f t="shared" si="59"/>
        <v>0</v>
      </c>
      <c r="AG54" s="156">
        <f t="shared" si="59"/>
        <v>0</v>
      </c>
      <c r="AH54" s="451">
        <f t="shared" si="59"/>
        <v>0</v>
      </c>
      <c r="AI54" s="156">
        <f t="shared" si="59"/>
        <v>0</v>
      </c>
      <c r="AJ54" s="156">
        <f t="shared" si="59"/>
        <v>0</v>
      </c>
      <c r="AK54" s="451">
        <f t="shared" si="59"/>
        <v>0</v>
      </c>
      <c r="AL54" s="156">
        <f t="shared" si="59"/>
        <v>0</v>
      </c>
      <c r="AM54" s="156">
        <f t="shared" si="59"/>
        <v>0</v>
      </c>
      <c r="AN54" s="446">
        <f t="shared" si="59"/>
        <v>0</v>
      </c>
      <c r="AO54" s="410">
        <f t="shared" si="59"/>
        <v>0</v>
      </c>
      <c r="AP54" s="411">
        <f t="shared" si="59"/>
        <v>0</v>
      </c>
      <c r="AQ54" s="412">
        <f t="shared" si="59"/>
        <v>0</v>
      </c>
      <c r="AR54" s="478">
        <f t="shared" si="59"/>
        <v>0</v>
      </c>
      <c r="AS54" s="156">
        <f t="shared" si="59"/>
        <v>0</v>
      </c>
      <c r="AT54" s="451">
        <f t="shared" si="59"/>
        <v>0</v>
      </c>
      <c r="AU54" s="156">
        <f t="shared" si="59"/>
        <v>0</v>
      </c>
      <c r="AV54" s="156">
        <f t="shared" si="59"/>
        <v>0</v>
      </c>
      <c r="AW54" s="450">
        <f t="shared" si="59"/>
        <v>0</v>
      </c>
      <c r="AX54" s="156">
        <f t="shared" si="59"/>
        <v>0</v>
      </c>
      <c r="AY54" s="354">
        <f t="shared" si="59"/>
        <v>0</v>
      </c>
      <c r="AZ54" s="446">
        <f t="shared" si="59"/>
        <v>0</v>
      </c>
      <c r="BA54" s="274">
        <f t="shared" si="59"/>
        <v>0</v>
      </c>
      <c r="BB54" s="366">
        <f t="shared" si="59"/>
        <v>0</v>
      </c>
      <c r="BC54" s="366">
        <f t="shared" si="59"/>
        <v>0</v>
      </c>
      <c r="BD54" s="375">
        <f t="shared" si="59"/>
        <v>0</v>
      </c>
      <c r="BE54" s="376">
        <f t="shared" si="59"/>
        <v>0</v>
      </c>
      <c r="BF54" s="376">
        <f t="shared" si="59"/>
        <v>0</v>
      </c>
      <c r="BG54" s="375">
        <f t="shared" si="59"/>
        <v>0</v>
      </c>
      <c r="BH54" s="376">
        <f t="shared" si="59"/>
        <v>0</v>
      </c>
      <c r="BI54" s="376">
        <f t="shared" si="59"/>
        <v>0</v>
      </c>
      <c r="BJ54" s="434"/>
      <c r="BK54" s="339">
        <f>SUM(BK7:BK53)</f>
        <v>0</v>
      </c>
    </row>
    <row r="55" spans="1:63" ht="29.25" customHeight="1"/>
    <row r="56" spans="1:63" ht="29.25" customHeight="1">
      <c r="F56" s="479">
        <f>ROUND(F54-Test!$E$190,2)</f>
        <v>0</v>
      </c>
    </row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0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BN64"/>
  <sheetViews>
    <sheetView showGridLines="0" zoomScale="60" workbookViewId="0">
      <pane xSplit="4" ySplit="6" topLeftCell="AZ43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9" width="16.7109375" style="38" customWidth="1"/>
    <col min="50" max="50" width="17.7109375" style="38" customWidth="1"/>
    <col min="51" max="59" width="16.7109375" style="38" customWidth="1"/>
    <col min="60" max="65" width="17.7109375" style="38" customWidth="1"/>
    <col min="66" max="16384" width="9.140625" style="38"/>
  </cols>
  <sheetData>
    <row r="1" spans="1:66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I1" s="174"/>
      <c r="AJ1" s="174"/>
      <c r="AO1" s="174"/>
      <c r="AS1" s="38"/>
      <c r="AT1" s="38"/>
      <c r="AU1" s="38"/>
      <c r="BE1" s="38"/>
      <c r="BF1" s="38"/>
      <c r="BG1" s="38"/>
    </row>
    <row r="2" spans="1:66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J2" s="177"/>
      <c r="AK2" s="177"/>
      <c r="AS2" s="38"/>
      <c r="AT2" s="38"/>
      <c r="AU2" s="38"/>
      <c r="BE2" s="38"/>
      <c r="BF2" s="38"/>
      <c r="BG2" s="38"/>
    </row>
    <row r="3" spans="1:66" s="173" customFormat="1" ht="39.950000000000003" customHeight="1" thickBot="1">
      <c r="A3" s="146" t="s">
        <v>291</v>
      </c>
      <c r="B3" s="171"/>
      <c r="N3" s="38"/>
      <c r="O3" s="38"/>
      <c r="P3" s="38"/>
      <c r="Z3" s="38"/>
      <c r="AA3" s="38"/>
      <c r="AB3" s="38"/>
      <c r="AS3" s="38"/>
      <c r="AT3" s="38"/>
      <c r="AU3" s="38"/>
      <c r="BE3" s="158"/>
      <c r="BF3" s="38"/>
      <c r="BG3" s="38"/>
    </row>
    <row r="4" spans="1:66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21">
        <f>$E$4</f>
        <v>2020</v>
      </c>
      <c r="AG4" s="393"/>
      <c r="AH4" s="393"/>
      <c r="AI4" s="393"/>
      <c r="AJ4" s="393"/>
      <c r="AK4" s="393"/>
      <c r="AL4" s="393"/>
      <c r="AM4" s="393"/>
      <c r="AN4" s="393"/>
      <c r="AO4" s="393"/>
      <c r="AP4" s="393"/>
      <c r="AQ4" s="393"/>
      <c r="AR4" s="394"/>
      <c r="AS4" s="392">
        <f>$E$4</f>
        <v>2020</v>
      </c>
      <c r="AT4" s="393"/>
      <c r="AU4" s="393"/>
      <c r="AV4" s="574">
        <f>$E$4</f>
        <v>2020</v>
      </c>
      <c r="AW4" s="575"/>
      <c r="AX4" s="575"/>
      <c r="AY4" s="575">
        <f t="shared" ref="AY4" si="3">$E$4</f>
        <v>2020</v>
      </c>
      <c r="AZ4" s="575"/>
      <c r="BA4" s="575"/>
      <c r="BB4" s="575">
        <f t="shared" ref="BB4" si="4">$E$4</f>
        <v>2020</v>
      </c>
      <c r="BC4" s="575"/>
      <c r="BD4" s="575"/>
      <c r="BE4" s="340">
        <f>$E$4</f>
        <v>2020</v>
      </c>
      <c r="BF4" s="340"/>
      <c r="BG4" s="340"/>
      <c r="BH4" s="349">
        <f>+$E$4</f>
        <v>2020</v>
      </c>
      <c r="BI4" s="349"/>
      <c r="BJ4" s="349"/>
      <c r="BK4" s="349" t="s">
        <v>133</v>
      </c>
      <c r="BL4" s="350"/>
      <c r="BM4" s="350"/>
      <c r="BN4" s="433"/>
    </row>
    <row r="5" spans="1:66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4"/>
      <c r="AJ5" s="343"/>
      <c r="AK5" s="345" t="s">
        <v>99</v>
      </c>
      <c r="AL5" s="343"/>
      <c r="AM5" s="343"/>
      <c r="AN5" s="343"/>
      <c r="AO5" s="344"/>
      <c r="AP5" s="577" t="s">
        <v>100</v>
      </c>
      <c r="AQ5" s="578"/>
      <c r="AR5" s="579"/>
      <c r="AS5" s="395" t="s">
        <v>277</v>
      </c>
      <c r="AT5" s="343"/>
      <c r="AU5" s="343"/>
      <c r="AV5" s="342" t="s">
        <v>101</v>
      </c>
      <c r="AW5" s="343"/>
      <c r="AX5" s="343"/>
      <c r="AY5" s="345" t="s">
        <v>102</v>
      </c>
      <c r="AZ5" s="343"/>
      <c r="BA5" s="344"/>
      <c r="BB5" s="345" t="s">
        <v>103</v>
      </c>
      <c r="BC5" s="343"/>
      <c r="BD5" s="346"/>
      <c r="BE5" s="341" t="s">
        <v>278</v>
      </c>
      <c r="BF5" s="341"/>
      <c r="BG5" s="341"/>
      <c r="BH5" s="347" t="s">
        <v>122</v>
      </c>
      <c r="BI5" s="347"/>
      <c r="BJ5" s="347"/>
      <c r="BK5" s="347" t="s">
        <v>121</v>
      </c>
      <c r="BL5" s="348"/>
      <c r="BM5" s="348"/>
      <c r="BN5" s="433"/>
    </row>
    <row r="6" spans="1:66" s="158" customFormat="1" ht="35.1" customHeight="1">
      <c r="A6" s="183"/>
      <c r="B6" s="184"/>
      <c r="C6" s="187"/>
      <c r="D6" s="186"/>
      <c r="E6" s="192" t="s">
        <v>112</v>
      </c>
      <c r="F6" s="18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131</v>
      </c>
      <c r="AH6" s="484" t="s">
        <v>110</v>
      </c>
      <c r="AI6" s="456" t="s">
        <v>289</v>
      </c>
      <c r="AJ6" s="186" t="s">
        <v>290</v>
      </c>
      <c r="AK6" s="447" t="s">
        <v>112</v>
      </c>
      <c r="AL6" s="185" t="s">
        <v>131</v>
      </c>
      <c r="AM6" s="275" t="s">
        <v>110</v>
      </c>
      <c r="AN6" s="461" t="s">
        <v>289</v>
      </c>
      <c r="AO6" s="186" t="s">
        <v>290</v>
      </c>
      <c r="AP6" s="185" t="s">
        <v>112</v>
      </c>
      <c r="AQ6" s="275" t="s">
        <v>110</v>
      </c>
      <c r="AR6" s="458" t="s">
        <v>289</v>
      </c>
      <c r="AS6" s="183" t="s">
        <v>112</v>
      </c>
      <c r="AT6" s="275" t="s">
        <v>110</v>
      </c>
      <c r="AU6" s="275" t="s">
        <v>289</v>
      </c>
      <c r="AV6" s="192" t="s">
        <v>112</v>
      </c>
      <c r="AW6" s="275" t="s">
        <v>110</v>
      </c>
      <c r="AX6" s="461" t="s">
        <v>289</v>
      </c>
      <c r="AY6" s="275" t="s">
        <v>112</v>
      </c>
      <c r="AZ6" s="275" t="s">
        <v>110</v>
      </c>
      <c r="BA6" s="461" t="s">
        <v>289</v>
      </c>
      <c r="BB6" s="275" t="s">
        <v>112</v>
      </c>
      <c r="BC6" s="275" t="s">
        <v>110</v>
      </c>
      <c r="BD6" s="467" t="s">
        <v>289</v>
      </c>
      <c r="BE6" s="271" t="s">
        <v>112</v>
      </c>
      <c r="BF6" s="362" t="s">
        <v>110</v>
      </c>
      <c r="BG6" s="362" t="s">
        <v>289</v>
      </c>
      <c r="BH6" s="367" t="s">
        <v>112</v>
      </c>
      <c r="BI6" s="368" t="s">
        <v>110</v>
      </c>
      <c r="BJ6" s="368" t="s">
        <v>289</v>
      </c>
      <c r="BK6" s="379" t="s">
        <v>112</v>
      </c>
      <c r="BL6" s="368" t="s">
        <v>110</v>
      </c>
      <c r="BM6" s="368" t="s">
        <v>289</v>
      </c>
      <c r="BN6" s="434"/>
    </row>
    <row r="7" spans="1:66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f>+'L-lever'!E7+Proj.4!E7</f>
        <v>0</v>
      </c>
      <c r="F7" s="161"/>
      <c r="G7" s="448">
        <f>E7-F7</f>
        <v>0</v>
      </c>
      <c r="H7" s="161">
        <f>+'L-lever'!H7+Proj.4!H7</f>
        <v>0</v>
      </c>
      <c r="I7" s="161"/>
      <c r="J7" s="448">
        <f>H7-I7</f>
        <v>0</v>
      </c>
      <c r="K7" s="161">
        <f>+'L-lever'!K7+Proj.4!K7</f>
        <v>0</v>
      </c>
      <c r="L7" s="161"/>
      <c r="M7" s="444">
        <f>K7-L7</f>
        <v>0</v>
      </c>
      <c r="N7" s="404">
        <f t="shared" ref="N7:N53" si="5">+E7+H7+K7</f>
        <v>0</v>
      </c>
      <c r="O7" s="161">
        <f t="shared" ref="O7:O53" si="6">+F7+I7+L7</f>
        <v>0</v>
      </c>
      <c r="P7" s="403">
        <f>N7-O7</f>
        <v>0</v>
      </c>
      <c r="Q7" s="168">
        <f>+'L-lever'!Q7+Proj.4!Q7</f>
        <v>0</v>
      </c>
      <c r="R7" s="161"/>
      <c r="S7" s="448">
        <f>Q7-R7</f>
        <v>0</v>
      </c>
      <c r="T7" s="161">
        <f>+'L-lever'!T7+Proj.4!T7</f>
        <v>0</v>
      </c>
      <c r="U7" s="161"/>
      <c r="V7" s="448">
        <f>T7-U7</f>
        <v>0</v>
      </c>
      <c r="W7" s="161">
        <f>+'L-lever'!W7+Proj.4!W7</f>
        <v>0</v>
      </c>
      <c r="X7" s="161"/>
      <c r="Y7" s="444">
        <f>W7-X7</f>
        <v>0</v>
      </c>
      <c r="Z7" s="168">
        <f t="shared" ref="Z7:Z53" si="7">+Q7+T7+W7</f>
        <v>0</v>
      </c>
      <c r="AA7" s="161">
        <f t="shared" ref="AA7:AA53" si="8">+R7+U7+X7</f>
        <v>0</v>
      </c>
      <c r="AB7" s="403">
        <f>Z7-AA7</f>
        <v>0</v>
      </c>
      <c r="AC7" s="404">
        <f t="shared" ref="AC7:AC53" si="9">+E7+H7+K7+Q7+T7+W7</f>
        <v>0</v>
      </c>
      <c r="AD7" s="161">
        <f t="shared" ref="AD7:AD53" si="10">+F7+I7+L7+R7+U7+X7</f>
        <v>0</v>
      </c>
      <c r="AE7" s="403">
        <f>AC7-AD7</f>
        <v>0</v>
      </c>
      <c r="AF7" s="168">
        <f>+'L-lever'!AF7+Proj.4!AF7</f>
        <v>0</v>
      </c>
      <c r="AG7" s="161"/>
      <c r="AH7" s="462">
        <f>AF7-AG7</f>
        <v>0</v>
      </c>
      <c r="AI7" s="457">
        <f t="shared" ref="AI7:AI53" si="11">+AF7-AH7</f>
        <v>0</v>
      </c>
      <c r="AJ7" s="161"/>
      <c r="AK7" s="448">
        <f>AI7-AJ7</f>
        <v>0</v>
      </c>
      <c r="AL7" s="161"/>
      <c r="AM7" s="161"/>
      <c r="AN7" s="462">
        <f t="shared" ref="AN7:AN53" si="12">AL7-AM7</f>
        <v>0</v>
      </c>
      <c r="AO7" s="352">
        <f t="shared" ref="AO7:AO53" si="13">+AL7-AM7</f>
        <v>0</v>
      </c>
      <c r="AP7" s="161">
        <f>+'L-lever'!AL7+Proj.4!AP7</f>
        <v>0</v>
      </c>
      <c r="AQ7" s="352">
        <f>AO7-AP7</f>
        <v>0</v>
      </c>
      <c r="AR7" s="427">
        <f t="shared" ref="AR7:AR53" si="14">+AP7-AQ7</f>
        <v>0</v>
      </c>
      <c r="AS7" s="161"/>
      <c r="AT7" s="161">
        <f>AR7-AS7</f>
        <v>0</v>
      </c>
      <c r="AU7" s="161">
        <f t="shared" ref="AU7:AU53" si="15">+AS7-AT7</f>
        <v>0</v>
      </c>
      <c r="AV7" s="161"/>
      <c r="AW7" s="352">
        <f>AU7-AV7</f>
        <v>0</v>
      </c>
      <c r="AX7" s="462">
        <f t="shared" ref="AX7:AX53" si="16">+AV7-AW7</f>
        <v>0</v>
      </c>
      <c r="AY7" s="161"/>
      <c r="AZ7" s="352">
        <f>AX7-AY7</f>
        <v>0</v>
      </c>
      <c r="BA7" s="448">
        <f t="shared" ref="BA7:BA53" si="17">+AY7-AZ7</f>
        <v>0</v>
      </c>
      <c r="BB7" s="161">
        <f>+'L-lever'!AX7+Proj.4!BB7</f>
        <v>0</v>
      </c>
      <c r="BC7" s="352">
        <f>BA7-BB7</f>
        <v>0</v>
      </c>
      <c r="BD7" s="444">
        <f t="shared" ref="BD7:BD53" si="18">+BB7-BC7</f>
        <v>0</v>
      </c>
      <c r="BE7" s="272">
        <f t="shared" ref="BE7:BE53" si="19">+AV7+AY7+BB7</f>
        <v>0</v>
      </c>
      <c r="BF7" s="364">
        <f>BD7-BE7</f>
        <v>0</v>
      </c>
      <c r="BG7" s="364">
        <f t="shared" ref="BG7:BG53" si="20">+BE7-BF7</f>
        <v>0</v>
      </c>
      <c r="BH7" s="371">
        <f t="shared" ref="BH7:BH53" si="21">AF7+AK7+AP7+AV7+AY7+BB7</f>
        <v>0</v>
      </c>
      <c r="BI7" s="372">
        <f>BG7-BH7</f>
        <v>0</v>
      </c>
      <c r="BJ7" s="372">
        <f t="shared" ref="BJ7:BJ53" si="22">+BH7-BI7</f>
        <v>0</v>
      </c>
      <c r="BK7" s="381">
        <f t="shared" ref="BK7:BK53" si="23">+AC7+BH7</f>
        <v>0</v>
      </c>
      <c r="BL7" s="372">
        <f t="shared" ref="BL7:BL53" si="24">+AD7+BI7</f>
        <v>0</v>
      </c>
      <c r="BM7" s="372">
        <f t="shared" ref="BM7:BM50" si="25">+BK7-BL7</f>
        <v>0</v>
      </c>
      <c r="BN7" s="436"/>
    </row>
    <row r="8" spans="1:66" s="149" customFormat="1" ht="30" customHeight="1">
      <c r="A8" s="40">
        <f t="shared" ref="A8:A52" si="26">A7+1</f>
        <v>2</v>
      </c>
      <c r="B8" s="197">
        <v>51202</v>
      </c>
      <c r="C8" s="198" t="s">
        <v>1</v>
      </c>
      <c r="D8" s="150" t="s">
        <v>43</v>
      </c>
      <c r="E8" s="168">
        <f>+'L-lever'!E8+Proj.4!E8</f>
        <v>0</v>
      </c>
      <c r="F8" s="161"/>
      <c r="G8" s="448">
        <f t="shared" ref="G8:G53" si="27">E8-F8</f>
        <v>0</v>
      </c>
      <c r="H8" s="161">
        <f>+'L-lever'!H8+Proj.4!H8</f>
        <v>0</v>
      </c>
      <c r="I8" s="161"/>
      <c r="J8" s="448">
        <f t="shared" ref="J8:J53" si="28">H8-I8</f>
        <v>0</v>
      </c>
      <c r="K8" s="161">
        <f>+'L-lever'!K8+Proj.4!K8</f>
        <v>0</v>
      </c>
      <c r="L8" s="161"/>
      <c r="M8" s="444">
        <f t="shared" ref="M8:M53" si="29">K8-L8</f>
        <v>0</v>
      </c>
      <c r="N8" s="404">
        <f t="shared" si="5"/>
        <v>0</v>
      </c>
      <c r="O8" s="161">
        <f t="shared" si="6"/>
        <v>0</v>
      </c>
      <c r="P8" s="403">
        <f t="shared" ref="P8:P53" si="30">N8-O8</f>
        <v>0</v>
      </c>
      <c r="Q8" s="168">
        <f>+'L-lever'!Q8+Proj.4!Q8</f>
        <v>0</v>
      </c>
      <c r="R8" s="161"/>
      <c r="S8" s="448">
        <f t="shared" ref="S8:S53" si="31">Q8-R8</f>
        <v>0</v>
      </c>
      <c r="T8" s="161">
        <f>+'L-lever'!T8+Proj.4!T8</f>
        <v>0</v>
      </c>
      <c r="U8" s="161"/>
      <c r="V8" s="448">
        <f t="shared" ref="V8:V53" si="32">T8-U8</f>
        <v>0</v>
      </c>
      <c r="W8" s="161">
        <f>+'L-lever'!W8+Proj.4!W8</f>
        <v>0</v>
      </c>
      <c r="X8" s="161"/>
      <c r="Y8" s="444">
        <f t="shared" ref="Y8:Y53" si="33">W8-X8</f>
        <v>0</v>
      </c>
      <c r="Z8" s="168">
        <f t="shared" si="7"/>
        <v>0</v>
      </c>
      <c r="AA8" s="161">
        <f t="shared" si="8"/>
        <v>0</v>
      </c>
      <c r="AB8" s="403">
        <f t="shared" ref="AB8:AB53" si="34">Z8-AA8</f>
        <v>0</v>
      </c>
      <c r="AC8" s="404">
        <f t="shared" si="9"/>
        <v>0</v>
      </c>
      <c r="AD8" s="161">
        <f t="shared" si="10"/>
        <v>0</v>
      </c>
      <c r="AE8" s="403">
        <f t="shared" ref="AE8:AE53" si="35">AC8-AD8</f>
        <v>0</v>
      </c>
      <c r="AF8" s="168">
        <f>+'L-lever'!AF8+Proj.4!AF8</f>
        <v>0</v>
      </c>
      <c r="AG8" s="161"/>
      <c r="AH8" s="462">
        <f t="shared" ref="AH8:AH53" si="36">AF8-AG8</f>
        <v>0</v>
      </c>
      <c r="AI8" s="457">
        <f t="shared" si="11"/>
        <v>0</v>
      </c>
      <c r="AJ8" s="161"/>
      <c r="AK8" s="448">
        <f t="shared" ref="AK8:AK53" si="37">AI8-AJ8</f>
        <v>0</v>
      </c>
      <c r="AL8" s="161"/>
      <c r="AM8" s="161"/>
      <c r="AN8" s="462">
        <f t="shared" si="12"/>
        <v>0</v>
      </c>
      <c r="AO8" s="352">
        <f t="shared" si="13"/>
        <v>0</v>
      </c>
      <c r="AP8" s="161">
        <f>+'L-lever'!AL8+Proj.4!AP8</f>
        <v>0</v>
      </c>
      <c r="AQ8" s="352">
        <f t="shared" ref="AQ8:AQ53" si="38">AO8-AP8</f>
        <v>0</v>
      </c>
      <c r="AR8" s="427">
        <f t="shared" si="14"/>
        <v>0</v>
      </c>
      <c r="AS8" s="161"/>
      <c r="AT8" s="161">
        <f t="shared" ref="AT8:AT53" si="39">AR8-AS8</f>
        <v>0</v>
      </c>
      <c r="AU8" s="161">
        <f t="shared" si="15"/>
        <v>0</v>
      </c>
      <c r="AV8" s="161"/>
      <c r="AW8" s="352">
        <f t="shared" ref="AW8:AW53" si="40">AU8-AV8</f>
        <v>0</v>
      </c>
      <c r="AX8" s="462">
        <f t="shared" si="16"/>
        <v>0</v>
      </c>
      <c r="AY8" s="161"/>
      <c r="AZ8" s="352">
        <f t="shared" ref="AZ8:AZ53" si="41">AX8-AY8</f>
        <v>0</v>
      </c>
      <c r="BA8" s="448">
        <f t="shared" si="17"/>
        <v>0</v>
      </c>
      <c r="BB8" s="161">
        <f>+'L-lever'!AX8+Proj.4!BB8</f>
        <v>0</v>
      </c>
      <c r="BC8" s="352">
        <f t="shared" ref="BC8:BC53" si="42">BA8-BB8</f>
        <v>0</v>
      </c>
      <c r="BD8" s="444">
        <f t="shared" si="18"/>
        <v>0</v>
      </c>
      <c r="BE8" s="272">
        <f t="shared" si="19"/>
        <v>0</v>
      </c>
      <c r="BF8" s="364">
        <f t="shared" ref="BF8:BF53" si="43">BD8-BE8</f>
        <v>0</v>
      </c>
      <c r="BG8" s="364">
        <f t="shared" si="20"/>
        <v>0</v>
      </c>
      <c r="BH8" s="371">
        <f t="shared" si="21"/>
        <v>0</v>
      </c>
      <c r="BI8" s="372">
        <f t="shared" ref="BI8:BI53" si="44">BG8-BH8</f>
        <v>0</v>
      </c>
      <c r="BJ8" s="372">
        <f t="shared" si="22"/>
        <v>0</v>
      </c>
      <c r="BK8" s="381">
        <f t="shared" si="23"/>
        <v>0</v>
      </c>
      <c r="BL8" s="372">
        <f t="shared" si="24"/>
        <v>0</v>
      </c>
      <c r="BM8" s="372">
        <f t="shared" si="25"/>
        <v>0</v>
      </c>
      <c r="BN8" s="436"/>
    </row>
    <row r="9" spans="1:66" s="149" customFormat="1" ht="30" customHeight="1">
      <c r="A9" s="40">
        <f t="shared" si="26"/>
        <v>3</v>
      </c>
      <c r="B9" s="197">
        <v>51203</v>
      </c>
      <c r="C9" s="198" t="s">
        <v>2</v>
      </c>
      <c r="D9" s="150" t="s">
        <v>44</v>
      </c>
      <c r="E9" s="168">
        <f>+'L-lever'!E9+Proj.4!E9</f>
        <v>0</v>
      </c>
      <c r="F9" s="161"/>
      <c r="G9" s="448">
        <f t="shared" si="27"/>
        <v>0</v>
      </c>
      <c r="H9" s="161">
        <f>+'L-lever'!H9+Proj.4!H9</f>
        <v>0</v>
      </c>
      <c r="I9" s="161"/>
      <c r="J9" s="448">
        <f t="shared" si="28"/>
        <v>0</v>
      </c>
      <c r="K9" s="161">
        <f>+'L-lever'!K9+Proj.4!K9</f>
        <v>0</v>
      </c>
      <c r="L9" s="161"/>
      <c r="M9" s="444">
        <f t="shared" si="29"/>
        <v>0</v>
      </c>
      <c r="N9" s="404">
        <f t="shared" si="5"/>
        <v>0</v>
      </c>
      <c r="O9" s="161">
        <f t="shared" si="6"/>
        <v>0</v>
      </c>
      <c r="P9" s="403">
        <f t="shared" si="30"/>
        <v>0</v>
      </c>
      <c r="Q9" s="168">
        <f>+'L-lever'!Q9+Proj.4!Q9</f>
        <v>0</v>
      </c>
      <c r="R9" s="161"/>
      <c r="S9" s="448">
        <f t="shared" si="31"/>
        <v>0</v>
      </c>
      <c r="T9" s="161">
        <f>+'L-lever'!T9+Proj.4!T9</f>
        <v>0</v>
      </c>
      <c r="U9" s="161"/>
      <c r="V9" s="448">
        <f t="shared" si="32"/>
        <v>0</v>
      </c>
      <c r="W9" s="161">
        <f>+'L-lever'!W9+Proj.4!W9</f>
        <v>0</v>
      </c>
      <c r="X9" s="161"/>
      <c r="Y9" s="444">
        <f t="shared" si="33"/>
        <v>0</v>
      </c>
      <c r="Z9" s="168">
        <f t="shared" si="7"/>
        <v>0</v>
      </c>
      <c r="AA9" s="161">
        <f t="shared" si="8"/>
        <v>0</v>
      </c>
      <c r="AB9" s="403">
        <f t="shared" si="34"/>
        <v>0</v>
      </c>
      <c r="AC9" s="404">
        <f t="shared" si="9"/>
        <v>0</v>
      </c>
      <c r="AD9" s="161">
        <f t="shared" si="10"/>
        <v>0</v>
      </c>
      <c r="AE9" s="403">
        <f t="shared" si="35"/>
        <v>0</v>
      </c>
      <c r="AF9" s="168">
        <f>+'L-lever'!AF9+Proj.4!AF9</f>
        <v>0</v>
      </c>
      <c r="AG9" s="161"/>
      <c r="AH9" s="462">
        <f t="shared" si="36"/>
        <v>0</v>
      </c>
      <c r="AI9" s="457">
        <f t="shared" si="11"/>
        <v>0</v>
      </c>
      <c r="AJ9" s="161"/>
      <c r="AK9" s="448">
        <f t="shared" si="37"/>
        <v>0</v>
      </c>
      <c r="AL9" s="161"/>
      <c r="AM9" s="161"/>
      <c r="AN9" s="462">
        <f t="shared" si="12"/>
        <v>0</v>
      </c>
      <c r="AO9" s="352">
        <f t="shared" si="13"/>
        <v>0</v>
      </c>
      <c r="AP9" s="161">
        <f>+'L-lever'!AL9+Proj.4!AP9</f>
        <v>0</v>
      </c>
      <c r="AQ9" s="352">
        <f t="shared" si="38"/>
        <v>0</v>
      </c>
      <c r="AR9" s="427">
        <f t="shared" si="14"/>
        <v>0</v>
      </c>
      <c r="AS9" s="161"/>
      <c r="AT9" s="161">
        <f t="shared" si="39"/>
        <v>0</v>
      </c>
      <c r="AU9" s="161">
        <f t="shared" si="15"/>
        <v>0</v>
      </c>
      <c r="AV9" s="161"/>
      <c r="AW9" s="352">
        <f t="shared" si="40"/>
        <v>0</v>
      </c>
      <c r="AX9" s="462">
        <f t="shared" si="16"/>
        <v>0</v>
      </c>
      <c r="AY9" s="161"/>
      <c r="AZ9" s="352">
        <f t="shared" si="41"/>
        <v>0</v>
      </c>
      <c r="BA9" s="448">
        <f t="shared" si="17"/>
        <v>0</v>
      </c>
      <c r="BB9" s="161">
        <f>+'L-lever'!AX9+Proj.4!BB9</f>
        <v>0</v>
      </c>
      <c r="BC9" s="352">
        <f t="shared" si="42"/>
        <v>0</v>
      </c>
      <c r="BD9" s="444">
        <f t="shared" si="18"/>
        <v>0</v>
      </c>
      <c r="BE9" s="272">
        <f t="shared" si="19"/>
        <v>0</v>
      </c>
      <c r="BF9" s="364">
        <f t="shared" si="43"/>
        <v>0</v>
      </c>
      <c r="BG9" s="364">
        <f t="shared" si="20"/>
        <v>0</v>
      </c>
      <c r="BH9" s="371">
        <f t="shared" si="21"/>
        <v>0</v>
      </c>
      <c r="BI9" s="372">
        <f t="shared" si="44"/>
        <v>0</v>
      </c>
      <c r="BJ9" s="372">
        <f t="shared" si="22"/>
        <v>0</v>
      </c>
      <c r="BK9" s="381">
        <f t="shared" si="23"/>
        <v>0</v>
      </c>
      <c r="BL9" s="372">
        <f t="shared" si="24"/>
        <v>0</v>
      </c>
      <c r="BM9" s="372">
        <f t="shared" si="25"/>
        <v>0</v>
      </c>
      <c r="BN9" s="436"/>
    </row>
    <row r="10" spans="1:66" s="149" customFormat="1" ht="30" customHeight="1">
      <c r="A10" s="40">
        <f t="shared" si="26"/>
        <v>4</v>
      </c>
      <c r="B10" s="197">
        <v>51299</v>
      </c>
      <c r="C10" s="198" t="s">
        <v>3</v>
      </c>
      <c r="D10" s="150" t="s">
        <v>45</v>
      </c>
      <c r="E10" s="168">
        <f>+'L-lever'!E10+Proj.4!E10</f>
        <v>0</v>
      </c>
      <c r="F10" s="161"/>
      <c r="G10" s="448">
        <f t="shared" si="27"/>
        <v>0</v>
      </c>
      <c r="H10" s="161">
        <f>+'L-lever'!H10+Proj.4!H10</f>
        <v>0</v>
      </c>
      <c r="I10" s="161"/>
      <c r="J10" s="448">
        <f t="shared" si="28"/>
        <v>0</v>
      </c>
      <c r="K10" s="161">
        <f>+'L-lever'!K10+Proj.4!K10</f>
        <v>0</v>
      </c>
      <c r="L10" s="161"/>
      <c r="M10" s="444">
        <f t="shared" si="29"/>
        <v>0</v>
      </c>
      <c r="N10" s="404">
        <f t="shared" si="5"/>
        <v>0</v>
      </c>
      <c r="O10" s="161">
        <f t="shared" si="6"/>
        <v>0</v>
      </c>
      <c r="P10" s="403">
        <f t="shared" si="30"/>
        <v>0</v>
      </c>
      <c r="Q10" s="168">
        <f>+'L-lever'!Q10+Proj.4!Q10</f>
        <v>0</v>
      </c>
      <c r="R10" s="161"/>
      <c r="S10" s="448">
        <f t="shared" si="31"/>
        <v>0</v>
      </c>
      <c r="T10" s="161">
        <f>+'L-lever'!T10+Proj.4!T10</f>
        <v>0</v>
      </c>
      <c r="U10" s="161"/>
      <c r="V10" s="448">
        <f t="shared" si="32"/>
        <v>0</v>
      </c>
      <c r="W10" s="161">
        <f>+'L-lever'!W10+Proj.4!W10</f>
        <v>0</v>
      </c>
      <c r="X10" s="161"/>
      <c r="Y10" s="444">
        <f t="shared" si="33"/>
        <v>0</v>
      </c>
      <c r="Z10" s="168">
        <f t="shared" si="7"/>
        <v>0</v>
      </c>
      <c r="AA10" s="161">
        <f t="shared" si="8"/>
        <v>0</v>
      </c>
      <c r="AB10" s="403">
        <f t="shared" si="34"/>
        <v>0</v>
      </c>
      <c r="AC10" s="404">
        <f t="shared" si="9"/>
        <v>0</v>
      </c>
      <c r="AD10" s="161">
        <f t="shared" si="10"/>
        <v>0</v>
      </c>
      <c r="AE10" s="403">
        <f t="shared" si="35"/>
        <v>0</v>
      </c>
      <c r="AF10" s="168">
        <f>+'L-lever'!AF10+Proj.4!AF10</f>
        <v>0</v>
      </c>
      <c r="AG10" s="161"/>
      <c r="AH10" s="462">
        <f t="shared" si="36"/>
        <v>0</v>
      </c>
      <c r="AI10" s="457">
        <f t="shared" si="11"/>
        <v>0</v>
      </c>
      <c r="AJ10" s="161"/>
      <c r="AK10" s="448">
        <f t="shared" si="37"/>
        <v>0</v>
      </c>
      <c r="AL10" s="161"/>
      <c r="AM10" s="161"/>
      <c r="AN10" s="462">
        <f t="shared" si="12"/>
        <v>0</v>
      </c>
      <c r="AO10" s="352">
        <f t="shared" si="13"/>
        <v>0</v>
      </c>
      <c r="AP10" s="161">
        <f>+'L-lever'!AL10+Proj.4!AP10</f>
        <v>0</v>
      </c>
      <c r="AQ10" s="352">
        <f t="shared" si="38"/>
        <v>0</v>
      </c>
      <c r="AR10" s="427">
        <f t="shared" si="14"/>
        <v>0</v>
      </c>
      <c r="AS10" s="161"/>
      <c r="AT10" s="161">
        <f t="shared" si="39"/>
        <v>0</v>
      </c>
      <c r="AU10" s="161">
        <f t="shared" si="15"/>
        <v>0</v>
      </c>
      <c r="AV10" s="161"/>
      <c r="AW10" s="352">
        <f t="shared" si="40"/>
        <v>0</v>
      </c>
      <c r="AX10" s="462">
        <f t="shared" si="16"/>
        <v>0</v>
      </c>
      <c r="AY10" s="161"/>
      <c r="AZ10" s="352">
        <f t="shared" si="41"/>
        <v>0</v>
      </c>
      <c r="BA10" s="448">
        <f t="shared" si="17"/>
        <v>0</v>
      </c>
      <c r="BB10" s="161">
        <f>+'L-lever'!AX10+Proj.4!BB10</f>
        <v>0</v>
      </c>
      <c r="BC10" s="352">
        <f t="shared" si="42"/>
        <v>0</v>
      </c>
      <c r="BD10" s="444">
        <f t="shared" si="18"/>
        <v>0</v>
      </c>
      <c r="BE10" s="272">
        <f t="shared" si="19"/>
        <v>0</v>
      </c>
      <c r="BF10" s="364">
        <f t="shared" si="43"/>
        <v>0</v>
      </c>
      <c r="BG10" s="364">
        <f t="shared" si="20"/>
        <v>0</v>
      </c>
      <c r="BH10" s="371">
        <f t="shared" si="21"/>
        <v>0</v>
      </c>
      <c r="BI10" s="372">
        <f t="shared" si="44"/>
        <v>0</v>
      </c>
      <c r="BJ10" s="372">
        <f t="shared" si="22"/>
        <v>0</v>
      </c>
      <c r="BK10" s="381">
        <f t="shared" si="23"/>
        <v>0</v>
      </c>
      <c r="BL10" s="372">
        <f t="shared" si="24"/>
        <v>0</v>
      </c>
      <c r="BM10" s="372">
        <f t="shared" si="25"/>
        <v>0</v>
      </c>
      <c r="BN10" s="436"/>
    </row>
    <row r="11" spans="1:66" s="149" customFormat="1" ht="30" customHeight="1">
      <c r="A11" s="40">
        <f t="shared" si="26"/>
        <v>5</v>
      </c>
      <c r="B11" s="197">
        <v>51301</v>
      </c>
      <c r="C11" s="198" t="s">
        <v>4</v>
      </c>
      <c r="D11" s="150" t="s">
        <v>46</v>
      </c>
      <c r="E11" s="168">
        <f>+'L-lever'!E11+Proj.4!E11</f>
        <v>0</v>
      </c>
      <c r="F11" s="161"/>
      <c r="G11" s="448">
        <f t="shared" si="27"/>
        <v>0</v>
      </c>
      <c r="H11" s="161">
        <f>+'L-lever'!H11+Proj.4!H11</f>
        <v>0</v>
      </c>
      <c r="I11" s="161"/>
      <c r="J11" s="448">
        <f t="shared" si="28"/>
        <v>0</v>
      </c>
      <c r="K11" s="161">
        <f>+'L-lever'!K11+Proj.4!K11</f>
        <v>0</v>
      </c>
      <c r="L11" s="161"/>
      <c r="M11" s="444">
        <f t="shared" si="29"/>
        <v>0</v>
      </c>
      <c r="N11" s="404">
        <f t="shared" si="5"/>
        <v>0</v>
      </c>
      <c r="O11" s="161">
        <f t="shared" si="6"/>
        <v>0</v>
      </c>
      <c r="P11" s="403">
        <f t="shared" si="30"/>
        <v>0</v>
      </c>
      <c r="Q11" s="168">
        <f>+'L-lever'!Q11+Proj.4!Q11</f>
        <v>0</v>
      </c>
      <c r="R11" s="161"/>
      <c r="S11" s="448">
        <f t="shared" si="31"/>
        <v>0</v>
      </c>
      <c r="T11" s="161">
        <f>+'L-lever'!T11+Proj.4!T11</f>
        <v>0</v>
      </c>
      <c r="U11" s="161"/>
      <c r="V11" s="448">
        <f t="shared" si="32"/>
        <v>0</v>
      </c>
      <c r="W11" s="161">
        <f>+'L-lever'!W11+Proj.4!W11</f>
        <v>0</v>
      </c>
      <c r="X11" s="161"/>
      <c r="Y11" s="444">
        <f t="shared" si="33"/>
        <v>0</v>
      </c>
      <c r="Z11" s="168">
        <f t="shared" si="7"/>
        <v>0</v>
      </c>
      <c r="AA11" s="161">
        <f t="shared" si="8"/>
        <v>0</v>
      </c>
      <c r="AB11" s="403">
        <f t="shared" si="34"/>
        <v>0</v>
      </c>
      <c r="AC11" s="404">
        <f t="shared" si="9"/>
        <v>0</v>
      </c>
      <c r="AD11" s="161">
        <f t="shared" si="10"/>
        <v>0</v>
      </c>
      <c r="AE11" s="403">
        <f t="shared" si="35"/>
        <v>0</v>
      </c>
      <c r="AF11" s="168">
        <f>+'L-lever'!AF11+Proj.4!AF11</f>
        <v>0</v>
      </c>
      <c r="AG11" s="161"/>
      <c r="AH11" s="462">
        <f t="shared" si="36"/>
        <v>0</v>
      </c>
      <c r="AI11" s="457">
        <f t="shared" si="11"/>
        <v>0</v>
      </c>
      <c r="AJ11" s="161"/>
      <c r="AK11" s="448">
        <f t="shared" si="37"/>
        <v>0</v>
      </c>
      <c r="AL11" s="161"/>
      <c r="AM11" s="161"/>
      <c r="AN11" s="462">
        <f t="shared" si="12"/>
        <v>0</v>
      </c>
      <c r="AO11" s="352">
        <f t="shared" si="13"/>
        <v>0</v>
      </c>
      <c r="AP11" s="161">
        <f>+'L-lever'!AL11+Proj.4!AP11</f>
        <v>0</v>
      </c>
      <c r="AQ11" s="352">
        <f t="shared" si="38"/>
        <v>0</v>
      </c>
      <c r="AR11" s="427">
        <f t="shared" si="14"/>
        <v>0</v>
      </c>
      <c r="AS11" s="161"/>
      <c r="AT11" s="161">
        <f t="shared" si="39"/>
        <v>0</v>
      </c>
      <c r="AU11" s="161">
        <f t="shared" si="15"/>
        <v>0</v>
      </c>
      <c r="AV11" s="161"/>
      <c r="AW11" s="352">
        <f t="shared" si="40"/>
        <v>0</v>
      </c>
      <c r="AX11" s="462">
        <f t="shared" si="16"/>
        <v>0</v>
      </c>
      <c r="AY11" s="161"/>
      <c r="AZ11" s="352">
        <f t="shared" si="41"/>
        <v>0</v>
      </c>
      <c r="BA11" s="448">
        <f t="shared" si="17"/>
        <v>0</v>
      </c>
      <c r="BB11" s="161">
        <f>+'L-lever'!AX11+Proj.4!BB11</f>
        <v>0</v>
      </c>
      <c r="BC11" s="352">
        <f t="shared" si="42"/>
        <v>0</v>
      </c>
      <c r="BD11" s="444">
        <f t="shared" si="18"/>
        <v>0</v>
      </c>
      <c r="BE11" s="272">
        <f t="shared" si="19"/>
        <v>0</v>
      </c>
      <c r="BF11" s="364">
        <f t="shared" si="43"/>
        <v>0</v>
      </c>
      <c r="BG11" s="364">
        <f t="shared" si="20"/>
        <v>0</v>
      </c>
      <c r="BH11" s="371">
        <f t="shared" si="21"/>
        <v>0</v>
      </c>
      <c r="BI11" s="372">
        <f t="shared" si="44"/>
        <v>0</v>
      </c>
      <c r="BJ11" s="372">
        <f t="shared" si="22"/>
        <v>0</v>
      </c>
      <c r="BK11" s="381">
        <f t="shared" si="23"/>
        <v>0</v>
      </c>
      <c r="BL11" s="372">
        <f t="shared" si="24"/>
        <v>0</v>
      </c>
      <c r="BM11" s="372">
        <f t="shared" si="25"/>
        <v>0</v>
      </c>
      <c r="BN11" s="436"/>
    </row>
    <row r="12" spans="1:66" s="149" customFormat="1" ht="30" customHeight="1">
      <c r="A12" s="40">
        <f t="shared" si="26"/>
        <v>6</v>
      </c>
      <c r="B12" s="197">
        <v>51302</v>
      </c>
      <c r="C12" s="198" t="s">
        <v>5</v>
      </c>
      <c r="D12" s="150" t="s">
        <v>47</v>
      </c>
      <c r="E12" s="168">
        <f>+'L-lever'!E12+Proj.4!E12</f>
        <v>0</v>
      </c>
      <c r="F12" s="161"/>
      <c r="G12" s="448">
        <f t="shared" si="27"/>
        <v>0</v>
      </c>
      <c r="H12" s="161">
        <f>+'L-lever'!H12+Proj.4!H12</f>
        <v>0</v>
      </c>
      <c r="I12" s="161"/>
      <c r="J12" s="448">
        <f t="shared" si="28"/>
        <v>0</v>
      </c>
      <c r="K12" s="161">
        <f>+'L-lever'!K12+Proj.4!K12</f>
        <v>0</v>
      </c>
      <c r="L12" s="161"/>
      <c r="M12" s="444">
        <f t="shared" si="29"/>
        <v>0</v>
      </c>
      <c r="N12" s="404">
        <f t="shared" si="5"/>
        <v>0</v>
      </c>
      <c r="O12" s="161">
        <f t="shared" si="6"/>
        <v>0</v>
      </c>
      <c r="P12" s="403">
        <f t="shared" si="30"/>
        <v>0</v>
      </c>
      <c r="Q12" s="168">
        <f>+'L-lever'!Q12+Proj.4!Q12</f>
        <v>0</v>
      </c>
      <c r="R12" s="161"/>
      <c r="S12" s="448">
        <f t="shared" si="31"/>
        <v>0</v>
      </c>
      <c r="T12" s="161">
        <f>+'L-lever'!T12+Proj.4!T12</f>
        <v>0</v>
      </c>
      <c r="U12" s="161"/>
      <c r="V12" s="448">
        <f t="shared" si="32"/>
        <v>0</v>
      </c>
      <c r="W12" s="161">
        <f>+'L-lever'!W12+Proj.4!W12</f>
        <v>0</v>
      </c>
      <c r="X12" s="161"/>
      <c r="Y12" s="444">
        <f t="shared" si="33"/>
        <v>0</v>
      </c>
      <c r="Z12" s="168">
        <f t="shared" si="7"/>
        <v>0</v>
      </c>
      <c r="AA12" s="161">
        <f t="shared" si="8"/>
        <v>0</v>
      </c>
      <c r="AB12" s="403">
        <f t="shared" si="34"/>
        <v>0</v>
      </c>
      <c r="AC12" s="404">
        <f t="shared" si="9"/>
        <v>0</v>
      </c>
      <c r="AD12" s="161">
        <f t="shared" si="10"/>
        <v>0</v>
      </c>
      <c r="AE12" s="403">
        <f t="shared" si="35"/>
        <v>0</v>
      </c>
      <c r="AF12" s="168">
        <f>+'L-lever'!AF12+Proj.4!AF12</f>
        <v>0</v>
      </c>
      <c r="AG12" s="161"/>
      <c r="AH12" s="462">
        <f t="shared" si="36"/>
        <v>0</v>
      </c>
      <c r="AI12" s="457">
        <f t="shared" si="11"/>
        <v>0</v>
      </c>
      <c r="AJ12" s="161"/>
      <c r="AK12" s="448">
        <f t="shared" si="37"/>
        <v>0</v>
      </c>
      <c r="AL12" s="161"/>
      <c r="AM12" s="161"/>
      <c r="AN12" s="462">
        <f t="shared" si="12"/>
        <v>0</v>
      </c>
      <c r="AO12" s="352">
        <f t="shared" si="13"/>
        <v>0</v>
      </c>
      <c r="AP12" s="161">
        <f>+'L-lever'!AL12+Proj.4!AP12</f>
        <v>0</v>
      </c>
      <c r="AQ12" s="352">
        <f t="shared" si="38"/>
        <v>0</v>
      </c>
      <c r="AR12" s="427">
        <f t="shared" si="14"/>
        <v>0</v>
      </c>
      <c r="AS12" s="161"/>
      <c r="AT12" s="161">
        <f t="shared" si="39"/>
        <v>0</v>
      </c>
      <c r="AU12" s="161">
        <f t="shared" si="15"/>
        <v>0</v>
      </c>
      <c r="AV12" s="161"/>
      <c r="AW12" s="352">
        <f t="shared" si="40"/>
        <v>0</v>
      </c>
      <c r="AX12" s="462">
        <f t="shared" si="16"/>
        <v>0</v>
      </c>
      <c r="AY12" s="161"/>
      <c r="AZ12" s="352">
        <f t="shared" si="41"/>
        <v>0</v>
      </c>
      <c r="BA12" s="448">
        <f t="shared" si="17"/>
        <v>0</v>
      </c>
      <c r="BB12" s="161">
        <f>+'L-lever'!AX12+Proj.4!BB12</f>
        <v>0</v>
      </c>
      <c r="BC12" s="352">
        <f t="shared" si="42"/>
        <v>0</v>
      </c>
      <c r="BD12" s="444">
        <f t="shared" si="18"/>
        <v>0</v>
      </c>
      <c r="BE12" s="272">
        <f t="shared" si="19"/>
        <v>0</v>
      </c>
      <c r="BF12" s="364">
        <f t="shared" si="43"/>
        <v>0</v>
      </c>
      <c r="BG12" s="364">
        <f t="shared" si="20"/>
        <v>0</v>
      </c>
      <c r="BH12" s="371">
        <f t="shared" si="21"/>
        <v>0</v>
      </c>
      <c r="BI12" s="372">
        <f t="shared" si="44"/>
        <v>0</v>
      </c>
      <c r="BJ12" s="372">
        <f t="shared" si="22"/>
        <v>0</v>
      </c>
      <c r="BK12" s="381">
        <f t="shared" si="23"/>
        <v>0</v>
      </c>
      <c r="BL12" s="372">
        <f t="shared" si="24"/>
        <v>0</v>
      </c>
      <c r="BM12" s="372">
        <f t="shared" si="25"/>
        <v>0</v>
      </c>
      <c r="BN12" s="436"/>
    </row>
    <row r="13" spans="1:66" s="149" customFormat="1" ht="30" customHeight="1">
      <c r="A13" s="40">
        <f t="shared" si="26"/>
        <v>7</v>
      </c>
      <c r="B13" s="197">
        <v>51306</v>
      </c>
      <c r="C13" s="198" t="s">
        <v>6</v>
      </c>
      <c r="D13" s="150" t="s">
        <v>48</v>
      </c>
      <c r="E13" s="168">
        <f>+'L-lever'!E13+Proj.4!E13</f>
        <v>0</v>
      </c>
      <c r="F13" s="161"/>
      <c r="G13" s="448">
        <f t="shared" si="27"/>
        <v>0</v>
      </c>
      <c r="H13" s="161">
        <f>+'L-lever'!H13+Proj.4!H13</f>
        <v>0</v>
      </c>
      <c r="I13" s="161"/>
      <c r="J13" s="448">
        <f t="shared" si="28"/>
        <v>0</v>
      </c>
      <c r="K13" s="161">
        <f>+'L-lever'!K13+Proj.4!K13</f>
        <v>0</v>
      </c>
      <c r="L13" s="161"/>
      <c r="M13" s="444">
        <f t="shared" si="29"/>
        <v>0</v>
      </c>
      <c r="N13" s="404">
        <f t="shared" si="5"/>
        <v>0</v>
      </c>
      <c r="O13" s="161">
        <f t="shared" si="6"/>
        <v>0</v>
      </c>
      <c r="P13" s="403">
        <f t="shared" si="30"/>
        <v>0</v>
      </c>
      <c r="Q13" s="390">
        <f>+'L-lever'!Q13+Proj.4!Q13</f>
        <v>0</v>
      </c>
      <c r="R13" s="161"/>
      <c r="S13" s="448">
        <f t="shared" si="31"/>
        <v>0</v>
      </c>
      <c r="T13" s="161">
        <f>+'L-lever'!T13+Proj.4!T13</f>
        <v>0</v>
      </c>
      <c r="U13" s="161"/>
      <c r="V13" s="448">
        <f t="shared" si="32"/>
        <v>0</v>
      </c>
      <c r="W13" s="161">
        <f>+'L-lever'!W13+Proj.4!W13</f>
        <v>0</v>
      </c>
      <c r="X13" s="161"/>
      <c r="Y13" s="444">
        <f t="shared" si="33"/>
        <v>0</v>
      </c>
      <c r="Z13" s="168">
        <f t="shared" si="7"/>
        <v>0</v>
      </c>
      <c r="AA13" s="161">
        <f t="shared" si="8"/>
        <v>0</v>
      </c>
      <c r="AB13" s="403">
        <f t="shared" si="34"/>
        <v>0</v>
      </c>
      <c r="AC13" s="404">
        <f t="shared" si="9"/>
        <v>0</v>
      </c>
      <c r="AD13" s="161">
        <f t="shared" si="10"/>
        <v>0</v>
      </c>
      <c r="AE13" s="403">
        <f t="shared" si="35"/>
        <v>0</v>
      </c>
      <c r="AF13" s="168">
        <f>+'L-lever'!AF13+Proj.4!AF13</f>
        <v>0</v>
      </c>
      <c r="AG13" s="161"/>
      <c r="AH13" s="462">
        <f t="shared" si="36"/>
        <v>0</v>
      </c>
      <c r="AI13" s="457">
        <f t="shared" si="11"/>
        <v>0</v>
      </c>
      <c r="AJ13" s="161"/>
      <c r="AK13" s="448">
        <f t="shared" si="37"/>
        <v>0</v>
      </c>
      <c r="AL13" s="161"/>
      <c r="AM13" s="161"/>
      <c r="AN13" s="462">
        <f t="shared" si="12"/>
        <v>0</v>
      </c>
      <c r="AO13" s="352">
        <f t="shared" si="13"/>
        <v>0</v>
      </c>
      <c r="AP13" s="161">
        <f>+'L-lever'!AL13+Proj.4!AP13</f>
        <v>0</v>
      </c>
      <c r="AQ13" s="352">
        <f t="shared" si="38"/>
        <v>0</v>
      </c>
      <c r="AR13" s="427">
        <f t="shared" si="14"/>
        <v>0</v>
      </c>
      <c r="AS13" s="161"/>
      <c r="AT13" s="161">
        <f t="shared" si="39"/>
        <v>0</v>
      </c>
      <c r="AU13" s="161">
        <f t="shared" si="15"/>
        <v>0</v>
      </c>
      <c r="AV13" s="161"/>
      <c r="AW13" s="352">
        <f t="shared" si="40"/>
        <v>0</v>
      </c>
      <c r="AX13" s="462">
        <f t="shared" si="16"/>
        <v>0</v>
      </c>
      <c r="AY13" s="161"/>
      <c r="AZ13" s="352">
        <f t="shared" si="41"/>
        <v>0</v>
      </c>
      <c r="BA13" s="448">
        <f t="shared" si="17"/>
        <v>0</v>
      </c>
      <c r="BB13" s="161">
        <f>+'L-lever'!AX13+Proj.4!BB13</f>
        <v>0</v>
      </c>
      <c r="BC13" s="352">
        <f t="shared" si="42"/>
        <v>0</v>
      </c>
      <c r="BD13" s="444">
        <f t="shared" si="18"/>
        <v>0</v>
      </c>
      <c r="BE13" s="272">
        <f t="shared" si="19"/>
        <v>0</v>
      </c>
      <c r="BF13" s="364">
        <f t="shared" si="43"/>
        <v>0</v>
      </c>
      <c r="BG13" s="364">
        <f t="shared" si="20"/>
        <v>0</v>
      </c>
      <c r="BH13" s="371">
        <f t="shared" si="21"/>
        <v>0</v>
      </c>
      <c r="BI13" s="372">
        <f t="shared" si="44"/>
        <v>0</v>
      </c>
      <c r="BJ13" s="372">
        <f t="shared" si="22"/>
        <v>0</v>
      </c>
      <c r="BK13" s="381">
        <f t="shared" si="23"/>
        <v>0</v>
      </c>
      <c r="BL13" s="372">
        <f t="shared" si="24"/>
        <v>0</v>
      </c>
      <c r="BM13" s="372">
        <f t="shared" si="25"/>
        <v>0</v>
      </c>
      <c r="BN13" s="436"/>
    </row>
    <row r="14" spans="1:66" s="149" customFormat="1" ht="30" customHeight="1">
      <c r="A14" s="40">
        <f t="shared" si="26"/>
        <v>8</v>
      </c>
      <c r="B14" s="197">
        <v>51307</v>
      </c>
      <c r="C14" s="198" t="s">
        <v>7</v>
      </c>
      <c r="D14" s="150" t="s">
        <v>49</v>
      </c>
      <c r="E14" s="168">
        <f>+'L-lever'!E14+Proj.4!E14</f>
        <v>0</v>
      </c>
      <c r="F14" s="161"/>
      <c r="G14" s="448">
        <f t="shared" si="27"/>
        <v>0</v>
      </c>
      <c r="H14" s="161">
        <f>+'L-lever'!H14+Proj.4!H14</f>
        <v>0</v>
      </c>
      <c r="I14" s="161"/>
      <c r="J14" s="448">
        <f t="shared" si="28"/>
        <v>0</v>
      </c>
      <c r="K14" s="161">
        <f>+'L-lever'!K14+Proj.4!K14</f>
        <v>0</v>
      </c>
      <c r="L14" s="161"/>
      <c r="M14" s="444">
        <f t="shared" si="29"/>
        <v>0</v>
      </c>
      <c r="N14" s="404">
        <f t="shared" si="5"/>
        <v>0</v>
      </c>
      <c r="O14" s="161">
        <f t="shared" si="6"/>
        <v>0</v>
      </c>
      <c r="P14" s="403">
        <f t="shared" si="30"/>
        <v>0</v>
      </c>
      <c r="Q14" s="168">
        <f>+'L-lever'!Q14+Proj.4!Q14</f>
        <v>0</v>
      </c>
      <c r="R14" s="161"/>
      <c r="S14" s="448">
        <f t="shared" si="31"/>
        <v>0</v>
      </c>
      <c r="T14" s="161">
        <f>+'L-lever'!T14+Proj.4!T14</f>
        <v>0</v>
      </c>
      <c r="U14" s="161"/>
      <c r="V14" s="448">
        <f t="shared" si="32"/>
        <v>0</v>
      </c>
      <c r="W14" s="161">
        <f>+'L-lever'!W14+Proj.4!W14</f>
        <v>0</v>
      </c>
      <c r="X14" s="161"/>
      <c r="Y14" s="444">
        <f t="shared" si="33"/>
        <v>0</v>
      </c>
      <c r="Z14" s="168">
        <f t="shared" si="7"/>
        <v>0</v>
      </c>
      <c r="AA14" s="161">
        <f t="shared" si="8"/>
        <v>0</v>
      </c>
      <c r="AB14" s="403">
        <f t="shared" si="34"/>
        <v>0</v>
      </c>
      <c r="AC14" s="404">
        <f t="shared" si="9"/>
        <v>0</v>
      </c>
      <c r="AD14" s="161">
        <f t="shared" si="10"/>
        <v>0</v>
      </c>
      <c r="AE14" s="403">
        <f t="shared" si="35"/>
        <v>0</v>
      </c>
      <c r="AF14" s="168">
        <f>+'L-lever'!AF14+Proj.4!AF14</f>
        <v>0</v>
      </c>
      <c r="AG14" s="161"/>
      <c r="AH14" s="462">
        <f t="shared" si="36"/>
        <v>0</v>
      </c>
      <c r="AI14" s="457">
        <f t="shared" si="11"/>
        <v>0</v>
      </c>
      <c r="AJ14" s="161"/>
      <c r="AK14" s="448">
        <f t="shared" si="37"/>
        <v>0</v>
      </c>
      <c r="AL14" s="161"/>
      <c r="AM14" s="161"/>
      <c r="AN14" s="462">
        <f t="shared" si="12"/>
        <v>0</v>
      </c>
      <c r="AO14" s="352">
        <f t="shared" si="13"/>
        <v>0</v>
      </c>
      <c r="AP14" s="161">
        <f>+'L-lever'!AL14+Proj.4!AP14</f>
        <v>0</v>
      </c>
      <c r="AQ14" s="352">
        <f t="shared" si="38"/>
        <v>0</v>
      </c>
      <c r="AR14" s="427">
        <f t="shared" si="14"/>
        <v>0</v>
      </c>
      <c r="AS14" s="161"/>
      <c r="AT14" s="161">
        <f t="shared" si="39"/>
        <v>0</v>
      </c>
      <c r="AU14" s="161">
        <f t="shared" si="15"/>
        <v>0</v>
      </c>
      <c r="AV14" s="161"/>
      <c r="AW14" s="352">
        <f t="shared" si="40"/>
        <v>0</v>
      </c>
      <c r="AX14" s="462">
        <f t="shared" si="16"/>
        <v>0</v>
      </c>
      <c r="AY14" s="161"/>
      <c r="AZ14" s="352">
        <f t="shared" si="41"/>
        <v>0</v>
      </c>
      <c r="BA14" s="448">
        <f t="shared" si="17"/>
        <v>0</v>
      </c>
      <c r="BB14" s="161">
        <f>+'L-lever'!AX14+Proj.4!BB14</f>
        <v>0</v>
      </c>
      <c r="BC14" s="352">
        <f t="shared" si="42"/>
        <v>0</v>
      </c>
      <c r="BD14" s="444">
        <f t="shared" si="18"/>
        <v>0</v>
      </c>
      <c r="BE14" s="272">
        <f t="shared" si="19"/>
        <v>0</v>
      </c>
      <c r="BF14" s="364">
        <f t="shared" si="43"/>
        <v>0</v>
      </c>
      <c r="BG14" s="364">
        <f t="shared" si="20"/>
        <v>0</v>
      </c>
      <c r="BH14" s="371">
        <f t="shared" si="21"/>
        <v>0</v>
      </c>
      <c r="BI14" s="372">
        <f t="shared" si="44"/>
        <v>0</v>
      </c>
      <c r="BJ14" s="372">
        <f t="shared" si="22"/>
        <v>0</v>
      </c>
      <c r="BK14" s="381">
        <f t="shared" si="23"/>
        <v>0</v>
      </c>
      <c r="BL14" s="372">
        <f t="shared" si="24"/>
        <v>0</v>
      </c>
      <c r="BM14" s="372">
        <f t="shared" si="25"/>
        <v>0</v>
      </c>
      <c r="BN14" s="436"/>
    </row>
    <row r="15" spans="1:66" s="149" customFormat="1" ht="30" customHeight="1">
      <c r="A15" s="40">
        <f t="shared" si="26"/>
        <v>9</v>
      </c>
      <c r="B15" s="197">
        <v>51308</v>
      </c>
      <c r="C15" s="198" t="s">
        <v>8</v>
      </c>
      <c r="D15" s="150" t="s">
        <v>50</v>
      </c>
      <c r="E15" s="168">
        <f>+'L-lever'!E15+Proj.4!E15</f>
        <v>0</v>
      </c>
      <c r="F15" s="161"/>
      <c r="G15" s="448">
        <f t="shared" si="27"/>
        <v>0</v>
      </c>
      <c r="H15" s="161">
        <f>+'L-lever'!H15+Proj.4!H15</f>
        <v>0</v>
      </c>
      <c r="I15" s="161"/>
      <c r="J15" s="448">
        <f t="shared" si="28"/>
        <v>0</v>
      </c>
      <c r="K15" s="161">
        <f>+'L-lever'!K15+Proj.4!K15</f>
        <v>0</v>
      </c>
      <c r="L15" s="161"/>
      <c r="M15" s="444">
        <f t="shared" si="29"/>
        <v>0</v>
      </c>
      <c r="N15" s="404">
        <f t="shared" si="5"/>
        <v>0</v>
      </c>
      <c r="O15" s="161">
        <f t="shared" si="6"/>
        <v>0</v>
      </c>
      <c r="P15" s="403">
        <f t="shared" si="30"/>
        <v>0</v>
      </c>
      <c r="Q15" s="168">
        <f>+'L-lever'!Q15+Proj.4!Q15</f>
        <v>0</v>
      </c>
      <c r="R15" s="161"/>
      <c r="S15" s="448">
        <f t="shared" si="31"/>
        <v>0</v>
      </c>
      <c r="T15" s="161">
        <f>+'L-lever'!T15+Proj.4!T15</f>
        <v>0</v>
      </c>
      <c r="U15" s="161"/>
      <c r="V15" s="448">
        <f t="shared" si="32"/>
        <v>0</v>
      </c>
      <c r="W15" s="161">
        <f>+'L-lever'!W15+Proj.4!W15</f>
        <v>0</v>
      </c>
      <c r="X15" s="161"/>
      <c r="Y15" s="444">
        <f t="shared" si="33"/>
        <v>0</v>
      </c>
      <c r="Z15" s="168">
        <f t="shared" si="7"/>
        <v>0</v>
      </c>
      <c r="AA15" s="161">
        <f t="shared" si="8"/>
        <v>0</v>
      </c>
      <c r="AB15" s="403">
        <f t="shared" si="34"/>
        <v>0</v>
      </c>
      <c r="AC15" s="404">
        <f t="shared" si="9"/>
        <v>0</v>
      </c>
      <c r="AD15" s="161">
        <f t="shared" si="10"/>
        <v>0</v>
      </c>
      <c r="AE15" s="403">
        <f t="shared" si="35"/>
        <v>0</v>
      </c>
      <c r="AF15" s="168">
        <f>+'L-lever'!AF15+Proj.4!AF15</f>
        <v>0</v>
      </c>
      <c r="AG15" s="161"/>
      <c r="AH15" s="462">
        <f t="shared" si="36"/>
        <v>0</v>
      </c>
      <c r="AI15" s="457">
        <f t="shared" si="11"/>
        <v>0</v>
      </c>
      <c r="AJ15" s="161"/>
      <c r="AK15" s="448">
        <f t="shared" si="37"/>
        <v>0</v>
      </c>
      <c r="AL15" s="161"/>
      <c r="AM15" s="161"/>
      <c r="AN15" s="462">
        <f t="shared" si="12"/>
        <v>0</v>
      </c>
      <c r="AO15" s="352">
        <f t="shared" si="13"/>
        <v>0</v>
      </c>
      <c r="AP15" s="161">
        <f>+'L-lever'!AL15+Proj.4!AP15</f>
        <v>0</v>
      </c>
      <c r="AQ15" s="352">
        <f t="shared" si="38"/>
        <v>0</v>
      </c>
      <c r="AR15" s="427">
        <f t="shared" si="14"/>
        <v>0</v>
      </c>
      <c r="AS15" s="161"/>
      <c r="AT15" s="161">
        <f t="shared" si="39"/>
        <v>0</v>
      </c>
      <c r="AU15" s="161">
        <f t="shared" si="15"/>
        <v>0</v>
      </c>
      <c r="AV15" s="161"/>
      <c r="AW15" s="352">
        <f t="shared" si="40"/>
        <v>0</v>
      </c>
      <c r="AX15" s="462">
        <f t="shared" si="16"/>
        <v>0</v>
      </c>
      <c r="AY15" s="161"/>
      <c r="AZ15" s="352">
        <f t="shared" si="41"/>
        <v>0</v>
      </c>
      <c r="BA15" s="448">
        <f t="shared" si="17"/>
        <v>0</v>
      </c>
      <c r="BB15" s="161">
        <f>+'L-lever'!AX15+Proj.4!BB15</f>
        <v>0</v>
      </c>
      <c r="BC15" s="352">
        <f t="shared" si="42"/>
        <v>0</v>
      </c>
      <c r="BD15" s="444">
        <f t="shared" si="18"/>
        <v>0</v>
      </c>
      <c r="BE15" s="272">
        <f t="shared" si="19"/>
        <v>0</v>
      </c>
      <c r="BF15" s="364">
        <f t="shared" si="43"/>
        <v>0</v>
      </c>
      <c r="BG15" s="364">
        <f t="shared" si="20"/>
        <v>0</v>
      </c>
      <c r="BH15" s="371">
        <f t="shared" si="21"/>
        <v>0</v>
      </c>
      <c r="BI15" s="372">
        <f t="shared" si="44"/>
        <v>0</v>
      </c>
      <c r="BJ15" s="372">
        <f t="shared" si="22"/>
        <v>0</v>
      </c>
      <c r="BK15" s="381">
        <f t="shared" si="23"/>
        <v>0</v>
      </c>
      <c r="BL15" s="372">
        <f t="shared" si="24"/>
        <v>0</v>
      </c>
      <c r="BM15" s="372">
        <f t="shared" si="25"/>
        <v>0</v>
      </c>
      <c r="BN15" s="436"/>
    </row>
    <row r="16" spans="1:66" s="149" customFormat="1" ht="30" customHeight="1">
      <c r="A16" s="40">
        <f t="shared" si="26"/>
        <v>10</v>
      </c>
      <c r="B16" s="197">
        <v>51309</v>
      </c>
      <c r="C16" s="198" t="s">
        <v>9</v>
      </c>
      <c r="D16" s="150" t="s">
        <v>88</v>
      </c>
      <c r="E16" s="168">
        <f>+'L-lever'!E16+Proj.4!E16</f>
        <v>0</v>
      </c>
      <c r="F16" s="161"/>
      <c r="G16" s="448">
        <f t="shared" si="27"/>
        <v>0</v>
      </c>
      <c r="H16" s="161">
        <f>+'L-lever'!H16+Proj.4!H16</f>
        <v>0</v>
      </c>
      <c r="I16" s="161"/>
      <c r="J16" s="448">
        <f t="shared" si="28"/>
        <v>0</v>
      </c>
      <c r="K16" s="161">
        <f>+'L-lever'!K16+Proj.4!K16</f>
        <v>0</v>
      </c>
      <c r="L16" s="161"/>
      <c r="M16" s="444">
        <f t="shared" si="29"/>
        <v>0</v>
      </c>
      <c r="N16" s="404">
        <f t="shared" si="5"/>
        <v>0</v>
      </c>
      <c r="O16" s="161">
        <f t="shared" si="6"/>
        <v>0</v>
      </c>
      <c r="P16" s="403">
        <f t="shared" si="30"/>
        <v>0</v>
      </c>
      <c r="Q16" s="168">
        <f>+'L-lever'!Q16+Proj.4!Q16</f>
        <v>0</v>
      </c>
      <c r="R16" s="161"/>
      <c r="S16" s="448">
        <f t="shared" si="31"/>
        <v>0</v>
      </c>
      <c r="T16" s="161">
        <f>+'L-lever'!T16+Proj.4!T16</f>
        <v>0</v>
      </c>
      <c r="U16" s="161"/>
      <c r="V16" s="448">
        <f t="shared" si="32"/>
        <v>0</v>
      </c>
      <c r="W16" s="161">
        <f>+'L-lever'!W16+Proj.4!W16</f>
        <v>0</v>
      </c>
      <c r="X16" s="161"/>
      <c r="Y16" s="444">
        <f t="shared" si="33"/>
        <v>0</v>
      </c>
      <c r="Z16" s="168">
        <f t="shared" si="7"/>
        <v>0</v>
      </c>
      <c r="AA16" s="161">
        <f t="shared" si="8"/>
        <v>0</v>
      </c>
      <c r="AB16" s="403">
        <f t="shared" si="34"/>
        <v>0</v>
      </c>
      <c r="AC16" s="404">
        <f t="shared" si="9"/>
        <v>0</v>
      </c>
      <c r="AD16" s="161">
        <f t="shared" si="10"/>
        <v>0</v>
      </c>
      <c r="AE16" s="403">
        <f t="shared" si="35"/>
        <v>0</v>
      </c>
      <c r="AF16" s="168">
        <f>+'L-lever'!AF16+Proj.4!AF16</f>
        <v>0</v>
      </c>
      <c r="AG16" s="161"/>
      <c r="AH16" s="462">
        <f t="shared" si="36"/>
        <v>0</v>
      </c>
      <c r="AI16" s="457">
        <f t="shared" si="11"/>
        <v>0</v>
      </c>
      <c r="AJ16" s="161"/>
      <c r="AK16" s="448">
        <f t="shared" si="37"/>
        <v>0</v>
      </c>
      <c r="AL16" s="161"/>
      <c r="AM16" s="161"/>
      <c r="AN16" s="462">
        <f t="shared" si="12"/>
        <v>0</v>
      </c>
      <c r="AO16" s="352">
        <f t="shared" si="13"/>
        <v>0</v>
      </c>
      <c r="AP16" s="161">
        <f>+'L-lever'!AL16+Proj.4!AP16</f>
        <v>0</v>
      </c>
      <c r="AQ16" s="352">
        <f t="shared" si="38"/>
        <v>0</v>
      </c>
      <c r="AR16" s="427">
        <f t="shared" si="14"/>
        <v>0</v>
      </c>
      <c r="AS16" s="161"/>
      <c r="AT16" s="161">
        <f t="shared" si="39"/>
        <v>0</v>
      </c>
      <c r="AU16" s="161">
        <f t="shared" si="15"/>
        <v>0</v>
      </c>
      <c r="AV16" s="161"/>
      <c r="AW16" s="352">
        <f t="shared" si="40"/>
        <v>0</v>
      </c>
      <c r="AX16" s="462">
        <f t="shared" si="16"/>
        <v>0</v>
      </c>
      <c r="AY16" s="161"/>
      <c r="AZ16" s="352">
        <f t="shared" si="41"/>
        <v>0</v>
      </c>
      <c r="BA16" s="448">
        <f t="shared" si="17"/>
        <v>0</v>
      </c>
      <c r="BB16" s="161">
        <f>+'L-lever'!AX16+Proj.4!BB16</f>
        <v>0</v>
      </c>
      <c r="BC16" s="352">
        <f t="shared" si="42"/>
        <v>0</v>
      </c>
      <c r="BD16" s="444">
        <f t="shared" si="18"/>
        <v>0</v>
      </c>
      <c r="BE16" s="272">
        <f t="shared" si="19"/>
        <v>0</v>
      </c>
      <c r="BF16" s="364">
        <f t="shared" si="43"/>
        <v>0</v>
      </c>
      <c r="BG16" s="364">
        <f t="shared" si="20"/>
        <v>0</v>
      </c>
      <c r="BH16" s="371">
        <f t="shared" si="21"/>
        <v>0</v>
      </c>
      <c r="BI16" s="372">
        <f t="shared" si="44"/>
        <v>0</v>
      </c>
      <c r="BJ16" s="372">
        <f t="shared" si="22"/>
        <v>0</v>
      </c>
      <c r="BK16" s="381">
        <f t="shared" si="23"/>
        <v>0</v>
      </c>
      <c r="BL16" s="372">
        <f t="shared" si="24"/>
        <v>0</v>
      </c>
      <c r="BM16" s="372">
        <f t="shared" si="25"/>
        <v>0</v>
      </c>
      <c r="BN16" s="436"/>
    </row>
    <row r="17" spans="1:66" s="149" customFormat="1" ht="30" customHeight="1">
      <c r="A17" s="40">
        <f t="shared" si="26"/>
        <v>11</v>
      </c>
      <c r="B17" s="197">
        <v>51310</v>
      </c>
      <c r="C17" s="198" t="s">
        <v>10</v>
      </c>
      <c r="D17" s="150" t="s">
        <v>89</v>
      </c>
      <c r="E17" s="168">
        <f>+'L-lever'!E17+Proj.4!E17</f>
        <v>0</v>
      </c>
      <c r="F17" s="161"/>
      <c r="G17" s="448">
        <f t="shared" si="27"/>
        <v>0</v>
      </c>
      <c r="H17" s="161">
        <f>+'L-lever'!H17+Proj.4!H17</f>
        <v>0</v>
      </c>
      <c r="I17" s="161"/>
      <c r="J17" s="448">
        <f t="shared" si="28"/>
        <v>0</v>
      </c>
      <c r="K17" s="161">
        <f>+'L-lever'!K17+Proj.4!K17</f>
        <v>0</v>
      </c>
      <c r="L17" s="161"/>
      <c r="M17" s="444">
        <f t="shared" si="29"/>
        <v>0</v>
      </c>
      <c r="N17" s="404">
        <f t="shared" si="5"/>
        <v>0</v>
      </c>
      <c r="O17" s="161">
        <f t="shared" si="6"/>
        <v>0</v>
      </c>
      <c r="P17" s="403">
        <f t="shared" si="30"/>
        <v>0</v>
      </c>
      <c r="Q17" s="168">
        <f>+'L-lever'!Q17+Proj.4!Q17</f>
        <v>0</v>
      </c>
      <c r="R17" s="161"/>
      <c r="S17" s="448">
        <f t="shared" si="31"/>
        <v>0</v>
      </c>
      <c r="T17" s="161">
        <f>+'L-lever'!T17+Proj.4!T17</f>
        <v>0</v>
      </c>
      <c r="U17" s="161"/>
      <c r="V17" s="448">
        <f t="shared" si="32"/>
        <v>0</v>
      </c>
      <c r="W17" s="161">
        <f>+'L-lever'!W17+Proj.4!W17</f>
        <v>0</v>
      </c>
      <c r="X17" s="161"/>
      <c r="Y17" s="444">
        <f t="shared" si="33"/>
        <v>0</v>
      </c>
      <c r="Z17" s="168">
        <f t="shared" si="7"/>
        <v>0</v>
      </c>
      <c r="AA17" s="161">
        <f t="shared" si="8"/>
        <v>0</v>
      </c>
      <c r="AB17" s="403">
        <f t="shared" si="34"/>
        <v>0</v>
      </c>
      <c r="AC17" s="404">
        <f t="shared" si="9"/>
        <v>0</v>
      </c>
      <c r="AD17" s="161">
        <f t="shared" si="10"/>
        <v>0</v>
      </c>
      <c r="AE17" s="403">
        <f t="shared" si="35"/>
        <v>0</v>
      </c>
      <c r="AF17" s="168">
        <f>+'L-lever'!AF17+Proj.4!AF17</f>
        <v>0</v>
      </c>
      <c r="AG17" s="161"/>
      <c r="AH17" s="462">
        <f t="shared" si="36"/>
        <v>0</v>
      </c>
      <c r="AI17" s="457">
        <f t="shared" si="11"/>
        <v>0</v>
      </c>
      <c r="AJ17" s="161"/>
      <c r="AK17" s="448">
        <f t="shared" si="37"/>
        <v>0</v>
      </c>
      <c r="AL17" s="161"/>
      <c r="AM17" s="161"/>
      <c r="AN17" s="462">
        <f t="shared" si="12"/>
        <v>0</v>
      </c>
      <c r="AO17" s="352">
        <f t="shared" si="13"/>
        <v>0</v>
      </c>
      <c r="AP17" s="161">
        <f>+'L-lever'!AL17+Proj.4!AP17</f>
        <v>0</v>
      </c>
      <c r="AQ17" s="352">
        <f t="shared" si="38"/>
        <v>0</v>
      </c>
      <c r="AR17" s="427">
        <f t="shared" si="14"/>
        <v>0</v>
      </c>
      <c r="AS17" s="161"/>
      <c r="AT17" s="161">
        <f t="shared" si="39"/>
        <v>0</v>
      </c>
      <c r="AU17" s="161">
        <f t="shared" si="15"/>
        <v>0</v>
      </c>
      <c r="AV17" s="161"/>
      <c r="AW17" s="352">
        <f t="shared" si="40"/>
        <v>0</v>
      </c>
      <c r="AX17" s="462">
        <f t="shared" si="16"/>
        <v>0</v>
      </c>
      <c r="AY17" s="161"/>
      <c r="AZ17" s="352">
        <f t="shared" si="41"/>
        <v>0</v>
      </c>
      <c r="BA17" s="448">
        <f t="shared" si="17"/>
        <v>0</v>
      </c>
      <c r="BB17" s="161">
        <f>+'L-lever'!AX17+Proj.4!BB17</f>
        <v>0</v>
      </c>
      <c r="BC17" s="352">
        <f t="shared" si="42"/>
        <v>0</v>
      </c>
      <c r="BD17" s="444">
        <f t="shared" si="18"/>
        <v>0</v>
      </c>
      <c r="BE17" s="272">
        <f t="shared" si="19"/>
        <v>0</v>
      </c>
      <c r="BF17" s="364">
        <f t="shared" si="43"/>
        <v>0</v>
      </c>
      <c r="BG17" s="364">
        <f t="shared" si="20"/>
        <v>0</v>
      </c>
      <c r="BH17" s="371">
        <f t="shared" si="21"/>
        <v>0</v>
      </c>
      <c r="BI17" s="372">
        <f t="shared" si="44"/>
        <v>0</v>
      </c>
      <c r="BJ17" s="372">
        <f t="shared" si="22"/>
        <v>0</v>
      </c>
      <c r="BK17" s="381">
        <f t="shared" si="23"/>
        <v>0</v>
      </c>
      <c r="BL17" s="372">
        <f t="shared" si="24"/>
        <v>0</v>
      </c>
      <c r="BM17" s="372">
        <f t="shared" si="25"/>
        <v>0</v>
      </c>
      <c r="BN17" s="436"/>
    </row>
    <row r="18" spans="1:66" s="149" customFormat="1" ht="30" customHeight="1">
      <c r="A18" s="40">
        <f t="shared" si="26"/>
        <v>12</v>
      </c>
      <c r="B18" s="197">
        <v>51311</v>
      </c>
      <c r="C18" s="198" t="s">
        <v>79</v>
      </c>
      <c r="D18" s="151" t="s">
        <v>51</v>
      </c>
      <c r="E18" s="168">
        <f>+'L-lever'!E18+Proj.4!E18</f>
        <v>0</v>
      </c>
      <c r="F18" s="161"/>
      <c r="G18" s="448">
        <f t="shared" si="27"/>
        <v>0</v>
      </c>
      <c r="H18" s="161">
        <f>+'L-lever'!H18+Proj.4!H18</f>
        <v>0</v>
      </c>
      <c r="I18" s="161"/>
      <c r="J18" s="448">
        <f t="shared" si="28"/>
        <v>0</v>
      </c>
      <c r="K18" s="161">
        <f>+'L-lever'!K18+Proj.4!K18</f>
        <v>0</v>
      </c>
      <c r="L18" s="161"/>
      <c r="M18" s="444">
        <f t="shared" si="29"/>
        <v>0</v>
      </c>
      <c r="N18" s="404">
        <f t="shared" si="5"/>
        <v>0</v>
      </c>
      <c r="O18" s="161">
        <f t="shared" si="6"/>
        <v>0</v>
      </c>
      <c r="P18" s="403">
        <f t="shared" si="30"/>
        <v>0</v>
      </c>
      <c r="Q18" s="168">
        <f>+'L-lever'!Q18+Proj.4!Q18</f>
        <v>0</v>
      </c>
      <c r="R18" s="161"/>
      <c r="S18" s="448">
        <f t="shared" si="31"/>
        <v>0</v>
      </c>
      <c r="T18" s="161">
        <f>+'L-lever'!T18+Proj.4!T18</f>
        <v>0</v>
      </c>
      <c r="U18" s="161"/>
      <c r="V18" s="448">
        <f t="shared" si="32"/>
        <v>0</v>
      </c>
      <c r="W18" s="161">
        <f>+'L-lever'!W18+Proj.4!W18</f>
        <v>0</v>
      </c>
      <c r="X18" s="161"/>
      <c r="Y18" s="444">
        <f t="shared" si="33"/>
        <v>0</v>
      </c>
      <c r="Z18" s="168">
        <f t="shared" si="7"/>
        <v>0</v>
      </c>
      <c r="AA18" s="161">
        <f t="shared" si="8"/>
        <v>0</v>
      </c>
      <c r="AB18" s="403">
        <f t="shared" si="34"/>
        <v>0</v>
      </c>
      <c r="AC18" s="404">
        <f t="shared" si="9"/>
        <v>0</v>
      </c>
      <c r="AD18" s="161">
        <f t="shared" si="10"/>
        <v>0</v>
      </c>
      <c r="AE18" s="403">
        <f t="shared" si="35"/>
        <v>0</v>
      </c>
      <c r="AF18" s="168">
        <f>+'L-lever'!AF18+Proj.4!AF18</f>
        <v>0</v>
      </c>
      <c r="AG18" s="161"/>
      <c r="AH18" s="462">
        <f t="shared" si="36"/>
        <v>0</v>
      </c>
      <c r="AI18" s="457">
        <f t="shared" si="11"/>
        <v>0</v>
      </c>
      <c r="AJ18" s="161"/>
      <c r="AK18" s="448">
        <f t="shared" si="37"/>
        <v>0</v>
      </c>
      <c r="AL18" s="161"/>
      <c r="AM18" s="161"/>
      <c r="AN18" s="462">
        <f t="shared" si="12"/>
        <v>0</v>
      </c>
      <c r="AO18" s="352">
        <f t="shared" si="13"/>
        <v>0</v>
      </c>
      <c r="AP18" s="161">
        <f>+'L-lever'!AL18+Proj.4!AP18</f>
        <v>0</v>
      </c>
      <c r="AQ18" s="352">
        <f t="shared" si="38"/>
        <v>0</v>
      </c>
      <c r="AR18" s="427">
        <f t="shared" si="14"/>
        <v>0</v>
      </c>
      <c r="AS18" s="161"/>
      <c r="AT18" s="161">
        <f t="shared" si="39"/>
        <v>0</v>
      </c>
      <c r="AU18" s="161">
        <f t="shared" si="15"/>
        <v>0</v>
      </c>
      <c r="AV18" s="161"/>
      <c r="AW18" s="352">
        <f t="shared" si="40"/>
        <v>0</v>
      </c>
      <c r="AX18" s="462">
        <f t="shared" si="16"/>
        <v>0</v>
      </c>
      <c r="AY18" s="161"/>
      <c r="AZ18" s="352">
        <f t="shared" si="41"/>
        <v>0</v>
      </c>
      <c r="BA18" s="448">
        <f t="shared" si="17"/>
        <v>0</v>
      </c>
      <c r="BB18" s="161">
        <f>+'L-lever'!AX18+Proj.4!BB18</f>
        <v>0</v>
      </c>
      <c r="BC18" s="352">
        <f t="shared" si="42"/>
        <v>0</v>
      </c>
      <c r="BD18" s="444">
        <f t="shared" si="18"/>
        <v>0</v>
      </c>
      <c r="BE18" s="272">
        <f t="shared" si="19"/>
        <v>0</v>
      </c>
      <c r="BF18" s="364">
        <f t="shared" si="43"/>
        <v>0</v>
      </c>
      <c r="BG18" s="364">
        <f t="shared" si="20"/>
        <v>0</v>
      </c>
      <c r="BH18" s="371">
        <f t="shared" si="21"/>
        <v>0</v>
      </c>
      <c r="BI18" s="372">
        <f t="shared" si="44"/>
        <v>0</v>
      </c>
      <c r="BJ18" s="372">
        <f t="shared" si="22"/>
        <v>0</v>
      </c>
      <c r="BK18" s="381">
        <f t="shared" si="23"/>
        <v>0</v>
      </c>
      <c r="BL18" s="372">
        <f t="shared" si="24"/>
        <v>0</v>
      </c>
      <c r="BM18" s="372">
        <f t="shared" si="25"/>
        <v>0</v>
      </c>
      <c r="BN18" s="436"/>
    </row>
    <row r="19" spans="1:66" s="149" customFormat="1" ht="30" customHeight="1">
      <c r="A19" s="40">
        <f t="shared" si="26"/>
        <v>13</v>
      </c>
      <c r="B19" s="197">
        <v>51312</v>
      </c>
      <c r="C19" s="198" t="s">
        <v>80</v>
      </c>
      <c r="D19" s="151" t="s">
        <v>52</v>
      </c>
      <c r="E19" s="168">
        <f>+'L-lever'!E19+Proj.4!E19</f>
        <v>0</v>
      </c>
      <c r="F19" s="161"/>
      <c r="G19" s="448">
        <f t="shared" si="27"/>
        <v>0</v>
      </c>
      <c r="H19" s="161">
        <f>+'L-lever'!H19+Proj.4!H19</f>
        <v>0</v>
      </c>
      <c r="I19" s="161"/>
      <c r="J19" s="448">
        <f t="shared" si="28"/>
        <v>0</v>
      </c>
      <c r="K19" s="161">
        <f>+'L-lever'!K19+Proj.4!K19</f>
        <v>0</v>
      </c>
      <c r="L19" s="161"/>
      <c r="M19" s="444">
        <f t="shared" si="29"/>
        <v>0</v>
      </c>
      <c r="N19" s="404">
        <f t="shared" si="5"/>
        <v>0</v>
      </c>
      <c r="O19" s="161">
        <f t="shared" si="6"/>
        <v>0</v>
      </c>
      <c r="P19" s="403">
        <f t="shared" si="30"/>
        <v>0</v>
      </c>
      <c r="Q19" s="168">
        <f>+'L-lever'!Q19+Proj.4!Q19</f>
        <v>0</v>
      </c>
      <c r="R19" s="161"/>
      <c r="S19" s="448">
        <f t="shared" si="31"/>
        <v>0</v>
      </c>
      <c r="T19" s="161">
        <f>+'L-lever'!T19+Proj.4!T19</f>
        <v>0</v>
      </c>
      <c r="U19" s="161"/>
      <c r="V19" s="448">
        <f t="shared" si="32"/>
        <v>0</v>
      </c>
      <c r="W19" s="161">
        <f>+'L-lever'!W19+Proj.4!W19</f>
        <v>0</v>
      </c>
      <c r="X19" s="161"/>
      <c r="Y19" s="444">
        <f t="shared" si="33"/>
        <v>0</v>
      </c>
      <c r="Z19" s="168">
        <f t="shared" si="7"/>
        <v>0</v>
      </c>
      <c r="AA19" s="161">
        <f t="shared" si="8"/>
        <v>0</v>
      </c>
      <c r="AB19" s="403">
        <f t="shared" si="34"/>
        <v>0</v>
      </c>
      <c r="AC19" s="404">
        <f t="shared" si="9"/>
        <v>0</v>
      </c>
      <c r="AD19" s="161">
        <f t="shared" si="10"/>
        <v>0</v>
      </c>
      <c r="AE19" s="403">
        <f t="shared" si="35"/>
        <v>0</v>
      </c>
      <c r="AF19" s="168">
        <f>+'L-lever'!AF19+Proj.4!AF19</f>
        <v>0</v>
      </c>
      <c r="AG19" s="161"/>
      <c r="AH19" s="462">
        <f t="shared" si="36"/>
        <v>0</v>
      </c>
      <c r="AI19" s="457">
        <f t="shared" si="11"/>
        <v>0</v>
      </c>
      <c r="AJ19" s="161"/>
      <c r="AK19" s="448">
        <f t="shared" si="37"/>
        <v>0</v>
      </c>
      <c r="AL19" s="161"/>
      <c r="AM19" s="161"/>
      <c r="AN19" s="462">
        <f t="shared" si="12"/>
        <v>0</v>
      </c>
      <c r="AO19" s="352">
        <f t="shared" si="13"/>
        <v>0</v>
      </c>
      <c r="AP19" s="161">
        <f>+'L-lever'!AL19+Proj.4!AP19</f>
        <v>0</v>
      </c>
      <c r="AQ19" s="352">
        <f t="shared" si="38"/>
        <v>0</v>
      </c>
      <c r="AR19" s="427">
        <f t="shared" si="14"/>
        <v>0</v>
      </c>
      <c r="AS19" s="161"/>
      <c r="AT19" s="161">
        <f t="shared" si="39"/>
        <v>0</v>
      </c>
      <c r="AU19" s="161">
        <f t="shared" si="15"/>
        <v>0</v>
      </c>
      <c r="AV19" s="161"/>
      <c r="AW19" s="352">
        <f t="shared" si="40"/>
        <v>0</v>
      </c>
      <c r="AX19" s="462">
        <f t="shared" si="16"/>
        <v>0</v>
      </c>
      <c r="AY19" s="161"/>
      <c r="AZ19" s="352">
        <f t="shared" si="41"/>
        <v>0</v>
      </c>
      <c r="BA19" s="448">
        <f t="shared" si="17"/>
        <v>0</v>
      </c>
      <c r="BB19" s="161">
        <f>+'L-lever'!AX19+Proj.4!BB19</f>
        <v>0</v>
      </c>
      <c r="BC19" s="352">
        <f t="shared" si="42"/>
        <v>0</v>
      </c>
      <c r="BD19" s="444">
        <f t="shared" si="18"/>
        <v>0</v>
      </c>
      <c r="BE19" s="272">
        <f t="shared" si="19"/>
        <v>0</v>
      </c>
      <c r="BF19" s="364">
        <f t="shared" si="43"/>
        <v>0</v>
      </c>
      <c r="BG19" s="364">
        <f t="shared" si="20"/>
        <v>0</v>
      </c>
      <c r="BH19" s="371">
        <f t="shared" si="21"/>
        <v>0</v>
      </c>
      <c r="BI19" s="372">
        <f t="shared" si="44"/>
        <v>0</v>
      </c>
      <c r="BJ19" s="372">
        <f t="shared" si="22"/>
        <v>0</v>
      </c>
      <c r="BK19" s="381">
        <f t="shared" si="23"/>
        <v>0</v>
      </c>
      <c r="BL19" s="372">
        <f t="shared" si="24"/>
        <v>0</v>
      </c>
      <c r="BM19" s="372">
        <f t="shared" si="25"/>
        <v>0</v>
      </c>
      <c r="BN19" s="436"/>
    </row>
    <row r="20" spans="1:66" s="149" customFormat="1" ht="30" customHeight="1">
      <c r="A20" s="40">
        <f t="shared" si="26"/>
        <v>14</v>
      </c>
      <c r="B20" s="197">
        <v>51313</v>
      </c>
      <c r="C20" s="198" t="s">
        <v>11</v>
      </c>
      <c r="D20" s="151" t="s">
        <v>53</v>
      </c>
      <c r="E20" s="168">
        <f>+'L-lever'!E20+Proj.4!E20</f>
        <v>0</v>
      </c>
      <c r="F20" s="161"/>
      <c r="G20" s="448">
        <f t="shared" si="27"/>
        <v>0</v>
      </c>
      <c r="H20" s="161">
        <f>+'L-lever'!H20+Proj.4!H20</f>
        <v>0</v>
      </c>
      <c r="I20" s="161"/>
      <c r="J20" s="448">
        <f t="shared" si="28"/>
        <v>0</v>
      </c>
      <c r="K20" s="161">
        <f>+'L-lever'!K20+Proj.4!K20</f>
        <v>0</v>
      </c>
      <c r="L20" s="161"/>
      <c r="M20" s="444">
        <f t="shared" si="29"/>
        <v>0</v>
      </c>
      <c r="N20" s="404">
        <f t="shared" si="5"/>
        <v>0</v>
      </c>
      <c r="O20" s="161">
        <f t="shared" si="6"/>
        <v>0</v>
      </c>
      <c r="P20" s="403">
        <f t="shared" si="30"/>
        <v>0</v>
      </c>
      <c r="Q20" s="168">
        <f>+'L-lever'!Q20+Proj.4!Q20</f>
        <v>0</v>
      </c>
      <c r="R20" s="161"/>
      <c r="S20" s="448">
        <f t="shared" si="31"/>
        <v>0</v>
      </c>
      <c r="T20" s="161">
        <f>+'L-lever'!T20+Proj.4!T20</f>
        <v>0</v>
      </c>
      <c r="U20" s="161"/>
      <c r="V20" s="448">
        <f t="shared" si="32"/>
        <v>0</v>
      </c>
      <c r="W20" s="161">
        <f>+'L-lever'!W20+Proj.4!W20</f>
        <v>0</v>
      </c>
      <c r="X20" s="161"/>
      <c r="Y20" s="444">
        <f t="shared" si="33"/>
        <v>0</v>
      </c>
      <c r="Z20" s="168">
        <f t="shared" si="7"/>
        <v>0</v>
      </c>
      <c r="AA20" s="161">
        <f t="shared" si="8"/>
        <v>0</v>
      </c>
      <c r="AB20" s="403">
        <f t="shared" si="34"/>
        <v>0</v>
      </c>
      <c r="AC20" s="404">
        <f t="shared" si="9"/>
        <v>0</v>
      </c>
      <c r="AD20" s="161">
        <f t="shared" si="10"/>
        <v>0</v>
      </c>
      <c r="AE20" s="403">
        <f t="shared" si="35"/>
        <v>0</v>
      </c>
      <c r="AF20" s="168">
        <f>+'L-lever'!AF20+Proj.4!AF20</f>
        <v>0</v>
      </c>
      <c r="AG20" s="161"/>
      <c r="AH20" s="462">
        <f t="shared" si="36"/>
        <v>0</v>
      </c>
      <c r="AI20" s="457">
        <f t="shared" si="11"/>
        <v>0</v>
      </c>
      <c r="AJ20" s="161"/>
      <c r="AK20" s="448">
        <f t="shared" si="37"/>
        <v>0</v>
      </c>
      <c r="AL20" s="161"/>
      <c r="AM20" s="161"/>
      <c r="AN20" s="462">
        <f t="shared" si="12"/>
        <v>0</v>
      </c>
      <c r="AO20" s="352">
        <f t="shared" si="13"/>
        <v>0</v>
      </c>
      <c r="AP20" s="161">
        <f>+'L-lever'!AL20+Proj.4!AP20</f>
        <v>0</v>
      </c>
      <c r="AQ20" s="352">
        <f t="shared" si="38"/>
        <v>0</v>
      </c>
      <c r="AR20" s="427">
        <f t="shared" si="14"/>
        <v>0</v>
      </c>
      <c r="AS20" s="161"/>
      <c r="AT20" s="161">
        <f t="shared" si="39"/>
        <v>0</v>
      </c>
      <c r="AU20" s="161">
        <f t="shared" si="15"/>
        <v>0</v>
      </c>
      <c r="AV20" s="161"/>
      <c r="AW20" s="352">
        <f t="shared" si="40"/>
        <v>0</v>
      </c>
      <c r="AX20" s="462">
        <f t="shared" si="16"/>
        <v>0</v>
      </c>
      <c r="AY20" s="161"/>
      <c r="AZ20" s="352">
        <f t="shared" si="41"/>
        <v>0</v>
      </c>
      <c r="BA20" s="448">
        <f t="shared" si="17"/>
        <v>0</v>
      </c>
      <c r="BB20" s="161">
        <f>+'L-lever'!AX20+Proj.4!BB20</f>
        <v>0</v>
      </c>
      <c r="BC20" s="352">
        <f t="shared" si="42"/>
        <v>0</v>
      </c>
      <c r="BD20" s="444">
        <f t="shared" si="18"/>
        <v>0</v>
      </c>
      <c r="BE20" s="272">
        <f t="shared" si="19"/>
        <v>0</v>
      </c>
      <c r="BF20" s="364">
        <f t="shared" si="43"/>
        <v>0</v>
      </c>
      <c r="BG20" s="364">
        <f t="shared" si="20"/>
        <v>0</v>
      </c>
      <c r="BH20" s="371">
        <f t="shared" si="21"/>
        <v>0</v>
      </c>
      <c r="BI20" s="372">
        <f t="shared" si="44"/>
        <v>0</v>
      </c>
      <c r="BJ20" s="372">
        <f t="shared" si="22"/>
        <v>0</v>
      </c>
      <c r="BK20" s="381">
        <f t="shared" si="23"/>
        <v>0</v>
      </c>
      <c r="BL20" s="372">
        <f t="shared" si="24"/>
        <v>0</v>
      </c>
      <c r="BM20" s="372">
        <f t="shared" si="25"/>
        <v>0</v>
      </c>
      <c r="BN20" s="436"/>
    </row>
    <row r="21" spans="1:66" s="149" customFormat="1" ht="30" customHeight="1">
      <c r="A21" s="40">
        <f t="shared" si="26"/>
        <v>15</v>
      </c>
      <c r="B21" s="197">
        <v>51314</v>
      </c>
      <c r="C21" s="198" t="s">
        <v>12</v>
      </c>
      <c r="D21" s="151" t="s">
        <v>54</v>
      </c>
      <c r="E21" s="415">
        <f>+'L-lever'!E21+Proj.4!E21</f>
        <v>0</v>
      </c>
      <c r="F21" s="164"/>
      <c r="G21" s="455">
        <f t="shared" si="27"/>
        <v>0</v>
      </c>
      <c r="H21" s="164">
        <f>+'L-lever'!H21+Proj.4!H21</f>
        <v>0</v>
      </c>
      <c r="I21" s="161"/>
      <c r="J21" s="455">
        <f t="shared" si="28"/>
        <v>0</v>
      </c>
      <c r="K21" s="164">
        <f>+'L-lever'!K21+Proj.4!K21</f>
        <v>0</v>
      </c>
      <c r="L21" s="161"/>
      <c r="M21" s="453">
        <f t="shared" si="29"/>
        <v>0</v>
      </c>
      <c r="N21" s="404">
        <f t="shared" si="5"/>
        <v>0</v>
      </c>
      <c r="O21" s="161">
        <f t="shared" si="6"/>
        <v>0</v>
      </c>
      <c r="P21" s="403">
        <f t="shared" si="30"/>
        <v>0</v>
      </c>
      <c r="Q21" s="415">
        <f>+'L-lever'!Q21+Proj.4!Q21</f>
        <v>0</v>
      </c>
      <c r="R21" s="161"/>
      <c r="S21" s="455">
        <f t="shared" si="31"/>
        <v>0</v>
      </c>
      <c r="T21" s="164">
        <f>+'L-lever'!T21+Proj.4!T21</f>
        <v>0</v>
      </c>
      <c r="U21" s="161"/>
      <c r="V21" s="455">
        <f t="shared" si="32"/>
        <v>0</v>
      </c>
      <c r="W21" s="164">
        <f>+'L-lever'!W21+Proj.4!W21</f>
        <v>0</v>
      </c>
      <c r="X21" s="161"/>
      <c r="Y21" s="453">
        <f t="shared" si="33"/>
        <v>0</v>
      </c>
      <c r="Z21" s="168">
        <f t="shared" si="7"/>
        <v>0</v>
      </c>
      <c r="AA21" s="161">
        <f t="shared" si="8"/>
        <v>0</v>
      </c>
      <c r="AB21" s="403">
        <f t="shared" si="34"/>
        <v>0</v>
      </c>
      <c r="AC21" s="417">
        <f t="shared" si="9"/>
        <v>0</v>
      </c>
      <c r="AD21" s="164">
        <f t="shared" si="10"/>
        <v>0</v>
      </c>
      <c r="AE21" s="416">
        <f t="shared" si="35"/>
        <v>0</v>
      </c>
      <c r="AF21" s="415">
        <f>+'L-lever'!AF21+Proj.4!AF21</f>
        <v>0</v>
      </c>
      <c r="AG21" s="161"/>
      <c r="AH21" s="466">
        <f t="shared" si="36"/>
        <v>0</v>
      </c>
      <c r="AI21" s="460">
        <f t="shared" si="11"/>
        <v>0</v>
      </c>
      <c r="AJ21" s="161"/>
      <c r="AK21" s="455">
        <f t="shared" si="37"/>
        <v>0</v>
      </c>
      <c r="AL21" s="164"/>
      <c r="AM21" s="161"/>
      <c r="AN21" s="466">
        <f t="shared" si="12"/>
        <v>0</v>
      </c>
      <c r="AO21" s="386">
        <f t="shared" si="13"/>
        <v>0</v>
      </c>
      <c r="AP21" s="164">
        <f>+'L-lever'!AL21+Proj.4!AP21</f>
        <v>0</v>
      </c>
      <c r="AQ21" s="386">
        <f t="shared" si="38"/>
        <v>0</v>
      </c>
      <c r="AR21" s="429">
        <f t="shared" si="14"/>
        <v>0</v>
      </c>
      <c r="AS21" s="161"/>
      <c r="AT21" s="161">
        <f t="shared" si="39"/>
        <v>0</v>
      </c>
      <c r="AU21" s="161">
        <f t="shared" si="15"/>
        <v>0</v>
      </c>
      <c r="AV21" s="161"/>
      <c r="AW21" s="386">
        <f t="shared" si="40"/>
        <v>0</v>
      </c>
      <c r="AX21" s="466">
        <f t="shared" si="16"/>
        <v>0</v>
      </c>
      <c r="AY21" s="161"/>
      <c r="AZ21" s="386">
        <f t="shared" si="41"/>
        <v>0</v>
      </c>
      <c r="BA21" s="455">
        <f t="shared" si="17"/>
        <v>0</v>
      </c>
      <c r="BB21" s="164">
        <f>+'L-lever'!AX21+Proj.4!BB21</f>
        <v>0</v>
      </c>
      <c r="BC21" s="386">
        <f t="shared" si="42"/>
        <v>0</v>
      </c>
      <c r="BD21" s="453">
        <f t="shared" si="18"/>
        <v>0</v>
      </c>
      <c r="BE21" s="272">
        <f t="shared" si="19"/>
        <v>0</v>
      </c>
      <c r="BF21" s="364">
        <f t="shared" si="43"/>
        <v>0</v>
      </c>
      <c r="BG21" s="364">
        <f t="shared" si="20"/>
        <v>0</v>
      </c>
      <c r="BH21" s="377">
        <f t="shared" si="21"/>
        <v>0</v>
      </c>
      <c r="BI21" s="378">
        <f t="shared" si="44"/>
        <v>0</v>
      </c>
      <c r="BJ21" s="378">
        <f t="shared" si="22"/>
        <v>0</v>
      </c>
      <c r="BK21" s="384">
        <f t="shared" si="23"/>
        <v>0</v>
      </c>
      <c r="BL21" s="378">
        <f t="shared" si="24"/>
        <v>0</v>
      </c>
      <c r="BM21" s="378">
        <f t="shared" si="25"/>
        <v>0</v>
      </c>
      <c r="BN21" s="436"/>
    </row>
    <row r="22" spans="1:66" s="149" customFormat="1" ht="30" customHeight="1">
      <c r="A22" s="40">
        <f t="shared" si="26"/>
        <v>16</v>
      </c>
      <c r="B22" s="197">
        <v>51315</v>
      </c>
      <c r="C22" s="198" t="s">
        <v>108</v>
      </c>
      <c r="D22" s="151" t="s">
        <v>109</v>
      </c>
      <c r="E22" s="168">
        <f>+'L-lever'!E22+Proj.4!E22</f>
        <v>0</v>
      </c>
      <c r="F22" s="161"/>
      <c r="G22" s="448">
        <f t="shared" si="27"/>
        <v>0</v>
      </c>
      <c r="H22" s="161">
        <f>+'L-lever'!H22+Proj.4!H22</f>
        <v>0</v>
      </c>
      <c r="I22" s="161"/>
      <c r="J22" s="448">
        <f t="shared" si="28"/>
        <v>0</v>
      </c>
      <c r="K22" s="161">
        <f>+'L-lever'!K22+Proj.4!K22</f>
        <v>0</v>
      </c>
      <c r="L22" s="161"/>
      <c r="M22" s="444">
        <f t="shared" si="29"/>
        <v>0</v>
      </c>
      <c r="N22" s="404">
        <f t="shared" si="5"/>
        <v>0</v>
      </c>
      <c r="O22" s="161">
        <f t="shared" si="6"/>
        <v>0</v>
      </c>
      <c r="P22" s="403">
        <f t="shared" si="30"/>
        <v>0</v>
      </c>
      <c r="Q22" s="168">
        <f>+'L-lever'!Q22+Proj.4!Q22</f>
        <v>0</v>
      </c>
      <c r="R22" s="161"/>
      <c r="S22" s="448">
        <f t="shared" si="31"/>
        <v>0</v>
      </c>
      <c r="T22" s="161">
        <f>+'L-lever'!T22+Proj.4!T22</f>
        <v>0</v>
      </c>
      <c r="U22" s="161"/>
      <c r="V22" s="448">
        <f t="shared" si="32"/>
        <v>0</v>
      </c>
      <c r="W22" s="161">
        <f>+'L-lever'!W22+Proj.4!W22</f>
        <v>0</v>
      </c>
      <c r="X22" s="161"/>
      <c r="Y22" s="444">
        <f t="shared" si="33"/>
        <v>0</v>
      </c>
      <c r="Z22" s="168">
        <f t="shared" si="7"/>
        <v>0</v>
      </c>
      <c r="AA22" s="161">
        <f t="shared" si="8"/>
        <v>0</v>
      </c>
      <c r="AB22" s="403">
        <f t="shared" si="34"/>
        <v>0</v>
      </c>
      <c r="AC22" s="404">
        <f t="shared" si="9"/>
        <v>0</v>
      </c>
      <c r="AD22" s="161">
        <f t="shared" si="10"/>
        <v>0</v>
      </c>
      <c r="AE22" s="403">
        <f t="shared" si="35"/>
        <v>0</v>
      </c>
      <c r="AF22" s="168">
        <f>+'L-lever'!AF22+Proj.4!AF22</f>
        <v>0</v>
      </c>
      <c r="AG22" s="161"/>
      <c r="AH22" s="462">
        <f t="shared" si="36"/>
        <v>0</v>
      </c>
      <c r="AI22" s="457">
        <f t="shared" si="11"/>
        <v>0</v>
      </c>
      <c r="AJ22" s="161"/>
      <c r="AK22" s="448">
        <f t="shared" si="37"/>
        <v>0</v>
      </c>
      <c r="AL22" s="161"/>
      <c r="AM22" s="161"/>
      <c r="AN22" s="462">
        <f t="shared" si="12"/>
        <v>0</v>
      </c>
      <c r="AO22" s="352">
        <f t="shared" si="13"/>
        <v>0</v>
      </c>
      <c r="AP22" s="161">
        <f>+'L-lever'!AL22+Proj.4!AP22</f>
        <v>0</v>
      </c>
      <c r="AQ22" s="352">
        <f t="shared" si="38"/>
        <v>0</v>
      </c>
      <c r="AR22" s="427">
        <f t="shared" si="14"/>
        <v>0</v>
      </c>
      <c r="AS22" s="161"/>
      <c r="AT22" s="161">
        <f t="shared" si="39"/>
        <v>0</v>
      </c>
      <c r="AU22" s="161">
        <f t="shared" si="15"/>
        <v>0</v>
      </c>
      <c r="AV22" s="161"/>
      <c r="AW22" s="352">
        <f t="shared" si="40"/>
        <v>0</v>
      </c>
      <c r="AX22" s="462">
        <f t="shared" si="16"/>
        <v>0</v>
      </c>
      <c r="AY22" s="161"/>
      <c r="AZ22" s="352">
        <f t="shared" si="41"/>
        <v>0</v>
      </c>
      <c r="BA22" s="448">
        <f t="shared" si="17"/>
        <v>0</v>
      </c>
      <c r="BB22" s="161">
        <f>+'L-lever'!AX22+Proj.4!BB22</f>
        <v>0</v>
      </c>
      <c r="BC22" s="352">
        <f t="shared" si="42"/>
        <v>0</v>
      </c>
      <c r="BD22" s="444">
        <f t="shared" si="18"/>
        <v>0</v>
      </c>
      <c r="BE22" s="272">
        <f t="shared" si="19"/>
        <v>0</v>
      </c>
      <c r="BF22" s="364">
        <f t="shared" si="43"/>
        <v>0</v>
      </c>
      <c r="BG22" s="364">
        <f t="shared" si="20"/>
        <v>0</v>
      </c>
      <c r="BH22" s="371">
        <f t="shared" si="21"/>
        <v>0</v>
      </c>
      <c r="BI22" s="372">
        <f t="shared" si="44"/>
        <v>0</v>
      </c>
      <c r="BJ22" s="372">
        <f t="shared" si="22"/>
        <v>0</v>
      </c>
      <c r="BK22" s="381">
        <f t="shared" si="23"/>
        <v>0</v>
      </c>
      <c r="BL22" s="372">
        <f t="shared" si="24"/>
        <v>0</v>
      </c>
      <c r="BM22" s="372">
        <f t="shared" si="25"/>
        <v>0</v>
      </c>
      <c r="BN22" s="436"/>
    </row>
    <row r="23" spans="1:66" s="149" customFormat="1" ht="30" customHeight="1">
      <c r="A23" s="40">
        <f t="shared" si="26"/>
        <v>17</v>
      </c>
      <c r="B23" s="197">
        <v>51316</v>
      </c>
      <c r="C23" s="198" t="s">
        <v>150</v>
      </c>
      <c r="D23" s="151"/>
      <c r="E23" s="168">
        <f>+'L-lever'!E23+Proj.4!E23</f>
        <v>0</v>
      </c>
      <c r="F23" s="161"/>
      <c r="G23" s="448">
        <f t="shared" si="27"/>
        <v>0</v>
      </c>
      <c r="H23" s="161">
        <f>+'L-lever'!H23+Proj.4!H23</f>
        <v>0</v>
      </c>
      <c r="I23" s="161"/>
      <c r="J23" s="448">
        <f t="shared" si="28"/>
        <v>0</v>
      </c>
      <c r="K23" s="161">
        <f>+'L-lever'!K23+Proj.4!K23</f>
        <v>0</v>
      </c>
      <c r="L23" s="161"/>
      <c r="M23" s="444">
        <f t="shared" si="29"/>
        <v>0</v>
      </c>
      <c r="N23" s="404">
        <f t="shared" si="5"/>
        <v>0</v>
      </c>
      <c r="O23" s="161">
        <f t="shared" si="6"/>
        <v>0</v>
      </c>
      <c r="P23" s="403">
        <f t="shared" si="30"/>
        <v>0</v>
      </c>
      <c r="Q23" s="168">
        <f>+'L-lever'!Q23+Proj.4!Q23</f>
        <v>0</v>
      </c>
      <c r="R23" s="161"/>
      <c r="S23" s="448">
        <f t="shared" si="31"/>
        <v>0</v>
      </c>
      <c r="T23" s="161">
        <f>+'L-lever'!T23+Proj.4!T23</f>
        <v>0</v>
      </c>
      <c r="U23" s="161"/>
      <c r="V23" s="448">
        <f t="shared" si="32"/>
        <v>0</v>
      </c>
      <c r="W23" s="161">
        <f>+'L-lever'!W23+Proj.4!W23</f>
        <v>0</v>
      </c>
      <c r="X23" s="161"/>
      <c r="Y23" s="444">
        <f t="shared" si="33"/>
        <v>0</v>
      </c>
      <c r="Z23" s="168">
        <f t="shared" si="7"/>
        <v>0</v>
      </c>
      <c r="AA23" s="161">
        <f t="shared" si="8"/>
        <v>0</v>
      </c>
      <c r="AB23" s="403">
        <f t="shared" si="34"/>
        <v>0</v>
      </c>
      <c r="AC23" s="404">
        <f t="shared" si="9"/>
        <v>0</v>
      </c>
      <c r="AD23" s="161">
        <f t="shared" si="10"/>
        <v>0</v>
      </c>
      <c r="AE23" s="403">
        <f t="shared" si="35"/>
        <v>0</v>
      </c>
      <c r="AF23" s="168">
        <f>+'L-lever'!AF23+Proj.4!AF23</f>
        <v>0</v>
      </c>
      <c r="AG23" s="161"/>
      <c r="AH23" s="462">
        <f t="shared" si="36"/>
        <v>0</v>
      </c>
      <c r="AI23" s="457">
        <f t="shared" si="11"/>
        <v>0</v>
      </c>
      <c r="AJ23" s="161"/>
      <c r="AK23" s="448">
        <f t="shared" si="37"/>
        <v>0</v>
      </c>
      <c r="AL23" s="161"/>
      <c r="AM23" s="161"/>
      <c r="AN23" s="462">
        <f t="shared" si="12"/>
        <v>0</v>
      </c>
      <c r="AO23" s="352">
        <f t="shared" si="13"/>
        <v>0</v>
      </c>
      <c r="AP23" s="161">
        <f>+'L-lever'!AL23+Proj.4!AP23</f>
        <v>0</v>
      </c>
      <c r="AQ23" s="352">
        <f t="shared" si="38"/>
        <v>0</v>
      </c>
      <c r="AR23" s="427">
        <f t="shared" si="14"/>
        <v>0</v>
      </c>
      <c r="AS23" s="161"/>
      <c r="AT23" s="161">
        <f t="shared" si="39"/>
        <v>0</v>
      </c>
      <c r="AU23" s="161">
        <f t="shared" si="15"/>
        <v>0</v>
      </c>
      <c r="AV23" s="161"/>
      <c r="AW23" s="352">
        <f t="shared" si="40"/>
        <v>0</v>
      </c>
      <c r="AX23" s="462">
        <f t="shared" si="16"/>
        <v>0</v>
      </c>
      <c r="AY23" s="161"/>
      <c r="AZ23" s="352">
        <f t="shared" si="41"/>
        <v>0</v>
      </c>
      <c r="BA23" s="448">
        <f t="shared" si="17"/>
        <v>0</v>
      </c>
      <c r="BB23" s="161">
        <f>+'L-lever'!AX23+Proj.4!BB23</f>
        <v>0</v>
      </c>
      <c r="BC23" s="352">
        <f t="shared" si="42"/>
        <v>0</v>
      </c>
      <c r="BD23" s="444">
        <f t="shared" si="18"/>
        <v>0</v>
      </c>
      <c r="BE23" s="272">
        <f t="shared" si="19"/>
        <v>0</v>
      </c>
      <c r="BF23" s="364">
        <f t="shared" si="43"/>
        <v>0</v>
      </c>
      <c r="BG23" s="364">
        <f t="shared" si="20"/>
        <v>0</v>
      </c>
      <c r="BH23" s="371">
        <f t="shared" si="21"/>
        <v>0</v>
      </c>
      <c r="BI23" s="372">
        <f t="shared" si="44"/>
        <v>0</v>
      </c>
      <c r="BJ23" s="372">
        <f t="shared" si="22"/>
        <v>0</v>
      </c>
      <c r="BK23" s="381">
        <f t="shared" si="23"/>
        <v>0</v>
      </c>
      <c r="BL23" s="372">
        <f t="shared" si="24"/>
        <v>0</v>
      </c>
      <c r="BM23" s="372">
        <f t="shared" si="25"/>
        <v>0</v>
      </c>
      <c r="BN23" s="436"/>
    </row>
    <row r="24" spans="1:66" s="149" customFormat="1" ht="30" customHeight="1">
      <c r="A24" s="40">
        <f t="shared" si="26"/>
        <v>18</v>
      </c>
      <c r="B24" s="197">
        <v>51399</v>
      </c>
      <c r="C24" s="198" t="s">
        <v>13</v>
      </c>
      <c r="D24" s="151" t="s">
        <v>55</v>
      </c>
      <c r="E24" s="168">
        <f>+'L-lever'!E24+Proj.4!E24</f>
        <v>0</v>
      </c>
      <c r="F24" s="161"/>
      <c r="G24" s="448">
        <f t="shared" si="27"/>
        <v>0</v>
      </c>
      <c r="H24" s="161">
        <f>+'L-lever'!H24+Proj.4!H24</f>
        <v>0</v>
      </c>
      <c r="I24" s="161"/>
      <c r="J24" s="448">
        <f t="shared" si="28"/>
        <v>0</v>
      </c>
      <c r="K24" s="161">
        <f>+'L-lever'!K24+Proj.4!K24</f>
        <v>0</v>
      </c>
      <c r="L24" s="161"/>
      <c r="M24" s="444">
        <f t="shared" si="29"/>
        <v>0</v>
      </c>
      <c r="N24" s="404">
        <f t="shared" si="5"/>
        <v>0</v>
      </c>
      <c r="O24" s="161">
        <f t="shared" si="6"/>
        <v>0</v>
      </c>
      <c r="P24" s="403">
        <f t="shared" si="30"/>
        <v>0</v>
      </c>
      <c r="Q24" s="168">
        <f>+'L-lever'!Q24+Proj.4!Q24</f>
        <v>0</v>
      </c>
      <c r="R24" s="161"/>
      <c r="S24" s="448">
        <f t="shared" si="31"/>
        <v>0</v>
      </c>
      <c r="T24" s="161">
        <f>+'L-lever'!T24+Proj.4!T24</f>
        <v>0</v>
      </c>
      <c r="U24" s="161"/>
      <c r="V24" s="448">
        <f t="shared" si="32"/>
        <v>0</v>
      </c>
      <c r="W24" s="161">
        <f>+'L-lever'!W24+Proj.4!W24</f>
        <v>0</v>
      </c>
      <c r="X24" s="161"/>
      <c r="Y24" s="444">
        <f t="shared" si="33"/>
        <v>0</v>
      </c>
      <c r="Z24" s="168">
        <f t="shared" si="7"/>
        <v>0</v>
      </c>
      <c r="AA24" s="161">
        <f t="shared" si="8"/>
        <v>0</v>
      </c>
      <c r="AB24" s="403">
        <f t="shared" si="34"/>
        <v>0</v>
      </c>
      <c r="AC24" s="404">
        <f t="shared" si="9"/>
        <v>0</v>
      </c>
      <c r="AD24" s="161">
        <f t="shared" si="10"/>
        <v>0</v>
      </c>
      <c r="AE24" s="403">
        <f t="shared" si="35"/>
        <v>0</v>
      </c>
      <c r="AF24" s="168">
        <f>+'L-lever'!AF24+Proj.4!AF24</f>
        <v>0</v>
      </c>
      <c r="AG24" s="161"/>
      <c r="AH24" s="462">
        <f t="shared" si="36"/>
        <v>0</v>
      </c>
      <c r="AI24" s="457">
        <f t="shared" si="11"/>
        <v>0</v>
      </c>
      <c r="AJ24" s="161"/>
      <c r="AK24" s="448">
        <f t="shared" si="37"/>
        <v>0</v>
      </c>
      <c r="AL24" s="161"/>
      <c r="AM24" s="161"/>
      <c r="AN24" s="462">
        <f t="shared" si="12"/>
        <v>0</v>
      </c>
      <c r="AO24" s="352">
        <f t="shared" si="13"/>
        <v>0</v>
      </c>
      <c r="AP24" s="161">
        <f>+'L-lever'!AL24+Proj.4!AP24</f>
        <v>0</v>
      </c>
      <c r="AQ24" s="352">
        <f t="shared" si="38"/>
        <v>0</v>
      </c>
      <c r="AR24" s="427">
        <f t="shared" si="14"/>
        <v>0</v>
      </c>
      <c r="AS24" s="161"/>
      <c r="AT24" s="161">
        <f t="shared" si="39"/>
        <v>0</v>
      </c>
      <c r="AU24" s="161">
        <f t="shared" si="15"/>
        <v>0</v>
      </c>
      <c r="AV24" s="161"/>
      <c r="AW24" s="352">
        <f t="shared" si="40"/>
        <v>0</v>
      </c>
      <c r="AX24" s="462">
        <f t="shared" si="16"/>
        <v>0</v>
      </c>
      <c r="AY24" s="161"/>
      <c r="AZ24" s="352">
        <f t="shared" si="41"/>
        <v>0</v>
      </c>
      <c r="BA24" s="448">
        <f t="shared" si="17"/>
        <v>0</v>
      </c>
      <c r="BB24" s="161">
        <f>+'L-lever'!AX24+Proj.4!BB24</f>
        <v>0</v>
      </c>
      <c r="BC24" s="352">
        <f t="shared" si="42"/>
        <v>0</v>
      </c>
      <c r="BD24" s="444">
        <f t="shared" si="18"/>
        <v>0</v>
      </c>
      <c r="BE24" s="272">
        <f t="shared" si="19"/>
        <v>0</v>
      </c>
      <c r="BF24" s="364">
        <f t="shared" si="43"/>
        <v>0</v>
      </c>
      <c r="BG24" s="364">
        <f t="shared" si="20"/>
        <v>0</v>
      </c>
      <c r="BH24" s="371">
        <f t="shared" si="21"/>
        <v>0</v>
      </c>
      <c r="BI24" s="372">
        <f t="shared" si="44"/>
        <v>0</v>
      </c>
      <c r="BJ24" s="372">
        <f t="shared" si="22"/>
        <v>0</v>
      </c>
      <c r="BK24" s="381">
        <f t="shared" si="23"/>
        <v>0</v>
      </c>
      <c r="BL24" s="372">
        <f t="shared" si="24"/>
        <v>0</v>
      </c>
      <c r="BM24" s="372">
        <f t="shared" si="25"/>
        <v>0</v>
      </c>
      <c r="BN24" s="436"/>
    </row>
    <row r="25" spans="1:66" s="149" customFormat="1" ht="30" customHeight="1">
      <c r="A25" s="40">
        <f t="shared" si="26"/>
        <v>19</v>
      </c>
      <c r="B25" s="197">
        <v>51401</v>
      </c>
      <c r="C25" s="198" t="s">
        <v>14</v>
      </c>
      <c r="D25" s="151" t="s">
        <v>56</v>
      </c>
      <c r="E25" s="168">
        <f>+'L-lever'!E25+Proj.4!E25</f>
        <v>0</v>
      </c>
      <c r="F25" s="161"/>
      <c r="G25" s="448">
        <f t="shared" si="27"/>
        <v>0</v>
      </c>
      <c r="H25" s="161">
        <f>+'L-lever'!H25+Proj.4!H25</f>
        <v>0</v>
      </c>
      <c r="I25" s="161"/>
      <c r="J25" s="448">
        <f t="shared" si="28"/>
        <v>0</v>
      </c>
      <c r="K25" s="161">
        <f>+'L-lever'!K25+Proj.4!K25</f>
        <v>0</v>
      </c>
      <c r="L25" s="161"/>
      <c r="M25" s="444">
        <f t="shared" si="29"/>
        <v>0</v>
      </c>
      <c r="N25" s="404">
        <f t="shared" si="5"/>
        <v>0</v>
      </c>
      <c r="O25" s="161">
        <f t="shared" si="6"/>
        <v>0</v>
      </c>
      <c r="P25" s="403">
        <f t="shared" si="30"/>
        <v>0</v>
      </c>
      <c r="Q25" s="168">
        <f>+'L-lever'!Q25+Proj.4!Q25</f>
        <v>0</v>
      </c>
      <c r="R25" s="161"/>
      <c r="S25" s="448">
        <f t="shared" si="31"/>
        <v>0</v>
      </c>
      <c r="T25" s="161">
        <f>+'L-lever'!T25+Proj.4!T25</f>
        <v>0</v>
      </c>
      <c r="U25" s="161"/>
      <c r="V25" s="448">
        <f t="shared" si="32"/>
        <v>0</v>
      </c>
      <c r="W25" s="161">
        <f>+'L-lever'!W25+Proj.4!W25</f>
        <v>0</v>
      </c>
      <c r="X25" s="161"/>
      <c r="Y25" s="444">
        <f t="shared" si="33"/>
        <v>0</v>
      </c>
      <c r="Z25" s="168">
        <f t="shared" si="7"/>
        <v>0</v>
      </c>
      <c r="AA25" s="161">
        <f t="shared" si="8"/>
        <v>0</v>
      </c>
      <c r="AB25" s="403">
        <f t="shared" si="34"/>
        <v>0</v>
      </c>
      <c r="AC25" s="404">
        <f t="shared" si="9"/>
        <v>0</v>
      </c>
      <c r="AD25" s="161">
        <f t="shared" si="10"/>
        <v>0</v>
      </c>
      <c r="AE25" s="403">
        <f t="shared" si="35"/>
        <v>0</v>
      </c>
      <c r="AF25" s="168">
        <f>+'L-lever'!AF25+Proj.4!AF25</f>
        <v>0</v>
      </c>
      <c r="AG25" s="161"/>
      <c r="AH25" s="462">
        <f t="shared" si="36"/>
        <v>0</v>
      </c>
      <c r="AI25" s="457">
        <f t="shared" si="11"/>
        <v>0</v>
      </c>
      <c r="AJ25" s="161"/>
      <c r="AK25" s="448">
        <f t="shared" si="37"/>
        <v>0</v>
      </c>
      <c r="AL25" s="161"/>
      <c r="AM25" s="161"/>
      <c r="AN25" s="462">
        <f t="shared" si="12"/>
        <v>0</v>
      </c>
      <c r="AO25" s="352">
        <f t="shared" si="13"/>
        <v>0</v>
      </c>
      <c r="AP25" s="161">
        <f>+'L-lever'!AL25+Proj.4!AP25</f>
        <v>0</v>
      </c>
      <c r="AQ25" s="352">
        <f t="shared" si="38"/>
        <v>0</v>
      </c>
      <c r="AR25" s="427">
        <f t="shared" si="14"/>
        <v>0</v>
      </c>
      <c r="AS25" s="161"/>
      <c r="AT25" s="161">
        <f t="shared" si="39"/>
        <v>0</v>
      </c>
      <c r="AU25" s="161">
        <f t="shared" si="15"/>
        <v>0</v>
      </c>
      <c r="AV25" s="161"/>
      <c r="AW25" s="352">
        <f t="shared" si="40"/>
        <v>0</v>
      </c>
      <c r="AX25" s="462">
        <f t="shared" si="16"/>
        <v>0</v>
      </c>
      <c r="AY25" s="161"/>
      <c r="AZ25" s="352">
        <f t="shared" si="41"/>
        <v>0</v>
      </c>
      <c r="BA25" s="448">
        <f t="shared" si="17"/>
        <v>0</v>
      </c>
      <c r="BB25" s="161">
        <f>+'L-lever'!AX25+Proj.4!BB25</f>
        <v>0</v>
      </c>
      <c r="BC25" s="352">
        <f t="shared" si="42"/>
        <v>0</v>
      </c>
      <c r="BD25" s="444">
        <f t="shared" si="18"/>
        <v>0</v>
      </c>
      <c r="BE25" s="272">
        <f t="shared" si="19"/>
        <v>0</v>
      </c>
      <c r="BF25" s="364">
        <f t="shared" si="43"/>
        <v>0</v>
      </c>
      <c r="BG25" s="364">
        <f t="shared" si="20"/>
        <v>0</v>
      </c>
      <c r="BH25" s="371">
        <f t="shared" si="21"/>
        <v>0</v>
      </c>
      <c r="BI25" s="372">
        <f t="shared" si="44"/>
        <v>0</v>
      </c>
      <c r="BJ25" s="372">
        <f t="shared" si="22"/>
        <v>0</v>
      </c>
      <c r="BK25" s="381">
        <f t="shared" si="23"/>
        <v>0</v>
      </c>
      <c r="BL25" s="372">
        <f t="shared" si="24"/>
        <v>0</v>
      </c>
      <c r="BM25" s="372">
        <f t="shared" si="25"/>
        <v>0</v>
      </c>
      <c r="BN25" s="436"/>
    </row>
    <row r="26" spans="1:66" s="149" customFormat="1" ht="30" customHeight="1">
      <c r="A26" s="40">
        <f t="shared" si="26"/>
        <v>20</v>
      </c>
      <c r="B26" s="197">
        <v>51402</v>
      </c>
      <c r="C26" s="198" t="s">
        <v>15</v>
      </c>
      <c r="D26" s="151" t="s">
        <v>57</v>
      </c>
      <c r="E26" s="168">
        <f>+'L-lever'!E26+Proj.4!E26</f>
        <v>0</v>
      </c>
      <c r="F26" s="161"/>
      <c r="G26" s="448">
        <f t="shared" si="27"/>
        <v>0</v>
      </c>
      <c r="H26" s="161">
        <f>+'L-lever'!H26+Proj.4!H26</f>
        <v>0</v>
      </c>
      <c r="I26" s="161"/>
      <c r="J26" s="448">
        <f t="shared" si="28"/>
        <v>0</v>
      </c>
      <c r="K26" s="161">
        <f>+'L-lever'!K26+Proj.4!K26</f>
        <v>0</v>
      </c>
      <c r="L26" s="161"/>
      <c r="M26" s="444">
        <f t="shared" si="29"/>
        <v>0</v>
      </c>
      <c r="N26" s="404">
        <f t="shared" si="5"/>
        <v>0</v>
      </c>
      <c r="O26" s="161">
        <f t="shared" si="6"/>
        <v>0</v>
      </c>
      <c r="P26" s="403">
        <f t="shared" si="30"/>
        <v>0</v>
      </c>
      <c r="Q26" s="168">
        <f>+'L-lever'!Q26+Proj.4!Q26</f>
        <v>0</v>
      </c>
      <c r="R26" s="161"/>
      <c r="S26" s="448">
        <f t="shared" si="31"/>
        <v>0</v>
      </c>
      <c r="T26" s="161">
        <f>+'L-lever'!T26+Proj.4!T26</f>
        <v>0</v>
      </c>
      <c r="U26" s="161"/>
      <c r="V26" s="448">
        <f t="shared" si="32"/>
        <v>0</v>
      </c>
      <c r="W26" s="161">
        <f>+'L-lever'!W26+Proj.4!W26</f>
        <v>0</v>
      </c>
      <c r="X26" s="161"/>
      <c r="Y26" s="444">
        <f t="shared" si="33"/>
        <v>0</v>
      </c>
      <c r="Z26" s="168">
        <f t="shared" si="7"/>
        <v>0</v>
      </c>
      <c r="AA26" s="161">
        <f t="shared" si="8"/>
        <v>0</v>
      </c>
      <c r="AB26" s="403">
        <f t="shared" si="34"/>
        <v>0</v>
      </c>
      <c r="AC26" s="404">
        <f t="shared" si="9"/>
        <v>0</v>
      </c>
      <c r="AD26" s="161">
        <f t="shared" si="10"/>
        <v>0</v>
      </c>
      <c r="AE26" s="403">
        <f t="shared" si="35"/>
        <v>0</v>
      </c>
      <c r="AF26" s="168">
        <f>+'L-lever'!AF26+Proj.4!AF26</f>
        <v>0</v>
      </c>
      <c r="AG26" s="161"/>
      <c r="AH26" s="462">
        <f t="shared" si="36"/>
        <v>0</v>
      </c>
      <c r="AI26" s="457">
        <f t="shared" si="11"/>
        <v>0</v>
      </c>
      <c r="AJ26" s="161"/>
      <c r="AK26" s="448">
        <f t="shared" si="37"/>
        <v>0</v>
      </c>
      <c r="AL26" s="161"/>
      <c r="AM26" s="161"/>
      <c r="AN26" s="462">
        <f t="shared" si="12"/>
        <v>0</v>
      </c>
      <c r="AO26" s="352">
        <f t="shared" si="13"/>
        <v>0</v>
      </c>
      <c r="AP26" s="161">
        <f>+'L-lever'!AL26+Proj.4!AP26</f>
        <v>0</v>
      </c>
      <c r="AQ26" s="352">
        <f t="shared" si="38"/>
        <v>0</v>
      </c>
      <c r="AR26" s="427">
        <f t="shared" si="14"/>
        <v>0</v>
      </c>
      <c r="AS26" s="161"/>
      <c r="AT26" s="161">
        <f t="shared" si="39"/>
        <v>0</v>
      </c>
      <c r="AU26" s="161">
        <f t="shared" si="15"/>
        <v>0</v>
      </c>
      <c r="AV26" s="161"/>
      <c r="AW26" s="352">
        <f t="shared" si="40"/>
        <v>0</v>
      </c>
      <c r="AX26" s="462">
        <f t="shared" si="16"/>
        <v>0</v>
      </c>
      <c r="AY26" s="161"/>
      <c r="AZ26" s="352">
        <f t="shared" si="41"/>
        <v>0</v>
      </c>
      <c r="BA26" s="448">
        <f t="shared" si="17"/>
        <v>0</v>
      </c>
      <c r="BB26" s="161">
        <f>+'L-lever'!AX26+Proj.4!BB26</f>
        <v>0</v>
      </c>
      <c r="BC26" s="352">
        <f t="shared" si="42"/>
        <v>0</v>
      </c>
      <c r="BD26" s="444">
        <f t="shared" si="18"/>
        <v>0</v>
      </c>
      <c r="BE26" s="272">
        <f t="shared" si="19"/>
        <v>0</v>
      </c>
      <c r="BF26" s="364">
        <f t="shared" si="43"/>
        <v>0</v>
      </c>
      <c r="BG26" s="364">
        <f t="shared" si="20"/>
        <v>0</v>
      </c>
      <c r="BH26" s="371">
        <f t="shared" si="21"/>
        <v>0</v>
      </c>
      <c r="BI26" s="372">
        <f t="shared" si="44"/>
        <v>0</v>
      </c>
      <c r="BJ26" s="372">
        <f t="shared" si="22"/>
        <v>0</v>
      </c>
      <c r="BK26" s="381">
        <f t="shared" si="23"/>
        <v>0</v>
      </c>
      <c r="BL26" s="372">
        <f t="shared" si="24"/>
        <v>0</v>
      </c>
      <c r="BM26" s="372">
        <f t="shared" si="25"/>
        <v>0</v>
      </c>
      <c r="BN26" s="436"/>
    </row>
    <row r="27" spans="1:66" s="149" customFormat="1" ht="30" customHeight="1">
      <c r="A27" s="40">
        <f t="shared" si="26"/>
        <v>21</v>
      </c>
      <c r="B27" s="197">
        <v>51403</v>
      </c>
      <c r="C27" s="198" t="s">
        <v>16</v>
      </c>
      <c r="D27" s="151" t="s">
        <v>58</v>
      </c>
      <c r="E27" s="168">
        <f>+'L-lever'!E27+Proj.4!E27</f>
        <v>0</v>
      </c>
      <c r="F27" s="161"/>
      <c r="G27" s="448">
        <f t="shared" si="27"/>
        <v>0</v>
      </c>
      <c r="H27" s="161">
        <f>+'L-lever'!H27+Proj.4!H27</f>
        <v>0</v>
      </c>
      <c r="I27" s="161"/>
      <c r="J27" s="448">
        <f t="shared" si="28"/>
        <v>0</v>
      </c>
      <c r="K27" s="161">
        <f>+'L-lever'!K27+Proj.4!K27</f>
        <v>0</v>
      </c>
      <c r="L27" s="161"/>
      <c r="M27" s="444">
        <f t="shared" si="29"/>
        <v>0</v>
      </c>
      <c r="N27" s="404">
        <f t="shared" si="5"/>
        <v>0</v>
      </c>
      <c r="O27" s="161">
        <f t="shared" si="6"/>
        <v>0</v>
      </c>
      <c r="P27" s="403">
        <f t="shared" si="30"/>
        <v>0</v>
      </c>
      <c r="Q27" s="168">
        <f>+'L-lever'!Q27+Proj.4!Q27</f>
        <v>0</v>
      </c>
      <c r="R27" s="161"/>
      <c r="S27" s="448">
        <f t="shared" si="31"/>
        <v>0</v>
      </c>
      <c r="T27" s="161">
        <f>+'L-lever'!T27+Proj.4!T27</f>
        <v>0</v>
      </c>
      <c r="U27" s="161"/>
      <c r="V27" s="448">
        <f t="shared" si="32"/>
        <v>0</v>
      </c>
      <c r="W27" s="161">
        <f>+'L-lever'!W27+Proj.4!W27</f>
        <v>0</v>
      </c>
      <c r="X27" s="161"/>
      <c r="Y27" s="444">
        <f t="shared" si="33"/>
        <v>0</v>
      </c>
      <c r="Z27" s="168">
        <f t="shared" si="7"/>
        <v>0</v>
      </c>
      <c r="AA27" s="161">
        <f t="shared" si="8"/>
        <v>0</v>
      </c>
      <c r="AB27" s="403">
        <f t="shared" si="34"/>
        <v>0</v>
      </c>
      <c r="AC27" s="404">
        <f t="shared" si="9"/>
        <v>0</v>
      </c>
      <c r="AD27" s="161">
        <f t="shared" si="10"/>
        <v>0</v>
      </c>
      <c r="AE27" s="403">
        <f t="shared" si="35"/>
        <v>0</v>
      </c>
      <c r="AF27" s="168">
        <f>+'L-lever'!AF27+Proj.4!AF27</f>
        <v>0</v>
      </c>
      <c r="AG27" s="161"/>
      <c r="AH27" s="462">
        <f t="shared" si="36"/>
        <v>0</v>
      </c>
      <c r="AI27" s="457">
        <f t="shared" si="11"/>
        <v>0</v>
      </c>
      <c r="AJ27" s="161"/>
      <c r="AK27" s="448">
        <f t="shared" si="37"/>
        <v>0</v>
      </c>
      <c r="AL27" s="161"/>
      <c r="AM27" s="161"/>
      <c r="AN27" s="462">
        <f t="shared" si="12"/>
        <v>0</v>
      </c>
      <c r="AO27" s="352">
        <f t="shared" si="13"/>
        <v>0</v>
      </c>
      <c r="AP27" s="161">
        <f>+'L-lever'!AL27+Proj.4!AP27</f>
        <v>0</v>
      </c>
      <c r="AQ27" s="352">
        <f t="shared" si="38"/>
        <v>0</v>
      </c>
      <c r="AR27" s="427">
        <f t="shared" si="14"/>
        <v>0</v>
      </c>
      <c r="AS27" s="161"/>
      <c r="AT27" s="161">
        <f t="shared" si="39"/>
        <v>0</v>
      </c>
      <c r="AU27" s="161">
        <f t="shared" si="15"/>
        <v>0</v>
      </c>
      <c r="AV27" s="161"/>
      <c r="AW27" s="352">
        <f t="shared" si="40"/>
        <v>0</v>
      </c>
      <c r="AX27" s="462">
        <f t="shared" si="16"/>
        <v>0</v>
      </c>
      <c r="AY27" s="161"/>
      <c r="AZ27" s="352">
        <f t="shared" si="41"/>
        <v>0</v>
      </c>
      <c r="BA27" s="448">
        <f t="shared" si="17"/>
        <v>0</v>
      </c>
      <c r="BB27" s="161">
        <f>+'L-lever'!AX27+Proj.4!BB27</f>
        <v>0</v>
      </c>
      <c r="BC27" s="352">
        <f t="shared" si="42"/>
        <v>0</v>
      </c>
      <c r="BD27" s="444">
        <f t="shared" si="18"/>
        <v>0</v>
      </c>
      <c r="BE27" s="272">
        <f t="shared" si="19"/>
        <v>0</v>
      </c>
      <c r="BF27" s="364">
        <f t="shared" si="43"/>
        <v>0</v>
      </c>
      <c r="BG27" s="364">
        <f t="shared" si="20"/>
        <v>0</v>
      </c>
      <c r="BH27" s="371">
        <f t="shared" si="21"/>
        <v>0</v>
      </c>
      <c r="BI27" s="372">
        <f t="shared" si="44"/>
        <v>0</v>
      </c>
      <c r="BJ27" s="372">
        <f t="shared" si="22"/>
        <v>0</v>
      </c>
      <c r="BK27" s="381">
        <f t="shared" si="23"/>
        <v>0</v>
      </c>
      <c r="BL27" s="372">
        <f t="shared" si="24"/>
        <v>0</v>
      </c>
      <c r="BM27" s="372">
        <f t="shared" si="25"/>
        <v>0</v>
      </c>
      <c r="BN27" s="436"/>
    </row>
    <row r="28" spans="1:66" s="149" customFormat="1" ht="30" customHeight="1">
      <c r="A28" s="40">
        <f t="shared" si="26"/>
        <v>22</v>
      </c>
      <c r="B28" s="197">
        <v>51404</v>
      </c>
      <c r="C28" s="198" t="s">
        <v>17</v>
      </c>
      <c r="D28" s="151" t="s">
        <v>59</v>
      </c>
      <c r="E28" s="168">
        <f>+'L-lever'!E28+Proj.4!E28</f>
        <v>0</v>
      </c>
      <c r="F28" s="161"/>
      <c r="G28" s="448">
        <f t="shared" si="27"/>
        <v>0</v>
      </c>
      <c r="H28" s="161">
        <f>+'L-lever'!H28+Proj.4!H28</f>
        <v>0</v>
      </c>
      <c r="I28" s="161"/>
      <c r="J28" s="448">
        <f t="shared" si="28"/>
        <v>0</v>
      </c>
      <c r="K28" s="161">
        <f>+'L-lever'!K28+Proj.4!K28</f>
        <v>0</v>
      </c>
      <c r="L28" s="161"/>
      <c r="M28" s="444">
        <f t="shared" si="29"/>
        <v>0</v>
      </c>
      <c r="N28" s="404">
        <f t="shared" si="5"/>
        <v>0</v>
      </c>
      <c r="O28" s="161">
        <f t="shared" si="6"/>
        <v>0</v>
      </c>
      <c r="P28" s="403">
        <f t="shared" si="30"/>
        <v>0</v>
      </c>
      <c r="Q28" s="168">
        <f>+'L-lever'!Q28+Proj.4!Q28</f>
        <v>0</v>
      </c>
      <c r="R28" s="161"/>
      <c r="S28" s="448">
        <f t="shared" si="31"/>
        <v>0</v>
      </c>
      <c r="T28" s="161">
        <f>+'L-lever'!T28+Proj.4!T28</f>
        <v>0</v>
      </c>
      <c r="U28" s="161"/>
      <c r="V28" s="448">
        <f t="shared" si="32"/>
        <v>0</v>
      </c>
      <c r="W28" s="161">
        <f>+'L-lever'!W28+Proj.4!W28</f>
        <v>0</v>
      </c>
      <c r="X28" s="161"/>
      <c r="Y28" s="444">
        <f t="shared" si="33"/>
        <v>0</v>
      </c>
      <c r="Z28" s="168">
        <f t="shared" si="7"/>
        <v>0</v>
      </c>
      <c r="AA28" s="161">
        <f t="shared" si="8"/>
        <v>0</v>
      </c>
      <c r="AB28" s="403">
        <f t="shared" si="34"/>
        <v>0</v>
      </c>
      <c r="AC28" s="404">
        <f t="shared" si="9"/>
        <v>0</v>
      </c>
      <c r="AD28" s="161">
        <f t="shared" si="10"/>
        <v>0</v>
      </c>
      <c r="AE28" s="403">
        <f t="shared" si="35"/>
        <v>0</v>
      </c>
      <c r="AF28" s="168">
        <f>+'L-lever'!AF28+Proj.4!AF28</f>
        <v>0</v>
      </c>
      <c r="AG28" s="161"/>
      <c r="AH28" s="462">
        <f t="shared" si="36"/>
        <v>0</v>
      </c>
      <c r="AI28" s="457">
        <f t="shared" si="11"/>
        <v>0</v>
      </c>
      <c r="AJ28" s="161"/>
      <c r="AK28" s="448">
        <f t="shared" si="37"/>
        <v>0</v>
      </c>
      <c r="AL28" s="161"/>
      <c r="AM28" s="161"/>
      <c r="AN28" s="462">
        <f t="shared" si="12"/>
        <v>0</v>
      </c>
      <c r="AO28" s="352">
        <f t="shared" si="13"/>
        <v>0</v>
      </c>
      <c r="AP28" s="161">
        <f>+'L-lever'!AL28+Proj.4!AP28</f>
        <v>0</v>
      </c>
      <c r="AQ28" s="352">
        <f t="shared" si="38"/>
        <v>0</v>
      </c>
      <c r="AR28" s="427">
        <f t="shared" si="14"/>
        <v>0</v>
      </c>
      <c r="AS28" s="161"/>
      <c r="AT28" s="161">
        <f t="shared" si="39"/>
        <v>0</v>
      </c>
      <c r="AU28" s="161">
        <f t="shared" si="15"/>
        <v>0</v>
      </c>
      <c r="AV28" s="161"/>
      <c r="AW28" s="352">
        <f t="shared" si="40"/>
        <v>0</v>
      </c>
      <c r="AX28" s="462">
        <f t="shared" si="16"/>
        <v>0</v>
      </c>
      <c r="AY28" s="161"/>
      <c r="AZ28" s="352">
        <f t="shared" si="41"/>
        <v>0</v>
      </c>
      <c r="BA28" s="448">
        <f t="shared" si="17"/>
        <v>0</v>
      </c>
      <c r="BB28" s="161">
        <f>+'L-lever'!AX28+Proj.4!BB28</f>
        <v>0</v>
      </c>
      <c r="BC28" s="352">
        <f t="shared" si="42"/>
        <v>0</v>
      </c>
      <c r="BD28" s="444">
        <f t="shared" si="18"/>
        <v>0</v>
      </c>
      <c r="BE28" s="272">
        <f t="shared" si="19"/>
        <v>0</v>
      </c>
      <c r="BF28" s="364">
        <f t="shared" si="43"/>
        <v>0</v>
      </c>
      <c r="BG28" s="364">
        <f t="shared" si="20"/>
        <v>0</v>
      </c>
      <c r="BH28" s="371">
        <f t="shared" si="21"/>
        <v>0</v>
      </c>
      <c r="BI28" s="372">
        <f t="shared" si="44"/>
        <v>0</v>
      </c>
      <c r="BJ28" s="372">
        <f t="shared" si="22"/>
        <v>0</v>
      </c>
      <c r="BK28" s="381">
        <f t="shared" si="23"/>
        <v>0</v>
      </c>
      <c r="BL28" s="372">
        <f t="shared" si="24"/>
        <v>0</v>
      </c>
      <c r="BM28" s="372">
        <f t="shared" si="25"/>
        <v>0</v>
      </c>
      <c r="BN28" s="436"/>
    </row>
    <row r="29" spans="1:66" s="149" customFormat="1" ht="30" customHeight="1">
      <c r="A29" s="40">
        <f t="shared" si="26"/>
        <v>23</v>
      </c>
      <c r="B29" s="197">
        <v>51405</v>
      </c>
      <c r="C29" s="198" t="s">
        <v>18</v>
      </c>
      <c r="D29" s="151" t="s">
        <v>60</v>
      </c>
      <c r="E29" s="168">
        <f>+'L-lever'!E29+Proj.4!E29</f>
        <v>0</v>
      </c>
      <c r="F29" s="161"/>
      <c r="G29" s="448">
        <f t="shared" si="27"/>
        <v>0</v>
      </c>
      <c r="H29" s="161">
        <f>+'L-lever'!H29+Proj.4!H29</f>
        <v>0</v>
      </c>
      <c r="I29" s="161"/>
      <c r="J29" s="448">
        <f t="shared" si="28"/>
        <v>0</v>
      </c>
      <c r="K29" s="161">
        <f>+'L-lever'!K29+Proj.4!K29</f>
        <v>0</v>
      </c>
      <c r="L29" s="161"/>
      <c r="M29" s="444">
        <f t="shared" si="29"/>
        <v>0</v>
      </c>
      <c r="N29" s="404">
        <f t="shared" si="5"/>
        <v>0</v>
      </c>
      <c r="O29" s="161">
        <f t="shared" si="6"/>
        <v>0</v>
      </c>
      <c r="P29" s="403">
        <f t="shared" si="30"/>
        <v>0</v>
      </c>
      <c r="Q29" s="168">
        <f>+'L-lever'!Q29+Proj.4!Q29</f>
        <v>0</v>
      </c>
      <c r="R29" s="161"/>
      <c r="S29" s="448">
        <f t="shared" si="31"/>
        <v>0</v>
      </c>
      <c r="T29" s="161">
        <f>+'L-lever'!T29+Proj.4!T29</f>
        <v>0</v>
      </c>
      <c r="U29" s="161"/>
      <c r="V29" s="448">
        <f t="shared" si="32"/>
        <v>0</v>
      </c>
      <c r="W29" s="161">
        <f>+'L-lever'!W29+Proj.4!W29</f>
        <v>0</v>
      </c>
      <c r="X29" s="161"/>
      <c r="Y29" s="444">
        <f t="shared" si="33"/>
        <v>0</v>
      </c>
      <c r="Z29" s="168">
        <f t="shared" si="7"/>
        <v>0</v>
      </c>
      <c r="AA29" s="161">
        <f t="shared" si="8"/>
        <v>0</v>
      </c>
      <c r="AB29" s="403">
        <f t="shared" si="34"/>
        <v>0</v>
      </c>
      <c r="AC29" s="404">
        <f t="shared" si="9"/>
        <v>0</v>
      </c>
      <c r="AD29" s="161">
        <f t="shared" si="10"/>
        <v>0</v>
      </c>
      <c r="AE29" s="403">
        <f t="shared" si="35"/>
        <v>0</v>
      </c>
      <c r="AF29" s="168">
        <f>+'L-lever'!AF29+Proj.4!AF29</f>
        <v>0</v>
      </c>
      <c r="AG29" s="161"/>
      <c r="AH29" s="462">
        <f t="shared" si="36"/>
        <v>0</v>
      </c>
      <c r="AI29" s="457">
        <f t="shared" si="11"/>
        <v>0</v>
      </c>
      <c r="AJ29" s="161"/>
      <c r="AK29" s="448">
        <f t="shared" si="37"/>
        <v>0</v>
      </c>
      <c r="AL29" s="161"/>
      <c r="AM29" s="161"/>
      <c r="AN29" s="462">
        <f t="shared" si="12"/>
        <v>0</v>
      </c>
      <c r="AO29" s="352">
        <f t="shared" si="13"/>
        <v>0</v>
      </c>
      <c r="AP29" s="161">
        <f>+'L-lever'!AL29+Proj.4!AP29</f>
        <v>0</v>
      </c>
      <c r="AQ29" s="352">
        <f t="shared" si="38"/>
        <v>0</v>
      </c>
      <c r="AR29" s="427">
        <f t="shared" si="14"/>
        <v>0</v>
      </c>
      <c r="AS29" s="161"/>
      <c r="AT29" s="161">
        <f t="shared" si="39"/>
        <v>0</v>
      </c>
      <c r="AU29" s="161">
        <f t="shared" si="15"/>
        <v>0</v>
      </c>
      <c r="AV29" s="161"/>
      <c r="AW29" s="352">
        <f t="shared" si="40"/>
        <v>0</v>
      </c>
      <c r="AX29" s="462">
        <f t="shared" si="16"/>
        <v>0</v>
      </c>
      <c r="AY29" s="161"/>
      <c r="AZ29" s="352">
        <f t="shared" si="41"/>
        <v>0</v>
      </c>
      <c r="BA29" s="448">
        <f t="shared" si="17"/>
        <v>0</v>
      </c>
      <c r="BB29" s="161">
        <f>+'L-lever'!AX29+Proj.4!BB29</f>
        <v>0</v>
      </c>
      <c r="BC29" s="352">
        <f t="shared" si="42"/>
        <v>0</v>
      </c>
      <c r="BD29" s="444">
        <f t="shared" si="18"/>
        <v>0</v>
      </c>
      <c r="BE29" s="272">
        <f t="shared" si="19"/>
        <v>0</v>
      </c>
      <c r="BF29" s="364">
        <f t="shared" si="43"/>
        <v>0</v>
      </c>
      <c r="BG29" s="364">
        <f t="shared" si="20"/>
        <v>0</v>
      </c>
      <c r="BH29" s="371">
        <f t="shared" si="21"/>
        <v>0</v>
      </c>
      <c r="BI29" s="372">
        <f t="shared" si="44"/>
        <v>0</v>
      </c>
      <c r="BJ29" s="372">
        <f t="shared" si="22"/>
        <v>0</v>
      </c>
      <c r="BK29" s="381">
        <f t="shared" si="23"/>
        <v>0</v>
      </c>
      <c r="BL29" s="372">
        <f t="shared" si="24"/>
        <v>0</v>
      </c>
      <c r="BM29" s="372">
        <f t="shared" si="25"/>
        <v>0</v>
      </c>
      <c r="BN29" s="436"/>
    </row>
    <row r="30" spans="1:66" s="149" customFormat="1" ht="30" customHeight="1">
      <c r="A30" s="40">
        <f t="shared" si="26"/>
        <v>24</v>
      </c>
      <c r="B30" s="197">
        <v>51406</v>
      </c>
      <c r="C30" s="198" t="s">
        <v>19</v>
      </c>
      <c r="D30" s="151" t="s">
        <v>61</v>
      </c>
      <c r="E30" s="168">
        <f>+'L-lever'!E30+Proj.4!E30</f>
        <v>0</v>
      </c>
      <c r="F30" s="161"/>
      <c r="G30" s="448">
        <f t="shared" si="27"/>
        <v>0</v>
      </c>
      <c r="H30" s="161">
        <f>+'L-lever'!H30+Proj.4!H30</f>
        <v>0</v>
      </c>
      <c r="I30" s="161"/>
      <c r="J30" s="448">
        <f t="shared" si="28"/>
        <v>0</v>
      </c>
      <c r="K30" s="161">
        <f>+'L-lever'!K30+Proj.4!K30</f>
        <v>0</v>
      </c>
      <c r="L30" s="161"/>
      <c r="M30" s="444">
        <f t="shared" si="29"/>
        <v>0</v>
      </c>
      <c r="N30" s="404">
        <f t="shared" si="5"/>
        <v>0</v>
      </c>
      <c r="O30" s="161">
        <f t="shared" si="6"/>
        <v>0</v>
      </c>
      <c r="P30" s="403">
        <f t="shared" si="30"/>
        <v>0</v>
      </c>
      <c r="Q30" s="168">
        <f>+'L-lever'!Q30+Proj.4!Q30</f>
        <v>0</v>
      </c>
      <c r="R30" s="161"/>
      <c r="S30" s="448">
        <f t="shared" si="31"/>
        <v>0</v>
      </c>
      <c r="T30" s="161">
        <f>+'L-lever'!T30+Proj.4!T30</f>
        <v>0</v>
      </c>
      <c r="U30" s="161"/>
      <c r="V30" s="448">
        <f t="shared" si="32"/>
        <v>0</v>
      </c>
      <c r="W30" s="161">
        <f>+'L-lever'!W30+Proj.4!W30</f>
        <v>0</v>
      </c>
      <c r="X30" s="161"/>
      <c r="Y30" s="444">
        <f t="shared" si="33"/>
        <v>0</v>
      </c>
      <c r="Z30" s="168">
        <f t="shared" si="7"/>
        <v>0</v>
      </c>
      <c r="AA30" s="161">
        <f t="shared" si="8"/>
        <v>0</v>
      </c>
      <c r="AB30" s="403">
        <f t="shared" si="34"/>
        <v>0</v>
      </c>
      <c r="AC30" s="404">
        <f t="shared" si="9"/>
        <v>0</v>
      </c>
      <c r="AD30" s="161">
        <f t="shared" si="10"/>
        <v>0</v>
      </c>
      <c r="AE30" s="403">
        <f t="shared" si="35"/>
        <v>0</v>
      </c>
      <c r="AF30" s="168">
        <f>+'L-lever'!AF30+Proj.4!AF30</f>
        <v>0</v>
      </c>
      <c r="AG30" s="161"/>
      <c r="AH30" s="462">
        <f t="shared" si="36"/>
        <v>0</v>
      </c>
      <c r="AI30" s="457">
        <f t="shared" si="11"/>
        <v>0</v>
      </c>
      <c r="AJ30" s="161"/>
      <c r="AK30" s="448">
        <f t="shared" si="37"/>
        <v>0</v>
      </c>
      <c r="AL30" s="161"/>
      <c r="AM30" s="161"/>
      <c r="AN30" s="462">
        <f t="shared" si="12"/>
        <v>0</v>
      </c>
      <c r="AO30" s="352">
        <f t="shared" si="13"/>
        <v>0</v>
      </c>
      <c r="AP30" s="161">
        <f>+'L-lever'!AL30+Proj.4!AP30</f>
        <v>0</v>
      </c>
      <c r="AQ30" s="352">
        <f t="shared" si="38"/>
        <v>0</v>
      </c>
      <c r="AR30" s="427">
        <f t="shared" si="14"/>
        <v>0</v>
      </c>
      <c r="AS30" s="161"/>
      <c r="AT30" s="161">
        <f t="shared" si="39"/>
        <v>0</v>
      </c>
      <c r="AU30" s="161">
        <f t="shared" si="15"/>
        <v>0</v>
      </c>
      <c r="AV30" s="161"/>
      <c r="AW30" s="352">
        <f t="shared" si="40"/>
        <v>0</v>
      </c>
      <c r="AX30" s="462">
        <f t="shared" si="16"/>
        <v>0</v>
      </c>
      <c r="AY30" s="161"/>
      <c r="AZ30" s="352">
        <f t="shared" si="41"/>
        <v>0</v>
      </c>
      <c r="BA30" s="448">
        <f t="shared" si="17"/>
        <v>0</v>
      </c>
      <c r="BB30" s="161">
        <f>+'L-lever'!AX30+Proj.4!BB30</f>
        <v>0</v>
      </c>
      <c r="BC30" s="352">
        <f t="shared" si="42"/>
        <v>0</v>
      </c>
      <c r="BD30" s="444">
        <f t="shared" si="18"/>
        <v>0</v>
      </c>
      <c r="BE30" s="272">
        <f t="shared" si="19"/>
        <v>0</v>
      </c>
      <c r="BF30" s="364">
        <f t="shared" si="43"/>
        <v>0</v>
      </c>
      <c r="BG30" s="364">
        <f t="shared" si="20"/>
        <v>0</v>
      </c>
      <c r="BH30" s="371">
        <f t="shared" si="21"/>
        <v>0</v>
      </c>
      <c r="BI30" s="372">
        <f t="shared" si="44"/>
        <v>0</v>
      </c>
      <c r="BJ30" s="372">
        <f t="shared" si="22"/>
        <v>0</v>
      </c>
      <c r="BK30" s="381">
        <f t="shared" si="23"/>
        <v>0</v>
      </c>
      <c r="BL30" s="372">
        <f t="shared" si="24"/>
        <v>0</v>
      </c>
      <c r="BM30" s="372">
        <f t="shared" si="25"/>
        <v>0</v>
      </c>
      <c r="BN30" s="436"/>
    </row>
    <row r="31" spans="1:66" s="149" customFormat="1" ht="30" customHeight="1">
      <c r="A31" s="40">
        <f t="shared" si="26"/>
        <v>25</v>
      </c>
      <c r="B31" s="197">
        <v>51407</v>
      </c>
      <c r="C31" s="198" t="s">
        <v>20</v>
      </c>
      <c r="D31" s="151" t="s">
        <v>62</v>
      </c>
      <c r="E31" s="168">
        <f>+'L-lever'!E31+Proj.4!E31</f>
        <v>0</v>
      </c>
      <c r="F31" s="161"/>
      <c r="G31" s="448">
        <f t="shared" si="27"/>
        <v>0</v>
      </c>
      <c r="H31" s="161">
        <f>+'L-lever'!H31+Proj.4!H31</f>
        <v>0</v>
      </c>
      <c r="I31" s="161"/>
      <c r="J31" s="448">
        <f t="shared" si="28"/>
        <v>0</v>
      </c>
      <c r="K31" s="161">
        <f>+'L-lever'!K31+Proj.4!K31</f>
        <v>0</v>
      </c>
      <c r="L31" s="161"/>
      <c r="M31" s="444">
        <f t="shared" si="29"/>
        <v>0</v>
      </c>
      <c r="N31" s="404">
        <f t="shared" si="5"/>
        <v>0</v>
      </c>
      <c r="O31" s="161">
        <f t="shared" si="6"/>
        <v>0</v>
      </c>
      <c r="P31" s="403">
        <f t="shared" si="30"/>
        <v>0</v>
      </c>
      <c r="Q31" s="168">
        <f>+'L-lever'!Q31+Proj.4!Q31</f>
        <v>0</v>
      </c>
      <c r="R31" s="161"/>
      <c r="S31" s="448">
        <f t="shared" si="31"/>
        <v>0</v>
      </c>
      <c r="T31" s="161">
        <f>+'L-lever'!T31+Proj.4!T31</f>
        <v>0</v>
      </c>
      <c r="U31" s="161"/>
      <c r="V31" s="448">
        <f t="shared" si="32"/>
        <v>0</v>
      </c>
      <c r="W31" s="161">
        <f>+'L-lever'!W31+Proj.4!W31</f>
        <v>0</v>
      </c>
      <c r="X31" s="161"/>
      <c r="Y31" s="444">
        <f t="shared" si="33"/>
        <v>0</v>
      </c>
      <c r="Z31" s="168">
        <f t="shared" si="7"/>
        <v>0</v>
      </c>
      <c r="AA31" s="161">
        <f t="shared" si="8"/>
        <v>0</v>
      </c>
      <c r="AB31" s="403">
        <f t="shared" si="34"/>
        <v>0</v>
      </c>
      <c r="AC31" s="404">
        <f t="shared" si="9"/>
        <v>0</v>
      </c>
      <c r="AD31" s="161">
        <f t="shared" si="10"/>
        <v>0</v>
      </c>
      <c r="AE31" s="403">
        <f t="shared" si="35"/>
        <v>0</v>
      </c>
      <c r="AF31" s="168">
        <f>+'L-lever'!AF31+Proj.4!AF31</f>
        <v>0</v>
      </c>
      <c r="AG31" s="161"/>
      <c r="AH31" s="462">
        <f t="shared" si="36"/>
        <v>0</v>
      </c>
      <c r="AI31" s="457">
        <f t="shared" si="11"/>
        <v>0</v>
      </c>
      <c r="AJ31" s="161"/>
      <c r="AK31" s="448">
        <f t="shared" si="37"/>
        <v>0</v>
      </c>
      <c r="AL31" s="161"/>
      <c r="AM31" s="161"/>
      <c r="AN31" s="462">
        <f t="shared" si="12"/>
        <v>0</v>
      </c>
      <c r="AO31" s="352">
        <f t="shared" si="13"/>
        <v>0</v>
      </c>
      <c r="AP31" s="161">
        <f>+'L-lever'!AL31+Proj.4!AP31</f>
        <v>0</v>
      </c>
      <c r="AQ31" s="352">
        <f t="shared" si="38"/>
        <v>0</v>
      </c>
      <c r="AR31" s="427">
        <f t="shared" si="14"/>
        <v>0</v>
      </c>
      <c r="AS31" s="161"/>
      <c r="AT31" s="161">
        <f t="shared" si="39"/>
        <v>0</v>
      </c>
      <c r="AU31" s="161">
        <f t="shared" si="15"/>
        <v>0</v>
      </c>
      <c r="AV31" s="161"/>
      <c r="AW31" s="352">
        <f t="shared" si="40"/>
        <v>0</v>
      </c>
      <c r="AX31" s="462">
        <f t="shared" si="16"/>
        <v>0</v>
      </c>
      <c r="AY31" s="161"/>
      <c r="AZ31" s="352">
        <f t="shared" si="41"/>
        <v>0</v>
      </c>
      <c r="BA31" s="448">
        <f t="shared" si="17"/>
        <v>0</v>
      </c>
      <c r="BB31" s="161">
        <f>+'L-lever'!AX31+Proj.4!BB31</f>
        <v>0</v>
      </c>
      <c r="BC31" s="352">
        <f t="shared" si="42"/>
        <v>0</v>
      </c>
      <c r="BD31" s="444">
        <f t="shared" si="18"/>
        <v>0</v>
      </c>
      <c r="BE31" s="272">
        <f t="shared" si="19"/>
        <v>0</v>
      </c>
      <c r="BF31" s="364">
        <f t="shared" si="43"/>
        <v>0</v>
      </c>
      <c r="BG31" s="364">
        <f t="shared" si="20"/>
        <v>0</v>
      </c>
      <c r="BH31" s="371">
        <f t="shared" si="21"/>
        <v>0</v>
      </c>
      <c r="BI31" s="372">
        <f t="shared" si="44"/>
        <v>0</v>
      </c>
      <c r="BJ31" s="372">
        <f t="shared" si="22"/>
        <v>0</v>
      </c>
      <c r="BK31" s="381">
        <f t="shared" si="23"/>
        <v>0</v>
      </c>
      <c r="BL31" s="372">
        <f t="shared" si="24"/>
        <v>0</v>
      </c>
      <c r="BM31" s="372">
        <f t="shared" si="25"/>
        <v>0</v>
      </c>
      <c r="BN31" s="436"/>
    </row>
    <row r="32" spans="1:66" s="149" customFormat="1" ht="30" customHeight="1">
      <c r="A32" s="40">
        <f t="shared" si="26"/>
        <v>26</v>
      </c>
      <c r="B32" s="197">
        <v>51408</v>
      </c>
      <c r="C32" s="198" t="s">
        <v>21</v>
      </c>
      <c r="D32" s="151" t="s">
        <v>63</v>
      </c>
      <c r="E32" s="168">
        <f>+'L-lever'!E32+Proj.4!E32</f>
        <v>0</v>
      </c>
      <c r="F32" s="161"/>
      <c r="G32" s="448">
        <f t="shared" si="27"/>
        <v>0</v>
      </c>
      <c r="H32" s="161">
        <f>+'L-lever'!H32+Proj.4!H32</f>
        <v>0</v>
      </c>
      <c r="I32" s="161"/>
      <c r="J32" s="448">
        <f t="shared" si="28"/>
        <v>0</v>
      </c>
      <c r="K32" s="161">
        <f>+'L-lever'!K32+Proj.4!K32</f>
        <v>0</v>
      </c>
      <c r="L32" s="161"/>
      <c r="M32" s="444">
        <f t="shared" si="29"/>
        <v>0</v>
      </c>
      <c r="N32" s="404">
        <f t="shared" si="5"/>
        <v>0</v>
      </c>
      <c r="O32" s="161">
        <f t="shared" si="6"/>
        <v>0</v>
      </c>
      <c r="P32" s="403">
        <f t="shared" si="30"/>
        <v>0</v>
      </c>
      <c r="Q32" s="168">
        <f>+'L-lever'!Q32+Proj.4!Q32</f>
        <v>0</v>
      </c>
      <c r="R32" s="161"/>
      <c r="S32" s="448">
        <f t="shared" si="31"/>
        <v>0</v>
      </c>
      <c r="T32" s="161">
        <f>+'L-lever'!T32+Proj.4!T32</f>
        <v>0</v>
      </c>
      <c r="U32" s="161"/>
      <c r="V32" s="448">
        <f t="shared" si="32"/>
        <v>0</v>
      </c>
      <c r="W32" s="161">
        <f>+'L-lever'!W32+Proj.4!W32</f>
        <v>0</v>
      </c>
      <c r="X32" s="161"/>
      <c r="Y32" s="444">
        <f t="shared" si="33"/>
        <v>0</v>
      </c>
      <c r="Z32" s="168">
        <f t="shared" si="7"/>
        <v>0</v>
      </c>
      <c r="AA32" s="161">
        <f t="shared" si="8"/>
        <v>0</v>
      </c>
      <c r="AB32" s="403">
        <f t="shared" si="34"/>
        <v>0</v>
      </c>
      <c r="AC32" s="404">
        <f t="shared" si="9"/>
        <v>0</v>
      </c>
      <c r="AD32" s="161">
        <f t="shared" si="10"/>
        <v>0</v>
      </c>
      <c r="AE32" s="403">
        <f t="shared" si="35"/>
        <v>0</v>
      </c>
      <c r="AF32" s="168">
        <f>+'L-lever'!AF32+Proj.4!AF32</f>
        <v>0</v>
      </c>
      <c r="AG32" s="161"/>
      <c r="AH32" s="462">
        <f t="shared" si="36"/>
        <v>0</v>
      </c>
      <c r="AI32" s="457">
        <f t="shared" si="11"/>
        <v>0</v>
      </c>
      <c r="AJ32" s="161"/>
      <c r="AK32" s="448">
        <f t="shared" si="37"/>
        <v>0</v>
      </c>
      <c r="AL32" s="161"/>
      <c r="AM32" s="161"/>
      <c r="AN32" s="462">
        <f t="shared" si="12"/>
        <v>0</v>
      </c>
      <c r="AO32" s="352">
        <f t="shared" si="13"/>
        <v>0</v>
      </c>
      <c r="AP32" s="161">
        <f>+'L-lever'!AL32+Proj.4!AP32</f>
        <v>0</v>
      </c>
      <c r="AQ32" s="352">
        <f t="shared" si="38"/>
        <v>0</v>
      </c>
      <c r="AR32" s="427">
        <f t="shared" si="14"/>
        <v>0</v>
      </c>
      <c r="AS32" s="161"/>
      <c r="AT32" s="161">
        <f t="shared" si="39"/>
        <v>0</v>
      </c>
      <c r="AU32" s="161">
        <f t="shared" si="15"/>
        <v>0</v>
      </c>
      <c r="AV32" s="161"/>
      <c r="AW32" s="352">
        <f t="shared" si="40"/>
        <v>0</v>
      </c>
      <c r="AX32" s="462">
        <f t="shared" si="16"/>
        <v>0</v>
      </c>
      <c r="AY32" s="161"/>
      <c r="AZ32" s="352">
        <f t="shared" si="41"/>
        <v>0</v>
      </c>
      <c r="BA32" s="448">
        <f t="shared" si="17"/>
        <v>0</v>
      </c>
      <c r="BB32" s="161">
        <f>+'L-lever'!AX32+Proj.4!BB32</f>
        <v>0</v>
      </c>
      <c r="BC32" s="352">
        <f t="shared" si="42"/>
        <v>0</v>
      </c>
      <c r="BD32" s="444">
        <f t="shared" si="18"/>
        <v>0</v>
      </c>
      <c r="BE32" s="272">
        <f t="shared" si="19"/>
        <v>0</v>
      </c>
      <c r="BF32" s="364">
        <f t="shared" si="43"/>
        <v>0</v>
      </c>
      <c r="BG32" s="364">
        <f t="shared" si="20"/>
        <v>0</v>
      </c>
      <c r="BH32" s="371">
        <f t="shared" si="21"/>
        <v>0</v>
      </c>
      <c r="BI32" s="372">
        <f t="shared" si="44"/>
        <v>0</v>
      </c>
      <c r="BJ32" s="372">
        <f t="shared" si="22"/>
        <v>0</v>
      </c>
      <c r="BK32" s="381">
        <f t="shared" si="23"/>
        <v>0</v>
      </c>
      <c r="BL32" s="372">
        <f t="shared" si="24"/>
        <v>0</v>
      </c>
      <c r="BM32" s="372">
        <f t="shared" si="25"/>
        <v>0</v>
      </c>
      <c r="BN32" s="436"/>
    </row>
    <row r="33" spans="1:66" s="149" customFormat="1" ht="30" customHeight="1">
      <c r="A33" s="40">
        <f t="shared" si="26"/>
        <v>27</v>
      </c>
      <c r="B33" s="197">
        <v>51409</v>
      </c>
      <c r="C33" s="198" t="s">
        <v>22</v>
      </c>
      <c r="D33" s="151" t="s">
        <v>64</v>
      </c>
      <c r="E33" s="168">
        <f>+'L-lever'!E33+Proj.4!E33</f>
        <v>0</v>
      </c>
      <c r="F33" s="161"/>
      <c r="G33" s="448">
        <f t="shared" si="27"/>
        <v>0</v>
      </c>
      <c r="H33" s="161">
        <f>+'L-lever'!H33+Proj.4!H33</f>
        <v>0</v>
      </c>
      <c r="I33" s="161"/>
      <c r="J33" s="448">
        <f t="shared" si="28"/>
        <v>0</v>
      </c>
      <c r="K33" s="161">
        <f>+'L-lever'!K33+Proj.4!K33</f>
        <v>0</v>
      </c>
      <c r="L33" s="161"/>
      <c r="M33" s="444">
        <f t="shared" si="29"/>
        <v>0</v>
      </c>
      <c r="N33" s="404">
        <f t="shared" si="5"/>
        <v>0</v>
      </c>
      <c r="O33" s="161">
        <f t="shared" si="6"/>
        <v>0</v>
      </c>
      <c r="P33" s="403">
        <f t="shared" si="30"/>
        <v>0</v>
      </c>
      <c r="Q33" s="168">
        <f>+'L-lever'!Q33+Proj.4!Q33</f>
        <v>0</v>
      </c>
      <c r="R33" s="161"/>
      <c r="S33" s="448">
        <f t="shared" si="31"/>
        <v>0</v>
      </c>
      <c r="T33" s="161">
        <f>+'L-lever'!T33+Proj.4!T33</f>
        <v>0</v>
      </c>
      <c r="U33" s="161"/>
      <c r="V33" s="448">
        <f t="shared" si="32"/>
        <v>0</v>
      </c>
      <c r="W33" s="161">
        <f>+'L-lever'!W33+Proj.4!W33</f>
        <v>0</v>
      </c>
      <c r="X33" s="161"/>
      <c r="Y33" s="444">
        <f t="shared" si="33"/>
        <v>0</v>
      </c>
      <c r="Z33" s="168">
        <f t="shared" si="7"/>
        <v>0</v>
      </c>
      <c r="AA33" s="161">
        <f t="shared" si="8"/>
        <v>0</v>
      </c>
      <c r="AB33" s="403">
        <f t="shared" si="34"/>
        <v>0</v>
      </c>
      <c r="AC33" s="404">
        <f t="shared" si="9"/>
        <v>0</v>
      </c>
      <c r="AD33" s="161">
        <f t="shared" si="10"/>
        <v>0</v>
      </c>
      <c r="AE33" s="403">
        <f t="shared" si="35"/>
        <v>0</v>
      </c>
      <c r="AF33" s="168">
        <f>+'L-lever'!AF33+Proj.4!AF33</f>
        <v>0</v>
      </c>
      <c r="AG33" s="161"/>
      <c r="AH33" s="462">
        <f t="shared" si="36"/>
        <v>0</v>
      </c>
      <c r="AI33" s="457">
        <f t="shared" si="11"/>
        <v>0</v>
      </c>
      <c r="AJ33" s="161"/>
      <c r="AK33" s="448">
        <f t="shared" si="37"/>
        <v>0</v>
      </c>
      <c r="AL33" s="161"/>
      <c r="AM33" s="161"/>
      <c r="AN33" s="462">
        <f t="shared" si="12"/>
        <v>0</v>
      </c>
      <c r="AO33" s="352">
        <f t="shared" si="13"/>
        <v>0</v>
      </c>
      <c r="AP33" s="161">
        <f>+'L-lever'!AL33+Proj.4!AP33</f>
        <v>0</v>
      </c>
      <c r="AQ33" s="352">
        <f t="shared" si="38"/>
        <v>0</v>
      </c>
      <c r="AR33" s="427">
        <f t="shared" si="14"/>
        <v>0</v>
      </c>
      <c r="AS33" s="161"/>
      <c r="AT33" s="161">
        <f t="shared" si="39"/>
        <v>0</v>
      </c>
      <c r="AU33" s="161">
        <f t="shared" si="15"/>
        <v>0</v>
      </c>
      <c r="AV33" s="161"/>
      <c r="AW33" s="352">
        <f t="shared" si="40"/>
        <v>0</v>
      </c>
      <c r="AX33" s="462">
        <f t="shared" si="16"/>
        <v>0</v>
      </c>
      <c r="AY33" s="161"/>
      <c r="AZ33" s="352">
        <f t="shared" si="41"/>
        <v>0</v>
      </c>
      <c r="BA33" s="448">
        <f t="shared" si="17"/>
        <v>0</v>
      </c>
      <c r="BB33" s="161">
        <f>+'L-lever'!AX33+Proj.4!BB33</f>
        <v>0</v>
      </c>
      <c r="BC33" s="352">
        <f t="shared" si="42"/>
        <v>0</v>
      </c>
      <c r="BD33" s="444">
        <f t="shared" si="18"/>
        <v>0</v>
      </c>
      <c r="BE33" s="272">
        <f t="shared" si="19"/>
        <v>0</v>
      </c>
      <c r="BF33" s="364">
        <f t="shared" si="43"/>
        <v>0</v>
      </c>
      <c r="BG33" s="364">
        <f t="shared" si="20"/>
        <v>0</v>
      </c>
      <c r="BH33" s="371">
        <f t="shared" si="21"/>
        <v>0</v>
      </c>
      <c r="BI33" s="372">
        <f t="shared" si="44"/>
        <v>0</v>
      </c>
      <c r="BJ33" s="372">
        <f t="shared" si="22"/>
        <v>0</v>
      </c>
      <c r="BK33" s="381">
        <f t="shared" si="23"/>
        <v>0</v>
      </c>
      <c r="BL33" s="372">
        <f t="shared" si="24"/>
        <v>0</v>
      </c>
      <c r="BM33" s="372">
        <f t="shared" si="25"/>
        <v>0</v>
      </c>
      <c r="BN33" s="436"/>
    </row>
    <row r="34" spans="1:66" s="149" customFormat="1" ht="30" customHeight="1">
      <c r="A34" s="40">
        <f t="shared" si="26"/>
        <v>28</v>
      </c>
      <c r="B34" s="197">
        <v>51499</v>
      </c>
      <c r="C34" s="198" t="s">
        <v>23</v>
      </c>
      <c r="D34" s="151" t="s">
        <v>65</v>
      </c>
      <c r="E34" s="168">
        <f>+'L-lever'!E34+Proj.4!E34</f>
        <v>0</v>
      </c>
      <c r="F34" s="161"/>
      <c r="G34" s="448">
        <f t="shared" si="27"/>
        <v>0</v>
      </c>
      <c r="H34" s="161">
        <f>+'L-lever'!H34+Proj.4!H34</f>
        <v>0</v>
      </c>
      <c r="I34" s="161"/>
      <c r="J34" s="448">
        <f t="shared" si="28"/>
        <v>0</v>
      </c>
      <c r="K34" s="161">
        <f>+'L-lever'!K34+Proj.4!K34</f>
        <v>0</v>
      </c>
      <c r="L34" s="161"/>
      <c r="M34" s="444">
        <f t="shared" si="29"/>
        <v>0</v>
      </c>
      <c r="N34" s="404">
        <f t="shared" si="5"/>
        <v>0</v>
      </c>
      <c r="O34" s="161">
        <f t="shared" si="6"/>
        <v>0</v>
      </c>
      <c r="P34" s="403">
        <f t="shared" si="30"/>
        <v>0</v>
      </c>
      <c r="Q34" s="168">
        <f>+'L-lever'!Q34+Proj.4!Q34</f>
        <v>0</v>
      </c>
      <c r="R34" s="161"/>
      <c r="S34" s="448">
        <f t="shared" si="31"/>
        <v>0</v>
      </c>
      <c r="T34" s="161">
        <f>+'L-lever'!T34+Proj.4!T34</f>
        <v>0</v>
      </c>
      <c r="U34" s="161"/>
      <c r="V34" s="448">
        <f t="shared" si="32"/>
        <v>0</v>
      </c>
      <c r="W34" s="161">
        <f>+'L-lever'!W34+Proj.4!W34</f>
        <v>0</v>
      </c>
      <c r="X34" s="161"/>
      <c r="Y34" s="444">
        <f t="shared" si="33"/>
        <v>0</v>
      </c>
      <c r="Z34" s="168">
        <f t="shared" si="7"/>
        <v>0</v>
      </c>
      <c r="AA34" s="161">
        <f t="shared" si="8"/>
        <v>0</v>
      </c>
      <c r="AB34" s="403">
        <f t="shared" si="34"/>
        <v>0</v>
      </c>
      <c r="AC34" s="404">
        <f t="shared" si="9"/>
        <v>0</v>
      </c>
      <c r="AD34" s="161">
        <f t="shared" si="10"/>
        <v>0</v>
      </c>
      <c r="AE34" s="403">
        <f t="shared" si="35"/>
        <v>0</v>
      </c>
      <c r="AF34" s="168">
        <f>+'L-lever'!AF34+Proj.4!AF34</f>
        <v>0</v>
      </c>
      <c r="AG34" s="161"/>
      <c r="AH34" s="462">
        <f t="shared" si="36"/>
        <v>0</v>
      </c>
      <c r="AI34" s="457">
        <f t="shared" si="11"/>
        <v>0</v>
      </c>
      <c r="AJ34" s="161"/>
      <c r="AK34" s="448">
        <f t="shared" si="37"/>
        <v>0</v>
      </c>
      <c r="AL34" s="161"/>
      <c r="AM34" s="161"/>
      <c r="AN34" s="462">
        <f t="shared" si="12"/>
        <v>0</v>
      </c>
      <c r="AO34" s="352">
        <f t="shared" si="13"/>
        <v>0</v>
      </c>
      <c r="AP34" s="161">
        <f>+'L-lever'!AL34+Proj.4!AP34</f>
        <v>0</v>
      </c>
      <c r="AQ34" s="352">
        <f t="shared" si="38"/>
        <v>0</v>
      </c>
      <c r="AR34" s="427">
        <f t="shared" si="14"/>
        <v>0</v>
      </c>
      <c r="AS34" s="161"/>
      <c r="AT34" s="161">
        <f t="shared" si="39"/>
        <v>0</v>
      </c>
      <c r="AU34" s="161">
        <f t="shared" si="15"/>
        <v>0</v>
      </c>
      <c r="AV34" s="161"/>
      <c r="AW34" s="352">
        <f t="shared" si="40"/>
        <v>0</v>
      </c>
      <c r="AX34" s="462">
        <f t="shared" si="16"/>
        <v>0</v>
      </c>
      <c r="AY34" s="161"/>
      <c r="AZ34" s="352">
        <f t="shared" si="41"/>
        <v>0</v>
      </c>
      <c r="BA34" s="448">
        <f t="shared" si="17"/>
        <v>0</v>
      </c>
      <c r="BB34" s="161">
        <f>+'L-lever'!AX34+Proj.4!BB34</f>
        <v>0</v>
      </c>
      <c r="BC34" s="352">
        <f t="shared" si="42"/>
        <v>0</v>
      </c>
      <c r="BD34" s="444">
        <f t="shared" si="18"/>
        <v>0</v>
      </c>
      <c r="BE34" s="272">
        <f t="shared" si="19"/>
        <v>0</v>
      </c>
      <c r="BF34" s="364">
        <f t="shared" si="43"/>
        <v>0</v>
      </c>
      <c r="BG34" s="364">
        <f t="shared" si="20"/>
        <v>0</v>
      </c>
      <c r="BH34" s="371">
        <f t="shared" si="21"/>
        <v>0</v>
      </c>
      <c r="BI34" s="372">
        <f t="shared" si="44"/>
        <v>0</v>
      </c>
      <c r="BJ34" s="372">
        <f t="shared" si="22"/>
        <v>0</v>
      </c>
      <c r="BK34" s="381">
        <f t="shared" si="23"/>
        <v>0</v>
      </c>
      <c r="BL34" s="372">
        <f t="shared" si="24"/>
        <v>0</v>
      </c>
      <c r="BM34" s="372">
        <f t="shared" si="25"/>
        <v>0</v>
      </c>
      <c r="BN34" s="436"/>
    </row>
    <row r="35" spans="1:66" s="149" customFormat="1" ht="30" customHeight="1">
      <c r="A35" s="40">
        <f t="shared" si="26"/>
        <v>29</v>
      </c>
      <c r="B35" s="197">
        <v>51601</v>
      </c>
      <c r="C35" s="198" t="s">
        <v>24</v>
      </c>
      <c r="D35" s="151" t="s">
        <v>66</v>
      </c>
      <c r="E35" s="168">
        <f>+'L-lever'!E35+Proj.4!E35</f>
        <v>0</v>
      </c>
      <c r="F35" s="161"/>
      <c r="G35" s="448">
        <f t="shared" si="27"/>
        <v>0</v>
      </c>
      <c r="H35" s="161">
        <f>+'L-lever'!H35+Proj.4!H35</f>
        <v>0</v>
      </c>
      <c r="I35" s="161"/>
      <c r="J35" s="448">
        <f t="shared" si="28"/>
        <v>0</v>
      </c>
      <c r="K35" s="161">
        <f>+'L-lever'!K35+Proj.4!K35</f>
        <v>0</v>
      </c>
      <c r="L35" s="161"/>
      <c r="M35" s="444">
        <f t="shared" si="29"/>
        <v>0</v>
      </c>
      <c r="N35" s="404">
        <f t="shared" si="5"/>
        <v>0</v>
      </c>
      <c r="O35" s="161">
        <f t="shared" si="6"/>
        <v>0</v>
      </c>
      <c r="P35" s="403">
        <f t="shared" si="30"/>
        <v>0</v>
      </c>
      <c r="Q35" s="168">
        <f>+'L-lever'!Q35+Proj.4!Q35</f>
        <v>0</v>
      </c>
      <c r="R35" s="161"/>
      <c r="S35" s="448">
        <f t="shared" si="31"/>
        <v>0</v>
      </c>
      <c r="T35" s="161">
        <f>+'L-lever'!T35+Proj.4!T35</f>
        <v>0</v>
      </c>
      <c r="U35" s="161"/>
      <c r="V35" s="448">
        <f t="shared" si="32"/>
        <v>0</v>
      </c>
      <c r="W35" s="161">
        <f>+'L-lever'!W35+Proj.4!W35</f>
        <v>0</v>
      </c>
      <c r="X35" s="161"/>
      <c r="Y35" s="444">
        <f t="shared" si="33"/>
        <v>0</v>
      </c>
      <c r="Z35" s="168">
        <f t="shared" si="7"/>
        <v>0</v>
      </c>
      <c r="AA35" s="161">
        <f t="shared" si="8"/>
        <v>0</v>
      </c>
      <c r="AB35" s="403">
        <f t="shared" si="34"/>
        <v>0</v>
      </c>
      <c r="AC35" s="404">
        <f t="shared" si="9"/>
        <v>0</v>
      </c>
      <c r="AD35" s="161">
        <f t="shared" si="10"/>
        <v>0</v>
      </c>
      <c r="AE35" s="403">
        <f t="shared" si="35"/>
        <v>0</v>
      </c>
      <c r="AF35" s="168">
        <f>+'L-lever'!AF35+Proj.4!AF35</f>
        <v>0</v>
      </c>
      <c r="AG35" s="161"/>
      <c r="AH35" s="462">
        <f t="shared" si="36"/>
        <v>0</v>
      </c>
      <c r="AI35" s="457">
        <f t="shared" si="11"/>
        <v>0</v>
      </c>
      <c r="AJ35" s="161"/>
      <c r="AK35" s="448">
        <f t="shared" si="37"/>
        <v>0</v>
      </c>
      <c r="AL35" s="161"/>
      <c r="AM35" s="161"/>
      <c r="AN35" s="462">
        <f t="shared" si="12"/>
        <v>0</v>
      </c>
      <c r="AO35" s="352">
        <f t="shared" si="13"/>
        <v>0</v>
      </c>
      <c r="AP35" s="161">
        <f>+'L-lever'!AL35+Proj.4!AP35</f>
        <v>0</v>
      </c>
      <c r="AQ35" s="352">
        <f t="shared" si="38"/>
        <v>0</v>
      </c>
      <c r="AR35" s="427">
        <f t="shared" si="14"/>
        <v>0</v>
      </c>
      <c r="AS35" s="161"/>
      <c r="AT35" s="161">
        <f t="shared" si="39"/>
        <v>0</v>
      </c>
      <c r="AU35" s="161">
        <f t="shared" si="15"/>
        <v>0</v>
      </c>
      <c r="AV35" s="161"/>
      <c r="AW35" s="352">
        <f t="shared" si="40"/>
        <v>0</v>
      </c>
      <c r="AX35" s="462">
        <f t="shared" si="16"/>
        <v>0</v>
      </c>
      <c r="AY35" s="161"/>
      <c r="AZ35" s="352">
        <f t="shared" si="41"/>
        <v>0</v>
      </c>
      <c r="BA35" s="448">
        <f t="shared" si="17"/>
        <v>0</v>
      </c>
      <c r="BB35" s="161">
        <f>+'L-lever'!AX35+Proj.4!BB35</f>
        <v>0</v>
      </c>
      <c r="BC35" s="352">
        <f t="shared" si="42"/>
        <v>0</v>
      </c>
      <c r="BD35" s="444">
        <f t="shared" si="18"/>
        <v>0</v>
      </c>
      <c r="BE35" s="272">
        <f t="shared" si="19"/>
        <v>0</v>
      </c>
      <c r="BF35" s="364">
        <f t="shared" si="43"/>
        <v>0</v>
      </c>
      <c r="BG35" s="364">
        <f t="shared" si="20"/>
        <v>0</v>
      </c>
      <c r="BH35" s="371">
        <f t="shared" si="21"/>
        <v>0</v>
      </c>
      <c r="BI35" s="372">
        <f t="shared" si="44"/>
        <v>0</v>
      </c>
      <c r="BJ35" s="372">
        <f t="shared" si="22"/>
        <v>0</v>
      </c>
      <c r="BK35" s="381">
        <f t="shared" si="23"/>
        <v>0</v>
      </c>
      <c r="BL35" s="372">
        <f t="shared" si="24"/>
        <v>0</v>
      </c>
      <c r="BM35" s="372">
        <f t="shared" si="25"/>
        <v>0</v>
      </c>
      <c r="BN35" s="436"/>
    </row>
    <row r="36" spans="1:66" s="149" customFormat="1" ht="30" customHeight="1">
      <c r="A36" s="40">
        <f t="shared" si="26"/>
        <v>30</v>
      </c>
      <c r="B36" s="197">
        <v>51602</v>
      </c>
      <c r="C36" s="198" t="s">
        <v>25</v>
      </c>
      <c r="D36" s="151" t="s">
        <v>67</v>
      </c>
      <c r="E36" s="168">
        <f>+'L-lever'!E36+Proj.4!E36</f>
        <v>0</v>
      </c>
      <c r="F36" s="161"/>
      <c r="G36" s="448">
        <f t="shared" si="27"/>
        <v>0</v>
      </c>
      <c r="H36" s="161">
        <f>+'L-lever'!H36+Proj.4!H36</f>
        <v>0</v>
      </c>
      <c r="I36" s="161"/>
      <c r="J36" s="448">
        <f t="shared" si="28"/>
        <v>0</v>
      </c>
      <c r="K36" s="161">
        <f>+'L-lever'!K36+Proj.4!K36</f>
        <v>0</v>
      </c>
      <c r="L36" s="161"/>
      <c r="M36" s="444">
        <f t="shared" si="29"/>
        <v>0</v>
      </c>
      <c r="N36" s="404">
        <f t="shared" si="5"/>
        <v>0</v>
      </c>
      <c r="O36" s="161">
        <f t="shared" si="6"/>
        <v>0</v>
      </c>
      <c r="P36" s="403">
        <f t="shared" si="30"/>
        <v>0</v>
      </c>
      <c r="Q36" s="168">
        <f>+'L-lever'!Q36+Proj.4!Q36</f>
        <v>0</v>
      </c>
      <c r="R36" s="161"/>
      <c r="S36" s="448">
        <f t="shared" si="31"/>
        <v>0</v>
      </c>
      <c r="T36" s="161">
        <f>+'L-lever'!T36+Proj.4!T36</f>
        <v>0</v>
      </c>
      <c r="U36" s="161"/>
      <c r="V36" s="448">
        <f t="shared" si="32"/>
        <v>0</v>
      </c>
      <c r="W36" s="161">
        <f>+'L-lever'!W36+Proj.4!W36</f>
        <v>0</v>
      </c>
      <c r="X36" s="161"/>
      <c r="Y36" s="444">
        <f t="shared" si="33"/>
        <v>0</v>
      </c>
      <c r="Z36" s="168">
        <f t="shared" si="7"/>
        <v>0</v>
      </c>
      <c r="AA36" s="161">
        <f t="shared" si="8"/>
        <v>0</v>
      </c>
      <c r="AB36" s="403">
        <f t="shared" si="34"/>
        <v>0</v>
      </c>
      <c r="AC36" s="404">
        <f t="shared" si="9"/>
        <v>0</v>
      </c>
      <c r="AD36" s="161">
        <f t="shared" si="10"/>
        <v>0</v>
      </c>
      <c r="AE36" s="403">
        <f t="shared" si="35"/>
        <v>0</v>
      </c>
      <c r="AF36" s="168">
        <f>+'L-lever'!AF36+Proj.4!AF36</f>
        <v>0</v>
      </c>
      <c r="AG36" s="161"/>
      <c r="AH36" s="462">
        <f t="shared" si="36"/>
        <v>0</v>
      </c>
      <c r="AI36" s="457">
        <f t="shared" si="11"/>
        <v>0</v>
      </c>
      <c r="AJ36" s="161"/>
      <c r="AK36" s="448">
        <f t="shared" si="37"/>
        <v>0</v>
      </c>
      <c r="AL36" s="161"/>
      <c r="AM36" s="161"/>
      <c r="AN36" s="462">
        <f t="shared" si="12"/>
        <v>0</v>
      </c>
      <c r="AO36" s="352">
        <f t="shared" si="13"/>
        <v>0</v>
      </c>
      <c r="AP36" s="161">
        <f>+'L-lever'!AL36+Proj.4!AP36</f>
        <v>0</v>
      </c>
      <c r="AQ36" s="352">
        <f t="shared" si="38"/>
        <v>0</v>
      </c>
      <c r="AR36" s="427">
        <f t="shared" si="14"/>
        <v>0</v>
      </c>
      <c r="AS36" s="161"/>
      <c r="AT36" s="161">
        <f t="shared" si="39"/>
        <v>0</v>
      </c>
      <c r="AU36" s="161">
        <f t="shared" si="15"/>
        <v>0</v>
      </c>
      <c r="AV36" s="161"/>
      <c r="AW36" s="352">
        <f t="shared" si="40"/>
        <v>0</v>
      </c>
      <c r="AX36" s="462">
        <f t="shared" si="16"/>
        <v>0</v>
      </c>
      <c r="AY36" s="161"/>
      <c r="AZ36" s="352">
        <f t="shared" si="41"/>
        <v>0</v>
      </c>
      <c r="BA36" s="448">
        <f t="shared" si="17"/>
        <v>0</v>
      </c>
      <c r="BB36" s="161">
        <f>+'L-lever'!AX36+Proj.4!BB36</f>
        <v>0</v>
      </c>
      <c r="BC36" s="352">
        <f t="shared" si="42"/>
        <v>0</v>
      </c>
      <c r="BD36" s="444">
        <f t="shared" si="18"/>
        <v>0</v>
      </c>
      <c r="BE36" s="272">
        <f t="shared" si="19"/>
        <v>0</v>
      </c>
      <c r="BF36" s="364">
        <f t="shared" si="43"/>
        <v>0</v>
      </c>
      <c r="BG36" s="364">
        <f t="shared" si="20"/>
        <v>0</v>
      </c>
      <c r="BH36" s="371">
        <f t="shared" si="21"/>
        <v>0</v>
      </c>
      <c r="BI36" s="372">
        <f t="shared" si="44"/>
        <v>0</v>
      </c>
      <c r="BJ36" s="372">
        <f t="shared" si="22"/>
        <v>0</v>
      </c>
      <c r="BK36" s="381">
        <f t="shared" si="23"/>
        <v>0</v>
      </c>
      <c r="BL36" s="372">
        <f t="shared" si="24"/>
        <v>0</v>
      </c>
      <c r="BM36" s="372">
        <f t="shared" si="25"/>
        <v>0</v>
      </c>
      <c r="BN36" s="436"/>
    </row>
    <row r="37" spans="1:66" s="149" customFormat="1" ht="30" customHeight="1">
      <c r="A37" s="40">
        <f t="shared" si="26"/>
        <v>31</v>
      </c>
      <c r="B37" s="197">
        <v>51603</v>
      </c>
      <c r="C37" s="198" t="s">
        <v>26</v>
      </c>
      <c r="D37" s="151" t="s">
        <v>84</v>
      </c>
      <c r="E37" s="168">
        <f>+'L-lever'!E37+Proj.4!E37</f>
        <v>0</v>
      </c>
      <c r="F37" s="161"/>
      <c r="G37" s="448">
        <f t="shared" si="27"/>
        <v>0</v>
      </c>
      <c r="H37" s="161">
        <f>+'L-lever'!H37+Proj.4!H37</f>
        <v>0</v>
      </c>
      <c r="I37" s="161"/>
      <c r="J37" s="448">
        <f t="shared" si="28"/>
        <v>0</v>
      </c>
      <c r="K37" s="161">
        <f>+'L-lever'!K37+Proj.4!K37</f>
        <v>0</v>
      </c>
      <c r="L37" s="161"/>
      <c r="M37" s="444">
        <f t="shared" si="29"/>
        <v>0</v>
      </c>
      <c r="N37" s="404">
        <f t="shared" si="5"/>
        <v>0</v>
      </c>
      <c r="O37" s="161">
        <f t="shared" si="6"/>
        <v>0</v>
      </c>
      <c r="P37" s="403">
        <f t="shared" si="30"/>
        <v>0</v>
      </c>
      <c r="Q37" s="168">
        <f>+'L-lever'!Q37+Proj.4!Q37</f>
        <v>0</v>
      </c>
      <c r="R37" s="161"/>
      <c r="S37" s="448">
        <f t="shared" si="31"/>
        <v>0</v>
      </c>
      <c r="T37" s="161">
        <f>+'L-lever'!T37+Proj.4!T37</f>
        <v>0</v>
      </c>
      <c r="U37" s="161"/>
      <c r="V37" s="448">
        <f t="shared" si="32"/>
        <v>0</v>
      </c>
      <c r="W37" s="161">
        <f>+'L-lever'!W37+Proj.4!W37</f>
        <v>0</v>
      </c>
      <c r="X37" s="161"/>
      <c r="Y37" s="444">
        <f t="shared" si="33"/>
        <v>0</v>
      </c>
      <c r="Z37" s="168">
        <f t="shared" si="7"/>
        <v>0</v>
      </c>
      <c r="AA37" s="161">
        <f t="shared" si="8"/>
        <v>0</v>
      </c>
      <c r="AB37" s="403">
        <f t="shared" si="34"/>
        <v>0</v>
      </c>
      <c r="AC37" s="404">
        <f t="shared" si="9"/>
        <v>0</v>
      </c>
      <c r="AD37" s="161">
        <f t="shared" si="10"/>
        <v>0</v>
      </c>
      <c r="AE37" s="403">
        <f t="shared" si="35"/>
        <v>0</v>
      </c>
      <c r="AF37" s="168">
        <f>+'L-lever'!AF37+Proj.4!AF37</f>
        <v>0</v>
      </c>
      <c r="AG37" s="161"/>
      <c r="AH37" s="462">
        <f t="shared" si="36"/>
        <v>0</v>
      </c>
      <c r="AI37" s="457">
        <f t="shared" si="11"/>
        <v>0</v>
      </c>
      <c r="AJ37" s="161"/>
      <c r="AK37" s="448">
        <f t="shared" si="37"/>
        <v>0</v>
      </c>
      <c r="AL37" s="161"/>
      <c r="AM37" s="161"/>
      <c r="AN37" s="462">
        <f t="shared" si="12"/>
        <v>0</v>
      </c>
      <c r="AO37" s="352">
        <f t="shared" si="13"/>
        <v>0</v>
      </c>
      <c r="AP37" s="161">
        <f>+'L-lever'!AL37+Proj.4!AP37</f>
        <v>0</v>
      </c>
      <c r="AQ37" s="352">
        <f t="shared" si="38"/>
        <v>0</v>
      </c>
      <c r="AR37" s="427">
        <f t="shared" si="14"/>
        <v>0</v>
      </c>
      <c r="AS37" s="161"/>
      <c r="AT37" s="161">
        <f t="shared" si="39"/>
        <v>0</v>
      </c>
      <c r="AU37" s="161">
        <f t="shared" si="15"/>
        <v>0</v>
      </c>
      <c r="AV37" s="161"/>
      <c r="AW37" s="352">
        <f t="shared" si="40"/>
        <v>0</v>
      </c>
      <c r="AX37" s="462">
        <f t="shared" si="16"/>
        <v>0</v>
      </c>
      <c r="AY37" s="161"/>
      <c r="AZ37" s="352">
        <f t="shared" si="41"/>
        <v>0</v>
      </c>
      <c r="BA37" s="448">
        <f t="shared" si="17"/>
        <v>0</v>
      </c>
      <c r="BB37" s="161">
        <f>+'L-lever'!AX37+Proj.4!BB37</f>
        <v>0</v>
      </c>
      <c r="BC37" s="352">
        <f t="shared" si="42"/>
        <v>0</v>
      </c>
      <c r="BD37" s="444">
        <f t="shared" si="18"/>
        <v>0</v>
      </c>
      <c r="BE37" s="272">
        <f t="shared" si="19"/>
        <v>0</v>
      </c>
      <c r="BF37" s="364">
        <f t="shared" si="43"/>
        <v>0</v>
      </c>
      <c r="BG37" s="364">
        <f t="shared" si="20"/>
        <v>0</v>
      </c>
      <c r="BH37" s="371">
        <f t="shared" si="21"/>
        <v>0</v>
      </c>
      <c r="BI37" s="372">
        <f t="shared" si="44"/>
        <v>0</v>
      </c>
      <c r="BJ37" s="372">
        <f t="shared" si="22"/>
        <v>0</v>
      </c>
      <c r="BK37" s="381">
        <f t="shared" si="23"/>
        <v>0</v>
      </c>
      <c r="BL37" s="372">
        <f t="shared" si="24"/>
        <v>0</v>
      </c>
      <c r="BM37" s="372">
        <f t="shared" si="25"/>
        <v>0</v>
      </c>
      <c r="BN37" s="436"/>
    </row>
    <row r="38" spans="1:66" s="149" customFormat="1" ht="30" customHeight="1">
      <c r="A38" s="40">
        <f t="shared" si="26"/>
        <v>32</v>
      </c>
      <c r="B38" s="197">
        <v>51604</v>
      </c>
      <c r="C38" s="198" t="s">
        <v>27</v>
      </c>
      <c r="D38" s="151" t="s">
        <v>68</v>
      </c>
      <c r="E38" s="168">
        <f>+'L-lever'!E38+Proj.4!E38</f>
        <v>0</v>
      </c>
      <c r="F38" s="161"/>
      <c r="G38" s="448">
        <f t="shared" si="27"/>
        <v>0</v>
      </c>
      <c r="H38" s="161">
        <f>+'L-lever'!H38+Proj.4!H38</f>
        <v>0</v>
      </c>
      <c r="I38" s="161"/>
      <c r="J38" s="448">
        <f t="shared" si="28"/>
        <v>0</v>
      </c>
      <c r="K38" s="161">
        <f>+'L-lever'!K38+Proj.4!K38</f>
        <v>0</v>
      </c>
      <c r="L38" s="161"/>
      <c r="M38" s="444">
        <f t="shared" si="29"/>
        <v>0</v>
      </c>
      <c r="N38" s="404">
        <f t="shared" si="5"/>
        <v>0</v>
      </c>
      <c r="O38" s="161">
        <f t="shared" si="6"/>
        <v>0</v>
      </c>
      <c r="P38" s="403">
        <f t="shared" si="30"/>
        <v>0</v>
      </c>
      <c r="Q38" s="168">
        <f>+'L-lever'!Q38+Proj.4!Q38</f>
        <v>0</v>
      </c>
      <c r="R38" s="161"/>
      <c r="S38" s="448">
        <f t="shared" si="31"/>
        <v>0</v>
      </c>
      <c r="T38" s="161">
        <f>+'L-lever'!T38+Proj.4!T38</f>
        <v>0</v>
      </c>
      <c r="U38" s="161"/>
      <c r="V38" s="448">
        <f t="shared" si="32"/>
        <v>0</v>
      </c>
      <c r="W38" s="161">
        <f>+'L-lever'!W38+Proj.4!W38</f>
        <v>0</v>
      </c>
      <c r="X38" s="161"/>
      <c r="Y38" s="444">
        <f t="shared" si="33"/>
        <v>0</v>
      </c>
      <c r="Z38" s="168">
        <f t="shared" si="7"/>
        <v>0</v>
      </c>
      <c r="AA38" s="161">
        <f t="shared" si="8"/>
        <v>0</v>
      </c>
      <c r="AB38" s="403">
        <f t="shared" si="34"/>
        <v>0</v>
      </c>
      <c r="AC38" s="404">
        <f t="shared" si="9"/>
        <v>0</v>
      </c>
      <c r="AD38" s="161">
        <f t="shared" si="10"/>
        <v>0</v>
      </c>
      <c r="AE38" s="403">
        <f t="shared" si="35"/>
        <v>0</v>
      </c>
      <c r="AF38" s="168">
        <f>+'L-lever'!AF38+Proj.4!AF38</f>
        <v>0</v>
      </c>
      <c r="AG38" s="161"/>
      <c r="AH38" s="462">
        <f t="shared" si="36"/>
        <v>0</v>
      </c>
      <c r="AI38" s="457">
        <f t="shared" si="11"/>
        <v>0</v>
      </c>
      <c r="AJ38" s="161"/>
      <c r="AK38" s="448">
        <f t="shared" si="37"/>
        <v>0</v>
      </c>
      <c r="AL38" s="161"/>
      <c r="AM38" s="161"/>
      <c r="AN38" s="462">
        <f t="shared" si="12"/>
        <v>0</v>
      </c>
      <c r="AO38" s="352">
        <f t="shared" si="13"/>
        <v>0</v>
      </c>
      <c r="AP38" s="161">
        <f>+'L-lever'!AL38+Proj.4!AP38</f>
        <v>0</v>
      </c>
      <c r="AQ38" s="352">
        <f t="shared" si="38"/>
        <v>0</v>
      </c>
      <c r="AR38" s="427">
        <f t="shared" si="14"/>
        <v>0</v>
      </c>
      <c r="AS38" s="161"/>
      <c r="AT38" s="161">
        <f t="shared" si="39"/>
        <v>0</v>
      </c>
      <c r="AU38" s="161">
        <f t="shared" si="15"/>
        <v>0</v>
      </c>
      <c r="AV38" s="161"/>
      <c r="AW38" s="352">
        <f t="shared" si="40"/>
        <v>0</v>
      </c>
      <c r="AX38" s="462">
        <f t="shared" si="16"/>
        <v>0</v>
      </c>
      <c r="AY38" s="161"/>
      <c r="AZ38" s="352">
        <f t="shared" si="41"/>
        <v>0</v>
      </c>
      <c r="BA38" s="448">
        <f t="shared" si="17"/>
        <v>0</v>
      </c>
      <c r="BB38" s="161">
        <f>+'L-lever'!AX38+Proj.4!BB38</f>
        <v>0</v>
      </c>
      <c r="BC38" s="352">
        <f t="shared" si="42"/>
        <v>0</v>
      </c>
      <c r="BD38" s="444">
        <f t="shared" si="18"/>
        <v>0</v>
      </c>
      <c r="BE38" s="272">
        <f t="shared" si="19"/>
        <v>0</v>
      </c>
      <c r="BF38" s="364">
        <f t="shared" si="43"/>
        <v>0</v>
      </c>
      <c r="BG38" s="364">
        <f t="shared" si="20"/>
        <v>0</v>
      </c>
      <c r="BH38" s="371">
        <f t="shared" si="21"/>
        <v>0</v>
      </c>
      <c r="BI38" s="372">
        <f t="shared" si="44"/>
        <v>0</v>
      </c>
      <c r="BJ38" s="372">
        <f t="shared" si="22"/>
        <v>0</v>
      </c>
      <c r="BK38" s="381">
        <f t="shared" si="23"/>
        <v>0</v>
      </c>
      <c r="BL38" s="372">
        <f t="shared" si="24"/>
        <v>0</v>
      </c>
      <c r="BM38" s="372">
        <f t="shared" si="25"/>
        <v>0</v>
      </c>
      <c r="BN38" s="436"/>
    </row>
    <row r="39" spans="1:66" s="149" customFormat="1" ht="30" customHeight="1">
      <c r="A39" s="40">
        <f t="shared" si="26"/>
        <v>33</v>
      </c>
      <c r="B39" s="197">
        <v>51605</v>
      </c>
      <c r="C39" s="198" t="s">
        <v>28</v>
      </c>
      <c r="D39" s="151" t="s">
        <v>85</v>
      </c>
      <c r="E39" s="168">
        <f>+'L-lever'!E39+Proj.4!E39</f>
        <v>0</v>
      </c>
      <c r="F39" s="161"/>
      <c r="G39" s="448">
        <f t="shared" si="27"/>
        <v>0</v>
      </c>
      <c r="H39" s="161">
        <f>+'L-lever'!H39+Proj.4!H39</f>
        <v>0</v>
      </c>
      <c r="I39" s="161"/>
      <c r="J39" s="448">
        <f t="shared" si="28"/>
        <v>0</v>
      </c>
      <c r="K39" s="161">
        <f>+'L-lever'!K39+Proj.4!K39</f>
        <v>0</v>
      </c>
      <c r="L39" s="161"/>
      <c r="M39" s="444">
        <f t="shared" si="29"/>
        <v>0</v>
      </c>
      <c r="N39" s="404">
        <f t="shared" si="5"/>
        <v>0</v>
      </c>
      <c r="O39" s="161">
        <f t="shared" si="6"/>
        <v>0</v>
      </c>
      <c r="P39" s="403">
        <f t="shared" si="30"/>
        <v>0</v>
      </c>
      <c r="Q39" s="168">
        <f>+'L-lever'!Q39+Proj.4!Q39</f>
        <v>0</v>
      </c>
      <c r="R39" s="161"/>
      <c r="S39" s="448">
        <f t="shared" si="31"/>
        <v>0</v>
      </c>
      <c r="T39" s="161">
        <f>+'L-lever'!T39+Proj.4!T39</f>
        <v>0</v>
      </c>
      <c r="U39" s="161"/>
      <c r="V39" s="448">
        <f t="shared" si="32"/>
        <v>0</v>
      </c>
      <c r="W39" s="161">
        <f>+'L-lever'!W39+Proj.4!W39</f>
        <v>0</v>
      </c>
      <c r="X39" s="161"/>
      <c r="Y39" s="444">
        <f t="shared" si="33"/>
        <v>0</v>
      </c>
      <c r="Z39" s="168">
        <f t="shared" si="7"/>
        <v>0</v>
      </c>
      <c r="AA39" s="161">
        <f t="shared" si="8"/>
        <v>0</v>
      </c>
      <c r="AB39" s="403">
        <f t="shared" si="34"/>
        <v>0</v>
      </c>
      <c r="AC39" s="404">
        <f t="shared" si="9"/>
        <v>0</v>
      </c>
      <c r="AD39" s="161">
        <f t="shared" si="10"/>
        <v>0</v>
      </c>
      <c r="AE39" s="403">
        <f t="shared" si="35"/>
        <v>0</v>
      </c>
      <c r="AF39" s="168">
        <f>+'L-lever'!AF39+Proj.4!AF39</f>
        <v>0</v>
      </c>
      <c r="AG39" s="161"/>
      <c r="AH39" s="462">
        <f t="shared" si="36"/>
        <v>0</v>
      </c>
      <c r="AI39" s="457">
        <f t="shared" si="11"/>
        <v>0</v>
      </c>
      <c r="AJ39" s="161"/>
      <c r="AK39" s="448">
        <f t="shared" si="37"/>
        <v>0</v>
      </c>
      <c r="AL39" s="161"/>
      <c r="AM39" s="161"/>
      <c r="AN39" s="462">
        <f t="shared" si="12"/>
        <v>0</v>
      </c>
      <c r="AO39" s="352">
        <f t="shared" si="13"/>
        <v>0</v>
      </c>
      <c r="AP39" s="161">
        <f>+'L-lever'!AL39+Proj.4!AP39</f>
        <v>0</v>
      </c>
      <c r="AQ39" s="352">
        <f t="shared" si="38"/>
        <v>0</v>
      </c>
      <c r="AR39" s="427">
        <f t="shared" si="14"/>
        <v>0</v>
      </c>
      <c r="AS39" s="161"/>
      <c r="AT39" s="161">
        <f t="shared" si="39"/>
        <v>0</v>
      </c>
      <c r="AU39" s="161">
        <f t="shared" si="15"/>
        <v>0</v>
      </c>
      <c r="AV39" s="161"/>
      <c r="AW39" s="352">
        <f t="shared" si="40"/>
        <v>0</v>
      </c>
      <c r="AX39" s="462">
        <f t="shared" si="16"/>
        <v>0</v>
      </c>
      <c r="AY39" s="161"/>
      <c r="AZ39" s="352">
        <f t="shared" si="41"/>
        <v>0</v>
      </c>
      <c r="BA39" s="448">
        <f t="shared" si="17"/>
        <v>0</v>
      </c>
      <c r="BB39" s="161">
        <f>+'L-lever'!AX39+Proj.4!BB39</f>
        <v>0</v>
      </c>
      <c r="BC39" s="352">
        <f t="shared" si="42"/>
        <v>0</v>
      </c>
      <c r="BD39" s="444">
        <f t="shared" si="18"/>
        <v>0</v>
      </c>
      <c r="BE39" s="272">
        <f t="shared" si="19"/>
        <v>0</v>
      </c>
      <c r="BF39" s="364">
        <f t="shared" si="43"/>
        <v>0</v>
      </c>
      <c r="BG39" s="364">
        <f t="shared" si="20"/>
        <v>0</v>
      </c>
      <c r="BH39" s="371">
        <f t="shared" si="21"/>
        <v>0</v>
      </c>
      <c r="BI39" s="372">
        <f t="shared" si="44"/>
        <v>0</v>
      </c>
      <c r="BJ39" s="372">
        <f t="shared" si="22"/>
        <v>0</v>
      </c>
      <c r="BK39" s="381">
        <f t="shared" si="23"/>
        <v>0</v>
      </c>
      <c r="BL39" s="372">
        <f t="shared" si="24"/>
        <v>0</v>
      </c>
      <c r="BM39" s="372">
        <f t="shared" si="25"/>
        <v>0</v>
      </c>
      <c r="BN39" s="436"/>
    </row>
    <row r="40" spans="1:66" s="149" customFormat="1" ht="30" customHeight="1">
      <c r="A40" s="40">
        <f t="shared" si="26"/>
        <v>34</v>
      </c>
      <c r="B40" s="197">
        <v>51606</v>
      </c>
      <c r="C40" s="198" t="s">
        <v>29</v>
      </c>
      <c r="D40" s="151" t="s">
        <v>69</v>
      </c>
      <c r="E40" s="168">
        <f>+'L-lever'!E40+Proj.4!E40</f>
        <v>0</v>
      </c>
      <c r="F40" s="161"/>
      <c r="G40" s="448">
        <f t="shared" si="27"/>
        <v>0</v>
      </c>
      <c r="H40" s="161">
        <f>+'L-lever'!H40+Proj.4!H40</f>
        <v>0</v>
      </c>
      <c r="I40" s="161"/>
      <c r="J40" s="448">
        <f t="shared" si="28"/>
        <v>0</v>
      </c>
      <c r="K40" s="161">
        <f>+'L-lever'!K40+Proj.4!K40</f>
        <v>0</v>
      </c>
      <c r="L40" s="161"/>
      <c r="M40" s="444">
        <f t="shared" si="29"/>
        <v>0</v>
      </c>
      <c r="N40" s="404">
        <f t="shared" si="5"/>
        <v>0</v>
      </c>
      <c r="O40" s="161">
        <f t="shared" si="6"/>
        <v>0</v>
      </c>
      <c r="P40" s="403">
        <f t="shared" si="30"/>
        <v>0</v>
      </c>
      <c r="Q40" s="168">
        <f>+'L-lever'!Q40+Proj.4!Q40</f>
        <v>0</v>
      </c>
      <c r="R40" s="161"/>
      <c r="S40" s="448">
        <f t="shared" si="31"/>
        <v>0</v>
      </c>
      <c r="T40" s="161">
        <f>+'L-lever'!T40+Proj.4!T40</f>
        <v>0</v>
      </c>
      <c r="U40" s="161"/>
      <c r="V40" s="448">
        <f t="shared" si="32"/>
        <v>0</v>
      </c>
      <c r="W40" s="161">
        <f>+'L-lever'!W40+Proj.4!W40</f>
        <v>0</v>
      </c>
      <c r="X40" s="161"/>
      <c r="Y40" s="444">
        <f t="shared" si="33"/>
        <v>0</v>
      </c>
      <c r="Z40" s="168">
        <f t="shared" si="7"/>
        <v>0</v>
      </c>
      <c r="AA40" s="161">
        <f t="shared" si="8"/>
        <v>0</v>
      </c>
      <c r="AB40" s="403">
        <f t="shared" si="34"/>
        <v>0</v>
      </c>
      <c r="AC40" s="404">
        <f t="shared" si="9"/>
        <v>0</v>
      </c>
      <c r="AD40" s="161">
        <f t="shared" si="10"/>
        <v>0</v>
      </c>
      <c r="AE40" s="403">
        <f t="shared" si="35"/>
        <v>0</v>
      </c>
      <c r="AF40" s="168">
        <f>+'L-lever'!AF40+Proj.4!AF40</f>
        <v>0</v>
      </c>
      <c r="AG40" s="161"/>
      <c r="AH40" s="462">
        <f t="shared" si="36"/>
        <v>0</v>
      </c>
      <c r="AI40" s="457">
        <f t="shared" si="11"/>
        <v>0</v>
      </c>
      <c r="AJ40" s="161"/>
      <c r="AK40" s="448">
        <f t="shared" si="37"/>
        <v>0</v>
      </c>
      <c r="AL40" s="161"/>
      <c r="AM40" s="161"/>
      <c r="AN40" s="462">
        <f t="shared" si="12"/>
        <v>0</v>
      </c>
      <c r="AO40" s="352">
        <f t="shared" si="13"/>
        <v>0</v>
      </c>
      <c r="AP40" s="161">
        <f>+'L-lever'!AL40+Proj.4!AP40</f>
        <v>0</v>
      </c>
      <c r="AQ40" s="352">
        <f t="shared" si="38"/>
        <v>0</v>
      </c>
      <c r="AR40" s="427">
        <f t="shared" si="14"/>
        <v>0</v>
      </c>
      <c r="AS40" s="161"/>
      <c r="AT40" s="161">
        <f t="shared" si="39"/>
        <v>0</v>
      </c>
      <c r="AU40" s="161">
        <f t="shared" si="15"/>
        <v>0</v>
      </c>
      <c r="AV40" s="161"/>
      <c r="AW40" s="352">
        <f t="shared" si="40"/>
        <v>0</v>
      </c>
      <c r="AX40" s="462">
        <f t="shared" si="16"/>
        <v>0</v>
      </c>
      <c r="AY40" s="161"/>
      <c r="AZ40" s="352">
        <f t="shared" si="41"/>
        <v>0</v>
      </c>
      <c r="BA40" s="448">
        <f t="shared" si="17"/>
        <v>0</v>
      </c>
      <c r="BB40" s="161">
        <f>+'L-lever'!AX40+Proj.4!BB40</f>
        <v>0</v>
      </c>
      <c r="BC40" s="352">
        <f t="shared" si="42"/>
        <v>0</v>
      </c>
      <c r="BD40" s="444">
        <f t="shared" si="18"/>
        <v>0</v>
      </c>
      <c r="BE40" s="272">
        <f t="shared" si="19"/>
        <v>0</v>
      </c>
      <c r="BF40" s="364">
        <f t="shared" si="43"/>
        <v>0</v>
      </c>
      <c r="BG40" s="364">
        <f t="shared" si="20"/>
        <v>0</v>
      </c>
      <c r="BH40" s="371">
        <f t="shared" si="21"/>
        <v>0</v>
      </c>
      <c r="BI40" s="372">
        <f t="shared" si="44"/>
        <v>0</v>
      </c>
      <c r="BJ40" s="372">
        <f t="shared" si="22"/>
        <v>0</v>
      </c>
      <c r="BK40" s="381">
        <f t="shared" si="23"/>
        <v>0</v>
      </c>
      <c r="BL40" s="372">
        <f t="shared" si="24"/>
        <v>0</v>
      </c>
      <c r="BM40" s="372">
        <f t="shared" si="25"/>
        <v>0</v>
      </c>
      <c r="BN40" s="436"/>
    </row>
    <row r="41" spans="1:66" s="149" customFormat="1" ht="30" customHeight="1">
      <c r="A41" s="40">
        <f t="shared" si="26"/>
        <v>35</v>
      </c>
      <c r="B41" s="197">
        <v>51607</v>
      </c>
      <c r="C41" s="198" t="s">
        <v>328</v>
      </c>
      <c r="D41" s="151" t="s">
        <v>70</v>
      </c>
      <c r="E41" s="168">
        <f>+'L-lever'!E41+Proj.4!E41</f>
        <v>0</v>
      </c>
      <c r="F41" s="161"/>
      <c r="G41" s="448">
        <f t="shared" si="27"/>
        <v>0</v>
      </c>
      <c r="H41" s="161">
        <f>+'L-lever'!H41+Proj.4!H41</f>
        <v>0</v>
      </c>
      <c r="I41" s="161"/>
      <c r="J41" s="448">
        <f t="shared" si="28"/>
        <v>0</v>
      </c>
      <c r="K41" s="161">
        <f>+'L-lever'!K41+Proj.4!K41</f>
        <v>0</v>
      </c>
      <c r="L41" s="161"/>
      <c r="M41" s="444">
        <f t="shared" si="29"/>
        <v>0</v>
      </c>
      <c r="N41" s="404">
        <f t="shared" si="5"/>
        <v>0</v>
      </c>
      <c r="O41" s="161">
        <f t="shared" si="6"/>
        <v>0</v>
      </c>
      <c r="P41" s="403">
        <f t="shared" si="30"/>
        <v>0</v>
      </c>
      <c r="Q41" s="168">
        <f>+'L-lever'!Q41+Proj.4!Q41</f>
        <v>0</v>
      </c>
      <c r="R41" s="161"/>
      <c r="S41" s="448">
        <f t="shared" si="31"/>
        <v>0</v>
      </c>
      <c r="T41" s="161">
        <f>+'L-lever'!T41+Proj.4!T41</f>
        <v>0</v>
      </c>
      <c r="U41" s="161"/>
      <c r="V41" s="448">
        <f t="shared" si="32"/>
        <v>0</v>
      </c>
      <c r="W41" s="161">
        <f>+'L-lever'!W41+Proj.4!W41</f>
        <v>0</v>
      </c>
      <c r="X41" s="161"/>
      <c r="Y41" s="444">
        <f t="shared" si="33"/>
        <v>0</v>
      </c>
      <c r="Z41" s="168">
        <f t="shared" si="7"/>
        <v>0</v>
      </c>
      <c r="AA41" s="161">
        <f t="shared" si="8"/>
        <v>0</v>
      </c>
      <c r="AB41" s="403">
        <f t="shared" si="34"/>
        <v>0</v>
      </c>
      <c r="AC41" s="404">
        <f t="shared" si="9"/>
        <v>0</v>
      </c>
      <c r="AD41" s="161">
        <f t="shared" si="10"/>
        <v>0</v>
      </c>
      <c r="AE41" s="403">
        <f t="shared" si="35"/>
        <v>0</v>
      </c>
      <c r="AF41" s="168">
        <f>+'L-lever'!AF41+Proj.4!AF41</f>
        <v>0</v>
      </c>
      <c r="AG41" s="161"/>
      <c r="AH41" s="462">
        <f t="shared" si="36"/>
        <v>0</v>
      </c>
      <c r="AI41" s="457">
        <f t="shared" si="11"/>
        <v>0</v>
      </c>
      <c r="AJ41" s="161"/>
      <c r="AK41" s="448">
        <f t="shared" si="37"/>
        <v>0</v>
      </c>
      <c r="AL41" s="161"/>
      <c r="AM41" s="161"/>
      <c r="AN41" s="462">
        <f t="shared" si="12"/>
        <v>0</v>
      </c>
      <c r="AO41" s="352">
        <f t="shared" si="13"/>
        <v>0</v>
      </c>
      <c r="AP41" s="161">
        <f>+'L-lever'!AL41+Proj.4!AP41</f>
        <v>0</v>
      </c>
      <c r="AQ41" s="352">
        <f t="shared" si="38"/>
        <v>0</v>
      </c>
      <c r="AR41" s="427">
        <f t="shared" si="14"/>
        <v>0</v>
      </c>
      <c r="AS41" s="161"/>
      <c r="AT41" s="161">
        <f t="shared" si="39"/>
        <v>0</v>
      </c>
      <c r="AU41" s="161">
        <f t="shared" si="15"/>
        <v>0</v>
      </c>
      <c r="AV41" s="161"/>
      <c r="AW41" s="352">
        <f t="shared" si="40"/>
        <v>0</v>
      </c>
      <c r="AX41" s="462">
        <f t="shared" si="16"/>
        <v>0</v>
      </c>
      <c r="AY41" s="161"/>
      <c r="AZ41" s="352">
        <f t="shared" si="41"/>
        <v>0</v>
      </c>
      <c r="BA41" s="448">
        <f t="shared" si="17"/>
        <v>0</v>
      </c>
      <c r="BB41" s="161">
        <f>+'L-lever'!AX41+Proj.4!BB41</f>
        <v>0</v>
      </c>
      <c r="BC41" s="352">
        <f t="shared" si="42"/>
        <v>0</v>
      </c>
      <c r="BD41" s="444">
        <f t="shared" si="18"/>
        <v>0</v>
      </c>
      <c r="BE41" s="272">
        <f t="shared" si="19"/>
        <v>0</v>
      </c>
      <c r="BF41" s="364">
        <f t="shared" si="43"/>
        <v>0</v>
      </c>
      <c r="BG41" s="364">
        <f t="shared" si="20"/>
        <v>0</v>
      </c>
      <c r="BH41" s="371">
        <f t="shared" si="21"/>
        <v>0</v>
      </c>
      <c r="BI41" s="372">
        <f t="shared" si="44"/>
        <v>0</v>
      </c>
      <c r="BJ41" s="372">
        <f t="shared" si="22"/>
        <v>0</v>
      </c>
      <c r="BK41" s="381">
        <f t="shared" si="23"/>
        <v>0</v>
      </c>
      <c r="BL41" s="372">
        <f t="shared" si="24"/>
        <v>0</v>
      </c>
      <c r="BM41" s="372">
        <f t="shared" si="25"/>
        <v>0</v>
      </c>
      <c r="BN41" s="436"/>
    </row>
    <row r="42" spans="1:66" s="149" customFormat="1" ht="30" customHeight="1">
      <c r="A42" s="40">
        <f t="shared" si="26"/>
        <v>36</v>
      </c>
      <c r="B42" s="197">
        <v>51608</v>
      </c>
      <c r="C42" s="198" t="s">
        <v>31</v>
      </c>
      <c r="D42" s="151" t="s">
        <v>71</v>
      </c>
      <c r="E42" s="168">
        <f>+'L-lever'!E42+Proj.4!E42</f>
        <v>0</v>
      </c>
      <c r="F42" s="161"/>
      <c r="G42" s="448">
        <f t="shared" si="27"/>
        <v>0</v>
      </c>
      <c r="H42" s="161">
        <f>+'L-lever'!H42+Proj.4!H42</f>
        <v>0</v>
      </c>
      <c r="I42" s="161"/>
      <c r="J42" s="448">
        <f t="shared" si="28"/>
        <v>0</v>
      </c>
      <c r="K42" s="161">
        <f>+'L-lever'!K42+Proj.4!K42</f>
        <v>0</v>
      </c>
      <c r="L42" s="161"/>
      <c r="M42" s="444">
        <f t="shared" si="29"/>
        <v>0</v>
      </c>
      <c r="N42" s="404">
        <f t="shared" si="5"/>
        <v>0</v>
      </c>
      <c r="O42" s="161">
        <f t="shared" si="6"/>
        <v>0</v>
      </c>
      <c r="P42" s="403">
        <f t="shared" si="30"/>
        <v>0</v>
      </c>
      <c r="Q42" s="168">
        <f>+'L-lever'!Q42+Proj.4!Q42</f>
        <v>0</v>
      </c>
      <c r="R42" s="161"/>
      <c r="S42" s="448">
        <f t="shared" si="31"/>
        <v>0</v>
      </c>
      <c r="T42" s="161">
        <f>+'L-lever'!T42+Proj.4!T42</f>
        <v>0</v>
      </c>
      <c r="U42" s="161"/>
      <c r="V42" s="448">
        <f t="shared" si="32"/>
        <v>0</v>
      </c>
      <c r="W42" s="161">
        <f>+'L-lever'!W42+Proj.4!W42</f>
        <v>0</v>
      </c>
      <c r="X42" s="161"/>
      <c r="Y42" s="444">
        <f t="shared" si="33"/>
        <v>0</v>
      </c>
      <c r="Z42" s="168">
        <f t="shared" si="7"/>
        <v>0</v>
      </c>
      <c r="AA42" s="161">
        <f t="shared" si="8"/>
        <v>0</v>
      </c>
      <c r="AB42" s="403">
        <f t="shared" si="34"/>
        <v>0</v>
      </c>
      <c r="AC42" s="404">
        <f t="shared" si="9"/>
        <v>0</v>
      </c>
      <c r="AD42" s="161">
        <f t="shared" si="10"/>
        <v>0</v>
      </c>
      <c r="AE42" s="403">
        <f t="shared" si="35"/>
        <v>0</v>
      </c>
      <c r="AF42" s="168">
        <f>+'L-lever'!AF42+Proj.4!AF42</f>
        <v>0</v>
      </c>
      <c r="AG42" s="161"/>
      <c r="AH42" s="462">
        <f t="shared" si="36"/>
        <v>0</v>
      </c>
      <c r="AI42" s="457">
        <f t="shared" si="11"/>
        <v>0</v>
      </c>
      <c r="AJ42" s="161"/>
      <c r="AK42" s="448">
        <f t="shared" si="37"/>
        <v>0</v>
      </c>
      <c r="AL42" s="161"/>
      <c r="AM42" s="161"/>
      <c r="AN42" s="462">
        <f t="shared" si="12"/>
        <v>0</v>
      </c>
      <c r="AO42" s="352">
        <f t="shared" si="13"/>
        <v>0</v>
      </c>
      <c r="AP42" s="161">
        <f>+'L-lever'!AL42+Proj.4!AP42</f>
        <v>0</v>
      </c>
      <c r="AQ42" s="352">
        <f t="shared" si="38"/>
        <v>0</v>
      </c>
      <c r="AR42" s="427">
        <f t="shared" si="14"/>
        <v>0</v>
      </c>
      <c r="AS42" s="161"/>
      <c r="AT42" s="161">
        <f t="shared" si="39"/>
        <v>0</v>
      </c>
      <c r="AU42" s="161">
        <f t="shared" si="15"/>
        <v>0</v>
      </c>
      <c r="AV42" s="161"/>
      <c r="AW42" s="352">
        <f t="shared" si="40"/>
        <v>0</v>
      </c>
      <c r="AX42" s="462">
        <f t="shared" si="16"/>
        <v>0</v>
      </c>
      <c r="AY42" s="161"/>
      <c r="AZ42" s="352">
        <f t="shared" si="41"/>
        <v>0</v>
      </c>
      <c r="BA42" s="448">
        <f t="shared" si="17"/>
        <v>0</v>
      </c>
      <c r="BB42" s="161">
        <f>+'L-lever'!AX42+Proj.4!BB42</f>
        <v>0</v>
      </c>
      <c r="BC42" s="352">
        <f t="shared" si="42"/>
        <v>0</v>
      </c>
      <c r="BD42" s="444">
        <f t="shared" si="18"/>
        <v>0</v>
      </c>
      <c r="BE42" s="272">
        <f t="shared" si="19"/>
        <v>0</v>
      </c>
      <c r="BF42" s="364">
        <f t="shared" si="43"/>
        <v>0</v>
      </c>
      <c r="BG42" s="364">
        <f t="shared" si="20"/>
        <v>0</v>
      </c>
      <c r="BH42" s="371">
        <f t="shared" si="21"/>
        <v>0</v>
      </c>
      <c r="BI42" s="372">
        <f t="shared" si="44"/>
        <v>0</v>
      </c>
      <c r="BJ42" s="372">
        <f t="shared" si="22"/>
        <v>0</v>
      </c>
      <c r="BK42" s="381">
        <f t="shared" si="23"/>
        <v>0</v>
      </c>
      <c r="BL42" s="372">
        <f t="shared" si="24"/>
        <v>0</v>
      </c>
      <c r="BM42" s="372">
        <f t="shared" si="25"/>
        <v>0</v>
      </c>
      <c r="BN42" s="436"/>
    </row>
    <row r="43" spans="1:66" s="149" customFormat="1" ht="30" customHeight="1">
      <c r="A43" s="40">
        <f t="shared" si="26"/>
        <v>37</v>
      </c>
      <c r="B43" s="197">
        <v>51609</v>
      </c>
      <c r="C43" s="198" t="s">
        <v>32</v>
      </c>
      <c r="D43" s="151" t="s">
        <v>72</v>
      </c>
      <c r="E43" s="168">
        <f>+'L-lever'!E43+Proj.4!E43</f>
        <v>0</v>
      </c>
      <c r="F43" s="161"/>
      <c r="G43" s="448">
        <f t="shared" si="27"/>
        <v>0</v>
      </c>
      <c r="H43" s="161">
        <f>+'L-lever'!H43+Proj.4!H43</f>
        <v>0</v>
      </c>
      <c r="I43" s="161"/>
      <c r="J43" s="448">
        <f t="shared" si="28"/>
        <v>0</v>
      </c>
      <c r="K43" s="161">
        <f>+'L-lever'!K43+Proj.4!K43</f>
        <v>0</v>
      </c>
      <c r="L43" s="161"/>
      <c r="M43" s="444">
        <f t="shared" si="29"/>
        <v>0</v>
      </c>
      <c r="N43" s="404">
        <f t="shared" si="5"/>
        <v>0</v>
      </c>
      <c r="O43" s="161">
        <f t="shared" si="6"/>
        <v>0</v>
      </c>
      <c r="P43" s="403">
        <f t="shared" si="30"/>
        <v>0</v>
      </c>
      <c r="Q43" s="168">
        <f>+'L-lever'!Q43+Proj.4!Q43</f>
        <v>0</v>
      </c>
      <c r="R43" s="161"/>
      <c r="S43" s="448">
        <f t="shared" si="31"/>
        <v>0</v>
      </c>
      <c r="T43" s="161">
        <f>+'L-lever'!T43+Proj.4!T43</f>
        <v>0</v>
      </c>
      <c r="U43" s="161"/>
      <c r="V43" s="448">
        <f t="shared" si="32"/>
        <v>0</v>
      </c>
      <c r="W43" s="161">
        <f>+'L-lever'!W43+Proj.4!W43</f>
        <v>0</v>
      </c>
      <c r="X43" s="161"/>
      <c r="Y43" s="444">
        <f t="shared" si="33"/>
        <v>0</v>
      </c>
      <c r="Z43" s="168">
        <f t="shared" si="7"/>
        <v>0</v>
      </c>
      <c r="AA43" s="161">
        <f t="shared" si="8"/>
        <v>0</v>
      </c>
      <c r="AB43" s="403">
        <f t="shared" si="34"/>
        <v>0</v>
      </c>
      <c r="AC43" s="404">
        <f t="shared" si="9"/>
        <v>0</v>
      </c>
      <c r="AD43" s="161">
        <f t="shared" si="10"/>
        <v>0</v>
      </c>
      <c r="AE43" s="403">
        <f t="shared" si="35"/>
        <v>0</v>
      </c>
      <c r="AF43" s="168">
        <f>+'L-lever'!AF43+Proj.4!AF43</f>
        <v>0</v>
      </c>
      <c r="AG43" s="161"/>
      <c r="AH43" s="462">
        <f t="shared" si="36"/>
        <v>0</v>
      </c>
      <c r="AI43" s="457">
        <f t="shared" si="11"/>
        <v>0</v>
      </c>
      <c r="AJ43" s="161"/>
      <c r="AK43" s="448">
        <f t="shared" si="37"/>
        <v>0</v>
      </c>
      <c r="AL43" s="161"/>
      <c r="AM43" s="161"/>
      <c r="AN43" s="462">
        <f t="shared" si="12"/>
        <v>0</v>
      </c>
      <c r="AO43" s="352">
        <f t="shared" si="13"/>
        <v>0</v>
      </c>
      <c r="AP43" s="161">
        <f>+'L-lever'!AL43+Proj.4!AP43</f>
        <v>0</v>
      </c>
      <c r="AQ43" s="352">
        <f t="shared" si="38"/>
        <v>0</v>
      </c>
      <c r="AR43" s="427">
        <f t="shared" si="14"/>
        <v>0</v>
      </c>
      <c r="AS43" s="161"/>
      <c r="AT43" s="161">
        <f t="shared" si="39"/>
        <v>0</v>
      </c>
      <c r="AU43" s="161">
        <f t="shared" si="15"/>
        <v>0</v>
      </c>
      <c r="AV43" s="161"/>
      <c r="AW43" s="352">
        <f t="shared" si="40"/>
        <v>0</v>
      </c>
      <c r="AX43" s="462">
        <f t="shared" si="16"/>
        <v>0</v>
      </c>
      <c r="AY43" s="161"/>
      <c r="AZ43" s="352">
        <f t="shared" si="41"/>
        <v>0</v>
      </c>
      <c r="BA43" s="448">
        <f t="shared" si="17"/>
        <v>0</v>
      </c>
      <c r="BB43" s="161">
        <f>+'L-lever'!AX43+Proj.4!BB43</f>
        <v>0</v>
      </c>
      <c r="BC43" s="352">
        <f t="shared" si="42"/>
        <v>0</v>
      </c>
      <c r="BD43" s="444">
        <f t="shared" si="18"/>
        <v>0</v>
      </c>
      <c r="BE43" s="272">
        <f t="shared" si="19"/>
        <v>0</v>
      </c>
      <c r="BF43" s="364">
        <f t="shared" si="43"/>
        <v>0</v>
      </c>
      <c r="BG43" s="364">
        <f t="shared" si="20"/>
        <v>0</v>
      </c>
      <c r="BH43" s="371">
        <f t="shared" si="21"/>
        <v>0</v>
      </c>
      <c r="BI43" s="372">
        <f t="shared" si="44"/>
        <v>0</v>
      </c>
      <c r="BJ43" s="372">
        <f t="shared" si="22"/>
        <v>0</v>
      </c>
      <c r="BK43" s="381">
        <f t="shared" si="23"/>
        <v>0</v>
      </c>
      <c r="BL43" s="372">
        <f t="shared" si="24"/>
        <v>0</v>
      </c>
      <c r="BM43" s="372">
        <f t="shared" si="25"/>
        <v>0</v>
      </c>
      <c r="BN43" s="436"/>
    </row>
    <row r="44" spans="1:66" s="149" customFormat="1" ht="30" customHeight="1">
      <c r="A44" s="40">
        <f t="shared" si="26"/>
        <v>38</v>
      </c>
      <c r="B44" s="197">
        <v>51610</v>
      </c>
      <c r="C44" s="198" t="s">
        <v>33</v>
      </c>
      <c r="D44" s="151" t="s">
        <v>73</v>
      </c>
      <c r="E44" s="168">
        <f>+'L-lever'!E44+Proj.4!E44</f>
        <v>0</v>
      </c>
      <c r="F44" s="161"/>
      <c r="G44" s="448">
        <f t="shared" si="27"/>
        <v>0</v>
      </c>
      <c r="H44" s="161">
        <f>+'L-lever'!H44+Proj.4!H44</f>
        <v>0</v>
      </c>
      <c r="I44" s="161"/>
      <c r="J44" s="448">
        <f t="shared" si="28"/>
        <v>0</v>
      </c>
      <c r="K44" s="161">
        <f>+'L-lever'!K44+Proj.4!K44</f>
        <v>0</v>
      </c>
      <c r="L44" s="161"/>
      <c r="M44" s="444">
        <f t="shared" si="29"/>
        <v>0</v>
      </c>
      <c r="N44" s="404">
        <f t="shared" si="5"/>
        <v>0</v>
      </c>
      <c r="O44" s="161">
        <f t="shared" si="6"/>
        <v>0</v>
      </c>
      <c r="P44" s="403">
        <f t="shared" si="30"/>
        <v>0</v>
      </c>
      <c r="Q44" s="168">
        <f>+'L-lever'!Q44+Proj.4!Q44</f>
        <v>0</v>
      </c>
      <c r="R44" s="161"/>
      <c r="S44" s="448">
        <f t="shared" si="31"/>
        <v>0</v>
      </c>
      <c r="T44" s="161">
        <f>+'L-lever'!T44+Proj.4!T44</f>
        <v>0</v>
      </c>
      <c r="U44" s="161"/>
      <c r="V44" s="448">
        <f t="shared" si="32"/>
        <v>0</v>
      </c>
      <c r="W44" s="161">
        <f>+'L-lever'!W44+Proj.4!W44</f>
        <v>0</v>
      </c>
      <c r="X44" s="161"/>
      <c r="Y44" s="444">
        <f t="shared" si="33"/>
        <v>0</v>
      </c>
      <c r="Z44" s="168">
        <f t="shared" si="7"/>
        <v>0</v>
      </c>
      <c r="AA44" s="161">
        <f t="shared" si="8"/>
        <v>0</v>
      </c>
      <c r="AB44" s="403">
        <f t="shared" si="34"/>
        <v>0</v>
      </c>
      <c r="AC44" s="404">
        <f t="shared" si="9"/>
        <v>0</v>
      </c>
      <c r="AD44" s="161">
        <f t="shared" si="10"/>
        <v>0</v>
      </c>
      <c r="AE44" s="403">
        <f t="shared" si="35"/>
        <v>0</v>
      </c>
      <c r="AF44" s="168">
        <f>+'L-lever'!AF44+Proj.4!AF44</f>
        <v>0</v>
      </c>
      <c r="AG44" s="161"/>
      <c r="AH44" s="462">
        <f t="shared" si="36"/>
        <v>0</v>
      </c>
      <c r="AI44" s="457">
        <f t="shared" si="11"/>
        <v>0</v>
      </c>
      <c r="AJ44" s="161"/>
      <c r="AK44" s="448">
        <f t="shared" si="37"/>
        <v>0</v>
      </c>
      <c r="AL44" s="161"/>
      <c r="AM44" s="161"/>
      <c r="AN44" s="462">
        <f t="shared" si="12"/>
        <v>0</v>
      </c>
      <c r="AO44" s="352">
        <f t="shared" si="13"/>
        <v>0</v>
      </c>
      <c r="AP44" s="161">
        <f>+'L-lever'!AL44+Proj.4!AP44</f>
        <v>0</v>
      </c>
      <c r="AQ44" s="352">
        <f t="shared" si="38"/>
        <v>0</v>
      </c>
      <c r="AR44" s="427">
        <f t="shared" si="14"/>
        <v>0</v>
      </c>
      <c r="AS44" s="161"/>
      <c r="AT44" s="161">
        <f t="shared" si="39"/>
        <v>0</v>
      </c>
      <c r="AU44" s="161">
        <f t="shared" si="15"/>
        <v>0</v>
      </c>
      <c r="AV44" s="161"/>
      <c r="AW44" s="352">
        <f t="shared" si="40"/>
        <v>0</v>
      </c>
      <c r="AX44" s="462">
        <f t="shared" si="16"/>
        <v>0</v>
      </c>
      <c r="AY44" s="161"/>
      <c r="AZ44" s="352">
        <f t="shared" si="41"/>
        <v>0</v>
      </c>
      <c r="BA44" s="448">
        <f t="shared" si="17"/>
        <v>0</v>
      </c>
      <c r="BB44" s="161">
        <f>+'L-lever'!AX44+Proj.4!BB44</f>
        <v>0</v>
      </c>
      <c r="BC44" s="352">
        <f t="shared" si="42"/>
        <v>0</v>
      </c>
      <c r="BD44" s="444">
        <f t="shared" si="18"/>
        <v>0</v>
      </c>
      <c r="BE44" s="272">
        <f t="shared" si="19"/>
        <v>0</v>
      </c>
      <c r="BF44" s="364">
        <f t="shared" si="43"/>
        <v>0</v>
      </c>
      <c r="BG44" s="364">
        <f t="shared" si="20"/>
        <v>0</v>
      </c>
      <c r="BH44" s="371">
        <f t="shared" si="21"/>
        <v>0</v>
      </c>
      <c r="BI44" s="372">
        <f t="shared" si="44"/>
        <v>0</v>
      </c>
      <c r="BJ44" s="372">
        <f t="shared" si="22"/>
        <v>0</v>
      </c>
      <c r="BK44" s="381">
        <f t="shared" si="23"/>
        <v>0</v>
      </c>
      <c r="BL44" s="372">
        <f t="shared" si="24"/>
        <v>0</v>
      </c>
      <c r="BM44" s="372">
        <f t="shared" si="25"/>
        <v>0</v>
      </c>
      <c r="BN44" s="436"/>
    </row>
    <row r="45" spans="1:66" s="149" customFormat="1" ht="30" customHeight="1">
      <c r="A45" s="40">
        <f t="shared" si="26"/>
        <v>39</v>
      </c>
      <c r="B45" s="197">
        <v>51611</v>
      </c>
      <c r="C45" s="198" t="s">
        <v>34</v>
      </c>
      <c r="D45" s="151" t="s">
        <v>74</v>
      </c>
      <c r="E45" s="168">
        <f>+'L-lever'!E45+Proj.4!E45</f>
        <v>0</v>
      </c>
      <c r="F45" s="161"/>
      <c r="G45" s="448">
        <f t="shared" si="27"/>
        <v>0</v>
      </c>
      <c r="H45" s="161">
        <f>+'L-lever'!H45+Proj.4!H45</f>
        <v>0</v>
      </c>
      <c r="I45" s="161"/>
      <c r="J45" s="448">
        <f t="shared" si="28"/>
        <v>0</v>
      </c>
      <c r="K45" s="161">
        <f>+'L-lever'!K45+Proj.4!K45</f>
        <v>0</v>
      </c>
      <c r="L45" s="161"/>
      <c r="M45" s="444">
        <f t="shared" si="29"/>
        <v>0</v>
      </c>
      <c r="N45" s="404">
        <f t="shared" si="5"/>
        <v>0</v>
      </c>
      <c r="O45" s="161">
        <f t="shared" si="6"/>
        <v>0</v>
      </c>
      <c r="P45" s="403">
        <f t="shared" si="30"/>
        <v>0</v>
      </c>
      <c r="Q45" s="168">
        <f>+'L-lever'!Q45+Proj.4!Q45</f>
        <v>0</v>
      </c>
      <c r="R45" s="161"/>
      <c r="S45" s="448">
        <f t="shared" si="31"/>
        <v>0</v>
      </c>
      <c r="T45" s="161">
        <f>+'L-lever'!T45+Proj.4!T45</f>
        <v>0</v>
      </c>
      <c r="U45" s="161"/>
      <c r="V45" s="448">
        <f t="shared" si="32"/>
        <v>0</v>
      </c>
      <c r="W45" s="161">
        <f>+'L-lever'!W45+Proj.4!W45</f>
        <v>0</v>
      </c>
      <c r="X45" s="161"/>
      <c r="Y45" s="444">
        <f t="shared" si="33"/>
        <v>0</v>
      </c>
      <c r="Z45" s="168">
        <f t="shared" si="7"/>
        <v>0</v>
      </c>
      <c r="AA45" s="161">
        <f t="shared" si="8"/>
        <v>0</v>
      </c>
      <c r="AB45" s="403">
        <f t="shared" si="34"/>
        <v>0</v>
      </c>
      <c r="AC45" s="404">
        <f t="shared" si="9"/>
        <v>0</v>
      </c>
      <c r="AD45" s="161">
        <f t="shared" si="10"/>
        <v>0</v>
      </c>
      <c r="AE45" s="403">
        <f t="shared" si="35"/>
        <v>0</v>
      </c>
      <c r="AF45" s="168">
        <f>+'L-lever'!AF45+Proj.4!AF45</f>
        <v>0</v>
      </c>
      <c r="AG45" s="161"/>
      <c r="AH45" s="462">
        <f t="shared" si="36"/>
        <v>0</v>
      </c>
      <c r="AI45" s="457">
        <f t="shared" si="11"/>
        <v>0</v>
      </c>
      <c r="AJ45" s="161"/>
      <c r="AK45" s="448">
        <f t="shared" si="37"/>
        <v>0</v>
      </c>
      <c r="AL45" s="161"/>
      <c r="AM45" s="161"/>
      <c r="AN45" s="462">
        <f t="shared" si="12"/>
        <v>0</v>
      </c>
      <c r="AO45" s="352">
        <f t="shared" si="13"/>
        <v>0</v>
      </c>
      <c r="AP45" s="161">
        <f>+'L-lever'!AL45+Proj.4!AP45</f>
        <v>0</v>
      </c>
      <c r="AQ45" s="352">
        <f t="shared" si="38"/>
        <v>0</v>
      </c>
      <c r="AR45" s="427">
        <f t="shared" si="14"/>
        <v>0</v>
      </c>
      <c r="AS45" s="161"/>
      <c r="AT45" s="161">
        <f t="shared" si="39"/>
        <v>0</v>
      </c>
      <c r="AU45" s="161">
        <f t="shared" si="15"/>
        <v>0</v>
      </c>
      <c r="AV45" s="161"/>
      <c r="AW45" s="352">
        <f t="shared" si="40"/>
        <v>0</v>
      </c>
      <c r="AX45" s="462">
        <f t="shared" si="16"/>
        <v>0</v>
      </c>
      <c r="AY45" s="161"/>
      <c r="AZ45" s="352">
        <f t="shared" si="41"/>
        <v>0</v>
      </c>
      <c r="BA45" s="448">
        <f t="shared" si="17"/>
        <v>0</v>
      </c>
      <c r="BB45" s="161">
        <f>+'L-lever'!AX45+Proj.4!BB45</f>
        <v>0</v>
      </c>
      <c r="BC45" s="352">
        <f t="shared" si="42"/>
        <v>0</v>
      </c>
      <c r="BD45" s="444">
        <f t="shared" si="18"/>
        <v>0</v>
      </c>
      <c r="BE45" s="272">
        <f t="shared" si="19"/>
        <v>0</v>
      </c>
      <c r="BF45" s="364">
        <f t="shared" si="43"/>
        <v>0</v>
      </c>
      <c r="BG45" s="364">
        <f t="shared" si="20"/>
        <v>0</v>
      </c>
      <c r="BH45" s="371">
        <f t="shared" si="21"/>
        <v>0</v>
      </c>
      <c r="BI45" s="372">
        <f t="shared" si="44"/>
        <v>0</v>
      </c>
      <c r="BJ45" s="372">
        <f t="shared" si="22"/>
        <v>0</v>
      </c>
      <c r="BK45" s="381">
        <f t="shared" si="23"/>
        <v>0</v>
      </c>
      <c r="BL45" s="372">
        <f t="shared" si="24"/>
        <v>0</v>
      </c>
      <c r="BM45" s="372">
        <f t="shared" si="25"/>
        <v>0</v>
      </c>
      <c r="BN45" s="436"/>
    </row>
    <row r="46" spans="1:66" s="149" customFormat="1" ht="30" customHeight="1">
      <c r="A46" s="40">
        <f t="shared" si="26"/>
        <v>40</v>
      </c>
      <c r="B46" s="197">
        <v>51612</v>
      </c>
      <c r="C46" s="198" t="s">
        <v>35</v>
      </c>
      <c r="D46" s="151" t="s">
        <v>86</v>
      </c>
      <c r="E46" s="168">
        <f>+'L-lever'!E46+Proj.4!E46</f>
        <v>0</v>
      </c>
      <c r="F46" s="161"/>
      <c r="G46" s="448">
        <f t="shared" si="27"/>
        <v>0</v>
      </c>
      <c r="H46" s="161">
        <f>+'L-lever'!H46+Proj.4!H46</f>
        <v>0</v>
      </c>
      <c r="I46" s="161"/>
      <c r="J46" s="448">
        <f t="shared" si="28"/>
        <v>0</v>
      </c>
      <c r="K46" s="161">
        <f>+'L-lever'!K46+Proj.4!K46</f>
        <v>0</v>
      </c>
      <c r="L46" s="161"/>
      <c r="M46" s="444">
        <f t="shared" si="29"/>
        <v>0</v>
      </c>
      <c r="N46" s="404">
        <f t="shared" si="5"/>
        <v>0</v>
      </c>
      <c r="O46" s="161">
        <f t="shared" si="6"/>
        <v>0</v>
      </c>
      <c r="P46" s="403">
        <f t="shared" si="30"/>
        <v>0</v>
      </c>
      <c r="Q46" s="168">
        <f>+'L-lever'!Q46+Proj.4!Q46</f>
        <v>0</v>
      </c>
      <c r="R46" s="161"/>
      <c r="S46" s="448">
        <f t="shared" si="31"/>
        <v>0</v>
      </c>
      <c r="T46" s="161">
        <f>+'L-lever'!T46+Proj.4!T46</f>
        <v>0</v>
      </c>
      <c r="U46" s="161"/>
      <c r="V46" s="448">
        <f t="shared" si="32"/>
        <v>0</v>
      </c>
      <c r="W46" s="161">
        <f>+'L-lever'!W46+Proj.4!W46</f>
        <v>0</v>
      </c>
      <c r="X46" s="161"/>
      <c r="Y46" s="444">
        <f t="shared" si="33"/>
        <v>0</v>
      </c>
      <c r="Z46" s="168">
        <f t="shared" si="7"/>
        <v>0</v>
      </c>
      <c r="AA46" s="161">
        <f t="shared" si="8"/>
        <v>0</v>
      </c>
      <c r="AB46" s="403">
        <f t="shared" si="34"/>
        <v>0</v>
      </c>
      <c r="AC46" s="404">
        <f t="shared" si="9"/>
        <v>0</v>
      </c>
      <c r="AD46" s="161">
        <f t="shared" si="10"/>
        <v>0</v>
      </c>
      <c r="AE46" s="403">
        <f t="shared" si="35"/>
        <v>0</v>
      </c>
      <c r="AF46" s="168">
        <f>+'L-lever'!AF46+Proj.4!AF46</f>
        <v>0</v>
      </c>
      <c r="AG46" s="161"/>
      <c r="AH46" s="462">
        <f t="shared" si="36"/>
        <v>0</v>
      </c>
      <c r="AI46" s="457">
        <f t="shared" si="11"/>
        <v>0</v>
      </c>
      <c r="AJ46" s="161"/>
      <c r="AK46" s="448">
        <f t="shared" si="37"/>
        <v>0</v>
      </c>
      <c r="AL46" s="161"/>
      <c r="AM46" s="161"/>
      <c r="AN46" s="462">
        <f t="shared" si="12"/>
        <v>0</v>
      </c>
      <c r="AO46" s="352">
        <f t="shared" si="13"/>
        <v>0</v>
      </c>
      <c r="AP46" s="161">
        <f>+'L-lever'!AL46+Proj.4!AP46</f>
        <v>0</v>
      </c>
      <c r="AQ46" s="352">
        <f t="shared" si="38"/>
        <v>0</v>
      </c>
      <c r="AR46" s="427">
        <f t="shared" si="14"/>
        <v>0</v>
      </c>
      <c r="AS46" s="161"/>
      <c r="AT46" s="161">
        <f t="shared" si="39"/>
        <v>0</v>
      </c>
      <c r="AU46" s="161">
        <f t="shared" si="15"/>
        <v>0</v>
      </c>
      <c r="AV46" s="161"/>
      <c r="AW46" s="352">
        <f t="shared" si="40"/>
        <v>0</v>
      </c>
      <c r="AX46" s="462">
        <f t="shared" si="16"/>
        <v>0</v>
      </c>
      <c r="AY46" s="161"/>
      <c r="AZ46" s="352">
        <f t="shared" si="41"/>
        <v>0</v>
      </c>
      <c r="BA46" s="448">
        <f t="shared" si="17"/>
        <v>0</v>
      </c>
      <c r="BB46" s="161">
        <f>+'L-lever'!AX46+Proj.4!BB46</f>
        <v>0</v>
      </c>
      <c r="BC46" s="352">
        <f t="shared" si="42"/>
        <v>0</v>
      </c>
      <c r="BD46" s="444">
        <f t="shared" si="18"/>
        <v>0</v>
      </c>
      <c r="BE46" s="272">
        <f t="shared" si="19"/>
        <v>0</v>
      </c>
      <c r="BF46" s="364">
        <f t="shared" si="43"/>
        <v>0</v>
      </c>
      <c r="BG46" s="364">
        <f t="shared" si="20"/>
        <v>0</v>
      </c>
      <c r="BH46" s="371">
        <f t="shared" si="21"/>
        <v>0</v>
      </c>
      <c r="BI46" s="372">
        <f t="shared" si="44"/>
        <v>0</v>
      </c>
      <c r="BJ46" s="372">
        <f t="shared" si="22"/>
        <v>0</v>
      </c>
      <c r="BK46" s="381">
        <f t="shared" si="23"/>
        <v>0</v>
      </c>
      <c r="BL46" s="372">
        <f t="shared" si="24"/>
        <v>0</v>
      </c>
      <c r="BM46" s="372">
        <f t="shared" si="25"/>
        <v>0</v>
      </c>
      <c r="BN46" s="436"/>
    </row>
    <row r="47" spans="1:66" s="149" customFormat="1" ht="30" customHeight="1">
      <c r="A47" s="40">
        <f t="shared" si="26"/>
        <v>41</v>
      </c>
      <c r="B47" s="197">
        <v>51613</v>
      </c>
      <c r="C47" s="198" t="s">
        <v>36</v>
      </c>
      <c r="D47" s="151" t="s">
        <v>75</v>
      </c>
      <c r="E47" s="168">
        <f>+'L-lever'!E47+Proj.4!E47</f>
        <v>0</v>
      </c>
      <c r="F47" s="161"/>
      <c r="G47" s="448">
        <f t="shared" si="27"/>
        <v>0</v>
      </c>
      <c r="H47" s="161">
        <f>+'L-lever'!H47+Proj.4!H47</f>
        <v>0</v>
      </c>
      <c r="I47" s="161"/>
      <c r="J47" s="448">
        <f t="shared" si="28"/>
        <v>0</v>
      </c>
      <c r="K47" s="161">
        <f>+'L-lever'!K47+Proj.4!K47</f>
        <v>0</v>
      </c>
      <c r="L47" s="161"/>
      <c r="M47" s="444">
        <f t="shared" si="29"/>
        <v>0</v>
      </c>
      <c r="N47" s="404">
        <f t="shared" si="5"/>
        <v>0</v>
      </c>
      <c r="O47" s="161">
        <f t="shared" si="6"/>
        <v>0</v>
      </c>
      <c r="P47" s="403">
        <f t="shared" si="30"/>
        <v>0</v>
      </c>
      <c r="Q47" s="168">
        <f>+'L-lever'!Q47+Proj.4!Q47</f>
        <v>0</v>
      </c>
      <c r="R47" s="161"/>
      <c r="S47" s="448">
        <f t="shared" si="31"/>
        <v>0</v>
      </c>
      <c r="T47" s="161">
        <f>+'L-lever'!T47+Proj.4!T47</f>
        <v>0</v>
      </c>
      <c r="U47" s="161"/>
      <c r="V47" s="448">
        <f t="shared" si="32"/>
        <v>0</v>
      </c>
      <c r="W47" s="161">
        <f>+'L-lever'!W47+Proj.4!W47</f>
        <v>0</v>
      </c>
      <c r="X47" s="161"/>
      <c r="Y47" s="444">
        <f t="shared" si="33"/>
        <v>0</v>
      </c>
      <c r="Z47" s="168">
        <f t="shared" si="7"/>
        <v>0</v>
      </c>
      <c r="AA47" s="161">
        <f t="shared" si="8"/>
        <v>0</v>
      </c>
      <c r="AB47" s="403">
        <f t="shared" si="34"/>
        <v>0</v>
      </c>
      <c r="AC47" s="404">
        <f t="shared" si="9"/>
        <v>0</v>
      </c>
      <c r="AD47" s="161">
        <f t="shared" si="10"/>
        <v>0</v>
      </c>
      <c r="AE47" s="403">
        <f t="shared" si="35"/>
        <v>0</v>
      </c>
      <c r="AF47" s="168">
        <f>+'L-lever'!AF47+Proj.4!AF47</f>
        <v>0</v>
      </c>
      <c r="AG47" s="161"/>
      <c r="AH47" s="462">
        <f t="shared" si="36"/>
        <v>0</v>
      </c>
      <c r="AI47" s="457">
        <f t="shared" si="11"/>
        <v>0</v>
      </c>
      <c r="AJ47" s="161"/>
      <c r="AK47" s="448">
        <f t="shared" si="37"/>
        <v>0</v>
      </c>
      <c r="AL47" s="161"/>
      <c r="AM47" s="161"/>
      <c r="AN47" s="462">
        <f t="shared" si="12"/>
        <v>0</v>
      </c>
      <c r="AO47" s="352">
        <f t="shared" si="13"/>
        <v>0</v>
      </c>
      <c r="AP47" s="161">
        <f>+'L-lever'!AL47+Proj.4!AP47</f>
        <v>0</v>
      </c>
      <c r="AQ47" s="352">
        <f t="shared" si="38"/>
        <v>0</v>
      </c>
      <c r="AR47" s="427">
        <f t="shared" si="14"/>
        <v>0</v>
      </c>
      <c r="AS47" s="161"/>
      <c r="AT47" s="161">
        <f t="shared" si="39"/>
        <v>0</v>
      </c>
      <c r="AU47" s="161">
        <f t="shared" si="15"/>
        <v>0</v>
      </c>
      <c r="AV47" s="161"/>
      <c r="AW47" s="352">
        <f t="shared" si="40"/>
        <v>0</v>
      </c>
      <c r="AX47" s="462">
        <f t="shared" si="16"/>
        <v>0</v>
      </c>
      <c r="AY47" s="161"/>
      <c r="AZ47" s="352">
        <f t="shared" si="41"/>
        <v>0</v>
      </c>
      <c r="BA47" s="448">
        <f t="shared" si="17"/>
        <v>0</v>
      </c>
      <c r="BB47" s="161">
        <f>+'L-lever'!AX47+Proj.4!BB47</f>
        <v>0</v>
      </c>
      <c r="BC47" s="352">
        <f t="shared" si="42"/>
        <v>0</v>
      </c>
      <c r="BD47" s="444">
        <f t="shared" si="18"/>
        <v>0</v>
      </c>
      <c r="BE47" s="272">
        <f t="shared" si="19"/>
        <v>0</v>
      </c>
      <c r="BF47" s="364">
        <f t="shared" si="43"/>
        <v>0</v>
      </c>
      <c r="BG47" s="364">
        <f t="shared" si="20"/>
        <v>0</v>
      </c>
      <c r="BH47" s="371">
        <f t="shared" si="21"/>
        <v>0</v>
      </c>
      <c r="BI47" s="372">
        <f t="shared" si="44"/>
        <v>0</v>
      </c>
      <c r="BJ47" s="372">
        <f t="shared" si="22"/>
        <v>0</v>
      </c>
      <c r="BK47" s="381">
        <f t="shared" si="23"/>
        <v>0</v>
      </c>
      <c r="BL47" s="372">
        <f t="shared" si="24"/>
        <v>0</v>
      </c>
      <c r="BM47" s="372">
        <f t="shared" si="25"/>
        <v>0</v>
      </c>
      <c r="BN47" s="436"/>
    </row>
    <row r="48" spans="1:66" s="149" customFormat="1" ht="30" customHeight="1">
      <c r="A48" s="40">
        <f t="shared" si="26"/>
        <v>42</v>
      </c>
      <c r="B48" s="197">
        <v>51614</v>
      </c>
      <c r="C48" s="198" t="s">
        <v>81</v>
      </c>
      <c r="D48" s="151" t="s">
        <v>76</v>
      </c>
      <c r="E48" s="168">
        <f>+'L-lever'!E48+Proj.4!E48</f>
        <v>0</v>
      </c>
      <c r="F48" s="161"/>
      <c r="G48" s="448">
        <f t="shared" si="27"/>
        <v>0</v>
      </c>
      <c r="H48" s="161">
        <f>+'L-lever'!H48+Proj.4!H48</f>
        <v>0</v>
      </c>
      <c r="I48" s="161"/>
      <c r="J48" s="448">
        <f t="shared" si="28"/>
        <v>0</v>
      </c>
      <c r="K48" s="161">
        <f>+'L-lever'!K48+Proj.4!K48</f>
        <v>0</v>
      </c>
      <c r="L48" s="161"/>
      <c r="M48" s="444">
        <f t="shared" si="29"/>
        <v>0</v>
      </c>
      <c r="N48" s="404">
        <f t="shared" si="5"/>
        <v>0</v>
      </c>
      <c r="O48" s="161">
        <f t="shared" si="6"/>
        <v>0</v>
      </c>
      <c r="P48" s="403">
        <f t="shared" si="30"/>
        <v>0</v>
      </c>
      <c r="Q48" s="168">
        <f>+'L-lever'!Q48+Proj.4!Q48</f>
        <v>0</v>
      </c>
      <c r="R48" s="161"/>
      <c r="S48" s="448">
        <f t="shared" si="31"/>
        <v>0</v>
      </c>
      <c r="T48" s="161">
        <f>+'L-lever'!T48+Proj.4!T48</f>
        <v>0</v>
      </c>
      <c r="U48" s="161"/>
      <c r="V48" s="448">
        <f t="shared" si="32"/>
        <v>0</v>
      </c>
      <c r="W48" s="161">
        <f>+'L-lever'!W48+Proj.4!W48</f>
        <v>0</v>
      </c>
      <c r="X48" s="161"/>
      <c r="Y48" s="444">
        <f t="shared" si="33"/>
        <v>0</v>
      </c>
      <c r="Z48" s="168">
        <f t="shared" si="7"/>
        <v>0</v>
      </c>
      <c r="AA48" s="161">
        <f t="shared" si="8"/>
        <v>0</v>
      </c>
      <c r="AB48" s="403">
        <f t="shared" si="34"/>
        <v>0</v>
      </c>
      <c r="AC48" s="404">
        <f t="shared" si="9"/>
        <v>0</v>
      </c>
      <c r="AD48" s="161">
        <f t="shared" si="10"/>
        <v>0</v>
      </c>
      <c r="AE48" s="403">
        <f t="shared" si="35"/>
        <v>0</v>
      </c>
      <c r="AF48" s="168">
        <f>+'L-lever'!AF48+Proj.4!AF48</f>
        <v>0</v>
      </c>
      <c r="AG48" s="161"/>
      <c r="AH48" s="462">
        <f t="shared" si="36"/>
        <v>0</v>
      </c>
      <c r="AI48" s="457">
        <f t="shared" si="11"/>
        <v>0</v>
      </c>
      <c r="AJ48" s="161"/>
      <c r="AK48" s="448">
        <f t="shared" si="37"/>
        <v>0</v>
      </c>
      <c r="AL48" s="161"/>
      <c r="AM48" s="161"/>
      <c r="AN48" s="462">
        <f t="shared" si="12"/>
        <v>0</v>
      </c>
      <c r="AO48" s="352">
        <f t="shared" si="13"/>
        <v>0</v>
      </c>
      <c r="AP48" s="161">
        <f>+'L-lever'!AL48+Proj.4!AP48</f>
        <v>0</v>
      </c>
      <c r="AQ48" s="352">
        <f t="shared" si="38"/>
        <v>0</v>
      </c>
      <c r="AR48" s="427">
        <f t="shared" si="14"/>
        <v>0</v>
      </c>
      <c r="AS48" s="161"/>
      <c r="AT48" s="161">
        <f t="shared" si="39"/>
        <v>0</v>
      </c>
      <c r="AU48" s="161">
        <f t="shared" si="15"/>
        <v>0</v>
      </c>
      <c r="AV48" s="161"/>
      <c r="AW48" s="352">
        <f t="shared" si="40"/>
        <v>0</v>
      </c>
      <c r="AX48" s="462">
        <f t="shared" si="16"/>
        <v>0</v>
      </c>
      <c r="AY48" s="161"/>
      <c r="AZ48" s="352">
        <f t="shared" si="41"/>
        <v>0</v>
      </c>
      <c r="BA48" s="448">
        <f t="shared" si="17"/>
        <v>0</v>
      </c>
      <c r="BB48" s="161">
        <f>+'L-lever'!AX48+Proj.4!BB48</f>
        <v>0</v>
      </c>
      <c r="BC48" s="352">
        <f t="shared" si="42"/>
        <v>0</v>
      </c>
      <c r="BD48" s="444">
        <f t="shared" si="18"/>
        <v>0</v>
      </c>
      <c r="BE48" s="272">
        <f t="shared" si="19"/>
        <v>0</v>
      </c>
      <c r="BF48" s="364">
        <f t="shared" si="43"/>
        <v>0</v>
      </c>
      <c r="BG48" s="364">
        <f t="shared" si="20"/>
        <v>0</v>
      </c>
      <c r="BH48" s="371">
        <f t="shared" si="21"/>
        <v>0</v>
      </c>
      <c r="BI48" s="372">
        <f t="shared" si="44"/>
        <v>0</v>
      </c>
      <c r="BJ48" s="372">
        <f t="shared" si="22"/>
        <v>0</v>
      </c>
      <c r="BK48" s="381">
        <f t="shared" si="23"/>
        <v>0</v>
      </c>
      <c r="BL48" s="372">
        <f t="shared" si="24"/>
        <v>0</v>
      </c>
      <c r="BM48" s="372">
        <f t="shared" si="25"/>
        <v>0</v>
      </c>
      <c r="BN48" s="436"/>
    </row>
    <row r="49" spans="1:66" s="149" customFormat="1" ht="30" customHeight="1">
      <c r="A49" s="40">
        <f t="shared" si="26"/>
        <v>43</v>
      </c>
      <c r="B49" s="197">
        <v>51615</v>
      </c>
      <c r="C49" s="198" t="s">
        <v>82</v>
      </c>
      <c r="D49" s="151" t="s">
        <v>87</v>
      </c>
      <c r="E49" s="168">
        <f>+'L-lever'!E49+Proj.4!E49</f>
        <v>0</v>
      </c>
      <c r="F49" s="161"/>
      <c r="G49" s="448">
        <f t="shared" si="27"/>
        <v>0</v>
      </c>
      <c r="H49" s="161">
        <f>+'L-lever'!H49+Proj.4!H49</f>
        <v>0</v>
      </c>
      <c r="I49" s="161"/>
      <c r="J49" s="448">
        <f t="shared" si="28"/>
        <v>0</v>
      </c>
      <c r="K49" s="161">
        <f>+'L-lever'!K49+Proj.4!K49</f>
        <v>0</v>
      </c>
      <c r="L49" s="161"/>
      <c r="M49" s="444">
        <f t="shared" si="29"/>
        <v>0</v>
      </c>
      <c r="N49" s="404">
        <f t="shared" si="5"/>
        <v>0</v>
      </c>
      <c r="O49" s="161">
        <f t="shared" si="6"/>
        <v>0</v>
      </c>
      <c r="P49" s="403">
        <f t="shared" si="30"/>
        <v>0</v>
      </c>
      <c r="Q49" s="168">
        <f>+'L-lever'!Q49+Proj.4!Q49</f>
        <v>0</v>
      </c>
      <c r="R49" s="161"/>
      <c r="S49" s="448">
        <f t="shared" si="31"/>
        <v>0</v>
      </c>
      <c r="T49" s="161">
        <f>+'L-lever'!T49+Proj.4!T49</f>
        <v>0</v>
      </c>
      <c r="U49" s="161"/>
      <c r="V49" s="448">
        <f t="shared" si="32"/>
        <v>0</v>
      </c>
      <c r="W49" s="161">
        <f>+'L-lever'!W49+Proj.4!W49</f>
        <v>0</v>
      </c>
      <c r="X49" s="161"/>
      <c r="Y49" s="444">
        <f t="shared" si="33"/>
        <v>0</v>
      </c>
      <c r="Z49" s="168">
        <f t="shared" si="7"/>
        <v>0</v>
      </c>
      <c r="AA49" s="161">
        <f t="shared" si="8"/>
        <v>0</v>
      </c>
      <c r="AB49" s="403">
        <f t="shared" si="34"/>
        <v>0</v>
      </c>
      <c r="AC49" s="404">
        <f t="shared" si="9"/>
        <v>0</v>
      </c>
      <c r="AD49" s="161">
        <f t="shared" si="10"/>
        <v>0</v>
      </c>
      <c r="AE49" s="403">
        <f t="shared" si="35"/>
        <v>0</v>
      </c>
      <c r="AF49" s="168">
        <f>+'L-lever'!AF49+Proj.4!AF49</f>
        <v>0</v>
      </c>
      <c r="AG49" s="161"/>
      <c r="AH49" s="462">
        <f t="shared" si="36"/>
        <v>0</v>
      </c>
      <c r="AI49" s="457">
        <f t="shared" si="11"/>
        <v>0</v>
      </c>
      <c r="AJ49" s="161"/>
      <c r="AK49" s="448">
        <f t="shared" si="37"/>
        <v>0</v>
      </c>
      <c r="AL49" s="161"/>
      <c r="AM49" s="161"/>
      <c r="AN49" s="462">
        <f t="shared" si="12"/>
        <v>0</v>
      </c>
      <c r="AO49" s="352">
        <f t="shared" si="13"/>
        <v>0</v>
      </c>
      <c r="AP49" s="161">
        <f>+'L-lever'!AL49+Proj.4!AP49</f>
        <v>0</v>
      </c>
      <c r="AQ49" s="352">
        <f t="shared" si="38"/>
        <v>0</v>
      </c>
      <c r="AR49" s="427">
        <f t="shared" si="14"/>
        <v>0</v>
      </c>
      <c r="AS49" s="161"/>
      <c r="AT49" s="161">
        <f t="shared" si="39"/>
        <v>0</v>
      </c>
      <c r="AU49" s="161">
        <f t="shared" si="15"/>
        <v>0</v>
      </c>
      <c r="AV49" s="161"/>
      <c r="AW49" s="352">
        <f t="shared" si="40"/>
        <v>0</v>
      </c>
      <c r="AX49" s="462">
        <f t="shared" si="16"/>
        <v>0</v>
      </c>
      <c r="AY49" s="161"/>
      <c r="AZ49" s="352">
        <f t="shared" si="41"/>
        <v>0</v>
      </c>
      <c r="BA49" s="448">
        <f t="shared" si="17"/>
        <v>0</v>
      </c>
      <c r="BB49" s="161">
        <f>+'L-lever'!AX49+Proj.4!BB49</f>
        <v>0</v>
      </c>
      <c r="BC49" s="352">
        <f t="shared" si="42"/>
        <v>0</v>
      </c>
      <c r="BD49" s="444">
        <f t="shared" si="18"/>
        <v>0</v>
      </c>
      <c r="BE49" s="272">
        <f t="shared" si="19"/>
        <v>0</v>
      </c>
      <c r="BF49" s="364">
        <f t="shared" si="43"/>
        <v>0</v>
      </c>
      <c r="BG49" s="364">
        <f t="shared" si="20"/>
        <v>0</v>
      </c>
      <c r="BH49" s="371">
        <f t="shared" si="21"/>
        <v>0</v>
      </c>
      <c r="BI49" s="372">
        <f t="shared" si="44"/>
        <v>0</v>
      </c>
      <c r="BJ49" s="372">
        <f t="shared" si="22"/>
        <v>0</v>
      </c>
      <c r="BK49" s="381">
        <f t="shared" si="23"/>
        <v>0</v>
      </c>
      <c r="BL49" s="372">
        <f t="shared" si="24"/>
        <v>0</v>
      </c>
      <c r="BM49" s="372">
        <f t="shared" si="25"/>
        <v>0</v>
      </c>
      <c r="BN49" s="436"/>
    </row>
    <row r="50" spans="1:66" s="149" customFormat="1" ht="30" customHeight="1">
      <c r="A50" s="40">
        <f t="shared" si="26"/>
        <v>44</v>
      </c>
      <c r="B50" s="197">
        <v>51616</v>
      </c>
      <c r="C50" s="198" t="s">
        <v>37</v>
      </c>
      <c r="D50" s="151" t="s">
        <v>77</v>
      </c>
      <c r="E50" s="168">
        <f>+'L-lever'!E50+Proj.4!E50</f>
        <v>0</v>
      </c>
      <c r="F50" s="161"/>
      <c r="G50" s="448">
        <f t="shared" si="27"/>
        <v>0</v>
      </c>
      <c r="H50" s="161">
        <f>+'L-lever'!H50+Proj.4!H50</f>
        <v>0</v>
      </c>
      <c r="I50" s="161"/>
      <c r="J50" s="448">
        <f t="shared" si="28"/>
        <v>0</v>
      </c>
      <c r="K50" s="161">
        <f>+'L-lever'!K50+Proj.4!K50</f>
        <v>0</v>
      </c>
      <c r="L50" s="161"/>
      <c r="M50" s="444">
        <f t="shared" si="29"/>
        <v>0</v>
      </c>
      <c r="N50" s="404">
        <f t="shared" si="5"/>
        <v>0</v>
      </c>
      <c r="O50" s="161">
        <f t="shared" si="6"/>
        <v>0</v>
      </c>
      <c r="P50" s="403">
        <f t="shared" si="30"/>
        <v>0</v>
      </c>
      <c r="Q50" s="168">
        <f>+'L-lever'!Q50+Proj.4!Q50</f>
        <v>0</v>
      </c>
      <c r="R50" s="161"/>
      <c r="S50" s="448">
        <f t="shared" si="31"/>
        <v>0</v>
      </c>
      <c r="T50" s="161">
        <f>+'L-lever'!T50+Proj.4!T50</f>
        <v>0</v>
      </c>
      <c r="U50" s="161"/>
      <c r="V50" s="448">
        <f t="shared" si="32"/>
        <v>0</v>
      </c>
      <c r="W50" s="161">
        <f>+'L-lever'!W50+Proj.4!W50</f>
        <v>0</v>
      </c>
      <c r="X50" s="161"/>
      <c r="Y50" s="444">
        <f t="shared" si="33"/>
        <v>0</v>
      </c>
      <c r="Z50" s="168">
        <f t="shared" si="7"/>
        <v>0</v>
      </c>
      <c r="AA50" s="161">
        <f t="shared" si="8"/>
        <v>0</v>
      </c>
      <c r="AB50" s="403">
        <f t="shared" si="34"/>
        <v>0</v>
      </c>
      <c r="AC50" s="404">
        <f t="shared" si="9"/>
        <v>0</v>
      </c>
      <c r="AD50" s="161">
        <f t="shared" si="10"/>
        <v>0</v>
      </c>
      <c r="AE50" s="403">
        <f t="shared" si="35"/>
        <v>0</v>
      </c>
      <c r="AF50" s="168">
        <f>+'L-lever'!AF50+Proj.4!AF50</f>
        <v>0</v>
      </c>
      <c r="AG50" s="161"/>
      <c r="AH50" s="462">
        <f t="shared" si="36"/>
        <v>0</v>
      </c>
      <c r="AI50" s="457">
        <f t="shared" si="11"/>
        <v>0</v>
      </c>
      <c r="AJ50" s="161"/>
      <c r="AK50" s="448">
        <f t="shared" si="37"/>
        <v>0</v>
      </c>
      <c r="AL50" s="161"/>
      <c r="AM50" s="161"/>
      <c r="AN50" s="462">
        <f t="shared" si="12"/>
        <v>0</v>
      </c>
      <c r="AO50" s="352">
        <f t="shared" si="13"/>
        <v>0</v>
      </c>
      <c r="AP50" s="161">
        <f>+'L-lever'!AL50+Proj.4!AP50</f>
        <v>0</v>
      </c>
      <c r="AQ50" s="352">
        <f t="shared" si="38"/>
        <v>0</v>
      </c>
      <c r="AR50" s="427">
        <f t="shared" si="14"/>
        <v>0</v>
      </c>
      <c r="AS50" s="161"/>
      <c r="AT50" s="161">
        <f t="shared" si="39"/>
        <v>0</v>
      </c>
      <c r="AU50" s="161">
        <f t="shared" si="15"/>
        <v>0</v>
      </c>
      <c r="AV50" s="161"/>
      <c r="AW50" s="352">
        <f t="shared" si="40"/>
        <v>0</v>
      </c>
      <c r="AX50" s="462">
        <f t="shared" si="16"/>
        <v>0</v>
      </c>
      <c r="AY50" s="161"/>
      <c r="AZ50" s="352">
        <f t="shared" si="41"/>
        <v>0</v>
      </c>
      <c r="BA50" s="448">
        <f t="shared" si="17"/>
        <v>0</v>
      </c>
      <c r="BB50" s="161">
        <f>+'L-lever'!AX50+Proj.4!BB50</f>
        <v>0</v>
      </c>
      <c r="BC50" s="352">
        <f t="shared" si="42"/>
        <v>0</v>
      </c>
      <c r="BD50" s="444">
        <f t="shared" si="18"/>
        <v>0</v>
      </c>
      <c r="BE50" s="272">
        <f t="shared" si="19"/>
        <v>0</v>
      </c>
      <c r="BF50" s="364">
        <f t="shared" si="43"/>
        <v>0</v>
      </c>
      <c r="BG50" s="364">
        <f t="shared" si="20"/>
        <v>0</v>
      </c>
      <c r="BH50" s="371">
        <f t="shared" si="21"/>
        <v>0</v>
      </c>
      <c r="BI50" s="372">
        <f t="shared" si="44"/>
        <v>0</v>
      </c>
      <c r="BJ50" s="372">
        <f t="shared" si="22"/>
        <v>0</v>
      </c>
      <c r="BK50" s="381">
        <f t="shared" si="23"/>
        <v>0</v>
      </c>
      <c r="BL50" s="372">
        <f t="shared" si="24"/>
        <v>0</v>
      </c>
      <c r="BM50" s="372">
        <f t="shared" si="25"/>
        <v>0</v>
      </c>
      <c r="BN50" s="436"/>
    </row>
    <row r="51" spans="1:66" s="149" customFormat="1" ht="30" customHeight="1">
      <c r="A51" s="40">
        <f t="shared" si="26"/>
        <v>45</v>
      </c>
      <c r="B51" s="197">
        <v>51617</v>
      </c>
      <c r="C51" s="198" t="s">
        <v>38</v>
      </c>
      <c r="D51" s="151" t="s">
        <v>77</v>
      </c>
      <c r="E51" s="168">
        <f>+'L-lever'!E51+Proj.4!E51</f>
        <v>0</v>
      </c>
      <c r="F51" s="161"/>
      <c r="G51" s="448">
        <f t="shared" si="27"/>
        <v>0</v>
      </c>
      <c r="H51" s="161">
        <f>+'L-lever'!H51+Proj.4!H51</f>
        <v>0</v>
      </c>
      <c r="I51" s="161"/>
      <c r="J51" s="448">
        <f t="shared" si="28"/>
        <v>0</v>
      </c>
      <c r="K51" s="161">
        <f>+'L-lever'!K51+Proj.4!K51</f>
        <v>0</v>
      </c>
      <c r="L51" s="161"/>
      <c r="M51" s="444">
        <f t="shared" si="29"/>
        <v>0</v>
      </c>
      <c r="N51" s="404">
        <f t="shared" ref="N51:N52" si="45">+E51+H51+K51</f>
        <v>0</v>
      </c>
      <c r="O51" s="161">
        <f t="shared" ref="O51:O52" si="46">+F51+I51+L51</f>
        <v>0</v>
      </c>
      <c r="P51" s="403">
        <f t="shared" si="30"/>
        <v>0</v>
      </c>
      <c r="Q51" s="168">
        <f>+'L-lever'!Q51+Proj.4!Q51</f>
        <v>0</v>
      </c>
      <c r="R51" s="161"/>
      <c r="S51" s="448">
        <f t="shared" si="31"/>
        <v>0</v>
      </c>
      <c r="T51" s="161">
        <f>+'L-lever'!T51+Proj.4!T51</f>
        <v>0</v>
      </c>
      <c r="U51" s="161"/>
      <c r="V51" s="448">
        <f t="shared" si="32"/>
        <v>0</v>
      </c>
      <c r="W51" s="161">
        <f>+'L-lever'!W51+Proj.4!W51</f>
        <v>0</v>
      </c>
      <c r="X51" s="161"/>
      <c r="Y51" s="444">
        <f t="shared" si="33"/>
        <v>0</v>
      </c>
      <c r="Z51" s="168">
        <f t="shared" ref="Z51:Z52" si="47">+Q51+T51+W51</f>
        <v>0</v>
      </c>
      <c r="AA51" s="161">
        <f t="shared" ref="AA51:AA52" si="48">+R51+U51+X51</f>
        <v>0</v>
      </c>
      <c r="AB51" s="403">
        <f t="shared" si="34"/>
        <v>0</v>
      </c>
      <c r="AC51" s="404">
        <f t="shared" ref="AC51:AC52" si="49">+E51+H51+K51+Q51+T51+W51</f>
        <v>0</v>
      </c>
      <c r="AD51" s="161">
        <f t="shared" ref="AD51:AD52" si="50">+F51+I51+L51+R51+U51+X51</f>
        <v>0</v>
      </c>
      <c r="AE51" s="403">
        <f t="shared" si="35"/>
        <v>0</v>
      </c>
      <c r="AF51" s="168">
        <f>+'L-lever'!AF51+Proj.4!AF51</f>
        <v>0</v>
      </c>
      <c r="AG51" s="161"/>
      <c r="AH51" s="462">
        <f t="shared" si="36"/>
        <v>0</v>
      </c>
      <c r="AI51" s="457">
        <f t="shared" ref="AI51:AI52" si="51">+AF51-AH51</f>
        <v>0</v>
      </c>
      <c r="AJ51" s="161"/>
      <c r="AK51" s="448">
        <f t="shared" si="37"/>
        <v>0</v>
      </c>
      <c r="AL51" s="161"/>
      <c r="AM51" s="161"/>
      <c r="AN51" s="462">
        <f t="shared" si="12"/>
        <v>0</v>
      </c>
      <c r="AO51" s="352">
        <f t="shared" si="13"/>
        <v>0</v>
      </c>
      <c r="AP51" s="161">
        <f>+'L-lever'!AL51+Proj.4!AP51</f>
        <v>0</v>
      </c>
      <c r="AQ51" s="352">
        <f t="shared" si="38"/>
        <v>0</v>
      </c>
      <c r="AR51" s="427">
        <f t="shared" ref="AR51:AR52" si="52">+AP51-AQ51</f>
        <v>0</v>
      </c>
      <c r="AS51" s="161"/>
      <c r="AT51" s="161">
        <f t="shared" si="39"/>
        <v>0</v>
      </c>
      <c r="AU51" s="161">
        <f t="shared" ref="AU51:AU52" si="53">+AS51-AT51</f>
        <v>0</v>
      </c>
      <c r="AV51" s="161"/>
      <c r="AW51" s="352">
        <f t="shared" si="40"/>
        <v>0</v>
      </c>
      <c r="AX51" s="462">
        <f t="shared" ref="AX51:AX52" si="54">+AV51-AW51</f>
        <v>0</v>
      </c>
      <c r="AY51" s="161"/>
      <c r="AZ51" s="352">
        <f t="shared" si="41"/>
        <v>0</v>
      </c>
      <c r="BA51" s="448">
        <f t="shared" ref="BA51:BA52" si="55">+AY51-AZ51</f>
        <v>0</v>
      </c>
      <c r="BB51" s="161">
        <f>+'L-lever'!AX51+Proj.4!BB51</f>
        <v>0</v>
      </c>
      <c r="BC51" s="352">
        <f t="shared" si="42"/>
        <v>0</v>
      </c>
      <c r="BD51" s="444">
        <f t="shared" ref="BD51:BD52" si="56">+BB51-BC51</f>
        <v>0</v>
      </c>
      <c r="BE51" s="272">
        <f t="shared" ref="BE51:BE52" si="57">+AV51+AY51+BB51</f>
        <v>0</v>
      </c>
      <c r="BF51" s="364">
        <f t="shared" si="43"/>
        <v>0</v>
      </c>
      <c r="BG51" s="364">
        <f t="shared" ref="BG51:BG52" si="58">+BE51-BF51</f>
        <v>0</v>
      </c>
      <c r="BH51" s="371">
        <f t="shared" si="21"/>
        <v>0</v>
      </c>
      <c r="BI51" s="372">
        <f t="shared" si="44"/>
        <v>0</v>
      </c>
      <c r="BJ51" s="374">
        <f t="shared" ref="BJ51:BJ52" si="59">+BH51-BI51</f>
        <v>0</v>
      </c>
      <c r="BK51" s="382">
        <f t="shared" si="23"/>
        <v>0</v>
      </c>
      <c r="BL51" s="374">
        <f t="shared" si="24"/>
        <v>0</v>
      </c>
      <c r="BM51" s="374">
        <f t="shared" ref="BM51" si="60">+BK51-BL51</f>
        <v>0</v>
      </c>
      <c r="BN51" s="436"/>
    </row>
    <row r="52" spans="1:66" s="149" customFormat="1" ht="30" customHeight="1">
      <c r="A52" s="40">
        <f t="shared" si="26"/>
        <v>46</v>
      </c>
      <c r="B52" s="488">
        <v>51708</v>
      </c>
      <c r="C52" s="489" t="s">
        <v>306</v>
      </c>
      <c r="D52" s="152"/>
      <c r="E52" s="168">
        <f>+'L-lever'!E52+Proj.4!E52</f>
        <v>0</v>
      </c>
      <c r="F52" s="161"/>
      <c r="G52" s="448">
        <f t="shared" si="27"/>
        <v>0</v>
      </c>
      <c r="H52" s="161">
        <f>+'L-lever'!H52+Proj.4!H52</f>
        <v>0</v>
      </c>
      <c r="I52" s="161"/>
      <c r="J52" s="448">
        <f t="shared" si="28"/>
        <v>0</v>
      </c>
      <c r="K52" s="161">
        <f>+'L-lever'!K52+Proj.4!K52</f>
        <v>0</v>
      </c>
      <c r="L52" s="161"/>
      <c r="M52" s="444">
        <f t="shared" si="29"/>
        <v>0</v>
      </c>
      <c r="N52" s="404">
        <f t="shared" si="45"/>
        <v>0</v>
      </c>
      <c r="O52" s="161">
        <f t="shared" si="46"/>
        <v>0</v>
      </c>
      <c r="P52" s="403">
        <f t="shared" si="30"/>
        <v>0</v>
      </c>
      <c r="Q52" s="168">
        <f>+'L-lever'!Q52+Proj.4!Q52</f>
        <v>0</v>
      </c>
      <c r="R52" s="161"/>
      <c r="S52" s="448">
        <f t="shared" si="31"/>
        <v>0</v>
      </c>
      <c r="T52" s="161">
        <f>+'L-lever'!T52+Proj.4!T52</f>
        <v>0</v>
      </c>
      <c r="U52" s="161"/>
      <c r="V52" s="448">
        <f t="shared" si="32"/>
        <v>0</v>
      </c>
      <c r="W52" s="161">
        <f>+'L-lever'!W52+Proj.4!W52</f>
        <v>0</v>
      </c>
      <c r="X52" s="161"/>
      <c r="Y52" s="444">
        <f t="shared" si="33"/>
        <v>0</v>
      </c>
      <c r="Z52" s="168">
        <f t="shared" si="47"/>
        <v>0</v>
      </c>
      <c r="AA52" s="161">
        <f t="shared" si="48"/>
        <v>0</v>
      </c>
      <c r="AB52" s="403">
        <f t="shared" si="34"/>
        <v>0</v>
      </c>
      <c r="AC52" s="404">
        <f t="shared" si="49"/>
        <v>0</v>
      </c>
      <c r="AD52" s="161">
        <f t="shared" si="50"/>
        <v>0</v>
      </c>
      <c r="AE52" s="403">
        <f t="shared" si="35"/>
        <v>0</v>
      </c>
      <c r="AF52" s="168">
        <f>+'L-lever'!AF52+Proj.4!AF52</f>
        <v>0</v>
      </c>
      <c r="AG52" s="161"/>
      <c r="AH52" s="462">
        <f t="shared" si="36"/>
        <v>0</v>
      </c>
      <c r="AI52" s="457">
        <f t="shared" si="51"/>
        <v>0</v>
      </c>
      <c r="AJ52" s="161"/>
      <c r="AK52" s="448">
        <f t="shared" si="37"/>
        <v>0</v>
      </c>
      <c r="AL52" s="161"/>
      <c r="AM52" s="161"/>
      <c r="AN52" s="462">
        <f t="shared" si="12"/>
        <v>0</v>
      </c>
      <c r="AO52" s="352">
        <f t="shared" si="13"/>
        <v>0</v>
      </c>
      <c r="AP52" s="161">
        <f>+'L-lever'!AL52+Proj.4!AP52</f>
        <v>0</v>
      </c>
      <c r="AQ52" s="352">
        <f t="shared" si="38"/>
        <v>0</v>
      </c>
      <c r="AR52" s="427">
        <f t="shared" si="52"/>
        <v>0</v>
      </c>
      <c r="AS52" s="161"/>
      <c r="AT52" s="161">
        <f t="shared" si="39"/>
        <v>0</v>
      </c>
      <c r="AU52" s="161">
        <f t="shared" si="53"/>
        <v>0</v>
      </c>
      <c r="AV52" s="161"/>
      <c r="AW52" s="352">
        <f t="shared" si="40"/>
        <v>0</v>
      </c>
      <c r="AX52" s="462">
        <f t="shared" si="54"/>
        <v>0</v>
      </c>
      <c r="AY52" s="161"/>
      <c r="AZ52" s="352">
        <f t="shared" si="41"/>
        <v>0</v>
      </c>
      <c r="BA52" s="448">
        <f t="shared" si="55"/>
        <v>0</v>
      </c>
      <c r="BB52" s="161">
        <f>+'L-lever'!AX52+Proj.4!BB52</f>
        <v>0</v>
      </c>
      <c r="BC52" s="352">
        <f t="shared" si="42"/>
        <v>0</v>
      </c>
      <c r="BD52" s="444">
        <f t="shared" si="56"/>
        <v>0</v>
      </c>
      <c r="BE52" s="272">
        <f t="shared" si="57"/>
        <v>0</v>
      </c>
      <c r="BF52" s="364">
        <f t="shared" si="43"/>
        <v>0</v>
      </c>
      <c r="BG52" s="364">
        <f t="shared" si="58"/>
        <v>0</v>
      </c>
      <c r="BH52" s="371">
        <f t="shared" si="21"/>
        <v>0</v>
      </c>
      <c r="BI52" s="372">
        <f t="shared" si="44"/>
        <v>0</v>
      </c>
      <c r="BJ52" s="374">
        <f t="shared" si="59"/>
        <v>0</v>
      </c>
      <c r="BK52" s="382">
        <f t="shared" si="23"/>
        <v>0</v>
      </c>
      <c r="BL52" s="374">
        <f t="shared" si="24"/>
        <v>0</v>
      </c>
      <c r="BM52" s="374">
        <f t="shared" ref="BM52:BM53" si="61">+BK52-BL52</f>
        <v>0</v>
      </c>
      <c r="BN52" s="436"/>
    </row>
    <row r="53" spans="1:66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f>+'L-lever'!E53+Proj.4!E53</f>
        <v>0</v>
      </c>
      <c r="F53" s="162"/>
      <c r="G53" s="449">
        <f t="shared" si="27"/>
        <v>0</v>
      </c>
      <c r="H53" s="162">
        <f>+'L-lever'!H53+Proj.4!H53</f>
        <v>0</v>
      </c>
      <c r="I53" s="388"/>
      <c r="J53" s="449">
        <f t="shared" si="28"/>
        <v>0</v>
      </c>
      <c r="K53" s="162">
        <f>+'L-lever'!K53+Proj.4!K53</f>
        <v>0</v>
      </c>
      <c r="L53" s="388"/>
      <c r="M53" s="445">
        <f t="shared" si="29"/>
        <v>0</v>
      </c>
      <c r="N53" s="406">
        <f t="shared" si="5"/>
        <v>0</v>
      </c>
      <c r="O53" s="162">
        <f t="shared" si="6"/>
        <v>0</v>
      </c>
      <c r="P53" s="405">
        <f t="shared" si="30"/>
        <v>0</v>
      </c>
      <c r="Q53" s="169">
        <f>+'L-lever'!Q53+Proj.4!Q53</f>
        <v>0</v>
      </c>
      <c r="R53" s="388"/>
      <c r="S53" s="449">
        <f t="shared" si="31"/>
        <v>0</v>
      </c>
      <c r="T53" s="162">
        <f>+'L-lever'!T53+Proj.4!T53</f>
        <v>0</v>
      </c>
      <c r="U53" s="388"/>
      <c r="V53" s="449">
        <f t="shared" si="32"/>
        <v>0</v>
      </c>
      <c r="W53" s="162">
        <f>+'L-lever'!W53+Proj.4!W53</f>
        <v>0</v>
      </c>
      <c r="X53" s="388"/>
      <c r="Y53" s="444">
        <f t="shared" si="33"/>
        <v>0</v>
      </c>
      <c r="Z53" s="169">
        <f t="shared" si="7"/>
        <v>0</v>
      </c>
      <c r="AA53" s="162">
        <f t="shared" si="8"/>
        <v>0</v>
      </c>
      <c r="AB53" s="405">
        <f t="shared" si="34"/>
        <v>0</v>
      </c>
      <c r="AC53" s="407">
        <f t="shared" si="9"/>
        <v>0</v>
      </c>
      <c r="AD53" s="163">
        <f t="shared" si="10"/>
        <v>0</v>
      </c>
      <c r="AE53" s="408">
        <f t="shared" si="35"/>
        <v>0</v>
      </c>
      <c r="AF53" s="169">
        <f>+'L-lever'!AF53+Proj.4!AF53</f>
        <v>0</v>
      </c>
      <c r="AG53" s="388"/>
      <c r="AH53" s="465">
        <f t="shared" si="36"/>
        <v>0</v>
      </c>
      <c r="AI53" s="459">
        <f t="shared" si="11"/>
        <v>0</v>
      </c>
      <c r="AJ53" s="388"/>
      <c r="AK53" s="449">
        <f t="shared" si="37"/>
        <v>0</v>
      </c>
      <c r="AL53" s="162"/>
      <c r="AM53" s="388"/>
      <c r="AN53" s="465">
        <f t="shared" si="12"/>
        <v>0</v>
      </c>
      <c r="AO53" s="387">
        <f t="shared" si="13"/>
        <v>0</v>
      </c>
      <c r="AP53" s="162">
        <f>+'L-lever'!AL53+Proj.4!AP53</f>
        <v>0</v>
      </c>
      <c r="AQ53" s="387">
        <f t="shared" si="38"/>
        <v>0</v>
      </c>
      <c r="AR53" s="430">
        <f t="shared" si="14"/>
        <v>0</v>
      </c>
      <c r="AS53" s="388"/>
      <c r="AT53" s="162">
        <f t="shared" si="39"/>
        <v>0</v>
      </c>
      <c r="AU53" s="162">
        <f t="shared" si="15"/>
        <v>0</v>
      </c>
      <c r="AV53" s="388"/>
      <c r="AW53" s="387">
        <f t="shared" si="40"/>
        <v>0</v>
      </c>
      <c r="AX53" s="465">
        <f t="shared" si="16"/>
        <v>0</v>
      </c>
      <c r="AY53" s="388"/>
      <c r="AZ53" s="387">
        <f t="shared" si="41"/>
        <v>0</v>
      </c>
      <c r="BA53" s="468">
        <f t="shared" si="17"/>
        <v>0</v>
      </c>
      <c r="BB53" s="162">
        <f>+'L-lever'!AX53+Proj.4!BB53</f>
        <v>0</v>
      </c>
      <c r="BC53" s="387">
        <f t="shared" si="42"/>
        <v>0</v>
      </c>
      <c r="BD53" s="469">
        <f t="shared" si="18"/>
        <v>0</v>
      </c>
      <c r="BE53" s="273">
        <f t="shared" si="19"/>
        <v>0</v>
      </c>
      <c r="BF53" s="365">
        <f t="shared" si="43"/>
        <v>0</v>
      </c>
      <c r="BG53" s="365">
        <f t="shared" si="20"/>
        <v>0</v>
      </c>
      <c r="BH53" s="373">
        <f t="shared" si="21"/>
        <v>0</v>
      </c>
      <c r="BI53" s="374">
        <f t="shared" si="44"/>
        <v>0</v>
      </c>
      <c r="BJ53" s="374">
        <f t="shared" si="22"/>
        <v>0</v>
      </c>
      <c r="BK53" s="474">
        <f t="shared" si="23"/>
        <v>0</v>
      </c>
      <c r="BL53" s="374">
        <f t="shared" si="24"/>
        <v>0</v>
      </c>
      <c r="BM53" s="374">
        <f t="shared" si="61"/>
        <v>0</v>
      </c>
      <c r="BN53" s="436"/>
    </row>
    <row r="54" spans="1:66" s="158" customFormat="1" ht="35.1" customHeight="1" thickBot="1">
      <c r="A54" s="571" t="s">
        <v>98</v>
      </c>
      <c r="B54" s="572"/>
      <c r="C54" s="573"/>
      <c r="D54" s="155"/>
      <c r="E54" s="157">
        <f t="shared" ref="E54:AJ54" si="62">SUM(E7:E53)</f>
        <v>0</v>
      </c>
      <c r="F54" s="156">
        <f t="shared" si="62"/>
        <v>0</v>
      </c>
      <c r="G54" s="451">
        <f t="shared" si="62"/>
        <v>0</v>
      </c>
      <c r="H54" s="156">
        <f t="shared" si="62"/>
        <v>0</v>
      </c>
      <c r="I54" s="156">
        <f t="shared" si="62"/>
        <v>0</v>
      </c>
      <c r="J54" s="450">
        <f t="shared" si="62"/>
        <v>0</v>
      </c>
      <c r="K54" s="156">
        <f t="shared" si="62"/>
        <v>0</v>
      </c>
      <c r="L54" s="156">
        <f t="shared" si="62"/>
        <v>0</v>
      </c>
      <c r="M54" s="446">
        <f t="shared" si="62"/>
        <v>0</v>
      </c>
      <c r="N54" s="410">
        <f t="shared" si="62"/>
        <v>0</v>
      </c>
      <c r="O54" s="411">
        <f t="shared" si="62"/>
        <v>0</v>
      </c>
      <c r="P54" s="412">
        <f t="shared" si="62"/>
        <v>0</v>
      </c>
      <c r="Q54" s="157">
        <f t="shared" si="62"/>
        <v>0</v>
      </c>
      <c r="R54" s="156">
        <f t="shared" si="62"/>
        <v>0</v>
      </c>
      <c r="S54" s="451">
        <f t="shared" si="62"/>
        <v>0</v>
      </c>
      <c r="T54" s="156">
        <f t="shared" si="62"/>
        <v>0</v>
      </c>
      <c r="U54" s="156">
        <f t="shared" si="62"/>
        <v>0</v>
      </c>
      <c r="V54" s="450">
        <f t="shared" si="62"/>
        <v>0</v>
      </c>
      <c r="W54" s="156">
        <f t="shared" si="62"/>
        <v>0</v>
      </c>
      <c r="X54" s="156">
        <f t="shared" si="62"/>
        <v>0</v>
      </c>
      <c r="Y54" s="446">
        <f t="shared" si="62"/>
        <v>0</v>
      </c>
      <c r="Z54" s="413">
        <f t="shared" si="62"/>
        <v>0</v>
      </c>
      <c r="AA54" s="411">
        <f t="shared" si="62"/>
        <v>0</v>
      </c>
      <c r="AB54" s="412">
        <f t="shared" si="62"/>
        <v>0</v>
      </c>
      <c r="AC54" s="414">
        <f t="shared" si="62"/>
        <v>0</v>
      </c>
      <c r="AD54" s="156">
        <f t="shared" si="62"/>
        <v>0</v>
      </c>
      <c r="AE54" s="409">
        <f t="shared" si="62"/>
        <v>0</v>
      </c>
      <c r="AF54" s="157">
        <f t="shared" si="62"/>
        <v>0</v>
      </c>
      <c r="AG54" s="156">
        <f t="shared" si="62"/>
        <v>0</v>
      </c>
      <c r="AH54" s="451">
        <f t="shared" si="62"/>
        <v>0</v>
      </c>
      <c r="AI54" s="426">
        <f t="shared" si="62"/>
        <v>0</v>
      </c>
      <c r="AJ54" s="354">
        <f t="shared" si="62"/>
        <v>0</v>
      </c>
      <c r="AK54" s="450">
        <f t="shared" ref="AK54:BM54" si="63">SUM(AK7:AK53)</f>
        <v>0</v>
      </c>
      <c r="AL54" s="156">
        <f t="shared" si="63"/>
        <v>0</v>
      </c>
      <c r="AM54" s="354">
        <f t="shared" si="63"/>
        <v>0</v>
      </c>
      <c r="AN54" s="451">
        <f t="shared" si="63"/>
        <v>0</v>
      </c>
      <c r="AO54" s="354">
        <f t="shared" si="63"/>
        <v>0</v>
      </c>
      <c r="AP54" s="156">
        <f t="shared" si="63"/>
        <v>0</v>
      </c>
      <c r="AQ54" s="354">
        <f t="shared" si="63"/>
        <v>0</v>
      </c>
      <c r="AR54" s="428">
        <f t="shared" si="63"/>
        <v>0</v>
      </c>
      <c r="AS54" s="410">
        <f t="shared" si="63"/>
        <v>0</v>
      </c>
      <c r="AT54" s="411">
        <f t="shared" si="63"/>
        <v>0</v>
      </c>
      <c r="AU54" s="411">
        <f t="shared" si="63"/>
        <v>0</v>
      </c>
      <c r="AV54" s="157">
        <f t="shared" si="63"/>
        <v>0</v>
      </c>
      <c r="AW54" s="354">
        <f t="shared" si="63"/>
        <v>0</v>
      </c>
      <c r="AX54" s="451">
        <f t="shared" si="63"/>
        <v>0</v>
      </c>
      <c r="AY54" s="156">
        <f t="shared" si="63"/>
        <v>0</v>
      </c>
      <c r="AZ54" s="354">
        <f t="shared" si="63"/>
        <v>0</v>
      </c>
      <c r="BA54" s="450">
        <f t="shared" si="63"/>
        <v>0</v>
      </c>
      <c r="BB54" s="156">
        <f t="shared" si="63"/>
        <v>0</v>
      </c>
      <c r="BC54" s="354">
        <f t="shared" si="63"/>
        <v>0</v>
      </c>
      <c r="BD54" s="446">
        <f t="shared" si="63"/>
        <v>0</v>
      </c>
      <c r="BE54" s="274">
        <f t="shared" si="63"/>
        <v>0</v>
      </c>
      <c r="BF54" s="366">
        <f t="shared" si="63"/>
        <v>0</v>
      </c>
      <c r="BG54" s="366">
        <f t="shared" si="63"/>
        <v>0</v>
      </c>
      <c r="BH54" s="375">
        <f t="shared" si="63"/>
        <v>0</v>
      </c>
      <c r="BI54" s="376">
        <f t="shared" si="63"/>
        <v>0</v>
      </c>
      <c r="BJ54" s="376">
        <f t="shared" si="63"/>
        <v>0</v>
      </c>
      <c r="BK54" s="383">
        <f t="shared" si="63"/>
        <v>0</v>
      </c>
      <c r="BL54" s="376">
        <f t="shared" si="63"/>
        <v>0</v>
      </c>
      <c r="BM54" s="376">
        <f t="shared" si="63"/>
        <v>0</v>
      </c>
      <c r="BN54" s="439"/>
    </row>
    <row r="55" spans="1:66" ht="29.25" customHeight="1">
      <c r="E55" s="175"/>
      <c r="F55" s="175"/>
      <c r="G55" s="175"/>
      <c r="H55" s="175"/>
      <c r="I55" s="175"/>
      <c r="J55" s="175"/>
      <c r="K55" s="175"/>
      <c r="L55" s="175"/>
      <c r="M55" s="175"/>
    </row>
    <row r="56" spans="1:66" ht="29.25" customHeight="1"/>
    <row r="57" spans="1:66" ht="29.25" customHeight="1"/>
    <row r="58" spans="1:66" ht="29.25" customHeight="1"/>
    <row r="59" spans="1:66" ht="29.25" customHeight="1"/>
    <row r="64" spans="1:66" ht="16.5" customHeight="1"/>
  </sheetData>
  <protectedRanges>
    <protectedRange sqref="BN4:BU4" name="ช่วง1"/>
  </protectedRanges>
  <mergeCells count="5">
    <mergeCell ref="A54:C54"/>
    <mergeCell ref="E4:M4"/>
    <mergeCell ref="Q4:Y4"/>
    <mergeCell ref="AP5:AR5"/>
    <mergeCell ref="AV4:BD4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zoomScaleNormal="75" workbookViewId="0">
      <pane xSplit="4" ySplit="6" topLeftCell="AY49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7109375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114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8">+AF7+AI7+AL7</f>
        <v>0</v>
      </c>
      <c r="AP7" s="161">
        <f t="shared" ref="AP7:AP53" si="9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0">+AR7+AU7+AX7</f>
        <v>0</v>
      </c>
      <c r="BB7" s="364">
        <f t="shared" ref="BB7:BB53" si="11">+AS7+AV7+AY7</f>
        <v>0</v>
      </c>
      <c r="BC7" s="364">
        <f>BA7-BB7</f>
        <v>0</v>
      </c>
      <c r="BD7" s="371">
        <f t="shared" ref="BD7:BD53" si="12">AF7+AI7+AL7+AR7+AU7+AX7</f>
        <v>0</v>
      </c>
      <c r="BE7" s="372">
        <f t="shared" ref="BE7:BE53" si="13">+AG7+AJ7+AM7+AS7+AV7+AY7</f>
        <v>0</v>
      </c>
      <c r="BF7" s="372">
        <f>BD7-BE7</f>
        <v>0</v>
      </c>
      <c r="BG7" s="371">
        <f t="shared" ref="BG7:BG53" si="14">+AC7+BD7</f>
        <v>0</v>
      </c>
      <c r="BH7" s="372">
        <f t="shared" ref="BH7:BH53" si="15">+AD7+BE7</f>
        <v>0</v>
      </c>
      <c r="BI7" s="372">
        <f>BG7-BH7</f>
        <v>0</v>
      </c>
      <c r="BJ7" s="436"/>
      <c r="BK7" s="160">
        <f>VLOOKUP($B7,Test!$A$69:$J$122,3,0)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6">E8-F8</f>
        <v>0</v>
      </c>
      <c r="H8" s="161"/>
      <c r="I8" s="161"/>
      <c r="J8" s="448">
        <f t="shared" ref="J8:J53" si="17">H8-I8</f>
        <v>0</v>
      </c>
      <c r="K8" s="161"/>
      <c r="L8" s="161"/>
      <c r="M8" s="444">
        <f t="shared" ref="M8:M53" si="18">K8-L8</f>
        <v>0</v>
      </c>
      <c r="N8" s="404">
        <f t="shared" si="7"/>
        <v>0</v>
      </c>
      <c r="O8" s="161">
        <f t="shared" si="7"/>
        <v>0</v>
      </c>
      <c r="P8" s="403">
        <f t="shared" ref="P8:P53" si="19">N8-O8</f>
        <v>0</v>
      </c>
      <c r="Q8" s="161"/>
      <c r="R8" s="161"/>
      <c r="S8" s="448">
        <f t="shared" ref="S8:S53" si="20">Q8-R8</f>
        <v>0</v>
      </c>
      <c r="T8" s="161"/>
      <c r="U8" s="161"/>
      <c r="V8" s="448">
        <f t="shared" ref="V8:V53" si="21">T8-U8</f>
        <v>0</v>
      </c>
      <c r="W8" s="161"/>
      <c r="X8" s="161"/>
      <c r="Y8" s="444">
        <f t="shared" ref="Y8:Y53" si="22">W8-X8</f>
        <v>0</v>
      </c>
      <c r="Z8" s="168">
        <f t="shared" ref="Z8:Z53" si="23">+Q8+T8+W8</f>
        <v>0</v>
      </c>
      <c r="AA8" s="161">
        <f t="shared" ref="AA8:AA53" si="24">+R8+U8+X8</f>
        <v>0</v>
      </c>
      <c r="AB8" s="403">
        <f t="shared" ref="AB8:AB53" si="25">Z8-AA8</f>
        <v>0</v>
      </c>
      <c r="AC8" s="404">
        <f t="shared" ref="AC8:AC53" si="26">+E8+H8+K8+Q8+T8+W8</f>
        <v>0</v>
      </c>
      <c r="AD8" s="161">
        <f t="shared" ref="AD8:AD53" si="27">+F8+I8+L8+R8+U8+X8</f>
        <v>0</v>
      </c>
      <c r="AE8" s="403">
        <f t="shared" ref="AE8:AE53" si="28">AC8-AD8</f>
        <v>0</v>
      </c>
      <c r="AF8" s="161"/>
      <c r="AG8" s="161"/>
      <c r="AH8" s="462">
        <f t="shared" ref="AH8:AH53" si="29">AF8-AG8</f>
        <v>0</v>
      </c>
      <c r="AI8" s="161"/>
      <c r="AJ8" s="161"/>
      <c r="AK8" s="462">
        <f t="shared" ref="AK8:AK53" si="30">AI8-AJ8</f>
        <v>0</v>
      </c>
      <c r="AL8" s="161"/>
      <c r="AM8" s="161"/>
      <c r="AN8" s="444">
        <f t="shared" ref="AN8:AN53" si="31">AL8-AM8</f>
        <v>0</v>
      </c>
      <c r="AO8" s="404">
        <f t="shared" si="8"/>
        <v>0</v>
      </c>
      <c r="AP8" s="161">
        <f t="shared" si="9"/>
        <v>0</v>
      </c>
      <c r="AQ8" s="161">
        <f t="shared" ref="AQ8:AQ53" si="32">AO8-AP8</f>
        <v>0</v>
      </c>
      <c r="AR8" s="161"/>
      <c r="AS8" s="161"/>
      <c r="AT8" s="462">
        <f t="shared" ref="AT8:AT53" si="33">AR8-AS8</f>
        <v>0</v>
      </c>
      <c r="AU8" s="161"/>
      <c r="AV8" s="161"/>
      <c r="AW8" s="448">
        <f t="shared" ref="AW8:AW53" si="34">AU8-AV8</f>
        <v>0</v>
      </c>
      <c r="AX8" s="161"/>
      <c r="AY8" s="161"/>
      <c r="AZ8" s="444">
        <f t="shared" ref="AZ8:AZ53" si="35">AX8-AY8</f>
        <v>0</v>
      </c>
      <c r="BA8" s="272">
        <f t="shared" si="10"/>
        <v>0</v>
      </c>
      <c r="BB8" s="364">
        <f t="shared" si="11"/>
        <v>0</v>
      </c>
      <c r="BC8" s="364">
        <f t="shared" ref="BC8:BC53" si="36">BA8-BB8</f>
        <v>0</v>
      </c>
      <c r="BD8" s="371">
        <f t="shared" si="12"/>
        <v>0</v>
      </c>
      <c r="BE8" s="372">
        <f t="shared" si="13"/>
        <v>0</v>
      </c>
      <c r="BF8" s="372">
        <f t="shared" ref="BF8:BF53" si="37">BD8-BE8</f>
        <v>0</v>
      </c>
      <c r="BG8" s="371">
        <f t="shared" si="14"/>
        <v>0</v>
      </c>
      <c r="BH8" s="372">
        <f t="shared" si="15"/>
        <v>0</v>
      </c>
      <c r="BI8" s="372">
        <f t="shared" ref="BI8:BI53" si="38">BG8-BH8</f>
        <v>0</v>
      </c>
      <c r="BJ8" s="436"/>
      <c r="BK8" s="160">
        <f>VLOOKUP($B8,Test!$A$69:$J$122,3,0)</f>
        <v>0</v>
      </c>
    </row>
    <row r="9" spans="1:63" s="149" customFormat="1" ht="30" customHeight="1">
      <c r="A9" s="40">
        <f t="shared" ref="A9:A52" si="39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6"/>
        <v>0</v>
      </c>
      <c r="H9" s="161"/>
      <c r="I9" s="161"/>
      <c r="J9" s="448">
        <f t="shared" si="17"/>
        <v>0</v>
      </c>
      <c r="K9" s="161"/>
      <c r="L9" s="161"/>
      <c r="M9" s="444">
        <f t="shared" si="18"/>
        <v>0</v>
      </c>
      <c r="N9" s="404">
        <f t="shared" si="7"/>
        <v>0</v>
      </c>
      <c r="O9" s="161">
        <f t="shared" si="7"/>
        <v>0</v>
      </c>
      <c r="P9" s="403">
        <f t="shared" si="19"/>
        <v>0</v>
      </c>
      <c r="Q9" s="161"/>
      <c r="R9" s="161"/>
      <c r="S9" s="448">
        <f t="shared" si="20"/>
        <v>0</v>
      </c>
      <c r="T9" s="161"/>
      <c r="U9" s="161"/>
      <c r="V9" s="448">
        <f t="shared" si="21"/>
        <v>0</v>
      </c>
      <c r="W9" s="161"/>
      <c r="X9" s="161"/>
      <c r="Y9" s="444">
        <f t="shared" si="22"/>
        <v>0</v>
      </c>
      <c r="Z9" s="168">
        <f t="shared" si="23"/>
        <v>0</v>
      </c>
      <c r="AA9" s="161">
        <f t="shared" si="24"/>
        <v>0</v>
      </c>
      <c r="AB9" s="403">
        <f t="shared" si="25"/>
        <v>0</v>
      </c>
      <c r="AC9" s="404">
        <f t="shared" si="26"/>
        <v>0</v>
      </c>
      <c r="AD9" s="161">
        <f t="shared" si="27"/>
        <v>0</v>
      </c>
      <c r="AE9" s="403">
        <f t="shared" si="28"/>
        <v>0</v>
      </c>
      <c r="AF9" s="161"/>
      <c r="AG9" s="161"/>
      <c r="AH9" s="462">
        <f t="shared" si="29"/>
        <v>0</v>
      </c>
      <c r="AI9" s="161"/>
      <c r="AJ9" s="161"/>
      <c r="AK9" s="462">
        <f t="shared" si="30"/>
        <v>0</v>
      </c>
      <c r="AL9" s="161"/>
      <c r="AM9" s="161"/>
      <c r="AN9" s="444">
        <f t="shared" si="31"/>
        <v>0</v>
      </c>
      <c r="AO9" s="404">
        <f t="shared" si="8"/>
        <v>0</v>
      </c>
      <c r="AP9" s="161">
        <f t="shared" si="9"/>
        <v>0</v>
      </c>
      <c r="AQ9" s="161">
        <f t="shared" si="32"/>
        <v>0</v>
      </c>
      <c r="AR9" s="161"/>
      <c r="AS9" s="161"/>
      <c r="AT9" s="462">
        <f t="shared" si="33"/>
        <v>0</v>
      </c>
      <c r="AU9" s="161"/>
      <c r="AV9" s="161"/>
      <c r="AW9" s="448">
        <f t="shared" si="34"/>
        <v>0</v>
      </c>
      <c r="AX9" s="161"/>
      <c r="AY9" s="161"/>
      <c r="AZ9" s="444">
        <f t="shared" si="35"/>
        <v>0</v>
      </c>
      <c r="BA9" s="272">
        <f t="shared" si="10"/>
        <v>0</v>
      </c>
      <c r="BB9" s="364">
        <f t="shared" si="11"/>
        <v>0</v>
      </c>
      <c r="BC9" s="364">
        <f t="shared" si="36"/>
        <v>0</v>
      </c>
      <c r="BD9" s="371">
        <f t="shared" si="12"/>
        <v>0</v>
      </c>
      <c r="BE9" s="372">
        <f t="shared" si="13"/>
        <v>0</v>
      </c>
      <c r="BF9" s="372">
        <f t="shared" si="37"/>
        <v>0</v>
      </c>
      <c r="BG9" s="371">
        <f t="shared" si="14"/>
        <v>0</v>
      </c>
      <c r="BH9" s="372">
        <f t="shared" si="15"/>
        <v>0</v>
      </c>
      <c r="BI9" s="372">
        <f t="shared" si="38"/>
        <v>0</v>
      </c>
      <c r="BJ9" s="436"/>
      <c r="BK9" s="160">
        <f>VLOOKUP($B9,Test!$A$69:$J$122,3,0)</f>
        <v>0</v>
      </c>
    </row>
    <row r="10" spans="1:63" s="149" customFormat="1" ht="30" customHeight="1">
      <c r="A10" s="40">
        <f t="shared" si="39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6"/>
        <v>0</v>
      </c>
      <c r="H10" s="161"/>
      <c r="I10" s="161"/>
      <c r="J10" s="448">
        <f t="shared" si="17"/>
        <v>0</v>
      </c>
      <c r="K10" s="161"/>
      <c r="L10" s="161"/>
      <c r="M10" s="444">
        <f t="shared" si="18"/>
        <v>0</v>
      </c>
      <c r="N10" s="404">
        <f t="shared" si="7"/>
        <v>0</v>
      </c>
      <c r="O10" s="161">
        <f t="shared" si="7"/>
        <v>0</v>
      </c>
      <c r="P10" s="403">
        <f t="shared" si="19"/>
        <v>0</v>
      </c>
      <c r="Q10" s="161"/>
      <c r="R10" s="161"/>
      <c r="S10" s="448">
        <f t="shared" si="20"/>
        <v>0</v>
      </c>
      <c r="T10" s="161"/>
      <c r="U10" s="161"/>
      <c r="V10" s="448">
        <f t="shared" si="21"/>
        <v>0</v>
      </c>
      <c r="W10" s="161"/>
      <c r="X10" s="161"/>
      <c r="Y10" s="444">
        <f t="shared" si="22"/>
        <v>0</v>
      </c>
      <c r="Z10" s="168">
        <f t="shared" si="23"/>
        <v>0</v>
      </c>
      <c r="AA10" s="161">
        <f t="shared" si="24"/>
        <v>0</v>
      </c>
      <c r="AB10" s="403">
        <f t="shared" si="25"/>
        <v>0</v>
      </c>
      <c r="AC10" s="404">
        <f t="shared" si="26"/>
        <v>0</v>
      </c>
      <c r="AD10" s="161">
        <f t="shared" si="27"/>
        <v>0</v>
      </c>
      <c r="AE10" s="403">
        <f t="shared" si="28"/>
        <v>0</v>
      </c>
      <c r="AF10" s="161"/>
      <c r="AG10" s="161"/>
      <c r="AH10" s="462">
        <f t="shared" si="29"/>
        <v>0</v>
      </c>
      <c r="AI10" s="161"/>
      <c r="AJ10" s="161"/>
      <c r="AK10" s="462">
        <f t="shared" si="30"/>
        <v>0</v>
      </c>
      <c r="AL10" s="161"/>
      <c r="AM10" s="161"/>
      <c r="AN10" s="444">
        <f t="shared" si="31"/>
        <v>0</v>
      </c>
      <c r="AO10" s="404">
        <f t="shared" si="8"/>
        <v>0</v>
      </c>
      <c r="AP10" s="161">
        <f t="shared" si="9"/>
        <v>0</v>
      </c>
      <c r="AQ10" s="161">
        <f t="shared" si="32"/>
        <v>0</v>
      </c>
      <c r="AR10" s="161"/>
      <c r="AS10" s="161"/>
      <c r="AT10" s="462">
        <f t="shared" si="33"/>
        <v>0</v>
      </c>
      <c r="AU10" s="161"/>
      <c r="AV10" s="161"/>
      <c r="AW10" s="448">
        <f t="shared" si="34"/>
        <v>0</v>
      </c>
      <c r="AX10" s="161"/>
      <c r="AY10" s="161"/>
      <c r="AZ10" s="444">
        <f t="shared" si="35"/>
        <v>0</v>
      </c>
      <c r="BA10" s="272">
        <f t="shared" si="10"/>
        <v>0</v>
      </c>
      <c r="BB10" s="364">
        <f t="shared" si="11"/>
        <v>0</v>
      </c>
      <c r="BC10" s="364">
        <f t="shared" si="36"/>
        <v>0</v>
      </c>
      <c r="BD10" s="371">
        <f t="shared" si="12"/>
        <v>0</v>
      </c>
      <c r="BE10" s="372">
        <f t="shared" si="13"/>
        <v>0</v>
      </c>
      <c r="BF10" s="372">
        <f t="shared" si="37"/>
        <v>0</v>
      </c>
      <c r="BG10" s="371">
        <f t="shared" si="14"/>
        <v>0</v>
      </c>
      <c r="BH10" s="372">
        <f t="shared" si="15"/>
        <v>0</v>
      </c>
      <c r="BI10" s="372">
        <f t="shared" si="38"/>
        <v>0</v>
      </c>
      <c r="BJ10" s="436"/>
      <c r="BK10" s="160">
        <f>VLOOKUP($B10,Test!$A$69:$J$122,3,0)</f>
        <v>0</v>
      </c>
    </row>
    <row r="11" spans="1:63" s="149" customFormat="1" ht="30" customHeight="1">
      <c r="A11" s="40">
        <f t="shared" si="39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6"/>
        <v>0</v>
      </c>
      <c r="H11" s="161"/>
      <c r="I11" s="161"/>
      <c r="J11" s="448">
        <f t="shared" si="17"/>
        <v>0</v>
      </c>
      <c r="K11" s="161"/>
      <c r="L11" s="161"/>
      <c r="M11" s="444">
        <f t="shared" si="18"/>
        <v>0</v>
      </c>
      <c r="N11" s="404">
        <f t="shared" si="7"/>
        <v>0</v>
      </c>
      <c r="O11" s="161">
        <f t="shared" si="7"/>
        <v>0</v>
      </c>
      <c r="P11" s="403">
        <f t="shared" si="19"/>
        <v>0</v>
      </c>
      <c r="Q11" s="161"/>
      <c r="R11" s="161"/>
      <c r="S11" s="448">
        <f t="shared" si="20"/>
        <v>0</v>
      </c>
      <c r="T11" s="161"/>
      <c r="U11" s="161"/>
      <c r="V11" s="448">
        <f t="shared" si="21"/>
        <v>0</v>
      </c>
      <c r="W11" s="161"/>
      <c r="X11" s="161"/>
      <c r="Y11" s="444">
        <f t="shared" si="22"/>
        <v>0</v>
      </c>
      <c r="Z11" s="168">
        <f t="shared" si="23"/>
        <v>0</v>
      </c>
      <c r="AA11" s="161">
        <f t="shared" si="24"/>
        <v>0</v>
      </c>
      <c r="AB11" s="403">
        <f t="shared" si="25"/>
        <v>0</v>
      </c>
      <c r="AC11" s="404">
        <f t="shared" si="26"/>
        <v>0</v>
      </c>
      <c r="AD11" s="161">
        <f t="shared" si="27"/>
        <v>0</v>
      </c>
      <c r="AE11" s="403">
        <f t="shared" si="28"/>
        <v>0</v>
      </c>
      <c r="AF11" s="161"/>
      <c r="AG11" s="161"/>
      <c r="AH11" s="462">
        <f t="shared" si="29"/>
        <v>0</v>
      </c>
      <c r="AI11" s="161"/>
      <c r="AJ11" s="161"/>
      <c r="AK11" s="462">
        <f t="shared" si="30"/>
        <v>0</v>
      </c>
      <c r="AL11" s="161"/>
      <c r="AM11" s="161"/>
      <c r="AN11" s="444">
        <f t="shared" si="31"/>
        <v>0</v>
      </c>
      <c r="AO11" s="404">
        <f t="shared" si="8"/>
        <v>0</v>
      </c>
      <c r="AP11" s="161">
        <f t="shared" si="9"/>
        <v>0</v>
      </c>
      <c r="AQ11" s="161">
        <f t="shared" si="32"/>
        <v>0</v>
      </c>
      <c r="AR11" s="161"/>
      <c r="AS11" s="161"/>
      <c r="AT11" s="462">
        <f t="shared" si="33"/>
        <v>0</v>
      </c>
      <c r="AU11" s="161"/>
      <c r="AV11" s="161"/>
      <c r="AW11" s="448">
        <f t="shared" si="34"/>
        <v>0</v>
      </c>
      <c r="AX11" s="161"/>
      <c r="AY11" s="161"/>
      <c r="AZ11" s="444">
        <f t="shared" si="35"/>
        <v>0</v>
      </c>
      <c r="BA11" s="272">
        <f t="shared" si="10"/>
        <v>0</v>
      </c>
      <c r="BB11" s="364">
        <f t="shared" si="11"/>
        <v>0</v>
      </c>
      <c r="BC11" s="364">
        <f t="shared" si="36"/>
        <v>0</v>
      </c>
      <c r="BD11" s="371">
        <f t="shared" si="12"/>
        <v>0</v>
      </c>
      <c r="BE11" s="372">
        <f t="shared" si="13"/>
        <v>0</v>
      </c>
      <c r="BF11" s="372">
        <f t="shared" si="37"/>
        <v>0</v>
      </c>
      <c r="BG11" s="371">
        <f t="shared" si="14"/>
        <v>0</v>
      </c>
      <c r="BH11" s="372">
        <f t="shared" si="15"/>
        <v>0</v>
      </c>
      <c r="BI11" s="372">
        <f t="shared" si="38"/>
        <v>0</v>
      </c>
      <c r="BJ11" s="436"/>
      <c r="BK11" s="160">
        <f>VLOOKUP($B11,Test!$A$69:$J$122,3,0)</f>
        <v>0</v>
      </c>
    </row>
    <row r="12" spans="1:63" s="149" customFormat="1" ht="30" customHeight="1">
      <c r="A12" s="40">
        <f t="shared" si="39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6"/>
        <v>0</v>
      </c>
      <c r="H12" s="161"/>
      <c r="I12" s="161"/>
      <c r="J12" s="448">
        <f t="shared" si="17"/>
        <v>0</v>
      </c>
      <c r="K12" s="161"/>
      <c r="L12" s="161"/>
      <c r="M12" s="444">
        <f t="shared" si="18"/>
        <v>0</v>
      </c>
      <c r="N12" s="404">
        <f t="shared" si="7"/>
        <v>0</v>
      </c>
      <c r="O12" s="161">
        <f t="shared" si="7"/>
        <v>0</v>
      </c>
      <c r="P12" s="403">
        <f t="shared" si="19"/>
        <v>0</v>
      </c>
      <c r="Q12" s="161"/>
      <c r="R12" s="161"/>
      <c r="S12" s="448">
        <f t="shared" si="20"/>
        <v>0</v>
      </c>
      <c r="T12" s="161"/>
      <c r="U12" s="161"/>
      <c r="V12" s="448">
        <f t="shared" si="21"/>
        <v>0</v>
      </c>
      <c r="W12" s="161"/>
      <c r="X12" s="161"/>
      <c r="Y12" s="444">
        <f t="shared" si="22"/>
        <v>0</v>
      </c>
      <c r="Z12" s="168">
        <f t="shared" si="23"/>
        <v>0</v>
      </c>
      <c r="AA12" s="161">
        <f t="shared" si="24"/>
        <v>0</v>
      </c>
      <c r="AB12" s="403">
        <f t="shared" si="25"/>
        <v>0</v>
      </c>
      <c r="AC12" s="404">
        <f t="shared" si="26"/>
        <v>0</v>
      </c>
      <c r="AD12" s="161">
        <f t="shared" si="27"/>
        <v>0</v>
      </c>
      <c r="AE12" s="403">
        <f t="shared" si="28"/>
        <v>0</v>
      </c>
      <c r="AF12" s="161"/>
      <c r="AG12" s="161"/>
      <c r="AH12" s="462">
        <f t="shared" si="29"/>
        <v>0</v>
      </c>
      <c r="AI12" s="161"/>
      <c r="AJ12" s="161"/>
      <c r="AK12" s="462">
        <f t="shared" si="30"/>
        <v>0</v>
      </c>
      <c r="AL12" s="161"/>
      <c r="AM12" s="161"/>
      <c r="AN12" s="444">
        <f t="shared" si="31"/>
        <v>0</v>
      </c>
      <c r="AO12" s="404">
        <f t="shared" si="8"/>
        <v>0</v>
      </c>
      <c r="AP12" s="161">
        <f t="shared" si="9"/>
        <v>0</v>
      </c>
      <c r="AQ12" s="161">
        <f t="shared" si="32"/>
        <v>0</v>
      </c>
      <c r="AR12" s="161"/>
      <c r="AS12" s="161"/>
      <c r="AT12" s="462">
        <f t="shared" si="33"/>
        <v>0</v>
      </c>
      <c r="AU12" s="161"/>
      <c r="AV12" s="161"/>
      <c r="AW12" s="448">
        <f t="shared" si="34"/>
        <v>0</v>
      </c>
      <c r="AX12" s="161"/>
      <c r="AY12" s="161"/>
      <c r="AZ12" s="444">
        <f t="shared" si="35"/>
        <v>0</v>
      </c>
      <c r="BA12" s="272">
        <f t="shared" si="10"/>
        <v>0</v>
      </c>
      <c r="BB12" s="364">
        <f t="shared" si="11"/>
        <v>0</v>
      </c>
      <c r="BC12" s="364">
        <f t="shared" si="36"/>
        <v>0</v>
      </c>
      <c r="BD12" s="371">
        <f t="shared" si="12"/>
        <v>0</v>
      </c>
      <c r="BE12" s="372">
        <f t="shared" si="13"/>
        <v>0</v>
      </c>
      <c r="BF12" s="372">
        <f t="shared" si="37"/>
        <v>0</v>
      </c>
      <c r="BG12" s="371">
        <f t="shared" si="14"/>
        <v>0</v>
      </c>
      <c r="BH12" s="372">
        <f t="shared" si="15"/>
        <v>0</v>
      </c>
      <c r="BI12" s="372">
        <f t="shared" si="38"/>
        <v>0</v>
      </c>
      <c r="BJ12" s="436"/>
      <c r="BK12" s="160">
        <f>VLOOKUP($B12,Test!$A$69:$J$122,3,0)</f>
        <v>0</v>
      </c>
    </row>
    <row r="13" spans="1:63" s="149" customFormat="1" ht="30" customHeight="1">
      <c r="A13" s="40">
        <f t="shared" si="39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6"/>
        <v>0</v>
      </c>
      <c r="H13" s="161"/>
      <c r="I13" s="161"/>
      <c r="J13" s="448">
        <f t="shared" si="17"/>
        <v>0</v>
      </c>
      <c r="K13" s="161"/>
      <c r="L13" s="161"/>
      <c r="M13" s="444">
        <f t="shared" si="18"/>
        <v>0</v>
      </c>
      <c r="N13" s="404">
        <f t="shared" ref="N13:N28" si="40">+E13+H13+K13</f>
        <v>0</v>
      </c>
      <c r="O13" s="161">
        <f t="shared" ref="O13:O28" si="41">+F13+I13+L13</f>
        <v>0</v>
      </c>
      <c r="P13" s="403">
        <f t="shared" si="19"/>
        <v>0</v>
      </c>
      <c r="Q13" s="161"/>
      <c r="R13" s="161"/>
      <c r="S13" s="448">
        <f t="shared" si="20"/>
        <v>0</v>
      </c>
      <c r="T13" s="161"/>
      <c r="U13" s="161"/>
      <c r="V13" s="448">
        <f t="shared" si="21"/>
        <v>0</v>
      </c>
      <c r="W13" s="161"/>
      <c r="X13" s="161"/>
      <c r="Y13" s="444">
        <f t="shared" si="22"/>
        <v>0</v>
      </c>
      <c r="Z13" s="168">
        <f t="shared" si="23"/>
        <v>0</v>
      </c>
      <c r="AA13" s="161">
        <f t="shared" si="24"/>
        <v>0</v>
      </c>
      <c r="AB13" s="403">
        <f t="shared" si="25"/>
        <v>0</v>
      </c>
      <c r="AC13" s="404">
        <f t="shared" si="26"/>
        <v>0</v>
      </c>
      <c r="AD13" s="161">
        <f t="shared" si="27"/>
        <v>0</v>
      </c>
      <c r="AE13" s="403">
        <f t="shared" si="28"/>
        <v>0</v>
      </c>
      <c r="AF13" s="161"/>
      <c r="AG13" s="161"/>
      <c r="AH13" s="462">
        <f t="shared" si="29"/>
        <v>0</v>
      </c>
      <c r="AI13" s="161"/>
      <c r="AJ13" s="161"/>
      <c r="AK13" s="462">
        <f t="shared" si="30"/>
        <v>0</v>
      </c>
      <c r="AL13" s="161"/>
      <c r="AM13" s="161"/>
      <c r="AN13" s="444">
        <f t="shared" si="31"/>
        <v>0</v>
      </c>
      <c r="AO13" s="404">
        <f t="shared" si="8"/>
        <v>0</v>
      </c>
      <c r="AP13" s="161">
        <f t="shared" si="9"/>
        <v>0</v>
      </c>
      <c r="AQ13" s="161">
        <f t="shared" si="32"/>
        <v>0</v>
      </c>
      <c r="AR13" s="161"/>
      <c r="AS13" s="161"/>
      <c r="AT13" s="462">
        <f t="shared" si="33"/>
        <v>0</v>
      </c>
      <c r="AU13" s="161"/>
      <c r="AV13" s="161"/>
      <c r="AW13" s="448">
        <f t="shared" si="34"/>
        <v>0</v>
      </c>
      <c r="AX13" s="161"/>
      <c r="AY13" s="161"/>
      <c r="AZ13" s="444">
        <f t="shared" si="35"/>
        <v>0</v>
      </c>
      <c r="BA13" s="272">
        <f t="shared" si="10"/>
        <v>0</v>
      </c>
      <c r="BB13" s="364">
        <f t="shared" si="11"/>
        <v>0</v>
      </c>
      <c r="BC13" s="364">
        <f t="shared" si="36"/>
        <v>0</v>
      </c>
      <c r="BD13" s="371">
        <f t="shared" si="12"/>
        <v>0</v>
      </c>
      <c r="BE13" s="372">
        <f t="shared" si="13"/>
        <v>0</v>
      </c>
      <c r="BF13" s="372">
        <f t="shared" si="37"/>
        <v>0</v>
      </c>
      <c r="BG13" s="371">
        <f t="shared" si="14"/>
        <v>0</v>
      </c>
      <c r="BH13" s="372">
        <f t="shared" si="15"/>
        <v>0</v>
      </c>
      <c r="BI13" s="372">
        <f t="shared" si="38"/>
        <v>0</v>
      </c>
      <c r="BJ13" s="436"/>
      <c r="BK13" s="160">
        <f>VLOOKUP($B13,Test!$A$69:$J$122,3,0)</f>
        <v>0</v>
      </c>
    </row>
    <row r="14" spans="1:63" s="149" customFormat="1" ht="30" customHeight="1">
      <c r="A14" s="40">
        <f t="shared" si="39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6"/>
        <v>0</v>
      </c>
      <c r="H14" s="161"/>
      <c r="I14" s="161"/>
      <c r="J14" s="448">
        <f t="shared" si="17"/>
        <v>0</v>
      </c>
      <c r="K14" s="161"/>
      <c r="L14" s="161"/>
      <c r="M14" s="444">
        <f t="shared" si="18"/>
        <v>0</v>
      </c>
      <c r="N14" s="404">
        <f t="shared" si="40"/>
        <v>0</v>
      </c>
      <c r="O14" s="161">
        <f t="shared" si="41"/>
        <v>0</v>
      </c>
      <c r="P14" s="403">
        <f t="shared" si="19"/>
        <v>0</v>
      </c>
      <c r="Q14" s="161"/>
      <c r="R14" s="161"/>
      <c r="S14" s="448">
        <f t="shared" si="20"/>
        <v>0</v>
      </c>
      <c r="T14" s="161"/>
      <c r="U14" s="161"/>
      <c r="V14" s="448">
        <f t="shared" si="21"/>
        <v>0</v>
      </c>
      <c r="W14" s="161"/>
      <c r="X14" s="161"/>
      <c r="Y14" s="444">
        <f t="shared" si="22"/>
        <v>0</v>
      </c>
      <c r="Z14" s="168">
        <f t="shared" si="23"/>
        <v>0</v>
      </c>
      <c r="AA14" s="161">
        <f t="shared" si="24"/>
        <v>0</v>
      </c>
      <c r="AB14" s="403">
        <f t="shared" si="25"/>
        <v>0</v>
      </c>
      <c r="AC14" s="404">
        <f t="shared" si="26"/>
        <v>0</v>
      </c>
      <c r="AD14" s="161">
        <f t="shared" si="27"/>
        <v>0</v>
      </c>
      <c r="AE14" s="403">
        <f t="shared" si="28"/>
        <v>0</v>
      </c>
      <c r="AF14" s="161"/>
      <c r="AG14" s="161"/>
      <c r="AH14" s="462">
        <f t="shared" si="29"/>
        <v>0</v>
      </c>
      <c r="AI14" s="161"/>
      <c r="AJ14" s="161"/>
      <c r="AK14" s="462">
        <f t="shared" si="30"/>
        <v>0</v>
      </c>
      <c r="AL14" s="161"/>
      <c r="AM14" s="161"/>
      <c r="AN14" s="444">
        <f t="shared" si="31"/>
        <v>0</v>
      </c>
      <c r="AO14" s="404">
        <f t="shared" si="8"/>
        <v>0</v>
      </c>
      <c r="AP14" s="161">
        <f t="shared" si="9"/>
        <v>0</v>
      </c>
      <c r="AQ14" s="161">
        <f t="shared" si="32"/>
        <v>0</v>
      </c>
      <c r="AR14" s="161"/>
      <c r="AS14" s="161"/>
      <c r="AT14" s="462">
        <f t="shared" si="33"/>
        <v>0</v>
      </c>
      <c r="AU14" s="161"/>
      <c r="AV14" s="161"/>
      <c r="AW14" s="448">
        <f t="shared" si="34"/>
        <v>0</v>
      </c>
      <c r="AX14" s="161"/>
      <c r="AY14" s="161"/>
      <c r="AZ14" s="444">
        <f t="shared" si="35"/>
        <v>0</v>
      </c>
      <c r="BA14" s="272">
        <f t="shared" si="10"/>
        <v>0</v>
      </c>
      <c r="BB14" s="364">
        <f t="shared" si="11"/>
        <v>0</v>
      </c>
      <c r="BC14" s="364">
        <f t="shared" si="36"/>
        <v>0</v>
      </c>
      <c r="BD14" s="371">
        <f t="shared" si="12"/>
        <v>0</v>
      </c>
      <c r="BE14" s="372">
        <f t="shared" si="13"/>
        <v>0</v>
      </c>
      <c r="BF14" s="372">
        <f t="shared" si="37"/>
        <v>0</v>
      </c>
      <c r="BG14" s="371">
        <f t="shared" si="14"/>
        <v>0</v>
      </c>
      <c r="BH14" s="372">
        <f t="shared" si="15"/>
        <v>0</v>
      </c>
      <c r="BI14" s="372">
        <f t="shared" si="38"/>
        <v>0</v>
      </c>
      <c r="BJ14" s="436"/>
      <c r="BK14" s="160">
        <f>VLOOKUP($B14,Test!$A$69:$J$122,3,0)</f>
        <v>0</v>
      </c>
    </row>
    <row r="15" spans="1:63" s="149" customFormat="1" ht="30" customHeight="1">
      <c r="A15" s="40">
        <f t="shared" si="39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6"/>
        <v>0</v>
      </c>
      <c r="H15" s="161"/>
      <c r="I15" s="161"/>
      <c r="J15" s="448">
        <f t="shared" si="17"/>
        <v>0</v>
      </c>
      <c r="K15" s="161"/>
      <c r="L15" s="161"/>
      <c r="M15" s="444">
        <f t="shared" si="18"/>
        <v>0</v>
      </c>
      <c r="N15" s="404">
        <f t="shared" si="40"/>
        <v>0</v>
      </c>
      <c r="O15" s="161">
        <f t="shared" si="41"/>
        <v>0</v>
      </c>
      <c r="P15" s="403">
        <f t="shared" si="19"/>
        <v>0</v>
      </c>
      <c r="Q15" s="161"/>
      <c r="R15" s="161"/>
      <c r="S15" s="448">
        <f t="shared" si="20"/>
        <v>0</v>
      </c>
      <c r="T15" s="161"/>
      <c r="U15" s="161"/>
      <c r="V15" s="448">
        <f t="shared" si="21"/>
        <v>0</v>
      </c>
      <c r="W15" s="161"/>
      <c r="X15" s="161"/>
      <c r="Y15" s="444">
        <f t="shared" si="22"/>
        <v>0</v>
      </c>
      <c r="Z15" s="168">
        <f t="shared" si="23"/>
        <v>0</v>
      </c>
      <c r="AA15" s="161">
        <f t="shared" si="24"/>
        <v>0</v>
      </c>
      <c r="AB15" s="403">
        <f t="shared" si="25"/>
        <v>0</v>
      </c>
      <c r="AC15" s="404">
        <f t="shared" si="26"/>
        <v>0</v>
      </c>
      <c r="AD15" s="161">
        <f t="shared" si="27"/>
        <v>0</v>
      </c>
      <c r="AE15" s="403">
        <f t="shared" si="28"/>
        <v>0</v>
      </c>
      <c r="AF15" s="161"/>
      <c r="AG15" s="161"/>
      <c r="AH15" s="462">
        <f t="shared" si="29"/>
        <v>0</v>
      </c>
      <c r="AI15" s="161"/>
      <c r="AJ15" s="161"/>
      <c r="AK15" s="462">
        <f t="shared" si="30"/>
        <v>0</v>
      </c>
      <c r="AL15" s="161"/>
      <c r="AM15" s="161"/>
      <c r="AN15" s="444">
        <f t="shared" si="31"/>
        <v>0</v>
      </c>
      <c r="AO15" s="404">
        <f t="shared" si="8"/>
        <v>0</v>
      </c>
      <c r="AP15" s="161">
        <f t="shared" si="9"/>
        <v>0</v>
      </c>
      <c r="AQ15" s="161">
        <f t="shared" si="32"/>
        <v>0</v>
      </c>
      <c r="AR15" s="161"/>
      <c r="AS15" s="161"/>
      <c r="AT15" s="462">
        <f t="shared" si="33"/>
        <v>0</v>
      </c>
      <c r="AU15" s="161"/>
      <c r="AV15" s="161"/>
      <c r="AW15" s="448">
        <f t="shared" si="34"/>
        <v>0</v>
      </c>
      <c r="AX15" s="161"/>
      <c r="AY15" s="161"/>
      <c r="AZ15" s="444">
        <f t="shared" si="35"/>
        <v>0</v>
      </c>
      <c r="BA15" s="272">
        <f t="shared" si="10"/>
        <v>0</v>
      </c>
      <c r="BB15" s="364">
        <f t="shared" si="11"/>
        <v>0</v>
      </c>
      <c r="BC15" s="364">
        <f t="shared" si="36"/>
        <v>0</v>
      </c>
      <c r="BD15" s="371">
        <f t="shared" si="12"/>
        <v>0</v>
      </c>
      <c r="BE15" s="372">
        <f t="shared" si="13"/>
        <v>0</v>
      </c>
      <c r="BF15" s="372">
        <f t="shared" si="37"/>
        <v>0</v>
      </c>
      <c r="BG15" s="371">
        <f t="shared" si="14"/>
        <v>0</v>
      </c>
      <c r="BH15" s="372">
        <f t="shared" si="15"/>
        <v>0</v>
      </c>
      <c r="BI15" s="372">
        <f t="shared" si="38"/>
        <v>0</v>
      </c>
      <c r="BJ15" s="436"/>
      <c r="BK15" s="160">
        <f>VLOOKUP($B15,Test!$A$69:$J$122,3,0)</f>
        <v>0</v>
      </c>
    </row>
    <row r="16" spans="1:63" s="149" customFormat="1" ht="30" customHeight="1">
      <c r="A16" s="40">
        <f t="shared" si="39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6"/>
        <v>0</v>
      </c>
      <c r="H16" s="161"/>
      <c r="I16" s="161"/>
      <c r="J16" s="448">
        <f t="shared" si="17"/>
        <v>0</v>
      </c>
      <c r="K16" s="161"/>
      <c r="L16" s="161"/>
      <c r="M16" s="444">
        <f t="shared" si="18"/>
        <v>0</v>
      </c>
      <c r="N16" s="404">
        <f t="shared" si="40"/>
        <v>0</v>
      </c>
      <c r="O16" s="161">
        <f t="shared" si="41"/>
        <v>0</v>
      </c>
      <c r="P16" s="403">
        <f t="shared" si="19"/>
        <v>0</v>
      </c>
      <c r="Q16" s="161"/>
      <c r="R16" s="161"/>
      <c r="S16" s="448">
        <f t="shared" si="20"/>
        <v>0</v>
      </c>
      <c r="T16" s="161"/>
      <c r="U16" s="161"/>
      <c r="V16" s="448">
        <f t="shared" si="21"/>
        <v>0</v>
      </c>
      <c r="W16" s="161"/>
      <c r="X16" s="161"/>
      <c r="Y16" s="444">
        <f t="shared" si="22"/>
        <v>0</v>
      </c>
      <c r="Z16" s="168">
        <f t="shared" si="23"/>
        <v>0</v>
      </c>
      <c r="AA16" s="161">
        <f t="shared" si="24"/>
        <v>0</v>
      </c>
      <c r="AB16" s="403">
        <f t="shared" si="25"/>
        <v>0</v>
      </c>
      <c r="AC16" s="404">
        <f t="shared" si="26"/>
        <v>0</v>
      </c>
      <c r="AD16" s="161">
        <f t="shared" si="27"/>
        <v>0</v>
      </c>
      <c r="AE16" s="403">
        <f t="shared" si="28"/>
        <v>0</v>
      </c>
      <c r="AF16" s="161"/>
      <c r="AG16" s="161"/>
      <c r="AH16" s="462">
        <f t="shared" si="29"/>
        <v>0</v>
      </c>
      <c r="AI16" s="161"/>
      <c r="AJ16" s="161"/>
      <c r="AK16" s="462">
        <f t="shared" si="30"/>
        <v>0</v>
      </c>
      <c r="AL16" s="161"/>
      <c r="AM16" s="161"/>
      <c r="AN16" s="444">
        <f t="shared" si="31"/>
        <v>0</v>
      </c>
      <c r="AO16" s="404">
        <f t="shared" si="8"/>
        <v>0</v>
      </c>
      <c r="AP16" s="161">
        <f t="shared" si="9"/>
        <v>0</v>
      </c>
      <c r="AQ16" s="161">
        <f t="shared" si="32"/>
        <v>0</v>
      </c>
      <c r="AR16" s="161"/>
      <c r="AS16" s="161"/>
      <c r="AT16" s="462">
        <f t="shared" si="33"/>
        <v>0</v>
      </c>
      <c r="AU16" s="161"/>
      <c r="AV16" s="161"/>
      <c r="AW16" s="448">
        <f t="shared" si="34"/>
        <v>0</v>
      </c>
      <c r="AX16" s="161"/>
      <c r="AY16" s="161"/>
      <c r="AZ16" s="444">
        <f t="shared" si="35"/>
        <v>0</v>
      </c>
      <c r="BA16" s="272">
        <f t="shared" si="10"/>
        <v>0</v>
      </c>
      <c r="BB16" s="364">
        <f t="shared" si="11"/>
        <v>0</v>
      </c>
      <c r="BC16" s="364">
        <f t="shared" si="36"/>
        <v>0</v>
      </c>
      <c r="BD16" s="371">
        <f t="shared" si="12"/>
        <v>0</v>
      </c>
      <c r="BE16" s="372">
        <f t="shared" si="13"/>
        <v>0</v>
      </c>
      <c r="BF16" s="372">
        <f t="shared" si="37"/>
        <v>0</v>
      </c>
      <c r="BG16" s="371">
        <f t="shared" si="14"/>
        <v>0</v>
      </c>
      <c r="BH16" s="372">
        <f t="shared" si="15"/>
        <v>0</v>
      </c>
      <c r="BI16" s="372">
        <f t="shared" si="38"/>
        <v>0</v>
      </c>
      <c r="BJ16" s="436"/>
      <c r="BK16" s="160">
        <f>VLOOKUP($B16,Test!$A$69:$J$122,3,0)</f>
        <v>0</v>
      </c>
    </row>
    <row r="17" spans="1:63" s="149" customFormat="1" ht="30" customHeight="1">
      <c r="A17" s="40">
        <f t="shared" si="39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6"/>
        <v>0</v>
      </c>
      <c r="H17" s="161"/>
      <c r="I17" s="161"/>
      <c r="J17" s="448">
        <f t="shared" si="17"/>
        <v>0</v>
      </c>
      <c r="K17" s="161"/>
      <c r="L17" s="161"/>
      <c r="M17" s="444">
        <f t="shared" si="18"/>
        <v>0</v>
      </c>
      <c r="N17" s="404">
        <f t="shared" si="40"/>
        <v>0</v>
      </c>
      <c r="O17" s="161">
        <f t="shared" si="41"/>
        <v>0</v>
      </c>
      <c r="P17" s="403">
        <f t="shared" si="19"/>
        <v>0</v>
      </c>
      <c r="Q17" s="161"/>
      <c r="R17" s="161"/>
      <c r="S17" s="448">
        <f t="shared" si="20"/>
        <v>0</v>
      </c>
      <c r="T17" s="161"/>
      <c r="U17" s="161"/>
      <c r="V17" s="448">
        <f t="shared" si="21"/>
        <v>0</v>
      </c>
      <c r="W17" s="161"/>
      <c r="X17" s="161"/>
      <c r="Y17" s="444">
        <f t="shared" si="22"/>
        <v>0</v>
      </c>
      <c r="Z17" s="168">
        <f t="shared" si="23"/>
        <v>0</v>
      </c>
      <c r="AA17" s="161">
        <f t="shared" si="24"/>
        <v>0</v>
      </c>
      <c r="AB17" s="403">
        <f t="shared" si="25"/>
        <v>0</v>
      </c>
      <c r="AC17" s="404">
        <f t="shared" si="26"/>
        <v>0</v>
      </c>
      <c r="AD17" s="161">
        <f t="shared" si="27"/>
        <v>0</v>
      </c>
      <c r="AE17" s="403">
        <f t="shared" si="28"/>
        <v>0</v>
      </c>
      <c r="AF17" s="161"/>
      <c r="AG17" s="161"/>
      <c r="AH17" s="462">
        <f t="shared" si="29"/>
        <v>0</v>
      </c>
      <c r="AI17" s="161"/>
      <c r="AJ17" s="161"/>
      <c r="AK17" s="462">
        <f t="shared" si="30"/>
        <v>0</v>
      </c>
      <c r="AL17" s="161"/>
      <c r="AM17" s="161"/>
      <c r="AN17" s="444">
        <f t="shared" si="31"/>
        <v>0</v>
      </c>
      <c r="AO17" s="404">
        <f t="shared" si="8"/>
        <v>0</v>
      </c>
      <c r="AP17" s="161">
        <f t="shared" si="9"/>
        <v>0</v>
      </c>
      <c r="AQ17" s="161">
        <f t="shared" si="32"/>
        <v>0</v>
      </c>
      <c r="AR17" s="161"/>
      <c r="AS17" s="161"/>
      <c r="AT17" s="462">
        <f t="shared" si="33"/>
        <v>0</v>
      </c>
      <c r="AU17" s="161"/>
      <c r="AV17" s="161"/>
      <c r="AW17" s="448">
        <f t="shared" si="34"/>
        <v>0</v>
      </c>
      <c r="AX17" s="161"/>
      <c r="AY17" s="161"/>
      <c r="AZ17" s="444">
        <f t="shared" si="35"/>
        <v>0</v>
      </c>
      <c r="BA17" s="272">
        <f t="shared" si="10"/>
        <v>0</v>
      </c>
      <c r="BB17" s="364">
        <f t="shared" si="11"/>
        <v>0</v>
      </c>
      <c r="BC17" s="364">
        <f t="shared" si="36"/>
        <v>0</v>
      </c>
      <c r="BD17" s="371">
        <f t="shared" si="12"/>
        <v>0</v>
      </c>
      <c r="BE17" s="372">
        <f t="shared" si="13"/>
        <v>0</v>
      </c>
      <c r="BF17" s="372">
        <f t="shared" si="37"/>
        <v>0</v>
      </c>
      <c r="BG17" s="371">
        <f t="shared" si="14"/>
        <v>0</v>
      </c>
      <c r="BH17" s="372">
        <f t="shared" si="15"/>
        <v>0</v>
      </c>
      <c r="BI17" s="372">
        <f t="shared" si="38"/>
        <v>0</v>
      </c>
      <c r="BJ17" s="436"/>
      <c r="BK17" s="160">
        <f>VLOOKUP($B17,Test!$A$69:$J$122,3,0)</f>
        <v>0</v>
      </c>
    </row>
    <row r="18" spans="1:63" s="149" customFormat="1" ht="30" customHeight="1">
      <c r="A18" s="40">
        <f t="shared" si="39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6"/>
        <v>0</v>
      </c>
      <c r="H18" s="161"/>
      <c r="I18" s="161"/>
      <c r="J18" s="448">
        <f t="shared" si="17"/>
        <v>0</v>
      </c>
      <c r="K18" s="161"/>
      <c r="L18" s="161"/>
      <c r="M18" s="444">
        <f t="shared" si="18"/>
        <v>0</v>
      </c>
      <c r="N18" s="404">
        <f t="shared" si="40"/>
        <v>0</v>
      </c>
      <c r="O18" s="161">
        <f t="shared" si="41"/>
        <v>0</v>
      </c>
      <c r="P18" s="403">
        <f t="shared" si="19"/>
        <v>0</v>
      </c>
      <c r="Q18" s="161"/>
      <c r="R18" s="161"/>
      <c r="S18" s="448">
        <f t="shared" si="20"/>
        <v>0</v>
      </c>
      <c r="T18" s="161"/>
      <c r="U18" s="161"/>
      <c r="V18" s="448">
        <f t="shared" si="21"/>
        <v>0</v>
      </c>
      <c r="W18" s="161"/>
      <c r="X18" s="161"/>
      <c r="Y18" s="444">
        <f t="shared" si="22"/>
        <v>0</v>
      </c>
      <c r="Z18" s="168">
        <f t="shared" si="23"/>
        <v>0</v>
      </c>
      <c r="AA18" s="161">
        <f t="shared" si="24"/>
        <v>0</v>
      </c>
      <c r="AB18" s="403">
        <f t="shared" si="25"/>
        <v>0</v>
      </c>
      <c r="AC18" s="404">
        <f t="shared" si="26"/>
        <v>0</v>
      </c>
      <c r="AD18" s="161">
        <f t="shared" si="27"/>
        <v>0</v>
      </c>
      <c r="AE18" s="403">
        <f t="shared" si="28"/>
        <v>0</v>
      </c>
      <c r="AF18" s="161"/>
      <c r="AG18" s="161"/>
      <c r="AH18" s="462">
        <f t="shared" si="29"/>
        <v>0</v>
      </c>
      <c r="AI18" s="161"/>
      <c r="AJ18" s="161"/>
      <c r="AK18" s="462">
        <f t="shared" si="30"/>
        <v>0</v>
      </c>
      <c r="AL18" s="161"/>
      <c r="AM18" s="161"/>
      <c r="AN18" s="444">
        <f t="shared" si="31"/>
        <v>0</v>
      </c>
      <c r="AO18" s="404">
        <f t="shared" si="8"/>
        <v>0</v>
      </c>
      <c r="AP18" s="161">
        <f t="shared" si="9"/>
        <v>0</v>
      </c>
      <c r="AQ18" s="161">
        <f t="shared" si="32"/>
        <v>0</v>
      </c>
      <c r="AR18" s="161"/>
      <c r="AS18" s="161"/>
      <c r="AT18" s="462">
        <f t="shared" si="33"/>
        <v>0</v>
      </c>
      <c r="AU18" s="161"/>
      <c r="AV18" s="161"/>
      <c r="AW18" s="448">
        <f t="shared" si="34"/>
        <v>0</v>
      </c>
      <c r="AX18" s="161"/>
      <c r="AY18" s="161"/>
      <c r="AZ18" s="444">
        <f t="shared" si="35"/>
        <v>0</v>
      </c>
      <c r="BA18" s="272">
        <f t="shared" si="10"/>
        <v>0</v>
      </c>
      <c r="BB18" s="364">
        <f t="shared" si="11"/>
        <v>0</v>
      </c>
      <c r="BC18" s="364">
        <f t="shared" si="36"/>
        <v>0</v>
      </c>
      <c r="BD18" s="371">
        <f t="shared" si="12"/>
        <v>0</v>
      </c>
      <c r="BE18" s="372">
        <f t="shared" si="13"/>
        <v>0</v>
      </c>
      <c r="BF18" s="372">
        <f t="shared" si="37"/>
        <v>0</v>
      </c>
      <c r="BG18" s="371">
        <f t="shared" si="14"/>
        <v>0</v>
      </c>
      <c r="BH18" s="372">
        <f t="shared" si="15"/>
        <v>0</v>
      </c>
      <c r="BI18" s="372">
        <f t="shared" si="38"/>
        <v>0</v>
      </c>
      <c r="BJ18" s="436"/>
      <c r="BK18" s="160">
        <f>VLOOKUP($B18,Test!$A$69:$J$122,3,0)</f>
        <v>0</v>
      </c>
    </row>
    <row r="19" spans="1:63" s="149" customFormat="1" ht="30" customHeight="1">
      <c r="A19" s="40">
        <f t="shared" si="39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6"/>
        <v>0</v>
      </c>
      <c r="H19" s="161"/>
      <c r="I19" s="161"/>
      <c r="J19" s="448">
        <f t="shared" si="17"/>
        <v>0</v>
      </c>
      <c r="K19" s="161"/>
      <c r="L19" s="161"/>
      <c r="M19" s="444">
        <f t="shared" si="18"/>
        <v>0</v>
      </c>
      <c r="N19" s="404">
        <f t="shared" si="40"/>
        <v>0</v>
      </c>
      <c r="O19" s="161">
        <f t="shared" si="41"/>
        <v>0</v>
      </c>
      <c r="P19" s="403">
        <f t="shared" si="19"/>
        <v>0</v>
      </c>
      <c r="Q19" s="161"/>
      <c r="R19" s="161"/>
      <c r="S19" s="448">
        <f t="shared" si="20"/>
        <v>0</v>
      </c>
      <c r="T19" s="161"/>
      <c r="U19" s="161"/>
      <c r="V19" s="448">
        <f t="shared" si="21"/>
        <v>0</v>
      </c>
      <c r="W19" s="161"/>
      <c r="X19" s="161"/>
      <c r="Y19" s="444">
        <f t="shared" si="22"/>
        <v>0</v>
      </c>
      <c r="Z19" s="168">
        <f t="shared" si="23"/>
        <v>0</v>
      </c>
      <c r="AA19" s="161">
        <f t="shared" si="24"/>
        <v>0</v>
      </c>
      <c r="AB19" s="403">
        <f t="shared" si="25"/>
        <v>0</v>
      </c>
      <c r="AC19" s="404">
        <f t="shared" si="26"/>
        <v>0</v>
      </c>
      <c r="AD19" s="161">
        <f t="shared" si="27"/>
        <v>0</v>
      </c>
      <c r="AE19" s="403">
        <f t="shared" si="28"/>
        <v>0</v>
      </c>
      <c r="AF19" s="161"/>
      <c r="AG19" s="161"/>
      <c r="AH19" s="462">
        <f t="shared" si="29"/>
        <v>0</v>
      </c>
      <c r="AI19" s="161"/>
      <c r="AJ19" s="161"/>
      <c r="AK19" s="462">
        <f t="shared" si="30"/>
        <v>0</v>
      </c>
      <c r="AL19" s="161"/>
      <c r="AM19" s="161"/>
      <c r="AN19" s="444">
        <f t="shared" si="31"/>
        <v>0</v>
      </c>
      <c r="AO19" s="404">
        <f t="shared" si="8"/>
        <v>0</v>
      </c>
      <c r="AP19" s="161">
        <f t="shared" si="9"/>
        <v>0</v>
      </c>
      <c r="AQ19" s="161">
        <f t="shared" si="32"/>
        <v>0</v>
      </c>
      <c r="AR19" s="161"/>
      <c r="AS19" s="161"/>
      <c r="AT19" s="462">
        <f t="shared" si="33"/>
        <v>0</v>
      </c>
      <c r="AU19" s="161"/>
      <c r="AV19" s="161"/>
      <c r="AW19" s="448">
        <f t="shared" si="34"/>
        <v>0</v>
      </c>
      <c r="AX19" s="161"/>
      <c r="AY19" s="161"/>
      <c r="AZ19" s="444">
        <f t="shared" si="35"/>
        <v>0</v>
      </c>
      <c r="BA19" s="272">
        <f t="shared" si="10"/>
        <v>0</v>
      </c>
      <c r="BB19" s="364">
        <f t="shared" si="11"/>
        <v>0</v>
      </c>
      <c r="BC19" s="364">
        <f t="shared" si="36"/>
        <v>0</v>
      </c>
      <c r="BD19" s="371">
        <f t="shared" si="12"/>
        <v>0</v>
      </c>
      <c r="BE19" s="372">
        <f t="shared" si="13"/>
        <v>0</v>
      </c>
      <c r="BF19" s="372">
        <f t="shared" si="37"/>
        <v>0</v>
      </c>
      <c r="BG19" s="371">
        <f t="shared" si="14"/>
        <v>0</v>
      </c>
      <c r="BH19" s="372">
        <f t="shared" si="15"/>
        <v>0</v>
      </c>
      <c r="BI19" s="372">
        <f t="shared" si="38"/>
        <v>0</v>
      </c>
      <c r="BJ19" s="436"/>
      <c r="BK19" s="160">
        <f>VLOOKUP($B19,Test!$A$69:$J$122,3,0)</f>
        <v>0</v>
      </c>
    </row>
    <row r="20" spans="1:63" s="149" customFormat="1" ht="30" customHeight="1">
      <c r="A20" s="40">
        <f t="shared" si="39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6"/>
        <v>0</v>
      </c>
      <c r="H20" s="161"/>
      <c r="I20" s="161"/>
      <c r="J20" s="448">
        <f t="shared" si="17"/>
        <v>0</v>
      </c>
      <c r="K20" s="161"/>
      <c r="L20" s="161"/>
      <c r="M20" s="444">
        <f t="shared" si="18"/>
        <v>0</v>
      </c>
      <c r="N20" s="404">
        <f t="shared" si="40"/>
        <v>0</v>
      </c>
      <c r="O20" s="161">
        <f t="shared" si="41"/>
        <v>0</v>
      </c>
      <c r="P20" s="403">
        <f t="shared" si="19"/>
        <v>0</v>
      </c>
      <c r="Q20" s="161"/>
      <c r="R20" s="161"/>
      <c r="S20" s="448">
        <f t="shared" si="20"/>
        <v>0</v>
      </c>
      <c r="T20" s="161"/>
      <c r="U20" s="161"/>
      <c r="V20" s="448">
        <f t="shared" si="21"/>
        <v>0</v>
      </c>
      <c r="W20" s="161"/>
      <c r="X20" s="161"/>
      <c r="Y20" s="444">
        <f t="shared" si="22"/>
        <v>0</v>
      </c>
      <c r="Z20" s="168">
        <f t="shared" si="23"/>
        <v>0</v>
      </c>
      <c r="AA20" s="161">
        <f t="shared" si="24"/>
        <v>0</v>
      </c>
      <c r="AB20" s="403">
        <f t="shared" si="25"/>
        <v>0</v>
      </c>
      <c r="AC20" s="404">
        <f t="shared" si="26"/>
        <v>0</v>
      </c>
      <c r="AD20" s="161">
        <f t="shared" si="27"/>
        <v>0</v>
      </c>
      <c r="AE20" s="403">
        <f t="shared" si="28"/>
        <v>0</v>
      </c>
      <c r="AF20" s="161"/>
      <c r="AG20" s="161"/>
      <c r="AH20" s="462">
        <f t="shared" si="29"/>
        <v>0</v>
      </c>
      <c r="AI20" s="161"/>
      <c r="AJ20" s="161"/>
      <c r="AK20" s="462">
        <f t="shared" si="30"/>
        <v>0</v>
      </c>
      <c r="AL20" s="161"/>
      <c r="AM20" s="161"/>
      <c r="AN20" s="444">
        <f t="shared" si="31"/>
        <v>0</v>
      </c>
      <c r="AO20" s="404">
        <f t="shared" si="8"/>
        <v>0</v>
      </c>
      <c r="AP20" s="161">
        <f t="shared" si="9"/>
        <v>0</v>
      </c>
      <c r="AQ20" s="161">
        <f t="shared" si="32"/>
        <v>0</v>
      </c>
      <c r="AR20" s="161"/>
      <c r="AS20" s="161"/>
      <c r="AT20" s="462">
        <f t="shared" si="33"/>
        <v>0</v>
      </c>
      <c r="AU20" s="161"/>
      <c r="AV20" s="161"/>
      <c r="AW20" s="448">
        <f t="shared" si="34"/>
        <v>0</v>
      </c>
      <c r="AX20" s="161"/>
      <c r="AY20" s="161"/>
      <c r="AZ20" s="444">
        <f t="shared" si="35"/>
        <v>0</v>
      </c>
      <c r="BA20" s="272">
        <f t="shared" si="10"/>
        <v>0</v>
      </c>
      <c r="BB20" s="364">
        <f t="shared" si="11"/>
        <v>0</v>
      </c>
      <c r="BC20" s="364">
        <f t="shared" si="36"/>
        <v>0</v>
      </c>
      <c r="BD20" s="371">
        <f t="shared" si="12"/>
        <v>0</v>
      </c>
      <c r="BE20" s="372">
        <f t="shared" si="13"/>
        <v>0</v>
      </c>
      <c r="BF20" s="372">
        <f t="shared" si="37"/>
        <v>0</v>
      </c>
      <c r="BG20" s="371">
        <f t="shared" si="14"/>
        <v>0</v>
      </c>
      <c r="BH20" s="372">
        <f t="shared" si="15"/>
        <v>0</v>
      </c>
      <c r="BI20" s="372">
        <f t="shared" si="38"/>
        <v>0</v>
      </c>
      <c r="BJ20" s="436"/>
      <c r="BK20" s="160">
        <f>VLOOKUP($B20,Test!$A$69:$J$122,3,0)</f>
        <v>0</v>
      </c>
    </row>
    <row r="21" spans="1:63" s="149" customFormat="1" ht="30" customHeight="1">
      <c r="A21" s="40">
        <f t="shared" si="39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6"/>
        <v>0</v>
      </c>
      <c r="H21" s="164"/>
      <c r="I21" s="161"/>
      <c r="J21" s="455">
        <f t="shared" si="17"/>
        <v>0</v>
      </c>
      <c r="K21" s="164"/>
      <c r="L21" s="161"/>
      <c r="M21" s="453">
        <f t="shared" si="18"/>
        <v>0</v>
      </c>
      <c r="N21" s="404">
        <f t="shared" si="40"/>
        <v>0</v>
      </c>
      <c r="O21" s="161">
        <f t="shared" si="41"/>
        <v>0</v>
      </c>
      <c r="P21" s="403">
        <f t="shared" si="19"/>
        <v>0</v>
      </c>
      <c r="Q21" s="164"/>
      <c r="R21" s="161"/>
      <c r="S21" s="455">
        <f t="shared" si="20"/>
        <v>0</v>
      </c>
      <c r="T21" s="164"/>
      <c r="U21" s="161"/>
      <c r="V21" s="455">
        <f t="shared" si="21"/>
        <v>0</v>
      </c>
      <c r="W21" s="164"/>
      <c r="X21" s="161"/>
      <c r="Y21" s="453">
        <f t="shared" si="22"/>
        <v>0</v>
      </c>
      <c r="Z21" s="168">
        <f t="shared" si="23"/>
        <v>0</v>
      </c>
      <c r="AA21" s="161">
        <f t="shared" si="24"/>
        <v>0</v>
      </c>
      <c r="AB21" s="403">
        <f t="shared" si="25"/>
        <v>0</v>
      </c>
      <c r="AC21" s="417">
        <f t="shared" si="26"/>
        <v>0</v>
      </c>
      <c r="AD21" s="164">
        <f t="shared" si="27"/>
        <v>0</v>
      </c>
      <c r="AE21" s="416">
        <f t="shared" si="28"/>
        <v>0</v>
      </c>
      <c r="AF21" s="164"/>
      <c r="AG21" s="161"/>
      <c r="AH21" s="462">
        <f t="shared" si="29"/>
        <v>0</v>
      </c>
      <c r="AI21" s="164"/>
      <c r="AJ21" s="161"/>
      <c r="AK21" s="462">
        <f t="shared" si="30"/>
        <v>0</v>
      </c>
      <c r="AL21" s="164"/>
      <c r="AM21" s="161"/>
      <c r="AN21" s="444">
        <f t="shared" si="31"/>
        <v>0</v>
      </c>
      <c r="AO21" s="404">
        <f t="shared" si="8"/>
        <v>0</v>
      </c>
      <c r="AP21" s="161">
        <f t="shared" si="9"/>
        <v>0</v>
      </c>
      <c r="AQ21" s="161">
        <f t="shared" si="32"/>
        <v>0</v>
      </c>
      <c r="AR21" s="164"/>
      <c r="AS21" s="161"/>
      <c r="AT21" s="462">
        <f t="shared" si="33"/>
        <v>0</v>
      </c>
      <c r="AU21" s="164"/>
      <c r="AV21" s="161"/>
      <c r="AW21" s="448">
        <f t="shared" si="34"/>
        <v>0</v>
      </c>
      <c r="AX21" s="164"/>
      <c r="AY21" s="161"/>
      <c r="AZ21" s="444">
        <f t="shared" si="35"/>
        <v>0</v>
      </c>
      <c r="BA21" s="272">
        <f t="shared" si="10"/>
        <v>0</v>
      </c>
      <c r="BB21" s="364">
        <f t="shared" si="11"/>
        <v>0</v>
      </c>
      <c r="BC21" s="364">
        <f t="shared" si="36"/>
        <v>0</v>
      </c>
      <c r="BD21" s="377">
        <f t="shared" si="12"/>
        <v>0</v>
      </c>
      <c r="BE21" s="378">
        <f t="shared" si="13"/>
        <v>0</v>
      </c>
      <c r="BF21" s="378">
        <f t="shared" si="37"/>
        <v>0</v>
      </c>
      <c r="BG21" s="377">
        <f t="shared" si="14"/>
        <v>0</v>
      </c>
      <c r="BH21" s="378">
        <f t="shared" si="15"/>
        <v>0</v>
      </c>
      <c r="BI21" s="378">
        <f t="shared" si="38"/>
        <v>0</v>
      </c>
      <c r="BJ21" s="436"/>
      <c r="BK21" s="160">
        <f>VLOOKUP($B21,Test!$A$69:$J$122,3,0)</f>
        <v>0</v>
      </c>
    </row>
    <row r="22" spans="1:63" s="149" customFormat="1" ht="30" customHeight="1">
      <c r="A22" s="40">
        <f t="shared" si="39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6"/>
        <v>0</v>
      </c>
      <c r="H22" s="161"/>
      <c r="I22" s="161"/>
      <c r="J22" s="448">
        <f t="shared" si="17"/>
        <v>0</v>
      </c>
      <c r="K22" s="161"/>
      <c r="L22" s="161"/>
      <c r="M22" s="444">
        <f t="shared" si="18"/>
        <v>0</v>
      </c>
      <c r="N22" s="404">
        <f t="shared" si="40"/>
        <v>0</v>
      </c>
      <c r="O22" s="161">
        <f t="shared" si="41"/>
        <v>0</v>
      </c>
      <c r="P22" s="403">
        <f t="shared" si="19"/>
        <v>0</v>
      </c>
      <c r="Q22" s="161"/>
      <c r="R22" s="161"/>
      <c r="S22" s="448">
        <f t="shared" si="20"/>
        <v>0</v>
      </c>
      <c r="T22" s="161"/>
      <c r="U22" s="161"/>
      <c r="V22" s="448">
        <f t="shared" si="21"/>
        <v>0</v>
      </c>
      <c r="W22" s="161"/>
      <c r="X22" s="161"/>
      <c r="Y22" s="444">
        <f t="shared" si="22"/>
        <v>0</v>
      </c>
      <c r="Z22" s="168">
        <f t="shared" si="23"/>
        <v>0</v>
      </c>
      <c r="AA22" s="161">
        <f t="shared" si="24"/>
        <v>0</v>
      </c>
      <c r="AB22" s="403">
        <f t="shared" si="25"/>
        <v>0</v>
      </c>
      <c r="AC22" s="404">
        <f t="shared" si="26"/>
        <v>0</v>
      </c>
      <c r="AD22" s="161">
        <f t="shared" si="27"/>
        <v>0</v>
      </c>
      <c r="AE22" s="403">
        <f t="shared" si="28"/>
        <v>0</v>
      </c>
      <c r="AF22" s="161"/>
      <c r="AG22" s="161"/>
      <c r="AH22" s="462">
        <f t="shared" si="29"/>
        <v>0</v>
      </c>
      <c r="AI22" s="161"/>
      <c r="AJ22" s="161"/>
      <c r="AK22" s="462">
        <f t="shared" si="30"/>
        <v>0</v>
      </c>
      <c r="AL22" s="161"/>
      <c r="AM22" s="161"/>
      <c r="AN22" s="444">
        <f t="shared" si="31"/>
        <v>0</v>
      </c>
      <c r="AO22" s="404">
        <f t="shared" si="8"/>
        <v>0</v>
      </c>
      <c r="AP22" s="161">
        <f t="shared" si="9"/>
        <v>0</v>
      </c>
      <c r="AQ22" s="161">
        <f t="shared" si="32"/>
        <v>0</v>
      </c>
      <c r="AR22" s="161"/>
      <c r="AS22" s="161"/>
      <c r="AT22" s="462">
        <f t="shared" si="33"/>
        <v>0</v>
      </c>
      <c r="AU22" s="161"/>
      <c r="AV22" s="161"/>
      <c r="AW22" s="448">
        <f t="shared" si="34"/>
        <v>0</v>
      </c>
      <c r="AX22" s="161"/>
      <c r="AY22" s="161"/>
      <c r="AZ22" s="444">
        <f t="shared" si="35"/>
        <v>0</v>
      </c>
      <c r="BA22" s="272">
        <f t="shared" si="10"/>
        <v>0</v>
      </c>
      <c r="BB22" s="364">
        <f t="shared" si="11"/>
        <v>0</v>
      </c>
      <c r="BC22" s="364">
        <f t="shared" si="36"/>
        <v>0</v>
      </c>
      <c r="BD22" s="371">
        <f t="shared" si="12"/>
        <v>0</v>
      </c>
      <c r="BE22" s="372">
        <f t="shared" si="13"/>
        <v>0</v>
      </c>
      <c r="BF22" s="372">
        <f t="shared" si="37"/>
        <v>0</v>
      </c>
      <c r="BG22" s="371">
        <f t="shared" si="14"/>
        <v>0</v>
      </c>
      <c r="BH22" s="372">
        <f t="shared" si="15"/>
        <v>0</v>
      </c>
      <c r="BI22" s="372">
        <f t="shared" si="38"/>
        <v>0</v>
      </c>
      <c r="BJ22" s="436"/>
      <c r="BK22" s="160">
        <f>VLOOKUP($B22,Test!$A$69:$J$122,3,0)</f>
        <v>0</v>
      </c>
    </row>
    <row r="23" spans="1:63" s="149" customFormat="1" ht="30" customHeight="1">
      <c r="A23" s="40">
        <f t="shared" si="39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6"/>
        <v>0</v>
      </c>
      <c r="H23" s="161"/>
      <c r="I23" s="161"/>
      <c r="J23" s="448">
        <f t="shared" si="17"/>
        <v>0</v>
      </c>
      <c r="K23" s="161"/>
      <c r="L23" s="161"/>
      <c r="M23" s="444">
        <f t="shared" si="18"/>
        <v>0</v>
      </c>
      <c r="N23" s="404">
        <f t="shared" si="40"/>
        <v>0</v>
      </c>
      <c r="O23" s="161">
        <f t="shared" si="41"/>
        <v>0</v>
      </c>
      <c r="P23" s="403">
        <f t="shared" si="19"/>
        <v>0</v>
      </c>
      <c r="Q23" s="161"/>
      <c r="R23" s="161"/>
      <c r="S23" s="448">
        <f t="shared" si="20"/>
        <v>0</v>
      </c>
      <c r="T23" s="161"/>
      <c r="U23" s="161"/>
      <c r="V23" s="448">
        <f t="shared" si="21"/>
        <v>0</v>
      </c>
      <c r="W23" s="161"/>
      <c r="X23" s="161"/>
      <c r="Y23" s="444">
        <f t="shared" si="22"/>
        <v>0</v>
      </c>
      <c r="Z23" s="168">
        <f t="shared" si="23"/>
        <v>0</v>
      </c>
      <c r="AA23" s="161">
        <f t="shared" si="24"/>
        <v>0</v>
      </c>
      <c r="AB23" s="403">
        <f t="shared" si="25"/>
        <v>0</v>
      </c>
      <c r="AC23" s="404">
        <f t="shared" si="26"/>
        <v>0</v>
      </c>
      <c r="AD23" s="161">
        <f t="shared" si="27"/>
        <v>0</v>
      </c>
      <c r="AE23" s="403">
        <f t="shared" si="28"/>
        <v>0</v>
      </c>
      <c r="AF23" s="161"/>
      <c r="AG23" s="161"/>
      <c r="AH23" s="462">
        <f t="shared" si="29"/>
        <v>0</v>
      </c>
      <c r="AI23" s="161"/>
      <c r="AJ23" s="161"/>
      <c r="AK23" s="462">
        <f t="shared" si="30"/>
        <v>0</v>
      </c>
      <c r="AL23" s="161"/>
      <c r="AM23" s="161"/>
      <c r="AN23" s="444">
        <f t="shared" si="31"/>
        <v>0</v>
      </c>
      <c r="AO23" s="404">
        <f t="shared" si="8"/>
        <v>0</v>
      </c>
      <c r="AP23" s="161">
        <f t="shared" si="9"/>
        <v>0</v>
      </c>
      <c r="AQ23" s="161">
        <f t="shared" si="32"/>
        <v>0</v>
      </c>
      <c r="AR23" s="161"/>
      <c r="AS23" s="161"/>
      <c r="AT23" s="462">
        <f t="shared" si="33"/>
        <v>0</v>
      </c>
      <c r="AU23" s="161"/>
      <c r="AV23" s="161"/>
      <c r="AW23" s="448">
        <f t="shared" si="34"/>
        <v>0</v>
      </c>
      <c r="AX23" s="161"/>
      <c r="AY23" s="161"/>
      <c r="AZ23" s="444">
        <f t="shared" si="35"/>
        <v>0</v>
      </c>
      <c r="BA23" s="272">
        <f t="shared" si="10"/>
        <v>0</v>
      </c>
      <c r="BB23" s="364">
        <f t="shared" si="11"/>
        <v>0</v>
      </c>
      <c r="BC23" s="364">
        <f t="shared" si="36"/>
        <v>0</v>
      </c>
      <c r="BD23" s="371">
        <f t="shared" si="12"/>
        <v>0</v>
      </c>
      <c r="BE23" s="372">
        <f t="shared" si="13"/>
        <v>0</v>
      </c>
      <c r="BF23" s="372">
        <f t="shared" si="37"/>
        <v>0</v>
      </c>
      <c r="BG23" s="371">
        <f t="shared" si="14"/>
        <v>0</v>
      </c>
      <c r="BH23" s="372">
        <f t="shared" si="15"/>
        <v>0</v>
      </c>
      <c r="BI23" s="372">
        <f t="shared" si="38"/>
        <v>0</v>
      </c>
      <c r="BJ23" s="436"/>
      <c r="BK23" s="160">
        <f>VLOOKUP($B23,Test!$A$69:$J$122,3,0)</f>
        <v>0</v>
      </c>
    </row>
    <row r="24" spans="1:63" s="149" customFormat="1" ht="30" customHeight="1">
      <c r="A24" s="40">
        <f t="shared" si="39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6"/>
        <v>0</v>
      </c>
      <c r="H24" s="161"/>
      <c r="I24" s="161"/>
      <c r="J24" s="448">
        <f t="shared" si="17"/>
        <v>0</v>
      </c>
      <c r="K24" s="161"/>
      <c r="L24" s="161"/>
      <c r="M24" s="444">
        <f t="shared" si="18"/>
        <v>0</v>
      </c>
      <c r="N24" s="404">
        <f t="shared" si="40"/>
        <v>0</v>
      </c>
      <c r="O24" s="161">
        <f t="shared" si="41"/>
        <v>0</v>
      </c>
      <c r="P24" s="403">
        <f t="shared" si="19"/>
        <v>0</v>
      </c>
      <c r="Q24" s="161"/>
      <c r="R24" s="161"/>
      <c r="S24" s="448">
        <f t="shared" si="20"/>
        <v>0</v>
      </c>
      <c r="T24" s="161"/>
      <c r="U24" s="161"/>
      <c r="V24" s="448">
        <f t="shared" si="21"/>
        <v>0</v>
      </c>
      <c r="W24" s="161"/>
      <c r="X24" s="161"/>
      <c r="Y24" s="444">
        <f t="shared" si="22"/>
        <v>0</v>
      </c>
      <c r="Z24" s="168">
        <f t="shared" si="23"/>
        <v>0</v>
      </c>
      <c r="AA24" s="161">
        <f t="shared" si="24"/>
        <v>0</v>
      </c>
      <c r="AB24" s="403">
        <f t="shared" si="25"/>
        <v>0</v>
      </c>
      <c r="AC24" s="404">
        <f t="shared" si="26"/>
        <v>0</v>
      </c>
      <c r="AD24" s="161">
        <f t="shared" si="27"/>
        <v>0</v>
      </c>
      <c r="AE24" s="403">
        <f t="shared" si="28"/>
        <v>0</v>
      </c>
      <c r="AF24" s="161"/>
      <c r="AG24" s="161"/>
      <c r="AH24" s="462">
        <f t="shared" si="29"/>
        <v>0</v>
      </c>
      <c r="AI24" s="161"/>
      <c r="AJ24" s="161"/>
      <c r="AK24" s="462">
        <f t="shared" si="30"/>
        <v>0</v>
      </c>
      <c r="AL24" s="161"/>
      <c r="AM24" s="161"/>
      <c r="AN24" s="444">
        <f t="shared" si="31"/>
        <v>0</v>
      </c>
      <c r="AO24" s="404">
        <f t="shared" si="8"/>
        <v>0</v>
      </c>
      <c r="AP24" s="161">
        <f t="shared" si="9"/>
        <v>0</v>
      </c>
      <c r="AQ24" s="161">
        <f t="shared" si="32"/>
        <v>0</v>
      </c>
      <c r="AR24" s="161"/>
      <c r="AS24" s="161"/>
      <c r="AT24" s="462">
        <f t="shared" si="33"/>
        <v>0</v>
      </c>
      <c r="AU24" s="161"/>
      <c r="AV24" s="161"/>
      <c r="AW24" s="448">
        <f t="shared" si="34"/>
        <v>0</v>
      </c>
      <c r="AX24" s="161"/>
      <c r="AY24" s="161"/>
      <c r="AZ24" s="444">
        <f t="shared" si="35"/>
        <v>0</v>
      </c>
      <c r="BA24" s="272">
        <f t="shared" si="10"/>
        <v>0</v>
      </c>
      <c r="BB24" s="364">
        <f t="shared" si="11"/>
        <v>0</v>
      </c>
      <c r="BC24" s="364">
        <f t="shared" si="36"/>
        <v>0</v>
      </c>
      <c r="BD24" s="371">
        <f t="shared" si="12"/>
        <v>0</v>
      </c>
      <c r="BE24" s="372">
        <f t="shared" si="13"/>
        <v>0</v>
      </c>
      <c r="BF24" s="372">
        <f t="shared" si="37"/>
        <v>0</v>
      </c>
      <c r="BG24" s="371">
        <f t="shared" si="14"/>
        <v>0</v>
      </c>
      <c r="BH24" s="372">
        <f t="shared" si="15"/>
        <v>0</v>
      </c>
      <c r="BI24" s="372">
        <f t="shared" si="38"/>
        <v>0</v>
      </c>
      <c r="BJ24" s="436"/>
      <c r="BK24" s="160">
        <f>VLOOKUP($B24,Test!$A$69:$J$122,3,0)</f>
        <v>0</v>
      </c>
    </row>
    <row r="25" spans="1:63" s="149" customFormat="1" ht="30" customHeight="1">
      <c r="A25" s="40">
        <f t="shared" si="39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6"/>
        <v>0</v>
      </c>
      <c r="H25" s="161"/>
      <c r="I25" s="161"/>
      <c r="J25" s="448">
        <f t="shared" si="17"/>
        <v>0</v>
      </c>
      <c r="K25" s="161"/>
      <c r="L25" s="161"/>
      <c r="M25" s="444">
        <f t="shared" si="18"/>
        <v>0</v>
      </c>
      <c r="N25" s="404">
        <f t="shared" si="40"/>
        <v>0</v>
      </c>
      <c r="O25" s="161">
        <f t="shared" si="41"/>
        <v>0</v>
      </c>
      <c r="P25" s="403">
        <f t="shared" si="19"/>
        <v>0</v>
      </c>
      <c r="Q25" s="161"/>
      <c r="R25" s="161"/>
      <c r="S25" s="448">
        <f t="shared" si="20"/>
        <v>0</v>
      </c>
      <c r="T25" s="161"/>
      <c r="U25" s="161"/>
      <c r="V25" s="448">
        <f t="shared" si="21"/>
        <v>0</v>
      </c>
      <c r="W25" s="161"/>
      <c r="X25" s="161"/>
      <c r="Y25" s="444">
        <f t="shared" si="22"/>
        <v>0</v>
      </c>
      <c r="Z25" s="168">
        <f t="shared" si="23"/>
        <v>0</v>
      </c>
      <c r="AA25" s="161">
        <f t="shared" si="24"/>
        <v>0</v>
      </c>
      <c r="AB25" s="403">
        <f t="shared" si="25"/>
        <v>0</v>
      </c>
      <c r="AC25" s="404">
        <f t="shared" si="26"/>
        <v>0</v>
      </c>
      <c r="AD25" s="161">
        <f t="shared" si="27"/>
        <v>0</v>
      </c>
      <c r="AE25" s="403">
        <f t="shared" si="28"/>
        <v>0</v>
      </c>
      <c r="AF25" s="161"/>
      <c r="AG25" s="161"/>
      <c r="AH25" s="462">
        <f t="shared" si="29"/>
        <v>0</v>
      </c>
      <c r="AI25" s="161"/>
      <c r="AJ25" s="161"/>
      <c r="AK25" s="462">
        <f t="shared" si="30"/>
        <v>0</v>
      </c>
      <c r="AL25" s="161"/>
      <c r="AM25" s="161"/>
      <c r="AN25" s="444">
        <f t="shared" si="31"/>
        <v>0</v>
      </c>
      <c r="AO25" s="404">
        <f t="shared" si="8"/>
        <v>0</v>
      </c>
      <c r="AP25" s="161">
        <f t="shared" si="9"/>
        <v>0</v>
      </c>
      <c r="AQ25" s="161">
        <f t="shared" si="32"/>
        <v>0</v>
      </c>
      <c r="AR25" s="161"/>
      <c r="AS25" s="161"/>
      <c r="AT25" s="462">
        <f t="shared" si="33"/>
        <v>0</v>
      </c>
      <c r="AU25" s="161"/>
      <c r="AV25" s="161"/>
      <c r="AW25" s="448">
        <f t="shared" si="34"/>
        <v>0</v>
      </c>
      <c r="AX25" s="161"/>
      <c r="AY25" s="161"/>
      <c r="AZ25" s="444">
        <f t="shared" si="35"/>
        <v>0</v>
      </c>
      <c r="BA25" s="272">
        <f t="shared" si="10"/>
        <v>0</v>
      </c>
      <c r="BB25" s="364">
        <f t="shared" si="11"/>
        <v>0</v>
      </c>
      <c r="BC25" s="364">
        <f t="shared" si="36"/>
        <v>0</v>
      </c>
      <c r="BD25" s="371">
        <f t="shared" si="12"/>
        <v>0</v>
      </c>
      <c r="BE25" s="372">
        <f t="shared" si="13"/>
        <v>0</v>
      </c>
      <c r="BF25" s="372">
        <f t="shared" si="37"/>
        <v>0</v>
      </c>
      <c r="BG25" s="371">
        <f t="shared" si="14"/>
        <v>0</v>
      </c>
      <c r="BH25" s="372">
        <f t="shared" si="15"/>
        <v>0</v>
      </c>
      <c r="BI25" s="372">
        <f t="shared" si="38"/>
        <v>0</v>
      </c>
      <c r="BJ25" s="436"/>
      <c r="BK25" s="160">
        <f>VLOOKUP($B25,Test!$A$69:$J$122,3,0)</f>
        <v>0</v>
      </c>
    </row>
    <row r="26" spans="1:63" s="149" customFormat="1" ht="30" customHeight="1">
      <c r="A26" s="40">
        <f t="shared" si="39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6"/>
        <v>0</v>
      </c>
      <c r="H26" s="161"/>
      <c r="I26" s="161"/>
      <c r="J26" s="448">
        <f t="shared" si="17"/>
        <v>0</v>
      </c>
      <c r="K26" s="161"/>
      <c r="L26" s="161"/>
      <c r="M26" s="444">
        <f t="shared" si="18"/>
        <v>0</v>
      </c>
      <c r="N26" s="404">
        <f t="shared" si="40"/>
        <v>0</v>
      </c>
      <c r="O26" s="161">
        <f t="shared" si="41"/>
        <v>0</v>
      </c>
      <c r="P26" s="403">
        <f t="shared" si="19"/>
        <v>0</v>
      </c>
      <c r="Q26" s="161"/>
      <c r="R26" s="161"/>
      <c r="S26" s="448">
        <f t="shared" si="20"/>
        <v>0</v>
      </c>
      <c r="T26" s="161"/>
      <c r="U26" s="161"/>
      <c r="V26" s="448">
        <f t="shared" si="21"/>
        <v>0</v>
      </c>
      <c r="W26" s="161"/>
      <c r="X26" s="161"/>
      <c r="Y26" s="444">
        <f t="shared" si="22"/>
        <v>0</v>
      </c>
      <c r="Z26" s="168">
        <f t="shared" si="23"/>
        <v>0</v>
      </c>
      <c r="AA26" s="161">
        <f t="shared" si="24"/>
        <v>0</v>
      </c>
      <c r="AB26" s="403">
        <f t="shared" si="25"/>
        <v>0</v>
      </c>
      <c r="AC26" s="404">
        <f t="shared" si="26"/>
        <v>0</v>
      </c>
      <c r="AD26" s="161">
        <f t="shared" si="27"/>
        <v>0</v>
      </c>
      <c r="AE26" s="403">
        <f t="shared" si="28"/>
        <v>0</v>
      </c>
      <c r="AF26" s="161"/>
      <c r="AG26" s="161"/>
      <c r="AH26" s="462">
        <f t="shared" si="29"/>
        <v>0</v>
      </c>
      <c r="AI26" s="161"/>
      <c r="AJ26" s="161"/>
      <c r="AK26" s="462">
        <f t="shared" si="30"/>
        <v>0</v>
      </c>
      <c r="AL26" s="161"/>
      <c r="AM26" s="161"/>
      <c r="AN26" s="444">
        <f t="shared" si="31"/>
        <v>0</v>
      </c>
      <c r="AO26" s="404">
        <f t="shared" si="8"/>
        <v>0</v>
      </c>
      <c r="AP26" s="161">
        <f t="shared" si="9"/>
        <v>0</v>
      </c>
      <c r="AQ26" s="161">
        <f t="shared" si="32"/>
        <v>0</v>
      </c>
      <c r="AR26" s="161"/>
      <c r="AS26" s="161"/>
      <c r="AT26" s="462">
        <f t="shared" si="33"/>
        <v>0</v>
      </c>
      <c r="AU26" s="161"/>
      <c r="AV26" s="161"/>
      <c r="AW26" s="448">
        <f t="shared" si="34"/>
        <v>0</v>
      </c>
      <c r="AX26" s="161"/>
      <c r="AY26" s="161"/>
      <c r="AZ26" s="444">
        <f t="shared" si="35"/>
        <v>0</v>
      </c>
      <c r="BA26" s="272">
        <f t="shared" si="10"/>
        <v>0</v>
      </c>
      <c r="BB26" s="364">
        <f t="shared" si="11"/>
        <v>0</v>
      </c>
      <c r="BC26" s="364">
        <f t="shared" si="36"/>
        <v>0</v>
      </c>
      <c r="BD26" s="371">
        <f t="shared" si="12"/>
        <v>0</v>
      </c>
      <c r="BE26" s="372">
        <f t="shared" si="13"/>
        <v>0</v>
      </c>
      <c r="BF26" s="372">
        <f t="shared" si="37"/>
        <v>0</v>
      </c>
      <c r="BG26" s="371">
        <f t="shared" si="14"/>
        <v>0</v>
      </c>
      <c r="BH26" s="372">
        <f t="shared" si="15"/>
        <v>0</v>
      </c>
      <c r="BI26" s="372">
        <f t="shared" si="38"/>
        <v>0</v>
      </c>
      <c r="BJ26" s="436"/>
      <c r="BK26" s="160">
        <f>VLOOKUP($B26,Test!$A$69:$J$122,3,0)</f>
        <v>0</v>
      </c>
    </row>
    <row r="27" spans="1:63" s="149" customFormat="1" ht="30" customHeight="1">
      <c r="A27" s="40">
        <f t="shared" si="39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6"/>
        <v>0</v>
      </c>
      <c r="H27" s="161"/>
      <c r="I27" s="161"/>
      <c r="J27" s="448">
        <f t="shared" si="17"/>
        <v>0</v>
      </c>
      <c r="K27" s="161"/>
      <c r="L27" s="161"/>
      <c r="M27" s="444">
        <f t="shared" si="18"/>
        <v>0</v>
      </c>
      <c r="N27" s="404">
        <f t="shared" si="40"/>
        <v>0</v>
      </c>
      <c r="O27" s="161">
        <f t="shared" si="41"/>
        <v>0</v>
      </c>
      <c r="P27" s="403">
        <f t="shared" si="19"/>
        <v>0</v>
      </c>
      <c r="Q27" s="161"/>
      <c r="R27" s="161"/>
      <c r="S27" s="448">
        <f t="shared" si="20"/>
        <v>0</v>
      </c>
      <c r="T27" s="161"/>
      <c r="U27" s="161"/>
      <c r="V27" s="448">
        <f t="shared" si="21"/>
        <v>0</v>
      </c>
      <c r="W27" s="161"/>
      <c r="X27" s="161"/>
      <c r="Y27" s="444">
        <f t="shared" si="22"/>
        <v>0</v>
      </c>
      <c r="Z27" s="168">
        <f t="shared" si="23"/>
        <v>0</v>
      </c>
      <c r="AA27" s="161">
        <f t="shared" si="24"/>
        <v>0</v>
      </c>
      <c r="AB27" s="403">
        <f t="shared" si="25"/>
        <v>0</v>
      </c>
      <c r="AC27" s="404">
        <f t="shared" si="26"/>
        <v>0</v>
      </c>
      <c r="AD27" s="161">
        <f t="shared" si="27"/>
        <v>0</v>
      </c>
      <c r="AE27" s="403">
        <f t="shared" si="28"/>
        <v>0</v>
      </c>
      <c r="AF27" s="161"/>
      <c r="AG27" s="161"/>
      <c r="AH27" s="462">
        <f t="shared" si="29"/>
        <v>0</v>
      </c>
      <c r="AI27" s="161"/>
      <c r="AJ27" s="161"/>
      <c r="AK27" s="462">
        <f t="shared" si="30"/>
        <v>0</v>
      </c>
      <c r="AL27" s="161"/>
      <c r="AM27" s="161"/>
      <c r="AN27" s="444">
        <f t="shared" si="31"/>
        <v>0</v>
      </c>
      <c r="AO27" s="404">
        <f t="shared" si="8"/>
        <v>0</v>
      </c>
      <c r="AP27" s="161">
        <f t="shared" si="9"/>
        <v>0</v>
      </c>
      <c r="AQ27" s="161">
        <f t="shared" si="32"/>
        <v>0</v>
      </c>
      <c r="AR27" s="161"/>
      <c r="AS27" s="161"/>
      <c r="AT27" s="462">
        <f t="shared" si="33"/>
        <v>0</v>
      </c>
      <c r="AU27" s="161"/>
      <c r="AV27" s="161"/>
      <c r="AW27" s="448">
        <f t="shared" si="34"/>
        <v>0</v>
      </c>
      <c r="AX27" s="161"/>
      <c r="AY27" s="161"/>
      <c r="AZ27" s="444">
        <f t="shared" si="35"/>
        <v>0</v>
      </c>
      <c r="BA27" s="272">
        <f t="shared" si="10"/>
        <v>0</v>
      </c>
      <c r="BB27" s="364">
        <f t="shared" si="11"/>
        <v>0</v>
      </c>
      <c r="BC27" s="364">
        <f t="shared" si="36"/>
        <v>0</v>
      </c>
      <c r="BD27" s="371">
        <f t="shared" si="12"/>
        <v>0</v>
      </c>
      <c r="BE27" s="372">
        <f t="shared" si="13"/>
        <v>0</v>
      </c>
      <c r="BF27" s="372">
        <f t="shared" si="37"/>
        <v>0</v>
      </c>
      <c r="BG27" s="371">
        <f t="shared" si="14"/>
        <v>0</v>
      </c>
      <c r="BH27" s="372">
        <f t="shared" si="15"/>
        <v>0</v>
      </c>
      <c r="BI27" s="372">
        <f t="shared" si="38"/>
        <v>0</v>
      </c>
      <c r="BJ27" s="436"/>
      <c r="BK27" s="160">
        <f>VLOOKUP($B27,Test!$A$69:$J$122,3,0)</f>
        <v>0</v>
      </c>
    </row>
    <row r="28" spans="1:63" s="149" customFormat="1" ht="30" customHeight="1">
      <c r="A28" s="40">
        <f t="shared" si="39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6"/>
        <v>0</v>
      </c>
      <c r="H28" s="161"/>
      <c r="I28" s="161"/>
      <c r="J28" s="448">
        <f t="shared" si="17"/>
        <v>0</v>
      </c>
      <c r="K28" s="161"/>
      <c r="L28" s="161"/>
      <c r="M28" s="444">
        <f t="shared" si="18"/>
        <v>0</v>
      </c>
      <c r="N28" s="404">
        <f t="shared" si="40"/>
        <v>0</v>
      </c>
      <c r="O28" s="161">
        <f t="shared" si="41"/>
        <v>0</v>
      </c>
      <c r="P28" s="403">
        <f t="shared" si="19"/>
        <v>0</v>
      </c>
      <c r="Q28" s="161"/>
      <c r="R28" s="161"/>
      <c r="S28" s="448">
        <f t="shared" si="20"/>
        <v>0</v>
      </c>
      <c r="T28" s="161"/>
      <c r="U28" s="161"/>
      <c r="V28" s="448">
        <f t="shared" si="21"/>
        <v>0</v>
      </c>
      <c r="W28" s="161"/>
      <c r="X28" s="161"/>
      <c r="Y28" s="444">
        <f t="shared" si="22"/>
        <v>0</v>
      </c>
      <c r="Z28" s="168">
        <f t="shared" si="23"/>
        <v>0</v>
      </c>
      <c r="AA28" s="161">
        <f t="shared" si="24"/>
        <v>0</v>
      </c>
      <c r="AB28" s="403">
        <f t="shared" si="25"/>
        <v>0</v>
      </c>
      <c r="AC28" s="404">
        <f t="shared" si="26"/>
        <v>0</v>
      </c>
      <c r="AD28" s="161">
        <f t="shared" si="27"/>
        <v>0</v>
      </c>
      <c r="AE28" s="403">
        <f t="shared" si="28"/>
        <v>0</v>
      </c>
      <c r="AF28" s="161"/>
      <c r="AG28" s="161"/>
      <c r="AH28" s="462">
        <f t="shared" si="29"/>
        <v>0</v>
      </c>
      <c r="AI28" s="161"/>
      <c r="AJ28" s="161"/>
      <c r="AK28" s="462">
        <f t="shared" si="30"/>
        <v>0</v>
      </c>
      <c r="AL28" s="161"/>
      <c r="AM28" s="161"/>
      <c r="AN28" s="444">
        <f t="shared" si="31"/>
        <v>0</v>
      </c>
      <c r="AO28" s="404">
        <f t="shared" si="8"/>
        <v>0</v>
      </c>
      <c r="AP28" s="161">
        <f t="shared" si="9"/>
        <v>0</v>
      </c>
      <c r="AQ28" s="161">
        <f t="shared" si="32"/>
        <v>0</v>
      </c>
      <c r="AR28" s="161"/>
      <c r="AS28" s="161"/>
      <c r="AT28" s="462">
        <f t="shared" si="33"/>
        <v>0</v>
      </c>
      <c r="AU28" s="161"/>
      <c r="AV28" s="161"/>
      <c r="AW28" s="448">
        <f t="shared" si="34"/>
        <v>0</v>
      </c>
      <c r="AX28" s="161"/>
      <c r="AY28" s="161"/>
      <c r="AZ28" s="444">
        <f t="shared" si="35"/>
        <v>0</v>
      </c>
      <c r="BA28" s="272">
        <f t="shared" si="10"/>
        <v>0</v>
      </c>
      <c r="BB28" s="364">
        <f t="shared" si="11"/>
        <v>0</v>
      </c>
      <c r="BC28" s="364">
        <f t="shared" si="36"/>
        <v>0</v>
      </c>
      <c r="BD28" s="371">
        <f t="shared" si="12"/>
        <v>0</v>
      </c>
      <c r="BE28" s="372">
        <f t="shared" si="13"/>
        <v>0</v>
      </c>
      <c r="BF28" s="372">
        <f t="shared" si="37"/>
        <v>0</v>
      </c>
      <c r="BG28" s="371">
        <f t="shared" si="14"/>
        <v>0</v>
      </c>
      <c r="BH28" s="372">
        <f t="shared" si="15"/>
        <v>0</v>
      </c>
      <c r="BI28" s="372">
        <f t="shared" si="38"/>
        <v>0</v>
      </c>
      <c r="BJ28" s="436"/>
      <c r="BK28" s="160">
        <f>VLOOKUP($B28,Test!$A$69:$J$122,3,0)</f>
        <v>0</v>
      </c>
    </row>
    <row r="29" spans="1:63" s="149" customFormat="1" ht="30" customHeight="1">
      <c r="A29" s="40">
        <f t="shared" si="39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6"/>
        <v>0</v>
      </c>
      <c r="H29" s="161"/>
      <c r="I29" s="161"/>
      <c r="J29" s="448">
        <f t="shared" si="17"/>
        <v>0</v>
      </c>
      <c r="K29" s="161"/>
      <c r="L29" s="161"/>
      <c r="M29" s="444">
        <f t="shared" si="18"/>
        <v>0</v>
      </c>
      <c r="N29" s="404">
        <f>+E29+H29+K29</f>
        <v>0</v>
      </c>
      <c r="O29" s="161">
        <f>+F29+I29+L29</f>
        <v>0</v>
      </c>
      <c r="P29" s="403">
        <f t="shared" si="19"/>
        <v>0</v>
      </c>
      <c r="Q29" s="161"/>
      <c r="R29" s="161"/>
      <c r="S29" s="448">
        <f t="shared" si="20"/>
        <v>0</v>
      </c>
      <c r="T29" s="161"/>
      <c r="U29" s="161"/>
      <c r="V29" s="448">
        <f t="shared" si="21"/>
        <v>0</v>
      </c>
      <c r="W29" s="161"/>
      <c r="X29" s="161"/>
      <c r="Y29" s="444">
        <f t="shared" si="22"/>
        <v>0</v>
      </c>
      <c r="Z29" s="168">
        <f t="shared" si="23"/>
        <v>0</v>
      </c>
      <c r="AA29" s="161">
        <f t="shared" si="24"/>
        <v>0</v>
      </c>
      <c r="AB29" s="403">
        <f t="shared" si="25"/>
        <v>0</v>
      </c>
      <c r="AC29" s="404">
        <f t="shared" si="26"/>
        <v>0</v>
      </c>
      <c r="AD29" s="161">
        <f t="shared" si="27"/>
        <v>0</v>
      </c>
      <c r="AE29" s="403">
        <f t="shared" si="28"/>
        <v>0</v>
      </c>
      <c r="AF29" s="161"/>
      <c r="AG29" s="161"/>
      <c r="AH29" s="462">
        <f t="shared" si="29"/>
        <v>0</v>
      </c>
      <c r="AI29" s="161"/>
      <c r="AJ29" s="161"/>
      <c r="AK29" s="462">
        <f t="shared" si="30"/>
        <v>0</v>
      </c>
      <c r="AL29" s="161"/>
      <c r="AM29" s="161"/>
      <c r="AN29" s="444">
        <f t="shared" si="31"/>
        <v>0</v>
      </c>
      <c r="AO29" s="404">
        <f t="shared" si="8"/>
        <v>0</v>
      </c>
      <c r="AP29" s="161">
        <f t="shared" si="9"/>
        <v>0</v>
      </c>
      <c r="AQ29" s="161">
        <f t="shared" si="32"/>
        <v>0</v>
      </c>
      <c r="AR29" s="161"/>
      <c r="AS29" s="161"/>
      <c r="AT29" s="462">
        <f t="shared" si="33"/>
        <v>0</v>
      </c>
      <c r="AU29" s="161"/>
      <c r="AV29" s="161"/>
      <c r="AW29" s="448">
        <f t="shared" si="34"/>
        <v>0</v>
      </c>
      <c r="AX29" s="161"/>
      <c r="AY29" s="161"/>
      <c r="AZ29" s="444">
        <f t="shared" si="35"/>
        <v>0</v>
      </c>
      <c r="BA29" s="272">
        <f t="shared" si="10"/>
        <v>0</v>
      </c>
      <c r="BB29" s="364">
        <f t="shared" si="11"/>
        <v>0</v>
      </c>
      <c r="BC29" s="364">
        <f t="shared" si="36"/>
        <v>0</v>
      </c>
      <c r="BD29" s="371">
        <f t="shared" si="12"/>
        <v>0</v>
      </c>
      <c r="BE29" s="372">
        <f t="shared" si="13"/>
        <v>0</v>
      </c>
      <c r="BF29" s="372">
        <f t="shared" si="37"/>
        <v>0</v>
      </c>
      <c r="BG29" s="371">
        <f t="shared" si="14"/>
        <v>0</v>
      </c>
      <c r="BH29" s="372">
        <f t="shared" si="15"/>
        <v>0</v>
      </c>
      <c r="BI29" s="372">
        <f t="shared" si="38"/>
        <v>0</v>
      </c>
      <c r="BJ29" s="436"/>
      <c r="BK29" s="160">
        <f>VLOOKUP($B29,Test!$A$69:$J$122,3,0)</f>
        <v>0</v>
      </c>
    </row>
    <row r="30" spans="1:63" s="149" customFormat="1" ht="30" customHeight="1">
      <c r="A30" s="40">
        <f t="shared" si="39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6"/>
        <v>0</v>
      </c>
      <c r="H30" s="161"/>
      <c r="I30" s="161"/>
      <c r="J30" s="448">
        <f t="shared" si="17"/>
        <v>0</v>
      </c>
      <c r="K30" s="161"/>
      <c r="L30" s="161"/>
      <c r="M30" s="444">
        <f t="shared" si="18"/>
        <v>0</v>
      </c>
      <c r="N30" s="404">
        <f t="shared" ref="N30:N39" si="42">+E30+H30+K30</f>
        <v>0</v>
      </c>
      <c r="O30" s="161">
        <f t="shared" ref="O30:O39" si="43">+F30+I30+L30</f>
        <v>0</v>
      </c>
      <c r="P30" s="403">
        <f t="shared" si="19"/>
        <v>0</v>
      </c>
      <c r="Q30" s="161"/>
      <c r="R30" s="161"/>
      <c r="S30" s="448">
        <f t="shared" si="20"/>
        <v>0</v>
      </c>
      <c r="T30" s="161"/>
      <c r="U30" s="161"/>
      <c r="V30" s="448">
        <f t="shared" si="21"/>
        <v>0</v>
      </c>
      <c r="W30" s="161"/>
      <c r="X30" s="161"/>
      <c r="Y30" s="444">
        <f t="shared" si="22"/>
        <v>0</v>
      </c>
      <c r="Z30" s="168">
        <f t="shared" si="23"/>
        <v>0</v>
      </c>
      <c r="AA30" s="161">
        <f t="shared" si="24"/>
        <v>0</v>
      </c>
      <c r="AB30" s="403">
        <f t="shared" si="25"/>
        <v>0</v>
      </c>
      <c r="AC30" s="404">
        <f t="shared" si="26"/>
        <v>0</v>
      </c>
      <c r="AD30" s="161">
        <f t="shared" si="27"/>
        <v>0</v>
      </c>
      <c r="AE30" s="403">
        <f t="shared" si="28"/>
        <v>0</v>
      </c>
      <c r="AF30" s="161"/>
      <c r="AG30" s="161"/>
      <c r="AH30" s="462">
        <f t="shared" si="29"/>
        <v>0</v>
      </c>
      <c r="AI30" s="161"/>
      <c r="AJ30" s="161"/>
      <c r="AK30" s="462">
        <f t="shared" si="30"/>
        <v>0</v>
      </c>
      <c r="AL30" s="161"/>
      <c r="AM30" s="161"/>
      <c r="AN30" s="444">
        <f t="shared" si="31"/>
        <v>0</v>
      </c>
      <c r="AO30" s="404">
        <f t="shared" si="8"/>
        <v>0</v>
      </c>
      <c r="AP30" s="161">
        <f t="shared" si="9"/>
        <v>0</v>
      </c>
      <c r="AQ30" s="161">
        <f t="shared" si="32"/>
        <v>0</v>
      </c>
      <c r="AR30" s="161"/>
      <c r="AS30" s="161"/>
      <c r="AT30" s="462">
        <f t="shared" si="33"/>
        <v>0</v>
      </c>
      <c r="AU30" s="161"/>
      <c r="AV30" s="161"/>
      <c r="AW30" s="448">
        <f t="shared" si="34"/>
        <v>0</v>
      </c>
      <c r="AX30" s="161"/>
      <c r="AY30" s="161"/>
      <c r="AZ30" s="444">
        <f t="shared" si="35"/>
        <v>0</v>
      </c>
      <c r="BA30" s="272">
        <f t="shared" si="10"/>
        <v>0</v>
      </c>
      <c r="BB30" s="364">
        <f t="shared" si="11"/>
        <v>0</v>
      </c>
      <c r="BC30" s="364">
        <f t="shared" si="36"/>
        <v>0</v>
      </c>
      <c r="BD30" s="371">
        <f t="shared" si="12"/>
        <v>0</v>
      </c>
      <c r="BE30" s="372">
        <f t="shared" si="13"/>
        <v>0</v>
      </c>
      <c r="BF30" s="372">
        <f t="shared" si="37"/>
        <v>0</v>
      </c>
      <c r="BG30" s="371">
        <f t="shared" si="14"/>
        <v>0</v>
      </c>
      <c r="BH30" s="372">
        <f t="shared" si="15"/>
        <v>0</v>
      </c>
      <c r="BI30" s="372">
        <f t="shared" si="38"/>
        <v>0</v>
      </c>
      <c r="BJ30" s="436"/>
      <c r="BK30" s="160">
        <f>VLOOKUP($B30,Test!$A$69:$J$122,3,0)</f>
        <v>0</v>
      </c>
    </row>
    <row r="31" spans="1:63" s="149" customFormat="1" ht="30" customHeight="1">
      <c r="A31" s="40">
        <f t="shared" si="39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6"/>
        <v>0</v>
      </c>
      <c r="H31" s="161"/>
      <c r="I31" s="161"/>
      <c r="J31" s="448">
        <f t="shared" si="17"/>
        <v>0</v>
      </c>
      <c r="K31" s="161"/>
      <c r="L31" s="161"/>
      <c r="M31" s="444">
        <f t="shared" si="18"/>
        <v>0</v>
      </c>
      <c r="N31" s="404">
        <f t="shared" si="42"/>
        <v>0</v>
      </c>
      <c r="O31" s="161">
        <f t="shared" si="43"/>
        <v>0</v>
      </c>
      <c r="P31" s="403">
        <f t="shared" si="19"/>
        <v>0</v>
      </c>
      <c r="Q31" s="161"/>
      <c r="R31" s="161"/>
      <c r="S31" s="448">
        <f t="shared" si="20"/>
        <v>0</v>
      </c>
      <c r="T31" s="161"/>
      <c r="U31" s="161"/>
      <c r="V31" s="448">
        <f t="shared" si="21"/>
        <v>0</v>
      </c>
      <c r="W31" s="161"/>
      <c r="X31" s="161"/>
      <c r="Y31" s="444">
        <f t="shared" si="22"/>
        <v>0</v>
      </c>
      <c r="Z31" s="168">
        <f t="shared" si="23"/>
        <v>0</v>
      </c>
      <c r="AA31" s="161">
        <f t="shared" si="24"/>
        <v>0</v>
      </c>
      <c r="AB31" s="403">
        <f t="shared" si="25"/>
        <v>0</v>
      </c>
      <c r="AC31" s="404">
        <f t="shared" si="26"/>
        <v>0</v>
      </c>
      <c r="AD31" s="161">
        <f t="shared" si="27"/>
        <v>0</v>
      </c>
      <c r="AE31" s="403">
        <f t="shared" si="28"/>
        <v>0</v>
      </c>
      <c r="AF31" s="161"/>
      <c r="AG31" s="161"/>
      <c r="AH31" s="462">
        <f t="shared" si="29"/>
        <v>0</v>
      </c>
      <c r="AI31" s="161"/>
      <c r="AJ31" s="161"/>
      <c r="AK31" s="462">
        <f t="shared" si="30"/>
        <v>0</v>
      </c>
      <c r="AL31" s="161"/>
      <c r="AM31" s="161"/>
      <c r="AN31" s="444">
        <f t="shared" si="31"/>
        <v>0</v>
      </c>
      <c r="AO31" s="404">
        <f t="shared" si="8"/>
        <v>0</v>
      </c>
      <c r="AP31" s="161">
        <f t="shared" si="9"/>
        <v>0</v>
      </c>
      <c r="AQ31" s="161">
        <f t="shared" si="32"/>
        <v>0</v>
      </c>
      <c r="AR31" s="161"/>
      <c r="AS31" s="161"/>
      <c r="AT31" s="462">
        <f t="shared" si="33"/>
        <v>0</v>
      </c>
      <c r="AU31" s="161"/>
      <c r="AV31" s="161"/>
      <c r="AW31" s="448">
        <f t="shared" si="34"/>
        <v>0</v>
      </c>
      <c r="AX31" s="161"/>
      <c r="AY31" s="161"/>
      <c r="AZ31" s="444">
        <f t="shared" si="35"/>
        <v>0</v>
      </c>
      <c r="BA31" s="272">
        <f t="shared" si="10"/>
        <v>0</v>
      </c>
      <c r="BB31" s="364">
        <f t="shared" si="11"/>
        <v>0</v>
      </c>
      <c r="BC31" s="364">
        <f t="shared" si="36"/>
        <v>0</v>
      </c>
      <c r="BD31" s="371">
        <f t="shared" si="12"/>
        <v>0</v>
      </c>
      <c r="BE31" s="372">
        <f t="shared" si="13"/>
        <v>0</v>
      </c>
      <c r="BF31" s="372">
        <f t="shared" si="37"/>
        <v>0</v>
      </c>
      <c r="BG31" s="371">
        <f t="shared" si="14"/>
        <v>0</v>
      </c>
      <c r="BH31" s="372">
        <f t="shared" si="15"/>
        <v>0</v>
      </c>
      <c r="BI31" s="372">
        <f t="shared" si="38"/>
        <v>0</v>
      </c>
      <c r="BJ31" s="436"/>
      <c r="BK31" s="160">
        <f>VLOOKUP($B31,Test!$A$69:$J$122,3,0)</f>
        <v>0</v>
      </c>
    </row>
    <row r="32" spans="1:63" s="149" customFormat="1" ht="30" customHeight="1">
      <c r="A32" s="40">
        <f t="shared" si="39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6"/>
        <v>0</v>
      </c>
      <c r="H32" s="161"/>
      <c r="I32" s="161"/>
      <c r="J32" s="448">
        <f t="shared" si="17"/>
        <v>0</v>
      </c>
      <c r="K32" s="161"/>
      <c r="L32" s="161"/>
      <c r="M32" s="444">
        <f t="shared" si="18"/>
        <v>0</v>
      </c>
      <c r="N32" s="404">
        <f t="shared" si="42"/>
        <v>0</v>
      </c>
      <c r="O32" s="161">
        <f t="shared" si="43"/>
        <v>0</v>
      </c>
      <c r="P32" s="403">
        <f t="shared" si="19"/>
        <v>0</v>
      </c>
      <c r="Q32" s="161"/>
      <c r="R32" s="161"/>
      <c r="S32" s="448">
        <f t="shared" si="20"/>
        <v>0</v>
      </c>
      <c r="T32" s="161"/>
      <c r="U32" s="161"/>
      <c r="V32" s="448">
        <f t="shared" si="21"/>
        <v>0</v>
      </c>
      <c r="W32" s="161"/>
      <c r="X32" s="161"/>
      <c r="Y32" s="444">
        <f t="shared" si="22"/>
        <v>0</v>
      </c>
      <c r="Z32" s="168">
        <f t="shared" si="23"/>
        <v>0</v>
      </c>
      <c r="AA32" s="161">
        <f t="shared" si="24"/>
        <v>0</v>
      </c>
      <c r="AB32" s="403">
        <f t="shared" si="25"/>
        <v>0</v>
      </c>
      <c r="AC32" s="404">
        <f t="shared" si="26"/>
        <v>0</v>
      </c>
      <c r="AD32" s="161">
        <f t="shared" si="27"/>
        <v>0</v>
      </c>
      <c r="AE32" s="403">
        <f t="shared" si="28"/>
        <v>0</v>
      </c>
      <c r="AF32" s="161"/>
      <c r="AG32" s="161"/>
      <c r="AH32" s="462">
        <f t="shared" si="29"/>
        <v>0</v>
      </c>
      <c r="AI32" s="161"/>
      <c r="AJ32" s="161"/>
      <c r="AK32" s="462">
        <f t="shared" si="30"/>
        <v>0</v>
      </c>
      <c r="AL32" s="161"/>
      <c r="AM32" s="161"/>
      <c r="AN32" s="444">
        <f t="shared" si="31"/>
        <v>0</v>
      </c>
      <c r="AO32" s="404">
        <f t="shared" si="8"/>
        <v>0</v>
      </c>
      <c r="AP32" s="161">
        <f t="shared" si="9"/>
        <v>0</v>
      </c>
      <c r="AQ32" s="161">
        <f t="shared" si="32"/>
        <v>0</v>
      </c>
      <c r="AR32" s="161"/>
      <c r="AS32" s="161"/>
      <c r="AT32" s="462">
        <f t="shared" si="33"/>
        <v>0</v>
      </c>
      <c r="AU32" s="161"/>
      <c r="AV32" s="161"/>
      <c r="AW32" s="448">
        <f t="shared" si="34"/>
        <v>0</v>
      </c>
      <c r="AX32" s="161"/>
      <c r="AY32" s="161"/>
      <c r="AZ32" s="444">
        <f t="shared" si="35"/>
        <v>0</v>
      </c>
      <c r="BA32" s="272">
        <f t="shared" si="10"/>
        <v>0</v>
      </c>
      <c r="BB32" s="364">
        <f t="shared" si="11"/>
        <v>0</v>
      </c>
      <c r="BC32" s="364">
        <f t="shared" si="36"/>
        <v>0</v>
      </c>
      <c r="BD32" s="371">
        <f t="shared" si="12"/>
        <v>0</v>
      </c>
      <c r="BE32" s="372">
        <f t="shared" si="13"/>
        <v>0</v>
      </c>
      <c r="BF32" s="372">
        <f t="shared" si="37"/>
        <v>0</v>
      </c>
      <c r="BG32" s="371">
        <f t="shared" si="14"/>
        <v>0</v>
      </c>
      <c r="BH32" s="372">
        <f t="shared" si="15"/>
        <v>0</v>
      </c>
      <c r="BI32" s="372">
        <f t="shared" si="38"/>
        <v>0</v>
      </c>
      <c r="BJ32" s="436"/>
      <c r="BK32" s="160">
        <f>VLOOKUP($B32,Test!$A$69:$J$122,3,0)</f>
        <v>0</v>
      </c>
    </row>
    <row r="33" spans="1:63" s="149" customFormat="1" ht="30" customHeight="1">
      <c r="A33" s="40">
        <f t="shared" si="39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6"/>
        <v>0</v>
      </c>
      <c r="H33" s="161"/>
      <c r="I33" s="161"/>
      <c r="J33" s="448">
        <f t="shared" si="17"/>
        <v>0</v>
      </c>
      <c r="K33" s="161"/>
      <c r="L33" s="161"/>
      <c r="M33" s="444">
        <f t="shared" si="18"/>
        <v>0</v>
      </c>
      <c r="N33" s="404">
        <f t="shared" si="42"/>
        <v>0</v>
      </c>
      <c r="O33" s="161">
        <f t="shared" si="43"/>
        <v>0</v>
      </c>
      <c r="P33" s="403">
        <f t="shared" si="19"/>
        <v>0</v>
      </c>
      <c r="Q33" s="161"/>
      <c r="R33" s="161"/>
      <c r="S33" s="448">
        <f t="shared" si="20"/>
        <v>0</v>
      </c>
      <c r="T33" s="161"/>
      <c r="U33" s="161"/>
      <c r="V33" s="448">
        <f t="shared" si="21"/>
        <v>0</v>
      </c>
      <c r="W33" s="161"/>
      <c r="X33" s="161"/>
      <c r="Y33" s="444">
        <f t="shared" si="22"/>
        <v>0</v>
      </c>
      <c r="Z33" s="168">
        <f t="shared" si="23"/>
        <v>0</v>
      </c>
      <c r="AA33" s="161">
        <f t="shared" si="24"/>
        <v>0</v>
      </c>
      <c r="AB33" s="403">
        <f t="shared" si="25"/>
        <v>0</v>
      </c>
      <c r="AC33" s="404">
        <f t="shared" si="26"/>
        <v>0</v>
      </c>
      <c r="AD33" s="161">
        <f t="shared" si="27"/>
        <v>0</v>
      </c>
      <c r="AE33" s="403">
        <f t="shared" si="28"/>
        <v>0</v>
      </c>
      <c r="AF33" s="161"/>
      <c r="AG33" s="161"/>
      <c r="AH33" s="462">
        <f t="shared" si="29"/>
        <v>0</v>
      </c>
      <c r="AI33" s="161"/>
      <c r="AJ33" s="161"/>
      <c r="AK33" s="462">
        <f t="shared" si="30"/>
        <v>0</v>
      </c>
      <c r="AL33" s="161"/>
      <c r="AM33" s="161"/>
      <c r="AN33" s="444">
        <f t="shared" si="31"/>
        <v>0</v>
      </c>
      <c r="AO33" s="404">
        <f t="shared" si="8"/>
        <v>0</v>
      </c>
      <c r="AP33" s="161">
        <f t="shared" si="9"/>
        <v>0</v>
      </c>
      <c r="AQ33" s="161">
        <f t="shared" si="32"/>
        <v>0</v>
      </c>
      <c r="AR33" s="161"/>
      <c r="AS33" s="161"/>
      <c r="AT33" s="462">
        <f t="shared" si="33"/>
        <v>0</v>
      </c>
      <c r="AU33" s="161"/>
      <c r="AV33" s="161"/>
      <c r="AW33" s="448">
        <f t="shared" si="34"/>
        <v>0</v>
      </c>
      <c r="AX33" s="161"/>
      <c r="AY33" s="161"/>
      <c r="AZ33" s="444">
        <f t="shared" si="35"/>
        <v>0</v>
      </c>
      <c r="BA33" s="272">
        <f t="shared" si="10"/>
        <v>0</v>
      </c>
      <c r="BB33" s="364">
        <f t="shared" si="11"/>
        <v>0</v>
      </c>
      <c r="BC33" s="364">
        <f t="shared" si="36"/>
        <v>0</v>
      </c>
      <c r="BD33" s="371">
        <f t="shared" si="12"/>
        <v>0</v>
      </c>
      <c r="BE33" s="372">
        <f t="shared" si="13"/>
        <v>0</v>
      </c>
      <c r="BF33" s="372">
        <f t="shared" si="37"/>
        <v>0</v>
      </c>
      <c r="BG33" s="371">
        <f t="shared" si="14"/>
        <v>0</v>
      </c>
      <c r="BH33" s="372">
        <f t="shared" si="15"/>
        <v>0</v>
      </c>
      <c r="BI33" s="372">
        <f t="shared" si="38"/>
        <v>0</v>
      </c>
      <c r="BJ33" s="436"/>
      <c r="BK33" s="160">
        <f>VLOOKUP($B33,Test!$A$69:$J$122,3,0)</f>
        <v>0</v>
      </c>
    </row>
    <row r="34" spans="1:63" s="149" customFormat="1" ht="30" customHeight="1">
      <c r="A34" s="40">
        <f t="shared" si="39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6"/>
        <v>0</v>
      </c>
      <c r="H34" s="161"/>
      <c r="I34" s="161"/>
      <c r="J34" s="448">
        <f t="shared" si="17"/>
        <v>0</v>
      </c>
      <c r="K34" s="161"/>
      <c r="L34" s="161"/>
      <c r="M34" s="444">
        <f t="shared" si="18"/>
        <v>0</v>
      </c>
      <c r="N34" s="404">
        <f t="shared" si="42"/>
        <v>0</v>
      </c>
      <c r="O34" s="161">
        <f t="shared" si="43"/>
        <v>0</v>
      </c>
      <c r="P34" s="403">
        <f t="shared" si="19"/>
        <v>0</v>
      </c>
      <c r="Q34" s="161"/>
      <c r="R34" s="161"/>
      <c r="S34" s="448">
        <f t="shared" si="20"/>
        <v>0</v>
      </c>
      <c r="T34" s="161"/>
      <c r="U34" s="161"/>
      <c r="V34" s="448">
        <f t="shared" si="21"/>
        <v>0</v>
      </c>
      <c r="W34" s="161"/>
      <c r="X34" s="161"/>
      <c r="Y34" s="444">
        <f t="shared" si="22"/>
        <v>0</v>
      </c>
      <c r="Z34" s="168">
        <f t="shared" si="23"/>
        <v>0</v>
      </c>
      <c r="AA34" s="161">
        <f t="shared" si="24"/>
        <v>0</v>
      </c>
      <c r="AB34" s="403">
        <f t="shared" si="25"/>
        <v>0</v>
      </c>
      <c r="AC34" s="404">
        <f t="shared" si="26"/>
        <v>0</v>
      </c>
      <c r="AD34" s="161">
        <f t="shared" si="27"/>
        <v>0</v>
      </c>
      <c r="AE34" s="403">
        <f t="shared" si="28"/>
        <v>0</v>
      </c>
      <c r="AF34" s="161"/>
      <c r="AG34" s="161"/>
      <c r="AH34" s="462">
        <f t="shared" si="29"/>
        <v>0</v>
      </c>
      <c r="AI34" s="161"/>
      <c r="AJ34" s="161"/>
      <c r="AK34" s="462">
        <f t="shared" si="30"/>
        <v>0</v>
      </c>
      <c r="AL34" s="161"/>
      <c r="AM34" s="161"/>
      <c r="AN34" s="444">
        <f t="shared" si="31"/>
        <v>0</v>
      </c>
      <c r="AO34" s="404">
        <f t="shared" si="8"/>
        <v>0</v>
      </c>
      <c r="AP34" s="161">
        <f t="shared" si="9"/>
        <v>0</v>
      </c>
      <c r="AQ34" s="161">
        <f t="shared" si="32"/>
        <v>0</v>
      </c>
      <c r="AR34" s="161"/>
      <c r="AS34" s="161"/>
      <c r="AT34" s="462">
        <f t="shared" si="33"/>
        <v>0</v>
      </c>
      <c r="AU34" s="161"/>
      <c r="AV34" s="161"/>
      <c r="AW34" s="448">
        <f t="shared" si="34"/>
        <v>0</v>
      </c>
      <c r="AX34" s="161"/>
      <c r="AY34" s="161"/>
      <c r="AZ34" s="444">
        <f t="shared" si="35"/>
        <v>0</v>
      </c>
      <c r="BA34" s="272">
        <f t="shared" si="10"/>
        <v>0</v>
      </c>
      <c r="BB34" s="364">
        <f t="shared" si="11"/>
        <v>0</v>
      </c>
      <c r="BC34" s="364">
        <f t="shared" si="36"/>
        <v>0</v>
      </c>
      <c r="BD34" s="371">
        <f t="shared" si="12"/>
        <v>0</v>
      </c>
      <c r="BE34" s="372">
        <f t="shared" si="13"/>
        <v>0</v>
      </c>
      <c r="BF34" s="372">
        <f t="shared" si="37"/>
        <v>0</v>
      </c>
      <c r="BG34" s="371">
        <f t="shared" si="14"/>
        <v>0</v>
      </c>
      <c r="BH34" s="372">
        <f t="shared" si="15"/>
        <v>0</v>
      </c>
      <c r="BI34" s="372">
        <f t="shared" si="38"/>
        <v>0</v>
      </c>
      <c r="BJ34" s="436"/>
      <c r="BK34" s="160">
        <f>VLOOKUP($B34,Test!$A$69:$J$122,3,0)</f>
        <v>0</v>
      </c>
    </row>
    <row r="35" spans="1:63" s="149" customFormat="1" ht="30" customHeight="1">
      <c r="A35" s="40">
        <f t="shared" si="39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6"/>
        <v>0</v>
      </c>
      <c r="H35" s="161"/>
      <c r="I35" s="161"/>
      <c r="J35" s="448">
        <f t="shared" si="17"/>
        <v>0</v>
      </c>
      <c r="K35" s="161"/>
      <c r="L35" s="161"/>
      <c r="M35" s="444">
        <f t="shared" si="18"/>
        <v>0</v>
      </c>
      <c r="N35" s="404">
        <f t="shared" si="42"/>
        <v>0</v>
      </c>
      <c r="O35" s="161">
        <f t="shared" si="43"/>
        <v>0</v>
      </c>
      <c r="P35" s="403">
        <f t="shared" si="19"/>
        <v>0</v>
      </c>
      <c r="Q35" s="161"/>
      <c r="R35" s="161"/>
      <c r="S35" s="448">
        <f t="shared" si="20"/>
        <v>0</v>
      </c>
      <c r="T35" s="161"/>
      <c r="U35" s="161"/>
      <c r="V35" s="448">
        <f t="shared" si="21"/>
        <v>0</v>
      </c>
      <c r="W35" s="161"/>
      <c r="X35" s="161"/>
      <c r="Y35" s="444">
        <f t="shared" si="22"/>
        <v>0</v>
      </c>
      <c r="Z35" s="168">
        <f t="shared" si="23"/>
        <v>0</v>
      </c>
      <c r="AA35" s="161">
        <f t="shared" si="24"/>
        <v>0</v>
      </c>
      <c r="AB35" s="403">
        <f t="shared" si="25"/>
        <v>0</v>
      </c>
      <c r="AC35" s="404">
        <f t="shared" si="26"/>
        <v>0</v>
      </c>
      <c r="AD35" s="161">
        <f t="shared" si="27"/>
        <v>0</v>
      </c>
      <c r="AE35" s="403">
        <f t="shared" si="28"/>
        <v>0</v>
      </c>
      <c r="AF35" s="161"/>
      <c r="AG35" s="161"/>
      <c r="AH35" s="462">
        <f t="shared" si="29"/>
        <v>0</v>
      </c>
      <c r="AI35" s="161"/>
      <c r="AJ35" s="161"/>
      <c r="AK35" s="462">
        <f t="shared" si="30"/>
        <v>0</v>
      </c>
      <c r="AL35" s="161"/>
      <c r="AM35" s="161"/>
      <c r="AN35" s="444">
        <f t="shared" si="31"/>
        <v>0</v>
      </c>
      <c r="AO35" s="404">
        <f t="shared" si="8"/>
        <v>0</v>
      </c>
      <c r="AP35" s="161">
        <f t="shared" si="9"/>
        <v>0</v>
      </c>
      <c r="AQ35" s="161">
        <f t="shared" si="32"/>
        <v>0</v>
      </c>
      <c r="AR35" s="161"/>
      <c r="AS35" s="161"/>
      <c r="AT35" s="462">
        <f t="shared" si="33"/>
        <v>0</v>
      </c>
      <c r="AU35" s="161"/>
      <c r="AV35" s="161"/>
      <c r="AW35" s="448">
        <f t="shared" si="34"/>
        <v>0</v>
      </c>
      <c r="AX35" s="161"/>
      <c r="AY35" s="161"/>
      <c r="AZ35" s="444">
        <f t="shared" si="35"/>
        <v>0</v>
      </c>
      <c r="BA35" s="272">
        <f t="shared" si="10"/>
        <v>0</v>
      </c>
      <c r="BB35" s="364">
        <f t="shared" si="11"/>
        <v>0</v>
      </c>
      <c r="BC35" s="364">
        <f t="shared" si="36"/>
        <v>0</v>
      </c>
      <c r="BD35" s="371">
        <f t="shared" si="12"/>
        <v>0</v>
      </c>
      <c r="BE35" s="372">
        <f t="shared" si="13"/>
        <v>0</v>
      </c>
      <c r="BF35" s="372">
        <f t="shared" si="37"/>
        <v>0</v>
      </c>
      <c r="BG35" s="371">
        <f t="shared" si="14"/>
        <v>0</v>
      </c>
      <c r="BH35" s="372">
        <f t="shared" si="15"/>
        <v>0</v>
      </c>
      <c r="BI35" s="372">
        <f t="shared" si="38"/>
        <v>0</v>
      </c>
      <c r="BJ35" s="436"/>
      <c r="BK35" s="160">
        <f>VLOOKUP($B35,Test!$A$69:$J$122,3,0)</f>
        <v>0</v>
      </c>
    </row>
    <row r="36" spans="1:63" s="149" customFormat="1" ht="30" customHeight="1">
      <c r="A36" s="40">
        <f t="shared" si="39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6"/>
        <v>0</v>
      </c>
      <c r="H36" s="161"/>
      <c r="I36" s="161"/>
      <c r="J36" s="448">
        <f t="shared" si="17"/>
        <v>0</v>
      </c>
      <c r="K36" s="161"/>
      <c r="L36" s="161"/>
      <c r="M36" s="444">
        <f t="shared" si="18"/>
        <v>0</v>
      </c>
      <c r="N36" s="404">
        <f t="shared" si="42"/>
        <v>0</v>
      </c>
      <c r="O36" s="161">
        <f t="shared" si="43"/>
        <v>0</v>
      </c>
      <c r="P36" s="403">
        <f t="shared" si="19"/>
        <v>0</v>
      </c>
      <c r="Q36" s="161"/>
      <c r="R36" s="161"/>
      <c r="S36" s="448">
        <f t="shared" si="20"/>
        <v>0</v>
      </c>
      <c r="T36" s="161"/>
      <c r="U36" s="161"/>
      <c r="V36" s="448">
        <f t="shared" si="21"/>
        <v>0</v>
      </c>
      <c r="W36" s="161"/>
      <c r="X36" s="161"/>
      <c r="Y36" s="444">
        <f t="shared" si="22"/>
        <v>0</v>
      </c>
      <c r="Z36" s="168">
        <f t="shared" si="23"/>
        <v>0</v>
      </c>
      <c r="AA36" s="161">
        <f t="shared" si="24"/>
        <v>0</v>
      </c>
      <c r="AB36" s="403">
        <f t="shared" si="25"/>
        <v>0</v>
      </c>
      <c r="AC36" s="404">
        <f t="shared" si="26"/>
        <v>0</v>
      </c>
      <c r="AD36" s="161">
        <f t="shared" si="27"/>
        <v>0</v>
      </c>
      <c r="AE36" s="403">
        <f t="shared" si="28"/>
        <v>0</v>
      </c>
      <c r="AF36" s="161"/>
      <c r="AG36" s="161"/>
      <c r="AH36" s="462">
        <f t="shared" si="29"/>
        <v>0</v>
      </c>
      <c r="AI36" s="161"/>
      <c r="AJ36" s="161"/>
      <c r="AK36" s="462">
        <f t="shared" si="30"/>
        <v>0</v>
      </c>
      <c r="AL36" s="161"/>
      <c r="AM36" s="161"/>
      <c r="AN36" s="444">
        <f t="shared" si="31"/>
        <v>0</v>
      </c>
      <c r="AO36" s="404">
        <f t="shared" si="8"/>
        <v>0</v>
      </c>
      <c r="AP36" s="161">
        <f t="shared" si="9"/>
        <v>0</v>
      </c>
      <c r="AQ36" s="161">
        <f t="shared" si="32"/>
        <v>0</v>
      </c>
      <c r="AR36" s="161"/>
      <c r="AS36" s="161"/>
      <c r="AT36" s="462">
        <f t="shared" si="33"/>
        <v>0</v>
      </c>
      <c r="AU36" s="161"/>
      <c r="AV36" s="161"/>
      <c r="AW36" s="448">
        <f t="shared" si="34"/>
        <v>0</v>
      </c>
      <c r="AX36" s="161"/>
      <c r="AY36" s="161"/>
      <c r="AZ36" s="444">
        <f t="shared" si="35"/>
        <v>0</v>
      </c>
      <c r="BA36" s="272">
        <f t="shared" si="10"/>
        <v>0</v>
      </c>
      <c r="BB36" s="364">
        <f t="shared" si="11"/>
        <v>0</v>
      </c>
      <c r="BC36" s="364">
        <f t="shared" si="36"/>
        <v>0</v>
      </c>
      <c r="BD36" s="371">
        <f t="shared" si="12"/>
        <v>0</v>
      </c>
      <c r="BE36" s="372">
        <f t="shared" si="13"/>
        <v>0</v>
      </c>
      <c r="BF36" s="372">
        <f t="shared" si="37"/>
        <v>0</v>
      </c>
      <c r="BG36" s="371">
        <f t="shared" si="14"/>
        <v>0</v>
      </c>
      <c r="BH36" s="372">
        <f t="shared" si="15"/>
        <v>0</v>
      </c>
      <c r="BI36" s="372">
        <f t="shared" si="38"/>
        <v>0</v>
      </c>
      <c r="BJ36" s="436"/>
      <c r="BK36" s="160">
        <f>VLOOKUP($B36,Test!$A$69:$J$122,3,0)</f>
        <v>0</v>
      </c>
    </row>
    <row r="37" spans="1:63" s="149" customFormat="1" ht="30" customHeight="1">
      <c r="A37" s="40">
        <f t="shared" si="39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6"/>
        <v>0</v>
      </c>
      <c r="H37" s="161"/>
      <c r="I37" s="161"/>
      <c r="J37" s="448">
        <f t="shared" si="17"/>
        <v>0</v>
      </c>
      <c r="K37" s="161"/>
      <c r="L37" s="161"/>
      <c r="M37" s="444">
        <f t="shared" si="18"/>
        <v>0</v>
      </c>
      <c r="N37" s="404">
        <f t="shared" si="42"/>
        <v>0</v>
      </c>
      <c r="O37" s="161">
        <f t="shared" si="43"/>
        <v>0</v>
      </c>
      <c r="P37" s="403">
        <f t="shared" si="19"/>
        <v>0</v>
      </c>
      <c r="Q37" s="161"/>
      <c r="R37" s="161"/>
      <c r="S37" s="448">
        <f t="shared" si="20"/>
        <v>0</v>
      </c>
      <c r="T37" s="161"/>
      <c r="U37" s="161"/>
      <c r="V37" s="448">
        <f t="shared" si="21"/>
        <v>0</v>
      </c>
      <c r="W37" s="161"/>
      <c r="X37" s="161"/>
      <c r="Y37" s="444">
        <f t="shared" si="22"/>
        <v>0</v>
      </c>
      <c r="Z37" s="168">
        <f t="shared" si="23"/>
        <v>0</v>
      </c>
      <c r="AA37" s="161">
        <f t="shared" si="24"/>
        <v>0</v>
      </c>
      <c r="AB37" s="403">
        <f t="shared" si="25"/>
        <v>0</v>
      </c>
      <c r="AC37" s="404">
        <f t="shared" si="26"/>
        <v>0</v>
      </c>
      <c r="AD37" s="161">
        <f t="shared" si="27"/>
        <v>0</v>
      </c>
      <c r="AE37" s="403">
        <f t="shared" si="28"/>
        <v>0</v>
      </c>
      <c r="AF37" s="161"/>
      <c r="AG37" s="161"/>
      <c r="AH37" s="462">
        <f t="shared" si="29"/>
        <v>0</v>
      </c>
      <c r="AI37" s="161"/>
      <c r="AJ37" s="161"/>
      <c r="AK37" s="462">
        <f t="shared" si="30"/>
        <v>0</v>
      </c>
      <c r="AL37" s="161"/>
      <c r="AM37" s="161"/>
      <c r="AN37" s="444">
        <f t="shared" si="31"/>
        <v>0</v>
      </c>
      <c r="AO37" s="404">
        <f t="shared" si="8"/>
        <v>0</v>
      </c>
      <c r="AP37" s="161">
        <f t="shared" si="9"/>
        <v>0</v>
      </c>
      <c r="AQ37" s="161">
        <f t="shared" si="32"/>
        <v>0</v>
      </c>
      <c r="AR37" s="161"/>
      <c r="AS37" s="161"/>
      <c r="AT37" s="462">
        <f t="shared" si="33"/>
        <v>0</v>
      </c>
      <c r="AU37" s="161"/>
      <c r="AV37" s="161"/>
      <c r="AW37" s="448">
        <f t="shared" si="34"/>
        <v>0</v>
      </c>
      <c r="AX37" s="161"/>
      <c r="AY37" s="161"/>
      <c r="AZ37" s="444">
        <f t="shared" si="35"/>
        <v>0</v>
      </c>
      <c r="BA37" s="272">
        <f t="shared" si="10"/>
        <v>0</v>
      </c>
      <c r="BB37" s="364">
        <f t="shared" si="11"/>
        <v>0</v>
      </c>
      <c r="BC37" s="364">
        <f t="shared" si="36"/>
        <v>0</v>
      </c>
      <c r="BD37" s="371">
        <f t="shared" si="12"/>
        <v>0</v>
      </c>
      <c r="BE37" s="372">
        <f t="shared" si="13"/>
        <v>0</v>
      </c>
      <c r="BF37" s="372">
        <f t="shared" si="37"/>
        <v>0</v>
      </c>
      <c r="BG37" s="371">
        <f t="shared" si="14"/>
        <v>0</v>
      </c>
      <c r="BH37" s="372">
        <f t="shared" si="15"/>
        <v>0</v>
      </c>
      <c r="BI37" s="372">
        <f t="shared" si="38"/>
        <v>0</v>
      </c>
      <c r="BJ37" s="436"/>
      <c r="BK37" s="160">
        <f>VLOOKUP($B37,Test!$A$69:$J$122,3,0)</f>
        <v>0</v>
      </c>
    </row>
    <row r="38" spans="1:63" s="149" customFormat="1" ht="30" customHeight="1">
      <c r="A38" s="40">
        <f t="shared" si="39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6"/>
        <v>0</v>
      </c>
      <c r="H38" s="161"/>
      <c r="I38" s="161"/>
      <c r="J38" s="448">
        <f t="shared" si="17"/>
        <v>0</v>
      </c>
      <c r="K38" s="161"/>
      <c r="L38" s="161"/>
      <c r="M38" s="444">
        <f t="shared" si="18"/>
        <v>0</v>
      </c>
      <c r="N38" s="404">
        <f t="shared" si="42"/>
        <v>0</v>
      </c>
      <c r="O38" s="161">
        <f t="shared" si="43"/>
        <v>0</v>
      </c>
      <c r="P38" s="403">
        <f t="shared" si="19"/>
        <v>0</v>
      </c>
      <c r="Q38" s="161"/>
      <c r="R38" s="161"/>
      <c r="S38" s="448">
        <f t="shared" si="20"/>
        <v>0</v>
      </c>
      <c r="T38" s="161"/>
      <c r="U38" s="161"/>
      <c r="V38" s="448">
        <f t="shared" si="21"/>
        <v>0</v>
      </c>
      <c r="W38" s="161"/>
      <c r="X38" s="161"/>
      <c r="Y38" s="444">
        <f t="shared" si="22"/>
        <v>0</v>
      </c>
      <c r="Z38" s="168">
        <f t="shared" si="23"/>
        <v>0</v>
      </c>
      <c r="AA38" s="161">
        <f t="shared" si="24"/>
        <v>0</v>
      </c>
      <c r="AB38" s="403">
        <f t="shared" si="25"/>
        <v>0</v>
      </c>
      <c r="AC38" s="404">
        <f t="shared" si="26"/>
        <v>0</v>
      </c>
      <c r="AD38" s="161">
        <f t="shared" si="27"/>
        <v>0</v>
      </c>
      <c r="AE38" s="403">
        <f t="shared" si="28"/>
        <v>0</v>
      </c>
      <c r="AF38" s="161"/>
      <c r="AG38" s="161"/>
      <c r="AH38" s="462">
        <f t="shared" si="29"/>
        <v>0</v>
      </c>
      <c r="AI38" s="161"/>
      <c r="AJ38" s="161"/>
      <c r="AK38" s="462">
        <f t="shared" si="30"/>
        <v>0</v>
      </c>
      <c r="AL38" s="161"/>
      <c r="AM38" s="161"/>
      <c r="AN38" s="444">
        <f t="shared" si="31"/>
        <v>0</v>
      </c>
      <c r="AO38" s="404">
        <f t="shared" si="8"/>
        <v>0</v>
      </c>
      <c r="AP38" s="161">
        <f t="shared" si="9"/>
        <v>0</v>
      </c>
      <c r="AQ38" s="161">
        <f t="shared" si="32"/>
        <v>0</v>
      </c>
      <c r="AR38" s="161"/>
      <c r="AS38" s="161"/>
      <c r="AT38" s="462">
        <f t="shared" si="33"/>
        <v>0</v>
      </c>
      <c r="AU38" s="161"/>
      <c r="AV38" s="161"/>
      <c r="AW38" s="448">
        <f t="shared" si="34"/>
        <v>0</v>
      </c>
      <c r="AX38" s="161"/>
      <c r="AY38" s="161"/>
      <c r="AZ38" s="444">
        <f t="shared" si="35"/>
        <v>0</v>
      </c>
      <c r="BA38" s="272">
        <f t="shared" si="10"/>
        <v>0</v>
      </c>
      <c r="BB38" s="364">
        <f t="shared" si="11"/>
        <v>0</v>
      </c>
      <c r="BC38" s="364">
        <f t="shared" si="36"/>
        <v>0</v>
      </c>
      <c r="BD38" s="371">
        <f t="shared" si="12"/>
        <v>0</v>
      </c>
      <c r="BE38" s="372">
        <f t="shared" si="13"/>
        <v>0</v>
      </c>
      <c r="BF38" s="372">
        <f t="shared" si="37"/>
        <v>0</v>
      </c>
      <c r="BG38" s="371">
        <f t="shared" si="14"/>
        <v>0</v>
      </c>
      <c r="BH38" s="372">
        <f t="shared" si="15"/>
        <v>0</v>
      </c>
      <c r="BI38" s="372">
        <f t="shared" si="38"/>
        <v>0</v>
      </c>
      <c r="BJ38" s="436"/>
      <c r="BK38" s="160">
        <f>VLOOKUP($B38,Test!$A$69:$J$122,3,0)</f>
        <v>0</v>
      </c>
    </row>
    <row r="39" spans="1:63" s="149" customFormat="1" ht="30" customHeight="1">
      <c r="A39" s="40">
        <f t="shared" si="39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6"/>
        <v>0</v>
      </c>
      <c r="H39" s="161"/>
      <c r="I39" s="161"/>
      <c r="J39" s="448">
        <f t="shared" si="17"/>
        <v>0</v>
      </c>
      <c r="K39" s="161"/>
      <c r="L39" s="161"/>
      <c r="M39" s="444">
        <f t="shared" si="18"/>
        <v>0</v>
      </c>
      <c r="N39" s="404">
        <f t="shared" si="42"/>
        <v>0</v>
      </c>
      <c r="O39" s="161">
        <f t="shared" si="43"/>
        <v>0</v>
      </c>
      <c r="P39" s="403">
        <f t="shared" si="19"/>
        <v>0</v>
      </c>
      <c r="Q39" s="161"/>
      <c r="R39" s="161"/>
      <c r="S39" s="448">
        <f t="shared" si="20"/>
        <v>0</v>
      </c>
      <c r="T39" s="161"/>
      <c r="U39" s="161"/>
      <c r="V39" s="448">
        <f t="shared" si="21"/>
        <v>0</v>
      </c>
      <c r="W39" s="161"/>
      <c r="X39" s="161"/>
      <c r="Y39" s="444">
        <f t="shared" si="22"/>
        <v>0</v>
      </c>
      <c r="Z39" s="168">
        <f t="shared" si="23"/>
        <v>0</v>
      </c>
      <c r="AA39" s="161">
        <f t="shared" si="24"/>
        <v>0</v>
      </c>
      <c r="AB39" s="403">
        <f t="shared" si="25"/>
        <v>0</v>
      </c>
      <c r="AC39" s="404">
        <f t="shared" si="26"/>
        <v>0</v>
      </c>
      <c r="AD39" s="161">
        <f t="shared" si="27"/>
        <v>0</v>
      </c>
      <c r="AE39" s="403">
        <f t="shared" si="28"/>
        <v>0</v>
      </c>
      <c r="AF39" s="161"/>
      <c r="AG39" s="161"/>
      <c r="AH39" s="462">
        <f t="shared" si="29"/>
        <v>0</v>
      </c>
      <c r="AI39" s="161"/>
      <c r="AJ39" s="161"/>
      <c r="AK39" s="462">
        <f t="shared" si="30"/>
        <v>0</v>
      </c>
      <c r="AL39" s="161"/>
      <c r="AM39" s="161"/>
      <c r="AN39" s="444">
        <f t="shared" si="31"/>
        <v>0</v>
      </c>
      <c r="AO39" s="404">
        <f t="shared" si="8"/>
        <v>0</v>
      </c>
      <c r="AP39" s="161">
        <f t="shared" si="9"/>
        <v>0</v>
      </c>
      <c r="AQ39" s="161">
        <f t="shared" si="32"/>
        <v>0</v>
      </c>
      <c r="AR39" s="161"/>
      <c r="AS39" s="161"/>
      <c r="AT39" s="462">
        <f t="shared" si="33"/>
        <v>0</v>
      </c>
      <c r="AU39" s="161"/>
      <c r="AV39" s="161"/>
      <c r="AW39" s="448">
        <f t="shared" si="34"/>
        <v>0</v>
      </c>
      <c r="AX39" s="161"/>
      <c r="AY39" s="161"/>
      <c r="AZ39" s="444">
        <f t="shared" si="35"/>
        <v>0</v>
      </c>
      <c r="BA39" s="272">
        <f t="shared" si="10"/>
        <v>0</v>
      </c>
      <c r="BB39" s="364">
        <f t="shared" si="11"/>
        <v>0</v>
      </c>
      <c r="BC39" s="364">
        <f t="shared" si="36"/>
        <v>0</v>
      </c>
      <c r="BD39" s="371">
        <f t="shared" si="12"/>
        <v>0</v>
      </c>
      <c r="BE39" s="372">
        <f t="shared" si="13"/>
        <v>0</v>
      </c>
      <c r="BF39" s="372">
        <f t="shared" si="37"/>
        <v>0</v>
      </c>
      <c r="BG39" s="371">
        <f t="shared" si="14"/>
        <v>0</v>
      </c>
      <c r="BH39" s="372">
        <f t="shared" si="15"/>
        <v>0</v>
      </c>
      <c r="BI39" s="372">
        <f t="shared" si="38"/>
        <v>0</v>
      </c>
      <c r="BJ39" s="436"/>
      <c r="BK39" s="160">
        <f>VLOOKUP($B39,Test!$A$69:$J$122,3,0)</f>
        <v>0</v>
      </c>
    </row>
    <row r="40" spans="1:63" s="149" customFormat="1" ht="30" customHeight="1">
      <c r="A40" s="40">
        <f t="shared" si="39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6"/>
        <v>0</v>
      </c>
      <c r="H40" s="161"/>
      <c r="I40" s="161"/>
      <c r="J40" s="448">
        <f t="shared" si="17"/>
        <v>0</v>
      </c>
      <c r="K40" s="161"/>
      <c r="L40" s="161"/>
      <c r="M40" s="444">
        <f t="shared" si="18"/>
        <v>0</v>
      </c>
      <c r="N40" s="404">
        <f>+E40+H40+K40</f>
        <v>0</v>
      </c>
      <c r="O40" s="161">
        <f>+F40+I40+L40</f>
        <v>0</v>
      </c>
      <c r="P40" s="403">
        <f t="shared" si="19"/>
        <v>0</v>
      </c>
      <c r="Q40" s="161"/>
      <c r="R40" s="161"/>
      <c r="S40" s="448">
        <f t="shared" si="20"/>
        <v>0</v>
      </c>
      <c r="T40" s="161"/>
      <c r="U40" s="161"/>
      <c r="V40" s="448">
        <f t="shared" si="21"/>
        <v>0</v>
      </c>
      <c r="W40" s="161"/>
      <c r="X40" s="161"/>
      <c r="Y40" s="444">
        <f t="shared" si="22"/>
        <v>0</v>
      </c>
      <c r="Z40" s="168">
        <f t="shared" si="23"/>
        <v>0</v>
      </c>
      <c r="AA40" s="161">
        <f t="shared" si="24"/>
        <v>0</v>
      </c>
      <c r="AB40" s="403">
        <f t="shared" si="25"/>
        <v>0</v>
      </c>
      <c r="AC40" s="404">
        <f t="shared" si="26"/>
        <v>0</v>
      </c>
      <c r="AD40" s="161">
        <f t="shared" si="27"/>
        <v>0</v>
      </c>
      <c r="AE40" s="403">
        <f t="shared" si="28"/>
        <v>0</v>
      </c>
      <c r="AF40" s="161"/>
      <c r="AG40" s="161"/>
      <c r="AH40" s="462">
        <f t="shared" si="29"/>
        <v>0</v>
      </c>
      <c r="AI40" s="161"/>
      <c r="AJ40" s="161"/>
      <c r="AK40" s="462">
        <f t="shared" si="30"/>
        <v>0</v>
      </c>
      <c r="AL40" s="161"/>
      <c r="AM40" s="161"/>
      <c r="AN40" s="444">
        <f t="shared" si="31"/>
        <v>0</v>
      </c>
      <c r="AO40" s="404">
        <f t="shared" si="8"/>
        <v>0</v>
      </c>
      <c r="AP40" s="161">
        <f t="shared" si="9"/>
        <v>0</v>
      </c>
      <c r="AQ40" s="161">
        <f t="shared" si="32"/>
        <v>0</v>
      </c>
      <c r="AR40" s="161"/>
      <c r="AS40" s="161"/>
      <c r="AT40" s="462">
        <f t="shared" si="33"/>
        <v>0</v>
      </c>
      <c r="AU40" s="161"/>
      <c r="AV40" s="161"/>
      <c r="AW40" s="448">
        <f t="shared" si="34"/>
        <v>0</v>
      </c>
      <c r="AX40" s="161"/>
      <c r="AY40" s="161"/>
      <c r="AZ40" s="444">
        <f t="shared" si="35"/>
        <v>0</v>
      </c>
      <c r="BA40" s="272">
        <f t="shared" si="10"/>
        <v>0</v>
      </c>
      <c r="BB40" s="364">
        <f t="shared" si="11"/>
        <v>0</v>
      </c>
      <c r="BC40" s="364">
        <f t="shared" si="36"/>
        <v>0</v>
      </c>
      <c r="BD40" s="371">
        <f t="shared" si="12"/>
        <v>0</v>
      </c>
      <c r="BE40" s="372">
        <f t="shared" si="13"/>
        <v>0</v>
      </c>
      <c r="BF40" s="372">
        <f t="shared" si="37"/>
        <v>0</v>
      </c>
      <c r="BG40" s="371">
        <f t="shared" si="14"/>
        <v>0</v>
      </c>
      <c r="BH40" s="372">
        <f t="shared" si="15"/>
        <v>0</v>
      </c>
      <c r="BI40" s="372">
        <f t="shared" si="38"/>
        <v>0</v>
      </c>
      <c r="BJ40" s="436"/>
      <c r="BK40" s="160">
        <f>VLOOKUP($B40,Test!$A$69:$J$122,3,0)</f>
        <v>0</v>
      </c>
    </row>
    <row r="41" spans="1:63" s="149" customFormat="1" ht="30" customHeight="1">
      <c r="A41" s="40">
        <f t="shared" si="39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6"/>
        <v>0</v>
      </c>
      <c r="H41" s="161"/>
      <c r="I41" s="161"/>
      <c r="J41" s="448">
        <f t="shared" si="17"/>
        <v>0</v>
      </c>
      <c r="K41" s="161"/>
      <c r="L41" s="161"/>
      <c r="M41" s="444">
        <f t="shared" si="18"/>
        <v>0</v>
      </c>
      <c r="N41" s="404">
        <f t="shared" ref="N41:N50" si="44">+E41+H41+K41</f>
        <v>0</v>
      </c>
      <c r="O41" s="161">
        <f t="shared" ref="O41:O50" si="45">+F41+I41+L41</f>
        <v>0</v>
      </c>
      <c r="P41" s="403">
        <f t="shared" si="19"/>
        <v>0</v>
      </c>
      <c r="Q41" s="161"/>
      <c r="R41" s="161"/>
      <c r="S41" s="448">
        <f t="shared" si="20"/>
        <v>0</v>
      </c>
      <c r="T41" s="161"/>
      <c r="U41" s="161"/>
      <c r="V41" s="448">
        <f t="shared" si="21"/>
        <v>0</v>
      </c>
      <c r="W41" s="161"/>
      <c r="X41" s="161"/>
      <c r="Y41" s="444">
        <f t="shared" si="22"/>
        <v>0</v>
      </c>
      <c r="Z41" s="168">
        <f t="shared" si="23"/>
        <v>0</v>
      </c>
      <c r="AA41" s="161">
        <f t="shared" si="24"/>
        <v>0</v>
      </c>
      <c r="AB41" s="403">
        <f t="shared" si="25"/>
        <v>0</v>
      </c>
      <c r="AC41" s="404">
        <f t="shared" si="26"/>
        <v>0</v>
      </c>
      <c r="AD41" s="161">
        <f t="shared" si="27"/>
        <v>0</v>
      </c>
      <c r="AE41" s="403">
        <f t="shared" si="28"/>
        <v>0</v>
      </c>
      <c r="AF41" s="161"/>
      <c r="AG41" s="161"/>
      <c r="AH41" s="462">
        <f t="shared" si="29"/>
        <v>0</v>
      </c>
      <c r="AI41" s="161"/>
      <c r="AJ41" s="161"/>
      <c r="AK41" s="462">
        <f t="shared" si="30"/>
        <v>0</v>
      </c>
      <c r="AL41" s="161"/>
      <c r="AM41" s="161"/>
      <c r="AN41" s="444">
        <f t="shared" si="31"/>
        <v>0</v>
      </c>
      <c r="AO41" s="404">
        <f t="shared" si="8"/>
        <v>0</v>
      </c>
      <c r="AP41" s="161">
        <f t="shared" si="9"/>
        <v>0</v>
      </c>
      <c r="AQ41" s="161">
        <f t="shared" si="32"/>
        <v>0</v>
      </c>
      <c r="AR41" s="161"/>
      <c r="AS41" s="161"/>
      <c r="AT41" s="462">
        <f t="shared" si="33"/>
        <v>0</v>
      </c>
      <c r="AU41" s="161"/>
      <c r="AV41" s="161"/>
      <c r="AW41" s="448">
        <f t="shared" si="34"/>
        <v>0</v>
      </c>
      <c r="AX41" s="161"/>
      <c r="AY41" s="161"/>
      <c r="AZ41" s="444">
        <f t="shared" si="35"/>
        <v>0</v>
      </c>
      <c r="BA41" s="272">
        <f t="shared" si="10"/>
        <v>0</v>
      </c>
      <c r="BB41" s="364">
        <f t="shared" si="11"/>
        <v>0</v>
      </c>
      <c r="BC41" s="364">
        <f t="shared" si="36"/>
        <v>0</v>
      </c>
      <c r="BD41" s="371">
        <f t="shared" si="12"/>
        <v>0</v>
      </c>
      <c r="BE41" s="372">
        <f t="shared" si="13"/>
        <v>0</v>
      </c>
      <c r="BF41" s="372">
        <f t="shared" si="37"/>
        <v>0</v>
      </c>
      <c r="BG41" s="371">
        <f t="shared" si="14"/>
        <v>0</v>
      </c>
      <c r="BH41" s="372">
        <f t="shared" si="15"/>
        <v>0</v>
      </c>
      <c r="BI41" s="372">
        <f t="shared" si="38"/>
        <v>0</v>
      </c>
      <c r="BJ41" s="436"/>
      <c r="BK41" s="160">
        <f>VLOOKUP($B41,Test!$A$69:$J$122,3,0)</f>
        <v>0</v>
      </c>
    </row>
    <row r="42" spans="1:63" s="149" customFormat="1" ht="30" customHeight="1">
      <c r="A42" s="40">
        <f t="shared" si="39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6"/>
        <v>0</v>
      </c>
      <c r="H42" s="161"/>
      <c r="I42" s="161"/>
      <c r="J42" s="448">
        <f t="shared" si="17"/>
        <v>0</v>
      </c>
      <c r="K42" s="161"/>
      <c r="L42" s="161"/>
      <c r="M42" s="444">
        <f t="shared" si="18"/>
        <v>0</v>
      </c>
      <c r="N42" s="404">
        <f t="shared" si="44"/>
        <v>0</v>
      </c>
      <c r="O42" s="161">
        <f t="shared" si="45"/>
        <v>0</v>
      </c>
      <c r="P42" s="403">
        <f t="shared" si="19"/>
        <v>0</v>
      </c>
      <c r="Q42" s="161"/>
      <c r="R42" s="161"/>
      <c r="S42" s="448">
        <f t="shared" si="20"/>
        <v>0</v>
      </c>
      <c r="T42" s="161"/>
      <c r="U42" s="161"/>
      <c r="V42" s="448">
        <f t="shared" si="21"/>
        <v>0</v>
      </c>
      <c r="W42" s="161"/>
      <c r="X42" s="161"/>
      <c r="Y42" s="444">
        <f t="shared" si="22"/>
        <v>0</v>
      </c>
      <c r="Z42" s="168">
        <f t="shared" si="23"/>
        <v>0</v>
      </c>
      <c r="AA42" s="161">
        <f t="shared" si="24"/>
        <v>0</v>
      </c>
      <c r="AB42" s="403">
        <f t="shared" si="25"/>
        <v>0</v>
      </c>
      <c r="AC42" s="404">
        <f t="shared" si="26"/>
        <v>0</v>
      </c>
      <c r="AD42" s="161">
        <f t="shared" si="27"/>
        <v>0</v>
      </c>
      <c r="AE42" s="403">
        <f t="shared" si="28"/>
        <v>0</v>
      </c>
      <c r="AF42" s="161"/>
      <c r="AG42" s="161"/>
      <c r="AH42" s="462">
        <f t="shared" si="29"/>
        <v>0</v>
      </c>
      <c r="AI42" s="161"/>
      <c r="AJ42" s="161"/>
      <c r="AK42" s="462">
        <f t="shared" si="30"/>
        <v>0</v>
      </c>
      <c r="AL42" s="161"/>
      <c r="AM42" s="161"/>
      <c r="AN42" s="444">
        <f t="shared" si="31"/>
        <v>0</v>
      </c>
      <c r="AO42" s="404">
        <f t="shared" si="8"/>
        <v>0</v>
      </c>
      <c r="AP42" s="161">
        <f t="shared" si="9"/>
        <v>0</v>
      </c>
      <c r="AQ42" s="161">
        <f t="shared" si="32"/>
        <v>0</v>
      </c>
      <c r="AR42" s="161"/>
      <c r="AS42" s="161"/>
      <c r="AT42" s="462">
        <f t="shared" si="33"/>
        <v>0</v>
      </c>
      <c r="AU42" s="161"/>
      <c r="AV42" s="161"/>
      <c r="AW42" s="448">
        <f t="shared" si="34"/>
        <v>0</v>
      </c>
      <c r="AX42" s="161"/>
      <c r="AY42" s="161"/>
      <c r="AZ42" s="444">
        <f t="shared" si="35"/>
        <v>0</v>
      </c>
      <c r="BA42" s="272">
        <f t="shared" si="10"/>
        <v>0</v>
      </c>
      <c r="BB42" s="364">
        <f t="shared" si="11"/>
        <v>0</v>
      </c>
      <c r="BC42" s="364">
        <f t="shared" si="36"/>
        <v>0</v>
      </c>
      <c r="BD42" s="371">
        <f t="shared" si="12"/>
        <v>0</v>
      </c>
      <c r="BE42" s="372">
        <f t="shared" si="13"/>
        <v>0</v>
      </c>
      <c r="BF42" s="372">
        <f t="shared" si="37"/>
        <v>0</v>
      </c>
      <c r="BG42" s="371">
        <f t="shared" si="14"/>
        <v>0</v>
      </c>
      <c r="BH42" s="372">
        <f t="shared" si="15"/>
        <v>0</v>
      </c>
      <c r="BI42" s="372">
        <f t="shared" si="38"/>
        <v>0</v>
      </c>
      <c r="BJ42" s="436"/>
      <c r="BK42" s="160">
        <f>VLOOKUP($B42,Test!$A$69:$J$122,3,0)</f>
        <v>0</v>
      </c>
    </row>
    <row r="43" spans="1:63" s="149" customFormat="1" ht="30" customHeight="1">
      <c r="A43" s="40">
        <f t="shared" si="39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6"/>
        <v>0</v>
      </c>
      <c r="H43" s="161"/>
      <c r="I43" s="161"/>
      <c r="J43" s="448">
        <f t="shared" si="17"/>
        <v>0</v>
      </c>
      <c r="K43" s="161"/>
      <c r="L43" s="161"/>
      <c r="M43" s="444">
        <f t="shared" si="18"/>
        <v>0</v>
      </c>
      <c r="N43" s="404">
        <f t="shared" si="44"/>
        <v>0</v>
      </c>
      <c r="O43" s="161">
        <f t="shared" si="45"/>
        <v>0</v>
      </c>
      <c r="P43" s="403">
        <f t="shared" si="19"/>
        <v>0</v>
      </c>
      <c r="Q43" s="161"/>
      <c r="R43" s="161"/>
      <c r="S43" s="448">
        <f t="shared" si="20"/>
        <v>0</v>
      </c>
      <c r="T43" s="161"/>
      <c r="U43" s="161"/>
      <c r="V43" s="448">
        <f t="shared" si="21"/>
        <v>0</v>
      </c>
      <c r="W43" s="161"/>
      <c r="X43" s="161"/>
      <c r="Y43" s="444">
        <f t="shared" si="22"/>
        <v>0</v>
      </c>
      <c r="Z43" s="168">
        <f t="shared" si="23"/>
        <v>0</v>
      </c>
      <c r="AA43" s="161">
        <f t="shared" si="24"/>
        <v>0</v>
      </c>
      <c r="AB43" s="403">
        <f t="shared" si="25"/>
        <v>0</v>
      </c>
      <c r="AC43" s="404">
        <f t="shared" si="26"/>
        <v>0</v>
      </c>
      <c r="AD43" s="161">
        <f t="shared" si="27"/>
        <v>0</v>
      </c>
      <c r="AE43" s="403">
        <f t="shared" si="28"/>
        <v>0</v>
      </c>
      <c r="AF43" s="161"/>
      <c r="AG43" s="161"/>
      <c r="AH43" s="462">
        <f t="shared" si="29"/>
        <v>0</v>
      </c>
      <c r="AI43" s="161"/>
      <c r="AJ43" s="161"/>
      <c r="AK43" s="462">
        <f t="shared" si="30"/>
        <v>0</v>
      </c>
      <c r="AL43" s="161"/>
      <c r="AM43" s="161"/>
      <c r="AN43" s="444">
        <f t="shared" si="31"/>
        <v>0</v>
      </c>
      <c r="AO43" s="404">
        <f t="shared" si="8"/>
        <v>0</v>
      </c>
      <c r="AP43" s="161">
        <f t="shared" si="9"/>
        <v>0</v>
      </c>
      <c r="AQ43" s="161">
        <f t="shared" si="32"/>
        <v>0</v>
      </c>
      <c r="AR43" s="161"/>
      <c r="AS43" s="161"/>
      <c r="AT43" s="462">
        <f t="shared" si="33"/>
        <v>0</v>
      </c>
      <c r="AU43" s="161"/>
      <c r="AV43" s="161"/>
      <c r="AW43" s="448">
        <f t="shared" si="34"/>
        <v>0</v>
      </c>
      <c r="AX43" s="161"/>
      <c r="AY43" s="161"/>
      <c r="AZ43" s="444">
        <f t="shared" si="35"/>
        <v>0</v>
      </c>
      <c r="BA43" s="272">
        <f t="shared" si="10"/>
        <v>0</v>
      </c>
      <c r="BB43" s="364">
        <f t="shared" si="11"/>
        <v>0</v>
      </c>
      <c r="BC43" s="364">
        <f t="shared" si="36"/>
        <v>0</v>
      </c>
      <c r="BD43" s="371">
        <f t="shared" si="12"/>
        <v>0</v>
      </c>
      <c r="BE43" s="372">
        <f t="shared" si="13"/>
        <v>0</v>
      </c>
      <c r="BF43" s="372">
        <f t="shared" si="37"/>
        <v>0</v>
      </c>
      <c r="BG43" s="371">
        <f t="shared" si="14"/>
        <v>0</v>
      </c>
      <c r="BH43" s="372">
        <f t="shared" si="15"/>
        <v>0</v>
      </c>
      <c r="BI43" s="372">
        <f t="shared" si="38"/>
        <v>0</v>
      </c>
      <c r="BJ43" s="436"/>
      <c r="BK43" s="160">
        <f>VLOOKUP($B43,Test!$A$69:$J$122,3,0)</f>
        <v>0</v>
      </c>
    </row>
    <row r="44" spans="1:63" s="149" customFormat="1" ht="30" customHeight="1">
      <c r="A44" s="40">
        <f t="shared" si="39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6"/>
        <v>0</v>
      </c>
      <c r="H44" s="161"/>
      <c r="I44" s="161"/>
      <c r="J44" s="448">
        <f t="shared" si="17"/>
        <v>0</v>
      </c>
      <c r="K44" s="161"/>
      <c r="L44" s="161"/>
      <c r="M44" s="444">
        <f t="shared" si="18"/>
        <v>0</v>
      </c>
      <c r="N44" s="404">
        <f t="shared" si="44"/>
        <v>0</v>
      </c>
      <c r="O44" s="161">
        <f t="shared" si="45"/>
        <v>0</v>
      </c>
      <c r="P44" s="403">
        <f t="shared" si="19"/>
        <v>0</v>
      </c>
      <c r="Q44" s="161"/>
      <c r="R44" s="161"/>
      <c r="S44" s="448">
        <f t="shared" si="20"/>
        <v>0</v>
      </c>
      <c r="T44" s="161"/>
      <c r="U44" s="161"/>
      <c r="V44" s="448">
        <f t="shared" si="21"/>
        <v>0</v>
      </c>
      <c r="W44" s="161"/>
      <c r="X44" s="161"/>
      <c r="Y44" s="444">
        <f t="shared" si="22"/>
        <v>0</v>
      </c>
      <c r="Z44" s="168">
        <f t="shared" si="23"/>
        <v>0</v>
      </c>
      <c r="AA44" s="161">
        <f t="shared" si="24"/>
        <v>0</v>
      </c>
      <c r="AB44" s="403">
        <f t="shared" si="25"/>
        <v>0</v>
      </c>
      <c r="AC44" s="404">
        <f t="shared" si="26"/>
        <v>0</v>
      </c>
      <c r="AD44" s="161">
        <f t="shared" si="27"/>
        <v>0</v>
      </c>
      <c r="AE44" s="403">
        <f t="shared" si="28"/>
        <v>0</v>
      </c>
      <c r="AF44" s="161"/>
      <c r="AG44" s="161"/>
      <c r="AH44" s="462">
        <f t="shared" si="29"/>
        <v>0</v>
      </c>
      <c r="AI44" s="161"/>
      <c r="AJ44" s="161"/>
      <c r="AK44" s="462">
        <f t="shared" si="30"/>
        <v>0</v>
      </c>
      <c r="AL44" s="161"/>
      <c r="AM44" s="161"/>
      <c r="AN44" s="444">
        <f t="shared" si="31"/>
        <v>0</v>
      </c>
      <c r="AO44" s="404">
        <f t="shared" si="8"/>
        <v>0</v>
      </c>
      <c r="AP44" s="161">
        <f t="shared" si="9"/>
        <v>0</v>
      </c>
      <c r="AQ44" s="161">
        <f t="shared" si="32"/>
        <v>0</v>
      </c>
      <c r="AR44" s="161"/>
      <c r="AS44" s="161"/>
      <c r="AT44" s="462">
        <f t="shared" si="33"/>
        <v>0</v>
      </c>
      <c r="AU44" s="161"/>
      <c r="AV44" s="161"/>
      <c r="AW44" s="448">
        <f t="shared" si="34"/>
        <v>0</v>
      </c>
      <c r="AX44" s="161"/>
      <c r="AY44" s="161"/>
      <c r="AZ44" s="444">
        <f t="shared" si="35"/>
        <v>0</v>
      </c>
      <c r="BA44" s="272">
        <f t="shared" si="10"/>
        <v>0</v>
      </c>
      <c r="BB44" s="364">
        <f t="shared" si="11"/>
        <v>0</v>
      </c>
      <c r="BC44" s="364">
        <f t="shared" si="36"/>
        <v>0</v>
      </c>
      <c r="BD44" s="371">
        <f t="shared" si="12"/>
        <v>0</v>
      </c>
      <c r="BE44" s="372">
        <f t="shared" si="13"/>
        <v>0</v>
      </c>
      <c r="BF44" s="372">
        <f t="shared" si="37"/>
        <v>0</v>
      </c>
      <c r="BG44" s="371">
        <f t="shared" si="14"/>
        <v>0</v>
      </c>
      <c r="BH44" s="372">
        <f t="shared" si="15"/>
        <v>0</v>
      </c>
      <c r="BI44" s="372">
        <f t="shared" si="38"/>
        <v>0</v>
      </c>
      <c r="BJ44" s="436"/>
      <c r="BK44" s="160">
        <f>VLOOKUP($B44,Test!$A$69:$J$122,3,0)</f>
        <v>0</v>
      </c>
    </row>
    <row r="45" spans="1:63" s="149" customFormat="1" ht="30" customHeight="1">
      <c r="A45" s="40">
        <f t="shared" si="39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6"/>
        <v>0</v>
      </c>
      <c r="H45" s="161"/>
      <c r="I45" s="161"/>
      <c r="J45" s="448">
        <f t="shared" si="17"/>
        <v>0</v>
      </c>
      <c r="K45" s="161"/>
      <c r="L45" s="161"/>
      <c r="M45" s="444">
        <f t="shared" si="18"/>
        <v>0</v>
      </c>
      <c r="N45" s="404">
        <f t="shared" si="44"/>
        <v>0</v>
      </c>
      <c r="O45" s="161">
        <f t="shared" si="45"/>
        <v>0</v>
      </c>
      <c r="P45" s="403">
        <f t="shared" si="19"/>
        <v>0</v>
      </c>
      <c r="Q45" s="161"/>
      <c r="R45" s="161"/>
      <c r="S45" s="448">
        <f t="shared" si="20"/>
        <v>0</v>
      </c>
      <c r="T45" s="161"/>
      <c r="U45" s="161"/>
      <c r="V45" s="448">
        <f t="shared" si="21"/>
        <v>0</v>
      </c>
      <c r="W45" s="161"/>
      <c r="X45" s="161"/>
      <c r="Y45" s="444">
        <f t="shared" si="22"/>
        <v>0</v>
      </c>
      <c r="Z45" s="168">
        <f t="shared" si="23"/>
        <v>0</v>
      </c>
      <c r="AA45" s="161">
        <f t="shared" si="24"/>
        <v>0</v>
      </c>
      <c r="AB45" s="403">
        <f t="shared" si="25"/>
        <v>0</v>
      </c>
      <c r="AC45" s="404">
        <f t="shared" si="26"/>
        <v>0</v>
      </c>
      <c r="AD45" s="161">
        <f t="shared" si="27"/>
        <v>0</v>
      </c>
      <c r="AE45" s="403">
        <f t="shared" si="28"/>
        <v>0</v>
      </c>
      <c r="AF45" s="161"/>
      <c r="AG45" s="161"/>
      <c r="AH45" s="462">
        <f t="shared" si="29"/>
        <v>0</v>
      </c>
      <c r="AI45" s="161"/>
      <c r="AJ45" s="161"/>
      <c r="AK45" s="462">
        <f t="shared" si="30"/>
        <v>0</v>
      </c>
      <c r="AL45" s="161"/>
      <c r="AM45" s="161"/>
      <c r="AN45" s="444">
        <f t="shared" si="31"/>
        <v>0</v>
      </c>
      <c r="AO45" s="404">
        <f t="shared" si="8"/>
        <v>0</v>
      </c>
      <c r="AP45" s="161">
        <f t="shared" si="9"/>
        <v>0</v>
      </c>
      <c r="AQ45" s="161">
        <f t="shared" si="32"/>
        <v>0</v>
      </c>
      <c r="AR45" s="161"/>
      <c r="AS45" s="161"/>
      <c r="AT45" s="462">
        <f t="shared" si="33"/>
        <v>0</v>
      </c>
      <c r="AU45" s="161"/>
      <c r="AV45" s="161"/>
      <c r="AW45" s="448">
        <f t="shared" si="34"/>
        <v>0</v>
      </c>
      <c r="AX45" s="161"/>
      <c r="AY45" s="161"/>
      <c r="AZ45" s="444">
        <f t="shared" si="35"/>
        <v>0</v>
      </c>
      <c r="BA45" s="272">
        <f t="shared" si="10"/>
        <v>0</v>
      </c>
      <c r="BB45" s="364">
        <f t="shared" si="11"/>
        <v>0</v>
      </c>
      <c r="BC45" s="364">
        <f t="shared" si="36"/>
        <v>0</v>
      </c>
      <c r="BD45" s="371">
        <f t="shared" si="12"/>
        <v>0</v>
      </c>
      <c r="BE45" s="372">
        <f t="shared" si="13"/>
        <v>0</v>
      </c>
      <c r="BF45" s="372">
        <f t="shared" si="37"/>
        <v>0</v>
      </c>
      <c r="BG45" s="371">
        <f t="shared" si="14"/>
        <v>0</v>
      </c>
      <c r="BH45" s="372">
        <f t="shared" si="15"/>
        <v>0</v>
      </c>
      <c r="BI45" s="372">
        <f t="shared" si="38"/>
        <v>0</v>
      </c>
      <c r="BJ45" s="436"/>
      <c r="BK45" s="160">
        <f>VLOOKUP($B45,Test!$A$69:$J$122,3,0)</f>
        <v>0</v>
      </c>
    </row>
    <row r="46" spans="1:63" s="149" customFormat="1" ht="30" customHeight="1">
      <c r="A46" s="40">
        <f t="shared" si="39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6"/>
        <v>0</v>
      </c>
      <c r="H46" s="161"/>
      <c r="I46" s="161"/>
      <c r="J46" s="448">
        <f t="shared" si="17"/>
        <v>0</v>
      </c>
      <c r="K46" s="161"/>
      <c r="L46" s="161"/>
      <c r="M46" s="444">
        <f t="shared" si="18"/>
        <v>0</v>
      </c>
      <c r="N46" s="404">
        <f t="shared" si="44"/>
        <v>0</v>
      </c>
      <c r="O46" s="161">
        <f t="shared" si="45"/>
        <v>0</v>
      </c>
      <c r="P46" s="403">
        <f t="shared" si="19"/>
        <v>0</v>
      </c>
      <c r="Q46" s="161"/>
      <c r="R46" s="161"/>
      <c r="S46" s="448">
        <f t="shared" si="20"/>
        <v>0</v>
      </c>
      <c r="T46" s="161"/>
      <c r="U46" s="161"/>
      <c r="V46" s="448">
        <f t="shared" si="21"/>
        <v>0</v>
      </c>
      <c r="W46" s="161"/>
      <c r="X46" s="161"/>
      <c r="Y46" s="444">
        <f t="shared" si="22"/>
        <v>0</v>
      </c>
      <c r="Z46" s="168">
        <f t="shared" si="23"/>
        <v>0</v>
      </c>
      <c r="AA46" s="161">
        <f t="shared" si="24"/>
        <v>0</v>
      </c>
      <c r="AB46" s="403">
        <f t="shared" si="25"/>
        <v>0</v>
      </c>
      <c r="AC46" s="404">
        <f t="shared" si="26"/>
        <v>0</v>
      </c>
      <c r="AD46" s="161">
        <f t="shared" si="27"/>
        <v>0</v>
      </c>
      <c r="AE46" s="403">
        <f t="shared" si="28"/>
        <v>0</v>
      </c>
      <c r="AF46" s="161"/>
      <c r="AG46" s="161"/>
      <c r="AH46" s="462">
        <f t="shared" si="29"/>
        <v>0</v>
      </c>
      <c r="AI46" s="161"/>
      <c r="AJ46" s="161"/>
      <c r="AK46" s="462">
        <f t="shared" si="30"/>
        <v>0</v>
      </c>
      <c r="AL46" s="161"/>
      <c r="AM46" s="161"/>
      <c r="AN46" s="444">
        <f t="shared" si="31"/>
        <v>0</v>
      </c>
      <c r="AO46" s="404">
        <f t="shared" si="8"/>
        <v>0</v>
      </c>
      <c r="AP46" s="161">
        <f t="shared" si="9"/>
        <v>0</v>
      </c>
      <c r="AQ46" s="161">
        <f t="shared" si="32"/>
        <v>0</v>
      </c>
      <c r="AR46" s="161"/>
      <c r="AS46" s="161"/>
      <c r="AT46" s="462">
        <f t="shared" si="33"/>
        <v>0</v>
      </c>
      <c r="AU46" s="161"/>
      <c r="AV46" s="161"/>
      <c r="AW46" s="448">
        <f t="shared" si="34"/>
        <v>0</v>
      </c>
      <c r="AX46" s="161"/>
      <c r="AY46" s="161"/>
      <c r="AZ46" s="444">
        <f t="shared" si="35"/>
        <v>0</v>
      </c>
      <c r="BA46" s="272">
        <f t="shared" si="10"/>
        <v>0</v>
      </c>
      <c r="BB46" s="364">
        <f t="shared" si="11"/>
        <v>0</v>
      </c>
      <c r="BC46" s="364">
        <f t="shared" si="36"/>
        <v>0</v>
      </c>
      <c r="BD46" s="371">
        <f t="shared" si="12"/>
        <v>0</v>
      </c>
      <c r="BE46" s="372">
        <f t="shared" si="13"/>
        <v>0</v>
      </c>
      <c r="BF46" s="372">
        <f t="shared" si="37"/>
        <v>0</v>
      </c>
      <c r="BG46" s="371">
        <f t="shared" si="14"/>
        <v>0</v>
      </c>
      <c r="BH46" s="372">
        <f t="shared" si="15"/>
        <v>0</v>
      </c>
      <c r="BI46" s="372">
        <f t="shared" si="38"/>
        <v>0</v>
      </c>
      <c r="BJ46" s="436"/>
      <c r="BK46" s="160">
        <f>VLOOKUP($B46,Test!$A$69:$J$122,3,0)</f>
        <v>0</v>
      </c>
    </row>
    <row r="47" spans="1:63" s="149" customFormat="1" ht="30" customHeight="1">
      <c r="A47" s="40">
        <f t="shared" si="39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6"/>
        <v>0</v>
      </c>
      <c r="H47" s="161"/>
      <c r="I47" s="161"/>
      <c r="J47" s="448">
        <f t="shared" si="17"/>
        <v>0</v>
      </c>
      <c r="K47" s="161"/>
      <c r="L47" s="161"/>
      <c r="M47" s="444">
        <f t="shared" si="18"/>
        <v>0</v>
      </c>
      <c r="N47" s="404">
        <f t="shared" si="44"/>
        <v>0</v>
      </c>
      <c r="O47" s="161">
        <f t="shared" si="45"/>
        <v>0</v>
      </c>
      <c r="P47" s="403">
        <f t="shared" si="19"/>
        <v>0</v>
      </c>
      <c r="Q47" s="161"/>
      <c r="R47" s="161"/>
      <c r="S47" s="448">
        <f t="shared" si="20"/>
        <v>0</v>
      </c>
      <c r="T47" s="161"/>
      <c r="U47" s="161"/>
      <c r="V47" s="448">
        <f t="shared" si="21"/>
        <v>0</v>
      </c>
      <c r="W47" s="161"/>
      <c r="X47" s="161"/>
      <c r="Y47" s="444">
        <f t="shared" si="22"/>
        <v>0</v>
      </c>
      <c r="Z47" s="168">
        <f t="shared" si="23"/>
        <v>0</v>
      </c>
      <c r="AA47" s="161">
        <f t="shared" si="24"/>
        <v>0</v>
      </c>
      <c r="AB47" s="403">
        <f t="shared" si="25"/>
        <v>0</v>
      </c>
      <c r="AC47" s="404">
        <f t="shared" si="26"/>
        <v>0</v>
      </c>
      <c r="AD47" s="161">
        <f t="shared" si="27"/>
        <v>0</v>
      </c>
      <c r="AE47" s="403">
        <f t="shared" si="28"/>
        <v>0</v>
      </c>
      <c r="AF47" s="161"/>
      <c r="AG47" s="161"/>
      <c r="AH47" s="462">
        <f t="shared" si="29"/>
        <v>0</v>
      </c>
      <c r="AI47" s="161"/>
      <c r="AJ47" s="161"/>
      <c r="AK47" s="462">
        <f t="shared" si="30"/>
        <v>0</v>
      </c>
      <c r="AL47" s="161"/>
      <c r="AM47" s="161"/>
      <c r="AN47" s="444">
        <f t="shared" si="31"/>
        <v>0</v>
      </c>
      <c r="AO47" s="404">
        <f t="shared" si="8"/>
        <v>0</v>
      </c>
      <c r="AP47" s="161">
        <f t="shared" si="9"/>
        <v>0</v>
      </c>
      <c r="AQ47" s="161">
        <f t="shared" si="32"/>
        <v>0</v>
      </c>
      <c r="AR47" s="161"/>
      <c r="AS47" s="161"/>
      <c r="AT47" s="462">
        <f t="shared" si="33"/>
        <v>0</v>
      </c>
      <c r="AU47" s="161"/>
      <c r="AV47" s="161"/>
      <c r="AW47" s="448">
        <f t="shared" si="34"/>
        <v>0</v>
      </c>
      <c r="AX47" s="161"/>
      <c r="AY47" s="161"/>
      <c r="AZ47" s="444">
        <f t="shared" si="35"/>
        <v>0</v>
      </c>
      <c r="BA47" s="272">
        <f t="shared" si="10"/>
        <v>0</v>
      </c>
      <c r="BB47" s="364">
        <f t="shared" si="11"/>
        <v>0</v>
      </c>
      <c r="BC47" s="364">
        <f t="shared" si="36"/>
        <v>0</v>
      </c>
      <c r="BD47" s="371">
        <f t="shared" si="12"/>
        <v>0</v>
      </c>
      <c r="BE47" s="372">
        <f t="shared" si="13"/>
        <v>0</v>
      </c>
      <c r="BF47" s="372">
        <f t="shared" si="37"/>
        <v>0</v>
      </c>
      <c r="BG47" s="371">
        <f t="shared" si="14"/>
        <v>0</v>
      </c>
      <c r="BH47" s="372">
        <f t="shared" si="15"/>
        <v>0</v>
      </c>
      <c r="BI47" s="372">
        <f t="shared" si="38"/>
        <v>0</v>
      </c>
      <c r="BJ47" s="436"/>
      <c r="BK47" s="160">
        <f>VLOOKUP($B47,Test!$A$69:$J$122,3,0)</f>
        <v>0</v>
      </c>
    </row>
    <row r="48" spans="1:63" s="149" customFormat="1" ht="30" customHeight="1">
      <c r="A48" s="40">
        <f t="shared" si="39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6"/>
        <v>0</v>
      </c>
      <c r="H48" s="161"/>
      <c r="I48" s="161"/>
      <c r="J48" s="448">
        <f t="shared" si="17"/>
        <v>0</v>
      </c>
      <c r="K48" s="161"/>
      <c r="L48" s="161"/>
      <c r="M48" s="444">
        <f t="shared" si="18"/>
        <v>0</v>
      </c>
      <c r="N48" s="404">
        <f t="shared" si="44"/>
        <v>0</v>
      </c>
      <c r="O48" s="161">
        <f t="shared" si="45"/>
        <v>0</v>
      </c>
      <c r="P48" s="403">
        <f t="shared" si="19"/>
        <v>0</v>
      </c>
      <c r="Q48" s="161"/>
      <c r="R48" s="161"/>
      <c r="S48" s="448">
        <f t="shared" si="20"/>
        <v>0</v>
      </c>
      <c r="T48" s="161"/>
      <c r="U48" s="161"/>
      <c r="V48" s="448">
        <f t="shared" si="21"/>
        <v>0</v>
      </c>
      <c r="W48" s="161"/>
      <c r="X48" s="161"/>
      <c r="Y48" s="444">
        <f t="shared" si="22"/>
        <v>0</v>
      </c>
      <c r="Z48" s="168">
        <f t="shared" si="23"/>
        <v>0</v>
      </c>
      <c r="AA48" s="161">
        <f t="shared" si="24"/>
        <v>0</v>
      </c>
      <c r="AB48" s="403">
        <f t="shared" si="25"/>
        <v>0</v>
      </c>
      <c r="AC48" s="404">
        <f t="shared" si="26"/>
        <v>0</v>
      </c>
      <c r="AD48" s="161">
        <f t="shared" si="27"/>
        <v>0</v>
      </c>
      <c r="AE48" s="403">
        <f t="shared" si="28"/>
        <v>0</v>
      </c>
      <c r="AF48" s="161"/>
      <c r="AG48" s="161"/>
      <c r="AH48" s="462">
        <f t="shared" si="29"/>
        <v>0</v>
      </c>
      <c r="AI48" s="161"/>
      <c r="AJ48" s="161"/>
      <c r="AK48" s="462">
        <f t="shared" si="30"/>
        <v>0</v>
      </c>
      <c r="AL48" s="161"/>
      <c r="AM48" s="161"/>
      <c r="AN48" s="444">
        <f t="shared" si="31"/>
        <v>0</v>
      </c>
      <c r="AO48" s="404">
        <f t="shared" si="8"/>
        <v>0</v>
      </c>
      <c r="AP48" s="161">
        <f t="shared" si="9"/>
        <v>0</v>
      </c>
      <c r="AQ48" s="161">
        <f t="shared" si="32"/>
        <v>0</v>
      </c>
      <c r="AR48" s="161"/>
      <c r="AS48" s="161"/>
      <c r="AT48" s="462">
        <f t="shared" si="33"/>
        <v>0</v>
      </c>
      <c r="AU48" s="161"/>
      <c r="AV48" s="161"/>
      <c r="AW48" s="448">
        <f t="shared" si="34"/>
        <v>0</v>
      </c>
      <c r="AX48" s="161"/>
      <c r="AY48" s="161"/>
      <c r="AZ48" s="444">
        <f t="shared" si="35"/>
        <v>0</v>
      </c>
      <c r="BA48" s="272">
        <f t="shared" si="10"/>
        <v>0</v>
      </c>
      <c r="BB48" s="364">
        <f t="shared" si="11"/>
        <v>0</v>
      </c>
      <c r="BC48" s="364">
        <f t="shared" si="36"/>
        <v>0</v>
      </c>
      <c r="BD48" s="371">
        <f t="shared" si="12"/>
        <v>0</v>
      </c>
      <c r="BE48" s="372">
        <f t="shared" si="13"/>
        <v>0</v>
      </c>
      <c r="BF48" s="372">
        <f t="shared" si="37"/>
        <v>0</v>
      </c>
      <c r="BG48" s="371">
        <f t="shared" si="14"/>
        <v>0</v>
      </c>
      <c r="BH48" s="372">
        <f t="shared" si="15"/>
        <v>0</v>
      </c>
      <c r="BI48" s="372">
        <f t="shared" si="38"/>
        <v>0</v>
      </c>
      <c r="BJ48" s="436"/>
      <c r="BK48" s="160">
        <f>VLOOKUP($B48,Test!$A$69:$J$122,3,0)</f>
        <v>0</v>
      </c>
    </row>
    <row r="49" spans="1:63" s="149" customFormat="1" ht="30" customHeight="1">
      <c r="A49" s="40">
        <f t="shared" si="39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6"/>
        <v>0</v>
      </c>
      <c r="H49" s="161"/>
      <c r="I49" s="161"/>
      <c r="J49" s="448">
        <f t="shared" si="17"/>
        <v>0</v>
      </c>
      <c r="K49" s="161"/>
      <c r="L49" s="161"/>
      <c r="M49" s="444">
        <f t="shared" si="18"/>
        <v>0</v>
      </c>
      <c r="N49" s="404">
        <f t="shared" si="44"/>
        <v>0</v>
      </c>
      <c r="O49" s="161">
        <f t="shared" si="45"/>
        <v>0</v>
      </c>
      <c r="P49" s="403">
        <f t="shared" si="19"/>
        <v>0</v>
      </c>
      <c r="Q49" s="161"/>
      <c r="R49" s="161"/>
      <c r="S49" s="448">
        <f t="shared" si="20"/>
        <v>0</v>
      </c>
      <c r="T49" s="161"/>
      <c r="U49" s="161"/>
      <c r="V49" s="448">
        <f t="shared" si="21"/>
        <v>0</v>
      </c>
      <c r="W49" s="161"/>
      <c r="X49" s="161"/>
      <c r="Y49" s="444">
        <f t="shared" si="22"/>
        <v>0</v>
      </c>
      <c r="Z49" s="168">
        <f t="shared" si="23"/>
        <v>0</v>
      </c>
      <c r="AA49" s="161">
        <f t="shared" si="24"/>
        <v>0</v>
      </c>
      <c r="AB49" s="403">
        <f t="shared" si="25"/>
        <v>0</v>
      </c>
      <c r="AC49" s="404">
        <f t="shared" si="26"/>
        <v>0</v>
      </c>
      <c r="AD49" s="161">
        <f t="shared" si="27"/>
        <v>0</v>
      </c>
      <c r="AE49" s="403">
        <f t="shared" si="28"/>
        <v>0</v>
      </c>
      <c r="AF49" s="161"/>
      <c r="AG49" s="161"/>
      <c r="AH49" s="462">
        <f t="shared" si="29"/>
        <v>0</v>
      </c>
      <c r="AI49" s="161"/>
      <c r="AJ49" s="161"/>
      <c r="AK49" s="462">
        <f t="shared" si="30"/>
        <v>0</v>
      </c>
      <c r="AL49" s="161"/>
      <c r="AM49" s="161"/>
      <c r="AN49" s="444">
        <f t="shared" si="31"/>
        <v>0</v>
      </c>
      <c r="AO49" s="404">
        <f t="shared" si="8"/>
        <v>0</v>
      </c>
      <c r="AP49" s="161">
        <f t="shared" si="9"/>
        <v>0</v>
      </c>
      <c r="AQ49" s="161">
        <f t="shared" si="32"/>
        <v>0</v>
      </c>
      <c r="AR49" s="161"/>
      <c r="AS49" s="161"/>
      <c r="AT49" s="462">
        <f t="shared" si="33"/>
        <v>0</v>
      </c>
      <c r="AU49" s="161"/>
      <c r="AV49" s="161"/>
      <c r="AW49" s="448">
        <f t="shared" si="34"/>
        <v>0</v>
      </c>
      <c r="AX49" s="161"/>
      <c r="AY49" s="161"/>
      <c r="AZ49" s="444">
        <f t="shared" si="35"/>
        <v>0</v>
      </c>
      <c r="BA49" s="272">
        <f t="shared" si="10"/>
        <v>0</v>
      </c>
      <c r="BB49" s="364">
        <f t="shared" si="11"/>
        <v>0</v>
      </c>
      <c r="BC49" s="364">
        <f t="shared" si="36"/>
        <v>0</v>
      </c>
      <c r="BD49" s="371">
        <f t="shared" si="12"/>
        <v>0</v>
      </c>
      <c r="BE49" s="372">
        <f t="shared" si="13"/>
        <v>0</v>
      </c>
      <c r="BF49" s="372">
        <f t="shared" si="37"/>
        <v>0</v>
      </c>
      <c r="BG49" s="371">
        <f t="shared" si="14"/>
        <v>0</v>
      </c>
      <c r="BH49" s="372">
        <f t="shared" si="15"/>
        <v>0</v>
      </c>
      <c r="BI49" s="372">
        <f t="shared" si="38"/>
        <v>0</v>
      </c>
      <c r="BJ49" s="436"/>
      <c r="BK49" s="160">
        <f>VLOOKUP($B49,Test!$A$69:$J$122,3,0)</f>
        <v>0</v>
      </c>
    </row>
    <row r="50" spans="1:63" s="149" customFormat="1" ht="30" customHeight="1">
      <c r="A50" s="40">
        <f t="shared" si="39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6"/>
        <v>0</v>
      </c>
      <c r="H50" s="161"/>
      <c r="I50" s="161"/>
      <c r="J50" s="448">
        <f t="shared" si="17"/>
        <v>0</v>
      </c>
      <c r="K50" s="161"/>
      <c r="L50" s="161"/>
      <c r="M50" s="444">
        <f t="shared" si="18"/>
        <v>0</v>
      </c>
      <c r="N50" s="404">
        <f t="shared" si="44"/>
        <v>0</v>
      </c>
      <c r="O50" s="161">
        <f t="shared" si="45"/>
        <v>0</v>
      </c>
      <c r="P50" s="403">
        <f t="shared" si="19"/>
        <v>0</v>
      </c>
      <c r="Q50" s="161"/>
      <c r="R50" s="161"/>
      <c r="S50" s="448">
        <f t="shared" si="20"/>
        <v>0</v>
      </c>
      <c r="T50" s="161"/>
      <c r="U50" s="161"/>
      <c r="V50" s="448">
        <f t="shared" si="21"/>
        <v>0</v>
      </c>
      <c r="W50" s="161"/>
      <c r="X50" s="161"/>
      <c r="Y50" s="444">
        <f t="shared" si="22"/>
        <v>0</v>
      </c>
      <c r="Z50" s="168">
        <f t="shared" si="23"/>
        <v>0</v>
      </c>
      <c r="AA50" s="161">
        <f t="shared" si="24"/>
        <v>0</v>
      </c>
      <c r="AB50" s="403">
        <f t="shared" si="25"/>
        <v>0</v>
      </c>
      <c r="AC50" s="404">
        <f t="shared" si="26"/>
        <v>0</v>
      </c>
      <c r="AD50" s="161">
        <f t="shared" si="27"/>
        <v>0</v>
      </c>
      <c r="AE50" s="403">
        <f t="shared" si="28"/>
        <v>0</v>
      </c>
      <c r="AF50" s="161"/>
      <c r="AG50" s="161"/>
      <c r="AH50" s="462">
        <f t="shared" si="29"/>
        <v>0</v>
      </c>
      <c r="AI50" s="161"/>
      <c r="AJ50" s="161"/>
      <c r="AK50" s="462">
        <f t="shared" si="30"/>
        <v>0</v>
      </c>
      <c r="AL50" s="161"/>
      <c r="AM50" s="161"/>
      <c r="AN50" s="444">
        <f t="shared" si="31"/>
        <v>0</v>
      </c>
      <c r="AO50" s="404">
        <f t="shared" si="8"/>
        <v>0</v>
      </c>
      <c r="AP50" s="161">
        <f t="shared" si="9"/>
        <v>0</v>
      </c>
      <c r="AQ50" s="161">
        <f t="shared" si="32"/>
        <v>0</v>
      </c>
      <c r="AR50" s="161"/>
      <c r="AS50" s="161"/>
      <c r="AT50" s="462">
        <f t="shared" si="33"/>
        <v>0</v>
      </c>
      <c r="AU50" s="161"/>
      <c r="AV50" s="161"/>
      <c r="AW50" s="448">
        <f t="shared" si="34"/>
        <v>0</v>
      </c>
      <c r="AX50" s="161"/>
      <c r="AY50" s="161"/>
      <c r="AZ50" s="444">
        <f t="shared" si="35"/>
        <v>0</v>
      </c>
      <c r="BA50" s="272">
        <f t="shared" si="10"/>
        <v>0</v>
      </c>
      <c r="BB50" s="364">
        <f t="shared" si="11"/>
        <v>0</v>
      </c>
      <c r="BC50" s="364">
        <f t="shared" si="36"/>
        <v>0</v>
      </c>
      <c r="BD50" s="371">
        <f t="shared" si="12"/>
        <v>0</v>
      </c>
      <c r="BE50" s="372">
        <f t="shared" si="13"/>
        <v>0</v>
      </c>
      <c r="BF50" s="372">
        <f t="shared" si="37"/>
        <v>0</v>
      </c>
      <c r="BG50" s="371">
        <f t="shared" si="14"/>
        <v>0</v>
      </c>
      <c r="BH50" s="372">
        <f t="shared" si="15"/>
        <v>0</v>
      </c>
      <c r="BI50" s="372">
        <f t="shared" si="38"/>
        <v>0</v>
      </c>
      <c r="BJ50" s="436"/>
      <c r="BK50" s="160">
        <f>VLOOKUP($B50,Test!$A$69:$J$122,3,0)</f>
        <v>0</v>
      </c>
    </row>
    <row r="51" spans="1:63" s="149" customFormat="1" ht="30" customHeight="1">
      <c r="A51" s="40">
        <f t="shared" si="39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6"/>
        <v>0</v>
      </c>
      <c r="H51" s="161"/>
      <c r="I51" s="161"/>
      <c r="J51" s="448">
        <f t="shared" si="17"/>
        <v>0</v>
      </c>
      <c r="K51" s="161"/>
      <c r="L51" s="161"/>
      <c r="M51" s="444">
        <f t="shared" si="18"/>
        <v>0</v>
      </c>
      <c r="N51" s="404">
        <f t="shared" ref="N51:N52" si="46">+E51+H51+K51</f>
        <v>0</v>
      </c>
      <c r="O51" s="161">
        <f t="shared" ref="O51:O52" si="47">+F51+I51+L51</f>
        <v>0</v>
      </c>
      <c r="P51" s="403">
        <f t="shared" si="19"/>
        <v>0</v>
      </c>
      <c r="Q51" s="161"/>
      <c r="R51" s="161"/>
      <c r="S51" s="448">
        <f t="shared" si="20"/>
        <v>0</v>
      </c>
      <c r="T51" s="161"/>
      <c r="U51" s="161"/>
      <c r="V51" s="448">
        <f t="shared" si="21"/>
        <v>0</v>
      </c>
      <c r="W51" s="161"/>
      <c r="X51" s="161"/>
      <c r="Y51" s="444">
        <f t="shared" si="22"/>
        <v>0</v>
      </c>
      <c r="Z51" s="168">
        <f t="shared" ref="Z51:Z52" si="48">+Q51+T51+W51</f>
        <v>0</v>
      </c>
      <c r="AA51" s="161">
        <f t="shared" ref="AA51:AA52" si="49">+R51+U51+X51</f>
        <v>0</v>
      </c>
      <c r="AB51" s="403">
        <f t="shared" si="25"/>
        <v>0</v>
      </c>
      <c r="AC51" s="404">
        <f t="shared" ref="AC51:AC52" si="50">+E51+H51+K51+Q51+T51+W51</f>
        <v>0</v>
      </c>
      <c r="AD51" s="161">
        <f t="shared" ref="AD51:AD52" si="51">+F51+I51+L51+R51+U51+X51</f>
        <v>0</v>
      </c>
      <c r="AE51" s="403">
        <f t="shared" si="28"/>
        <v>0</v>
      </c>
      <c r="AF51" s="161"/>
      <c r="AG51" s="161"/>
      <c r="AH51" s="462">
        <f t="shared" si="29"/>
        <v>0</v>
      </c>
      <c r="AI51" s="161"/>
      <c r="AJ51" s="161"/>
      <c r="AK51" s="462">
        <f t="shared" si="30"/>
        <v>0</v>
      </c>
      <c r="AL51" s="161"/>
      <c r="AM51" s="161"/>
      <c r="AN51" s="444">
        <f t="shared" si="31"/>
        <v>0</v>
      </c>
      <c r="AO51" s="404">
        <f t="shared" ref="AO51:AO52" si="52">+AF51+AI51+AL51</f>
        <v>0</v>
      </c>
      <c r="AP51" s="161">
        <f t="shared" ref="AP51:AP52" si="53">+AG51+AJ51+AM51</f>
        <v>0</v>
      </c>
      <c r="AQ51" s="161">
        <f t="shared" si="32"/>
        <v>0</v>
      </c>
      <c r="AR51" s="161"/>
      <c r="AS51" s="161"/>
      <c r="AT51" s="462">
        <f t="shared" si="33"/>
        <v>0</v>
      </c>
      <c r="AU51" s="161"/>
      <c r="AV51" s="161"/>
      <c r="AW51" s="448">
        <f t="shared" si="34"/>
        <v>0</v>
      </c>
      <c r="AX51" s="161"/>
      <c r="AY51" s="161"/>
      <c r="AZ51" s="444">
        <f t="shared" si="35"/>
        <v>0</v>
      </c>
      <c r="BA51" s="272">
        <f t="shared" ref="BA51:BA52" si="54">+AR51+AU51+AX51</f>
        <v>0</v>
      </c>
      <c r="BB51" s="364">
        <f t="shared" ref="BB51:BB52" si="55">+AS51+AV51+AY51</f>
        <v>0</v>
      </c>
      <c r="BC51" s="364">
        <f t="shared" si="36"/>
        <v>0</v>
      </c>
      <c r="BD51" s="371">
        <f t="shared" ref="BD51:BD52" si="56">AF51+AI51+AL51+AR51+AU51+AX51</f>
        <v>0</v>
      </c>
      <c r="BE51" s="372">
        <f t="shared" ref="BE51:BE52" si="57">+AG51+AJ51+AM51+AS51+AV51+AY51</f>
        <v>0</v>
      </c>
      <c r="BF51" s="372">
        <f t="shared" si="37"/>
        <v>0</v>
      </c>
      <c r="BG51" s="371">
        <f t="shared" ref="BG51:BG52" si="58">+AC51+BD51</f>
        <v>0</v>
      </c>
      <c r="BH51" s="372">
        <f t="shared" ref="BH51:BH52" si="59">+AD51+BE51</f>
        <v>0</v>
      </c>
      <c r="BI51" s="372">
        <f t="shared" si="38"/>
        <v>0</v>
      </c>
      <c r="BJ51" s="436"/>
      <c r="BK51" s="160">
        <f>VLOOKUP($B51,Test!$A$69:$J$122,3,0)</f>
        <v>0</v>
      </c>
    </row>
    <row r="52" spans="1:63" s="149" customFormat="1" ht="30" customHeight="1">
      <c r="A52" s="40">
        <f t="shared" si="39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6"/>
        <v>0</v>
      </c>
      <c r="H52" s="161"/>
      <c r="I52" s="161"/>
      <c r="J52" s="448">
        <f t="shared" si="17"/>
        <v>0</v>
      </c>
      <c r="K52" s="161"/>
      <c r="L52" s="161"/>
      <c r="M52" s="444">
        <f t="shared" si="18"/>
        <v>0</v>
      </c>
      <c r="N52" s="404">
        <f t="shared" si="46"/>
        <v>0</v>
      </c>
      <c r="O52" s="161">
        <f t="shared" si="47"/>
        <v>0</v>
      </c>
      <c r="P52" s="403">
        <f t="shared" si="19"/>
        <v>0</v>
      </c>
      <c r="Q52" s="161"/>
      <c r="R52" s="161"/>
      <c r="S52" s="448">
        <f t="shared" si="20"/>
        <v>0</v>
      </c>
      <c r="T52" s="161"/>
      <c r="U52" s="161"/>
      <c r="V52" s="448">
        <f t="shared" si="21"/>
        <v>0</v>
      </c>
      <c r="W52" s="161"/>
      <c r="X52" s="161"/>
      <c r="Y52" s="444">
        <f t="shared" si="22"/>
        <v>0</v>
      </c>
      <c r="Z52" s="168">
        <f t="shared" si="48"/>
        <v>0</v>
      </c>
      <c r="AA52" s="161">
        <f t="shared" si="49"/>
        <v>0</v>
      </c>
      <c r="AB52" s="403">
        <f t="shared" si="25"/>
        <v>0</v>
      </c>
      <c r="AC52" s="404">
        <f t="shared" si="50"/>
        <v>0</v>
      </c>
      <c r="AD52" s="161">
        <f t="shared" si="51"/>
        <v>0</v>
      </c>
      <c r="AE52" s="403">
        <f t="shared" si="28"/>
        <v>0</v>
      </c>
      <c r="AF52" s="161"/>
      <c r="AG52" s="161"/>
      <c r="AH52" s="462">
        <f t="shared" si="29"/>
        <v>0</v>
      </c>
      <c r="AI52" s="161"/>
      <c r="AJ52" s="161"/>
      <c r="AK52" s="462">
        <f t="shared" si="30"/>
        <v>0</v>
      </c>
      <c r="AL52" s="161"/>
      <c r="AM52" s="161"/>
      <c r="AN52" s="444">
        <f t="shared" si="31"/>
        <v>0</v>
      </c>
      <c r="AO52" s="404">
        <f t="shared" si="52"/>
        <v>0</v>
      </c>
      <c r="AP52" s="161">
        <f t="shared" si="53"/>
        <v>0</v>
      </c>
      <c r="AQ52" s="161">
        <f t="shared" si="32"/>
        <v>0</v>
      </c>
      <c r="AR52" s="161"/>
      <c r="AS52" s="161"/>
      <c r="AT52" s="462">
        <f t="shared" si="33"/>
        <v>0</v>
      </c>
      <c r="AU52" s="161"/>
      <c r="AV52" s="161"/>
      <c r="AW52" s="448">
        <f t="shared" si="34"/>
        <v>0</v>
      </c>
      <c r="AX52" s="161"/>
      <c r="AY52" s="161"/>
      <c r="AZ52" s="444">
        <f t="shared" si="35"/>
        <v>0</v>
      </c>
      <c r="BA52" s="272">
        <f t="shared" si="54"/>
        <v>0</v>
      </c>
      <c r="BB52" s="364">
        <f t="shared" si="55"/>
        <v>0</v>
      </c>
      <c r="BC52" s="364">
        <f t="shared" si="36"/>
        <v>0</v>
      </c>
      <c r="BD52" s="371">
        <f t="shared" si="56"/>
        <v>0</v>
      </c>
      <c r="BE52" s="372">
        <f t="shared" si="57"/>
        <v>0</v>
      </c>
      <c r="BF52" s="372">
        <f t="shared" si="37"/>
        <v>0</v>
      </c>
      <c r="BG52" s="371">
        <f t="shared" si="58"/>
        <v>0</v>
      </c>
      <c r="BH52" s="372">
        <f t="shared" si="59"/>
        <v>0</v>
      </c>
      <c r="BI52" s="372">
        <f t="shared" si="38"/>
        <v>0</v>
      </c>
      <c r="BJ52" s="436"/>
      <c r="BK52" s="160">
        <f>VLOOKUP($B52,Test!$A$69:$J$122,3,0)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161"/>
      <c r="G53" s="449">
        <f t="shared" si="16"/>
        <v>0</v>
      </c>
      <c r="H53" s="162"/>
      <c r="I53" s="161"/>
      <c r="J53" s="449">
        <f t="shared" si="17"/>
        <v>0</v>
      </c>
      <c r="K53" s="162"/>
      <c r="L53" s="161"/>
      <c r="M53" s="445">
        <f t="shared" si="18"/>
        <v>0</v>
      </c>
      <c r="N53" s="406">
        <f>+E53+H53+K53</f>
        <v>0</v>
      </c>
      <c r="O53" s="162">
        <f>+F53+I53+L53</f>
        <v>0</v>
      </c>
      <c r="P53" s="405">
        <f t="shared" si="19"/>
        <v>0</v>
      </c>
      <c r="Q53" s="162"/>
      <c r="R53" s="161"/>
      <c r="S53" s="449">
        <f t="shared" si="20"/>
        <v>0</v>
      </c>
      <c r="T53" s="162"/>
      <c r="U53" s="161"/>
      <c r="V53" s="449">
        <f t="shared" si="21"/>
        <v>0</v>
      </c>
      <c r="W53" s="162"/>
      <c r="X53" s="161"/>
      <c r="Y53" s="444">
        <f t="shared" si="22"/>
        <v>0</v>
      </c>
      <c r="Z53" s="169">
        <f t="shared" si="23"/>
        <v>0</v>
      </c>
      <c r="AA53" s="162">
        <f t="shared" si="24"/>
        <v>0</v>
      </c>
      <c r="AB53" s="405">
        <f t="shared" si="25"/>
        <v>0</v>
      </c>
      <c r="AC53" s="407">
        <f t="shared" si="26"/>
        <v>0</v>
      </c>
      <c r="AD53" s="163">
        <f t="shared" si="27"/>
        <v>0</v>
      </c>
      <c r="AE53" s="408">
        <f t="shared" si="28"/>
        <v>0</v>
      </c>
      <c r="AF53" s="162"/>
      <c r="AG53" s="161"/>
      <c r="AH53" s="465">
        <f t="shared" si="29"/>
        <v>0</v>
      </c>
      <c r="AI53" s="162"/>
      <c r="AJ53" s="161"/>
      <c r="AK53" s="465">
        <f t="shared" si="30"/>
        <v>0</v>
      </c>
      <c r="AL53" s="162"/>
      <c r="AM53" s="161"/>
      <c r="AN53" s="469">
        <f t="shared" si="31"/>
        <v>0</v>
      </c>
      <c r="AO53" s="406">
        <f t="shared" si="8"/>
        <v>0</v>
      </c>
      <c r="AP53" s="162">
        <f t="shared" si="9"/>
        <v>0</v>
      </c>
      <c r="AQ53" s="162">
        <f t="shared" si="32"/>
        <v>0</v>
      </c>
      <c r="AR53" s="162"/>
      <c r="AS53" s="161"/>
      <c r="AT53" s="465">
        <f t="shared" si="33"/>
        <v>0</v>
      </c>
      <c r="AU53" s="162"/>
      <c r="AV53" s="161"/>
      <c r="AW53" s="468">
        <f t="shared" si="34"/>
        <v>0</v>
      </c>
      <c r="AX53" s="162"/>
      <c r="AY53" s="161"/>
      <c r="AZ53" s="469">
        <f t="shared" si="35"/>
        <v>0</v>
      </c>
      <c r="BA53" s="273">
        <f t="shared" si="10"/>
        <v>0</v>
      </c>
      <c r="BB53" s="365">
        <f t="shared" si="11"/>
        <v>0</v>
      </c>
      <c r="BC53" s="365">
        <f t="shared" si="36"/>
        <v>0</v>
      </c>
      <c r="BD53" s="373">
        <f t="shared" si="12"/>
        <v>0</v>
      </c>
      <c r="BE53" s="374">
        <f t="shared" si="13"/>
        <v>0</v>
      </c>
      <c r="BF53" s="374">
        <f t="shared" si="37"/>
        <v>0</v>
      </c>
      <c r="BG53" s="373">
        <f t="shared" si="14"/>
        <v>0</v>
      </c>
      <c r="BH53" s="374">
        <f t="shared" si="15"/>
        <v>0</v>
      </c>
      <c r="BI53" s="374">
        <f t="shared" si="38"/>
        <v>0</v>
      </c>
      <c r="BJ53" s="436"/>
      <c r="BK53" s="338"/>
    </row>
    <row r="54" spans="1:63" s="154" customFormat="1" ht="35.1" customHeight="1" thickBot="1">
      <c r="A54" s="571" t="s">
        <v>98</v>
      </c>
      <c r="B54" s="572"/>
      <c r="C54" s="573"/>
      <c r="D54" s="153"/>
      <c r="E54" s="157">
        <f t="shared" ref="E54:AJ54" si="60">SUM(E7:E53)</f>
        <v>0</v>
      </c>
      <c r="F54" s="354">
        <f t="shared" si="60"/>
        <v>0</v>
      </c>
      <c r="G54" s="451">
        <f t="shared" si="60"/>
        <v>0</v>
      </c>
      <c r="H54" s="156">
        <f t="shared" si="60"/>
        <v>0</v>
      </c>
      <c r="I54" s="156">
        <f t="shared" si="60"/>
        <v>0</v>
      </c>
      <c r="J54" s="450">
        <f t="shared" si="60"/>
        <v>0</v>
      </c>
      <c r="K54" s="156">
        <f t="shared" si="60"/>
        <v>0</v>
      </c>
      <c r="L54" s="156">
        <f t="shared" si="60"/>
        <v>0</v>
      </c>
      <c r="M54" s="446">
        <f t="shared" si="60"/>
        <v>0</v>
      </c>
      <c r="N54" s="410">
        <f t="shared" si="60"/>
        <v>0</v>
      </c>
      <c r="O54" s="411">
        <f t="shared" si="60"/>
        <v>0</v>
      </c>
      <c r="P54" s="412">
        <f t="shared" si="60"/>
        <v>0</v>
      </c>
      <c r="Q54" s="157">
        <f t="shared" si="60"/>
        <v>0</v>
      </c>
      <c r="R54" s="156">
        <f t="shared" si="60"/>
        <v>0</v>
      </c>
      <c r="S54" s="451">
        <f t="shared" si="60"/>
        <v>0</v>
      </c>
      <c r="T54" s="156">
        <f t="shared" si="60"/>
        <v>0</v>
      </c>
      <c r="U54" s="156">
        <f t="shared" si="60"/>
        <v>0</v>
      </c>
      <c r="V54" s="450">
        <f t="shared" si="60"/>
        <v>0</v>
      </c>
      <c r="W54" s="156">
        <f t="shared" si="60"/>
        <v>0</v>
      </c>
      <c r="X54" s="156">
        <f t="shared" si="60"/>
        <v>0</v>
      </c>
      <c r="Y54" s="446">
        <f t="shared" si="60"/>
        <v>0</v>
      </c>
      <c r="Z54" s="413">
        <f t="shared" si="60"/>
        <v>0</v>
      </c>
      <c r="AA54" s="411">
        <f t="shared" si="60"/>
        <v>0</v>
      </c>
      <c r="AB54" s="412">
        <f t="shared" si="60"/>
        <v>0</v>
      </c>
      <c r="AC54" s="414">
        <f t="shared" si="60"/>
        <v>0</v>
      </c>
      <c r="AD54" s="156">
        <f t="shared" si="60"/>
        <v>0</v>
      </c>
      <c r="AE54" s="409">
        <f t="shared" si="60"/>
        <v>0</v>
      </c>
      <c r="AF54" s="157">
        <f t="shared" si="60"/>
        <v>0</v>
      </c>
      <c r="AG54" s="156">
        <f t="shared" si="60"/>
        <v>0</v>
      </c>
      <c r="AH54" s="451">
        <f t="shared" si="60"/>
        <v>0</v>
      </c>
      <c r="AI54" s="156">
        <f t="shared" si="60"/>
        <v>0</v>
      </c>
      <c r="AJ54" s="156">
        <f t="shared" si="60"/>
        <v>0</v>
      </c>
      <c r="AK54" s="451">
        <f t="shared" ref="AK54:BI54" si="61">SUM(AK7:AK53)</f>
        <v>0</v>
      </c>
      <c r="AL54" s="156">
        <f t="shared" si="61"/>
        <v>0</v>
      </c>
      <c r="AM54" s="156">
        <f t="shared" si="61"/>
        <v>0</v>
      </c>
      <c r="AN54" s="446">
        <f t="shared" si="61"/>
        <v>0</v>
      </c>
      <c r="AO54" s="410">
        <f t="shared" si="61"/>
        <v>0</v>
      </c>
      <c r="AP54" s="411">
        <f t="shared" si="61"/>
        <v>0</v>
      </c>
      <c r="AQ54" s="411">
        <f t="shared" si="61"/>
        <v>0</v>
      </c>
      <c r="AR54" s="157">
        <f t="shared" si="61"/>
        <v>0</v>
      </c>
      <c r="AS54" s="156">
        <f t="shared" si="61"/>
        <v>0</v>
      </c>
      <c r="AT54" s="451">
        <f t="shared" si="61"/>
        <v>0</v>
      </c>
      <c r="AU54" s="156">
        <f t="shared" si="61"/>
        <v>0</v>
      </c>
      <c r="AV54" s="156">
        <f t="shared" si="61"/>
        <v>0</v>
      </c>
      <c r="AW54" s="450">
        <f t="shared" si="61"/>
        <v>0</v>
      </c>
      <c r="AX54" s="156">
        <f t="shared" si="61"/>
        <v>0</v>
      </c>
      <c r="AY54" s="354">
        <f t="shared" si="61"/>
        <v>0</v>
      </c>
      <c r="AZ54" s="446">
        <f t="shared" si="61"/>
        <v>0</v>
      </c>
      <c r="BA54" s="274">
        <f t="shared" si="61"/>
        <v>0</v>
      </c>
      <c r="BB54" s="366">
        <f t="shared" si="61"/>
        <v>0</v>
      </c>
      <c r="BC54" s="366">
        <f t="shared" si="61"/>
        <v>0</v>
      </c>
      <c r="BD54" s="375">
        <f t="shared" si="61"/>
        <v>0</v>
      </c>
      <c r="BE54" s="376">
        <f t="shared" si="61"/>
        <v>0</v>
      </c>
      <c r="BF54" s="376">
        <f t="shared" si="61"/>
        <v>0</v>
      </c>
      <c r="BG54" s="375">
        <f t="shared" si="61"/>
        <v>0</v>
      </c>
      <c r="BH54" s="376">
        <f t="shared" si="61"/>
        <v>0</v>
      </c>
      <c r="BI54" s="376">
        <f t="shared" si="61"/>
        <v>0</v>
      </c>
      <c r="BJ54" s="440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115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VLOOKUP($B7,Test!$A$69:$J$122,4,0)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161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VLOOKUP($B8,Test!$A$69:$J$122,4,0)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161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VLOOKUP($B9,Test!$A$69:$J$122,4,0)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161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VLOOKUP($B10,Test!$A$69:$J$122,4,0)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161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VLOOKUP($B11,Test!$A$69:$J$122,4,0)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161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VLOOKUP($B12,Test!$A$69:$J$122,4,0)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161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VLOOKUP($B13,Test!$A$69:$J$122,4,0)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161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VLOOKUP($B14,Test!$A$69:$J$122,4,0)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161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VLOOKUP($B15,Test!$A$69:$J$122,4,0)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161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VLOOKUP($B16,Test!$A$69:$J$122,4,0)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161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VLOOKUP($B17,Test!$A$69:$J$122,4,0)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161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VLOOKUP($B18,Test!$A$69:$J$122,4,0)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161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VLOOKUP($B19,Test!$A$69:$J$122,4,0)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161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VLOOKUP($B20,Test!$A$69:$J$122,4,0)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6">
        <f t="shared" si="27"/>
        <v>0</v>
      </c>
      <c r="AI21" s="164"/>
      <c r="AJ21" s="161"/>
      <c r="AK21" s="466">
        <f t="shared" si="28"/>
        <v>0</v>
      </c>
      <c r="AL21" s="164"/>
      <c r="AM21" s="161"/>
      <c r="AN21" s="453">
        <f t="shared" si="29"/>
        <v>0</v>
      </c>
      <c r="AO21" s="404">
        <f t="shared" si="10"/>
        <v>0</v>
      </c>
      <c r="AP21" s="161">
        <f t="shared" si="11"/>
        <v>0</v>
      </c>
      <c r="AQ21" s="161">
        <f t="shared" si="30"/>
        <v>0</v>
      </c>
      <c r="AR21" s="164"/>
      <c r="AS21" s="161"/>
      <c r="AT21" s="466">
        <f t="shared" si="31"/>
        <v>0</v>
      </c>
      <c r="AU21" s="164"/>
      <c r="AV21" s="161"/>
      <c r="AW21" s="455">
        <f t="shared" si="32"/>
        <v>0</v>
      </c>
      <c r="AX21" s="164"/>
      <c r="AY21" s="161"/>
      <c r="AZ21" s="453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VLOOKUP($B21,Test!$A$69:$J$122,4,0)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161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VLOOKUP($B22,Test!$A$69:$J$122,4,0)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161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VLOOKUP($B23,Test!$A$69:$J$122,4,0)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161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VLOOKUP($B24,Test!$A$69:$J$122,4,0)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161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VLOOKUP($B25,Test!$A$69:$J$122,4,0)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161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VLOOKUP($B26,Test!$A$69:$J$122,4,0)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161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VLOOKUP($B27,Test!$A$69:$J$122,4,0)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161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VLOOKUP($B28,Test!$A$69:$J$122,4,0)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161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VLOOKUP($B29,Test!$A$69:$J$122,4,0)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161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VLOOKUP($B30,Test!$A$69:$J$122,4,0)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161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VLOOKUP($B31,Test!$A$69:$J$122,4,0)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161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VLOOKUP($B32,Test!$A$69:$J$122,4,0)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161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VLOOKUP($B33,Test!$A$69:$J$122,4,0)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161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VLOOKUP($B34,Test!$A$69:$J$122,4,0)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161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VLOOKUP($B35,Test!$A$69:$J$122,4,0)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161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VLOOKUP($B36,Test!$A$69:$J$122,4,0)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161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VLOOKUP($B37,Test!$A$69:$J$122,4,0)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161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VLOOKUP($B38,Test!$A$69:$J$122,4,0)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161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VLOOKUP($B39,Test!$A$69:$J$122,4,0)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161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VLOOKUP($B40,Test!$A$69:$J$122,4,0)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161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VLOOKUP($B41,Test!$A$69:$J$122,4,0)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161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VLOOKUP($B42,Test!$A$69:$J$122,4,0)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161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VLOOKUP($B43,Test!$A$69:$J$122,4,0)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161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VLOOKUP($B44,Test!$A$69:$J$122,4,0)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161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VLOOKUP($B45,Test!$A$69:$J$122,4,0)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161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VLOOKUP($B46,Test!$A$69:$J$122,4,0)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161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VLOOKUP($B47,Test!$A$69:$J$122,4,0)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161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VLOOKUP($B48,Test!$A$69:$J$122,4,0)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161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VLOOKUP($B49,Test!$A$69:$J$122,4,0)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161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VLOOKUP($B50,Test!$A$69:$J$122,4,0)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161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VLOOKUP($B51,Test!$A$69:$J$122,4,0)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161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VLOOKUP($B52,Test!$A$69:$J$122,4,0)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5">
        <f t="shared" si="27"/>
        <v>0</v>
      </c>
      <c r="AI53" s="162"/>
      <c r="AJ53" s="388"/>
      <c r="AK53" s="465">
        <f t="shared" si="28"/>
        <v>0</v>
      </c>
      <c r="AL53" s="162"/>
      <c r="AM53" s="388"/>
      <c r="AN53" s="469">
        <f t="shared" si="29"/>
        <v>0</v>
      </c>
      <c r="AO53" s="406">
        <f t="shared" si="10"/>
        <v>0</v>
      </c>
      <c r="AP53" s="162">
        <f t="shared" si="11"/>
        <v>0</v>
      </c>
      <c r="AQ53" s="162">
        <f t="shared" si="30"/>
        <v>0</v>
      </c>
      <c r="AR53" s="162"/>
      <c r="AS53" s="388"/>
      <c r="AT53" s="465">
        <f t="shared" si="31"/>
        <v>0</v>
      </c>
      <c r="AU53" s="162"/>
      <c r="AV53" s="388"/>
      <c r="AW53" s="468">
        <f t="shared" si="32"/>
        <v>0</v>
      </c>
      <c r="AX53" s="162"/>
      <c r="AY53" s="388"/>
      <c r="AZ53" s="469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1">
        <f t="shared" si="71"/>
        <v>0</v>
      </c>
      <c r="AR54" s="157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9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9.140625" style="38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106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418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352"/>
      <c r="G7" s="448">
        <f>E7-F7</f>
        <v>0</v>
      </c>
      <c r="H7" s="161"/>
      <c r="I7" s="352"/>
      <c r="J7" s="448">
        <f>H7-I7</f>
        <v>0</v>
      </c>
      <c r="K7" s="161"/>
      <c r="L7" s="352"/>
      <c r="M7" s="444">
        <f>K7-L7</f>
        <v>0</v>
      </c>
      <c r="N7" s="404">
        <f>+E7+H7+K7</f>
        <v>0</v>
      </c>
      <c r="O7" s="161">
        <f>+F7+I7+L7</f>
        <v>0</v>
      </c>
      <c r="P7" s="403">
        <f>N7-O7</f>
        <v>0</v>
      </c>
      <c r="Q7" s="161"/>
      <c r="R7" s="352"/>
      <c r="S7" s="448">
        <f>Q7-R7</f>
        <v>0</v>
      </c>
      <c r="T7" s="161"/>
      <c r="U7" s="352"/>
      <c r="V7" s="448">
        <f>T7-U7</f>
        <v>0</v>
      </c>
      <c r="W7" s="161"/>
      <c r="X7" s="352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1"/>
      <c r="AG7" s="352"/>
      <c r="AH7" s="462">
        <f>AF7-AG7</f>
        <v>0</v>
      </c>
      <c r="AI7" s="161"/>
      <c r="AJ7" s="352"/>
      <c r="AK7" s="462">
        <f>AI7-AJ7</f>
        <v>0</v>
      </c>
      <c r="AL7" s="161"/>
      <c r="AM7" s="352"/>
      <c r="AN7" s="444">
        <f>AL7-AM7</f>
        <v>0</v>
      </c>
      <c r="AO7" s="404">
        <f t="shared" ref="AO7:AO53" si="7">+AF7+AI7+AL7</f>
        <v>0</v>
      </c>
      <c r="AP7" s="161">
        <f t="shared" ref="AP7:AP53" si="8">+AG7+AJ7+AM7</f>
        <v>0</v>
      </c>
      <c r="AQ7" s="161">
        <f>AO7-AP7</f>
        <v>0</v>
      </c>
      <c r="AR7" s="161"/>
      <c r="AS7" s="352"/>
      <c r="AT7" s="462">
        <f>AR7-AS7</f>
        <v>0</v>
      </c>
      <c r="AU7" s="161"/>
      <c r="AV7" s="352"/>
      <c r="AW7" s="448">
        <f>AU7-AV7</f>
        <v>0</v>
      </c>
      <c r="AX7" s="161"/>
      <c r="AY7" s="352"/>
      <c r="AZ7" s="444">
        <f>AX7-AY7</f>
        <v>0</v>
      </c>
      <c r="BA7" s="272">
        <f t="shared" ref="BA7:BA53" si="9">+AR7+AU7+AX7</f>
        <v>0</v>
      </c>
      <c r="BB7" s="364">
        <f t="shared" ref="BB7:BB53" si="10">+AS7+AV7+AY7</f>
        <v>0</v>
      </c>
      <c r="BC7" s="364">
        <f>BA7-BB7</f>
        <v>0</v>
      </c>
      <c r="BD7" s="371">
        <f t="shared" ref="BD7:BD53" si="11">AF7+AI7+AL7+AR7+AU7+AX7</f>
        <v>0</v>
      </c>
      <c r="BE7" s="372">
        <f t="shared" ref="BE7:BE53" si="12">+AG7+AJ7+AM7+AS7+AV7+AY7</f>
        <v>0</v>
      </c>
      <c r="BF7" s="372">
        <f>BD7-BE7</f>
        <v>0</v>
      </c>
      <c r="BG7" s="419">
        <f t="shared" ref="BG7:BG53" si="13">+AC7+BD7</f>
        <v>0</v>
      </c>
      <c r="BH7" s="372">
        <f t="shared" ref="BH7:BH53" si="14">+AD7+BE7</f>
        <v>0</v>
      </c>
      <c r="BI7" s="372">
        <f>BG7-BH7</f>
        <v>0</v>
      </c>
      <c r="BJ7" s="436"/>
      <c r="BK7" s="160">
        <f>VLOOKUP($B7,Test!$A$69:$J$122,5,0)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352"/>
      <c r="G8" s="448">
        <f t="shared" ref="G8:G53" si="15">E8-F8</f>
        <v>0</v>
      </c>
      <c r="H8" s="161"/>
      <c r="I8" s="352"/>
      <c r="J8" s="448">
        <f t="shared" ref="J8:J53" si="16">H8-I8</f>
        <v>0</v>
      </c>
      <c r="K8" s="161"/>
      <c r="L8" s="352"/>
      <c r="M8" s="444">
        <f t="shared" ref="M8:M53" si="17">K8-L8</f>
        <v>0</v>
      </c>
      <c r="N8" s="404">
        <f t="shared" ref="N8:N53" si="18">+E8+H8+K8</f>
        <v>0</v>
      </c>
      <c r="O8" s="161">
        <f t="shared" ref="O8:O53" si="19">+F8+I8+L8</f>
        <v>0</v>
      </c>
      <c r="P8" s="403">
        <f t="shared" ref="P8:P53" si="20">N8-O8</f>
        <v>0</v>
      </c>
      <c r="Q8" s="161"/>
      <c r="R8" s="352"/>
      <c r="S8" s="448">
        <f t="shared" ref="S8:S53" si="21">Q8-R8</f>
        <v>0</v>
      </c>
      <c r="T8" s="161"/>
      <c r="U8" s="352"/>
      <c r="V8" s="448">
        <f t="shared" ref="V8:V53" si="22">T8-U8</f>
        <v>0</v>
      </c>
      <c r="W8" s="161"/>
      <c r="X8" s="352"/>
      <c r="Y8" s="444">
        <f t="shared" ref="Y8:Y53" si="23">W8-X8</f>
        <v>0</v>
      </c>
      <c r="Z8" s="168">
        <f t="shared" ref="Z8:Z53" si="24">+Q8+T8+W8</f>
        <v>0</v>
      </c>
      <c r="AA8" s="161">
        <f t="shared" ref="AA8:AA53" si="25">+R8+U8+X8</f>
        <v>0</v>
      </c>
      <c r="AB8" s="403">
        <f t="shared" ref="AB8:AB53" si="26">Z8-AA8</f>
        <v>0</v>
      </c>
      <c r="AC8" s="404">
        <f t="shared" ref="AC8:AC53" si="27">+E8+H8+K8+Q8+T8+W8</f>
        <v>0</v>
      </c>
      <c r="AD8" s="161">
        <f t="shared" ref="AD8:AD53" si="28">+F8+I8+L8+R8+U8+X8</f>
        <v>0</v>
      </c>
      <c r="AE8" s="403">
        <f t="shared" ref="AE8:AE53" si="29">AC8-AD8</f>
        <v>0</v>
      </c>
      <c r="AF8" s="161"/>
      <c r="AG8" s="352"/>
      <c r="AH8" s="462">
        <f t="shared" ref="AH8:AH53" si="30">AF8-AG8</f>
        <v>0</v>
      </c>
      <c r="AI8" s="161"/>
      <c r="AJ8" s="352"/>
      <c r="AK8" s="462">
        <f t="shared" ref="AK8:AK53" si="31">AI8-AJ8</f>
        <v>0</v>
      </c>
      <c r="AL8" s="161"/>
      <c r="AM8" s="352"/>
      <c r="AN8" s="444">
        <f t="shared" ref="AN8:AN53" si="32">AL8-AM8</f>
        <v>0</v>
      </c>
      <c r="AO8" s="404">
        <f t="shared" si="7"/>
        <v>0</v>
      </c>
      <c r="AP8" s="161">
        <f t="shared" si="8"/>
        <v>0</v>
      </c>
      <c r="AQ8" s="161">
        <f t="shared" ref="AQ8:AQ53" si="33">AO8-AP8</f>
        <v>0</v>
      </c>
      <c r="AR8" s="161"/>
      <c r="AS8" s="352"/>
      <c r="AT8" s="462">
        <f t="shared" ref="AT8:AT53" si="34">AR8-AS8</f>
        <v>0</v>
      </c>
      <c r="AU8" s="161"/>
      <c r="AV8" s="352"/>
      <c r="AW8" s="448">
        <f t="shared" ref="AW8:AW53" si="35">AU8-AV8</f>
        <v>0</v>
      </c>
      <c r="AX8" s="161"/>
      <c r="AY8" s="352"/>
      <c r="AZ8" s="444">
        <f t="shared" ref="AZ8:AZ53" si="36">AX8-AY8</f>
        <v>0</v>
      </c>
      <c r="BA8" s="272">
        <f t="shared" si="9"/>
        <v>0</v>
      </c>
      <c r="BB8" s="364">
        <f t="shared" si="10"/>
        <v>0</v>
      </c>
      <c r="BC8" s="364">
        <f t="shared" ref="BC8:BC53" si="37">BA8-BB8</f>
        <v>0</v>
      </c>
      <c r="BD8" s="371">
        <f t="shared" si="11"/>
        <v>0</v>
      </c>
      <c r="BE8" s="372">
        <f t="shared" si="12"/>
        <v>0</v>
      </c>
      <c r="BF8" s="372">
        <f t="shared" ref="BF8:BF53" si="38">BD8-BE8</f>
        <v>0</v>
      </c>
      <c r="BG8" s="419">
        <f t="shared" si="13"/>
        <v>0</v>
      </c>
      <c r="BH8" s="372">
        <f t="shared" si="14"/>
        <v>0</v>
      </c>
      <c r="BI8" s="372">
        <f t="shared" ref="BI8:BI53" si="39">BG8-BH8</f>
        <v>0</v>
      </c>
      <c r="BJ8" s="436"/>
      <c r="BK8" s="160">
        <f>VLOOKUP($B8,Test!$A$69:$J$122,5,0)</f>
        <v>0</v>
      </c>
    </row>
    <row r="9" spans="1:63" s="149" customFormat="1" ht="30" customHeight="1">
      <c r="A9" s="40">
        <f t="shared" ref="A9:A52" si="40">A8+1</f>
        <v>3</v>
      </c>
      <c r="B9" s="197">
        <v>51203</v>
      </c>
      <c r="C9" s="198" t="s">
        <v>2</v>
      </c>
      <c r="D9" s="150" t="s">
        <v>44</v>
      </c>
      <c r="E9" s="168"/>
      <c r="F9" s="352"/>
      <c r="G9" s="448">
        <f t="shared" si="15"/>
        <v>0</v>
      </c>
      <c r="H9" s="161"/>
      <c r="I9" s="352"/>
      <c r="J9" s="448">
        <f t="shared" si="16"/>
        <v>0</v>
      </c>
      <c r="K9" s="161"/>
      <c r="L9" s="352"/>
      <c r="M9" s="444">
        <f t="shared" si="17"/>
        <v>0</v>
      </c>
      <c r="N9" s="404">
        <f t="shared" si="18"/>
        <v>0</v>
      </c>
      <c r="O9" s="161">
        <f t="shared" si="19"/>
        <v>0</v>
      </c>
      <c r="P9" s="403">
        <f t="shared" si="20"/>
        <v>0</v>
      </c>
      <c r="Q9" s="161"/>
      <c r="R9" s="352"/>
      <c r="S9" s="448">
        <f t="shared" si="21"/>
        <v>0</v>
      </c>
      <c r="T9" s="161"/>
      <c r="U9" s="352"/>
      <c r="V9" s="448">
        <f t="shared" si="22"/>
        <v>0</v>
      </c>
      <c r="W9" s="161"/>
      <c r="X9" s="352"/>
      <c r="Y9" s="444">
        <f t="shared" si="23"/>
        <v>0</v>
      </c>
      <c r="Z9" s="168">
        <f t="shared" si="24"/>
        <v>0</v>
      </c>
      <c r="AA9" s="161">
        <f t="shared" si="25"/>
        <v>0</v>
      </c>
      <c r="AB9" s="403">
        <f t="shared" si="26"/>
        <v>0</v>
      </c>
      <c r="AC9" s="404">
        <f t="shared" si="27"/>
        <v>0</v>
      </c>
      <c r="AD9" s="161">
        <f t="shared" si="28"/>
        <v>0</v>
      </c>
      <c r="AE9" s="403">
        <f t="shared" si="29"/>
        <v>0</v>
      </c>
      <c r="AF9" s="161"/>
      <c r="AG9" s="352"/>
      <c r="AH9" s="462">
        <f t="shared" si="30"/>
        <v>0</v>
      </c>
      <c r="AI9" s="161"/>
      <c r="AJ9" s="352"/>
      <c r="AK9" s="462">
        <f t="shared" si="31"/>
        <v>0</v>
      </c>
      <c r="AL9" s="161"/>
      <c r="AM9" s="352"/>
      <c r="AN9" s="444">
        <f t="shared" si="32"/>
        <v>0</v>
      </c>
      <c r="AO9" s="404">
        <f t="shared" si="7"/>
        <v>0</v>
      </c>
      <c r="AP9" s="161">
        <f t="shared" si="8"/>
        <v>0</v>
      </c>
      <c r="AQ9" s="161">
        <f t="shared" si="33"/>
        <v>0</v>
      </c>
      <c r="AR9" s="161"/>
      <c r="AS9" s="352"/>
      <c r="AT9" s="462">
        <f t="shared" si="34"/>
        <v>0</v>
      </c>
      <c r="AU9" s="161"/>
      <c r="AV9" s="352"/>
      <c r="AW9" s="448">
        <f t="shared" si="35"/>
        <v>0</v>
      </c>
      <c r="AX9" s="161"/>
      <c r="AY9" s="352"/>
      <c r="AZ9" s="444">
        <f t="shared" si="36"/>
        <v>0</v>
      </c>
      <c r="BA9" s="272">
        <f t="shared" si="9"/>
        <v>0</v>
      </c>
      <c r="BB9" s="364">
        <f t="shared" si="10"/>
        <v>0</v>
      </c>
      <c r="BC9" s="364">
        <f t="shared" si="37"/>
        <v>0</v>
      </c>
      <c r="BD9" s="371">
        <f t="shared" si="11"/>
        <v>0</v>
      </c>
      <c r="BE9" s="372">
        <f t="shared" si="12"/>
        <v>0</v>
      </c>
      <c r="BF9" s="372">
        <f t="shared" si="38"/>
        <v>0</v>
      </c>
      <c r="BG9" s="419">
        <f t="shared" si="13"/>
        <v>0</v>
      </c>
      <c r="BH9" s="372">
        <f t="shared" si="14"/>
        <v>0</v>
      </c>
      <c r="BI9" s="372">
        <f t="shared" si="39"/>
        <v>0</v>
      </c>
      <c r="BJ9" s="436"/>
      <c r="BK9" s="160">
        <f>VLOOKUP($B9,Test!$A$69:$J$122,5,0)</f>
        <v>0</v>
      </c>
    </row>
    <row r="10" spans="1:63" s="149" customFormat="1" ht="30" customHeight="1">
      <c r="A10" s="40">
        <f t="shared" si="40"/>
        <v>4</v>
      </c>
      <c r="B10" s="197">
        <v>51299</v>
      </c>
      <c r="C10" s="198" t="s">
        <v>3</v>
      </c>
      <c r="D10" s="150" t="s">
        <v>45</v>
      </c>
      <c r="E10" s="168"/>
      <c r="F10" s="352"/>
      <c r="G10" s="448">
        <f t="shared" si="15"/>
        <v>0</v>
      </c>
      <c r="H10" s="161"/>
      <c r="I10" s="352"/>
      <c r="J10" s="448">
        <f t="shared" si="16"/>
        <v>0</v>
      </c>
      <c r="K10" s="161"/>
      <c r="L10" s="352"/>
      <c r="M10" s="444">
        <f t="shared" si="17"/>
        <v>0</v>
      </c>
      <c r="N10" s="404">
        <f t="shared" si="18"/>
        <v>0</v>
      </c>
      <c r="O10" s="161">
        <f t="shared" si="19"/>
        <v>0</v>
      </c>
      <c r="P10" s="403">
        <f t="shared" si="20"/>
        <v>0</v>
      </c>
      <c r="Q10" s="161"/>
      <c r="R10" s="352"/>
      <c r="S10" s="448">
        <f t="shared" si="21"/>
        <v>0</v>
      </c>
      <c r="T10" s="161"/>
      <c r="U10" s="352"/>
      <c r="V10" s="448">
        <f t="shared" si="22"/>
        <v>0</v>
      </c>
      <c r="W10" s="161"/>
      <c r="X10" s="352"/>
      <c r="Y10" s="444">
        <f t="shared" si="23"/>
        <v>0</v>
      </c>
      <c r="Z10" s="168">
        <f t="shared" si="24"/>
        <v>0</v>
      </c>
      <c r="AA10" s="161">
        <f t="shared" si="25"/>
        <v>0</v>
      </c>
      <c r="AB10" s="403">
        <f t="shared" si="26"/>
        <v>0</v>
      </c>
      <c r="AC10" s="404">
        <f t="shared" si="27"/>
        <v>0</v>
      </c>
      <c r="AD10" s="161">
        <f t="shared" si="28"/>
        <v>0</v>
      </c>
      <c r="AE10" s="403">
        <f t="shared" si="29"/>
        <v>0</v>
      </c>
      <c r="AF10" s="161"/>
      <c r="AG10" s="352"/>
      <c r="AH10" s="462">
        <f t="shared" si="30"/>
        <v>0</v>
      </c>
      <c r="AI10" s="161"/>
      <c r="AJ10" s="352"/>
      <c r="AK10" s="462">
        <f t="shared" si="31"/>
        <v>0</v>
      </c>
      <c r="AL10" s="161"/>
      <c r="AM10" s="352"/>
      <c r="AN10" s="444">
        <f t="shared" si="32"/>
        <v>0</v>
      </c>
      <c r="AO10" s="404">
        <f t="shared" si="7"/>
        <v>0</v>
      </c>
      <c r="AP10" s="161">
        <f t="shared" si="8"/>
        <v>0</v>
      </c>
      <c r="AQ10" s="161">
        <f t="shared" si="33"/>
        <v>0</v>
      </c>
      <c r="AR10" s="161"/>
      <c r="AS10" s="352"/>
      <c r="AT10" s="462">
        <f t="shared" si="34"/>
        <v>0</v>
      </c>
      <c r="AU10" s="161"/>
      <c r="AV10" s="352"/>
      <c r="AW10" s="448">
        <f t="shared" si="35"/>
        <v>0</v>
      </c>
      <c r="AX10" s="161"/>
      <c r="AY10" s="352"/>
      <c r="AZ10" s="444">
        <f t="shared" si="36"/>
        <v>0</v>
      </c>
      <c r="BA10" s="272">
        <f t="shared" si="9"/>
        <v>0</v>
      </c>
      <c r="BB10" s="364">
        <f t="shared" si="10"/>
        <v>0</v>
      </c>
      <c r="BC10" s="364">
        <f t="shared" si="37"/>
        <v>0</v>
      </c>
      <c r="BD10" s="371">
        <f t="shared" si="11"/>
        <v>0</v>
      </c>
      <c r="BE10" s="372">
        <f t="shared" si="12"/>
        <v>0</v>
      </c>
      <c r="BF10" s="372">
        <f t="shared" si="38"/>
        <v>0</v>
      </c>
      <c r="BG10" s="419">
        <f t="shared" si="13"/>
        <v>0</v>
      </c>
      <c r="BH10" s="372">
        <f t="shared" si="14"/>
        <v>0</v>
      </c>
      <c r="BI10" s="372">
        <f t="shared" si="39"/>
        <v>0</v>
      </c>
      <c r="BJ10" s="436"/>
      <c r="BK10" s="160">
        <f>VLOOKUP($B10,Test!$A$69:$J$122,5,0)</f>
        <v>0</v>
      </c>
    </row>
    <row r="11" spans="1:63" s="149" customFormat="1" ht="30" customHeight="1">
      <c r="A11" s="40">
        <f t="shared" si="40"/>
        <v>5</v>
      </c>
      <c r="B11" s="197">
        <v>51301</v>
      </c>
      <c r="C11" s="198" t="s">
        <v>4</v>
      </c>
      <c r="D11" s="150" t="s">
        <v>46</v>
      </c>
      <c r="E11" s="168"/>
      <c r="F11" s="352"/>
      <c r="G11" s="448">
        <f t="shared" si="15"/>
        <v>0</v>
      </c>
      <c r="H11" s="161"/>
      <c r="I11" s="352"/>
      <c r="J11" s="448">
        <f t="shared" si="16"/>
        <v>0</v>
      </c>
      <c r="K11" s="161"/>
      <c r="L11" s="352"/>
      <c r="M11" s="444">
        <f t="shared" si="17"/>
        <v>0</v>
      </c>
      <c r="N11" s="404">
        <f t="shared" si="18"/>
        <v>0</v>
      </c>
      <c r="O11" s="161">
        <f t="shared" si="19"/>
        <v>0</v>
      </c>
      <c r="P11" s="403">
        <f t="shared" si="20"/>
        <v>0</v>
      </c>
      <c r="Q11" s="161"/>
      <c r="R11" s="352"/>
      <c r="S11" s="448">
        <f t="shared" si="21"/>
        <v>0</v>
      </c>
      <c r="T11" s="161"/>
      <c r="U11" s="352"/>
      <c r="V11" s="448">
        <f t="shared" si="22"/>
        <v>0</v>
      </c>
      <c r="W11" s="161"/>
      <c r="X11" s="352"/>
      <c r="Y11" s="444">
        <f t="shared" si="23"/>
        <v>0</v>
      </c>
      <c r="Z11" s="168">
        <f t="shared" si="24"/>
        <v>0</v>
      </c>
      <c r="AA11" s="161">
        <f t="shared" si="25"/>
        <v>0</v>
      </c>
      <c r="AB11" s="403">
        <f t="shared" si="26"/>
        <v>0</v>
      </c>
      <c r="AC11" s="404">
        <f t="shared" si="27"/>
        <v>0</v>
      </c>
      <c r="AD11" s="161">
        <f t="shared" si="28"/>
        <v>0</v>
      </c>
      <c r="AE11" s="403">
        <f t="shared" si="29"/>
        <v>0</v>
      </c>
      <c r="AF11" s="161"/>
      <c r="AG11" s="352"/>
      <c r="AH11" s="462">
        <f t="shared" si="30"/>
        <v>0</v>
      </c>
      <c r="AI11" s="161"/>
      <c r="AJ11" s="352"/>
      <c r="AK11" s="462">
        <f t="shared" si="31"/>
        <v>0</v>
      </c>
      <c r="AL11" s="161"/>
      <c r="AM11" s="352"/>
      <c r="AN11" s="444">
        <f t="shared" si="32"/>
        <v>0</v>
      </c>
      <c r="AO11" s="404">
        <f t="shared" si="7"/>
        <v>0</v>
      </c>
      <c r="AP11" s="161">
        <f t="shared" si="8"/>
        <v>0</v>
      </c>
      <c r="AQ11" s="161">
        <f t="shared" si="33"/>
        <v>0</v>
      </c>
      <c r="AR11" s="161"/>
      <c r="AS11" s="352"/>
      <c r="AT11" s="462">
        <f t="shared" si="34"/>
        <v>0</v>
      </c>
      <c r="AU11" s="161"/>
      <c r="AV11" s="352"/>
      <c r="AW11" s="448">
        <f t="shared" si="35"/>
        <v>0</v>
      </c>
      <c r="AX11" s="161"/>
      <c r="AY11" s="352"/>
      <c r="AZ11" s="444">
        <f t="shared" si="36"/>
        <v>0</v>
      </c>
      <c r="BA11" s="272">
        <f t="shared" si="9"/>
        <v>0</v>
      </c>
      <c r="BB11" s="364">
        <f t="shared" si="10"/>
        <v>0</v>
      </c>
      <c r="BC11" s="364">
        <f t="shared" si="37"/>
        <v>0</v>
      </c>
      <c r="BD11" s="371">
        <f t="shared" si="11"/>
        <v>0</v>
      </c>
      <c r="BE11" s="372">
        <f t="shared" si="12"/>
        <v>0</v>
      </c>
      <c r="BF11" s="372">
        <f t="shared" si="38"/>
        <v>0</v>
      </c>
      <c r="BG11" s="419">
        <f t="shared" si="13"/>
        <v>0</v>
      </c>
      <c r="BH11" s="372">
        <f t="shared" si="14"/>
        <v>0</v>
      </c>
      <c r="BI11" s="372">
        <f t="shared" si="39"/>
        <v>0</v>
      </c>
      <c r="BJ11" s="436"/>
      <c r="BK11" s="160">
        <f>VLOOKUP($B11,Test!$A$69:$J$122,5,0)</f>
        <v>0</v>
      </c>
    </row>
    <row r="12" spans="1:63" s="149" customFormat="1" ht="30" customHeight="1">
      <c r="A12" s="40">
        <f t="shared" si="40"/>
        <v>6</v>
      </c>
      <c r="B12" s="197">
        <v>51302</v>
      </c>
      <c r="C12" s="198" t="s">
        <v>5</v>
      </c>
      <c r="D12" s="150" t="s">
        <v>47</v>
      </c>
      <c r="E12" s="168"/>
      <c r="F12" s="352"/>
      <c r="G12" s="448">
        <f t="shared" si="15"/>
        <v>0</v>
      </c>
      <c r="H12" s="161"/>
      <c r="I12" s="352"/>
      <c r="J12" s="448">
        <f t="shared" si="16"/>
        <v>0</v>
      </c>
      <c r="K12" s="161"/>
      <c r="L12" s="352"/>
      <c r="M12" s="444">
        <f t="shared" si="17"/>
        <v>0</v>
      </c>
      <c r="N12" s="404">
        <f t="shared" si="18"/>
        <v>0</v>
      </c>
      <c r="O12" s="161">
        <f t="shared" si="19"/>
        <v>0</v>
      </c>
      <c r="P12" s="403">
        <f t="shared" si="20"/>
        <v>0</v>
      </c>
      <c r="Q12" s="161"/>
      <c r="R12" s="352"/>
      <c r="S12" s="448">
        <f t="shared" si="21"/>
        <v>0</v>
      </c>
      <c r="T12" s="161"/>
      <c r="U12" s="352"/>
      <c r="V12" s="448">
        <f t="shared" si="22"/>
        <v>0</v>
      </c>
      <c r="W12" s="161"/>
      <c r="X12" s="352"/>
      <c r="Y12" s="444">
        <f t="shared" si="23"/>
        <v>0</v>
      </c>
      <c r="Z12" s="168">
        <f t="shared" si="24"/>
        <v>0</v>
      </c>
      <c r="AA12" s="161">
        <f t="shared" si="25"/>
        <v>0</v>
      </c>
      <c r="AB12" s="403">
        <f t="shared" si="26"/>
        <v>0</v>
      </c>
      <c r="AC12" s="404">
        <f t="shared" si="27"/>
        <v>0</v>
      </c>
      <c r="AD12" s="161">
        <f t="shared" si="28"/>
        <v>0</v>
      </c>
      <c r="AE12" s="403">
        <f t="shared" si="29"/>
        <v>0</v>
      </c>
      <c r="AF12" s="161"/>
      <c r="AG12" s="352"/>
      <c r="AH12" s="462">
        <f t="shared" si="30"/>
        <v>0</v>
      </c>
      <c r="AI12" s="161"/>
      <c r="AJ12" s="352"/>
      <c r="AK12" s="462">
        <f t="shared" si="31"/>
        <v>0</v>
      </c>
      <c r="AL12" s="161"/>
      <c r="AM12" s="352"/>
      <c r="AN12" s="444">
        <f t="shared" si="32"/>
        <v>0</v>
      </c>
      <c r="AO12" s="404">
        <f t="shared" si="7"/>
        <v>0</v>
      </c>
      <c r="AP12" s="161">
        <f t="shared" si="8"/>
        <v>0</v>
      </c>
      <c r="AQ12" s="161">
        <f t="shared" si="33"/>
        <v>0</v>
      </c>
      <c r="AR12" s="161"/>
      <c r="AS12" s="352"/>
      <c r="AT12" s="462">
        <f t="shared" si="34"/>
        <v>0</v>
      </c>
      <c r="AU12" s="161"/>
      <c r="AV12" s="352"/>
      <c r="AW12" s="448">
        <f t="shared" si="35"/>
        <v>0</v>
      </c>
      <c r="AX12" s="161"/>
      <c r="AY12" s="352"/>
      <c r="AZ12" s="444">
        <f t="shared" si="36"/>
        <v>0</v>
      </c>
      <c r="BA12" s="272">
        <f t="shared" si="9"/>
        <v>0</v>
      </c>
      <c r="BB12" s="364">
        <f t="shared" si="10"/>
        <v>0</v>
      </c>
      <c r="BC12" s="364">
        <f t="shared" si="37"/>
        <v>0</v>
      </c>
      <c r="BD12" s="371">
        <f t="shared" si="11"/>
        <v>0</v>
      </c>
      <c r="BE12" s="372">
        <f t="shared" si="12"/>
        <v>0</v>
      </c>
      <c r="BF12" s="372">
        <f t="shared" si="38"/>
        <v>0</v>
      </c>
      <c r="BG12" s="419">
        <f t="shared" si="13"/>
        <v>0</v>
      </c>
      <c r="BH12" s="372">
        <f t="shared" si="14"/>
        <v>0</v>
      </c>
      <c r="BI12" s="372">
        <f t="shared" si="39"/>
        <v>0</v>
      </c>
      <c r="BJ12" s="436"/>
      <c r="BK12" s="160">
        <f>VLOOKUP($B12,Test!$A$69:$J$122,5,0)</f>
        <v>0</v>
      </c>
    </row>
    <row r="13" spans="1:63" s="149" customFormat="1" ht="30" customHeight="1">
      <c r="A13" s="40">
        <f t="shared" si="40"/>
        <v>7</v>
      </c>
      <c r="B13" s="197">
        <v>51306</v>
      </c>
      <c r="C13" s="198" t="s">
        <v>6</v>
      </c>
      <c r="D13" s="150" t="s">
        <v>48</v>
      </c>
      <c r="E13" s="168"/>
      <c r="F13" s="352"/>
      <c r="G13" s="448">
        <f t="shared" si="15"/>
        <v>0</v>
      </c>
      <c r="H13" s="161"/>
      <c r="I13" s="352"/>
      <c r="J13" s="448">
        <f t="shared" si="16"/>
        <v>0</v>
      </c>
      <c r="K13" s="161"/>
      <c r="L13" s="352"/>
      <c r="M13" s="444">
        <f t="shared" si="17"/>
        <v>0</v>
      </c>
      <c r="N13" s="404">
        <f t="shared" si="18"/>
        <v>0</v>
      </c>
      <c r="O13" s="161">
        <f t="shared" si="19"/>
        <v>0</v>
      </c>
      <c r="P13" s="403">
        <f t="shared" si="20"/>
        <v>0</v>
      </c>
      <c r="Q13" s="161"/>
      <c r="R13" s="352"/>
      <c r="S13" s="448">
        <f t="shared" si="21"/>
        <v>0</v>
      </c>
      <c r="T13" s="161"/>
      <c r="U13" s="352"/>
      <c r="V13" s="448">
        <f t="shared" si="22"/>
        <v>0</v>
      </c>
      <c r="W13" s="161"/>
      <c r="X13" s="352"/>
      <c r="Y13" s="444">
        <f t="shared" si="23"/>
        <v>0</v>
      </c>
      <c r="Z13" s="168">
        <f t="shared" si="24"/>
        <v>0</v>
      </c>
      <c r="AA13" s="161">
        <f t="shared" si="25"/>
        <v>0</v>
      </c>
      <c r="AB13" s="403">
        <f t="shared" si="26"/>
        <v>0</v>
      </c>
      <c r="AC13" s="404">
        <f t="shared" si="27"/>
        <v>0</v>
      </c>
      <c r="AD13" s="161">
        <f t="shared" si="28"/>
        <v>0</v>
      </c>
      <c r="AE13" s="403">
        <f t="shared" si="29"/>
        <v>0</v>
      </c>
      <c r="AF13" s="161"/>
      <c r="AG13" s="352"/>
      <c r="AH13" s="462">
        <f t="shared" si="30"/>
        <v>0</v>
      </c>
      <c r="AI13" s="161"/>
      <c r="AJ13" s="352"/>
      <c r="AK13" s="462">
        <f t="shared" si="31"/>
        <v>0</v>
      </c>
      <c r="AL13" s="161"/>
      <c r="AM13" s="352"/>
      <c r="AN13" s="444">
        <f t="shared" si="32"/>
        <v>0</v>
      </c>
      <c r="AO13" s="404">
        <f t="shared" si="7"/>
        <v>0</v>
      </c>
      <c r="AP13" s="161">
        <f t="shared" si="8"/>
        <v>0</v>
      </c>
      <c r="AQ13" s="161">
        <f t="shared" si="33"/>
        <v>0</v>
      </c>
      <c r="AR13" s="161"/>
      <c r="AS13" s="352"/>
      <c r="AT13" s="462">
        <f t="shared" si="34"/>
        <v>0</v>
      </c>
      <c r="AU13" s="161"/>
      <c r="AV13" s="352"/>
      <c r="AW13" s="448">
        <f t="shared" si="35"/>
        <v>0</v>
      </c>
      <c r="AX13" s="161"/>
      <c r="AY13" s="352"/>
      <c r="AZ13" s="444">
        <f t="shared" si="36"/>
        <v>0</v>
      </c>
      <c r="BA13" s="272">
        <f t="shared" si="9"/>
        <v>0</v>
      </c>
      <c r="BB13" s="364">
        <f t="shared" si="10"/>
        <v>0</v>
      </c>
      <c r="BC13" s="364">
        <f t="shared" si="37"/>
        <v>0</v>
      </c>
      <c r="BD13" s="371">
        <f t="shared" si="11"/>
        <v>0</v>
      </c>
      <c r="BE13" s="372">
        <f t="shared" si="12"/>
        <v>0</v>
      </c>
      <c r="BF13" s="372">
        <f t="shared" si="38"/>
        <v>0</v>
      </c>
      <c r="BG13" s="419">
        <f t="shared" si="13"/>
        <v>0</v>
      </c>
      <c r="BH13" s="372">
        <f t="shared" si="14"/>
        <v>0</v>
      </c>
      <c r="BI13" s="372">
        <f t="shared" si="39"/>
        <v>0</v>
      </c>
      <c r="BJ13" s="436"/>
      <c r="BK13" s="160">
        <f>VLOOKUP($B13,Test!$A$69:$J$122,5,0)</f>
        <v>0</v>
      </c>
    </row>
    <row r="14" spans="1:63" s="149" customFormat="1" ht="30" customHeight="1">
      <c r="A14" s="40">
        <f t="shared" si="40"/>
        <v>8</v>
      </c>
      <c r="B14" s="197">
        <v>51307</v>
      </c>
      <c r="C14" s="198" t="s">
        <v>7</v>
      </c>
      <c r="D14" s="150" t="s">
        <v>49</v>
      </c>
      <c r="E14" s="168"/>
      <c r="F14" s="352"/>
      <c r="G14" s="448">
        <f t="shared" si="15"/>
        <v>0</v>
      </c>
      <c r="H14" s="161"/>
      <c r="I14" s="352"/>
      <c r="J14" s="448">
        <f t="shared" si="16"/>
        <v>0</v>
      </c>
      <c r="K14" s="161"/>
      <c r="L14" s="352"/>
      <c r="M14" s="444">
        <f t="shared" si="17"/>
        <v>0</v>
      </c>
      <c r="N14" s="404">
        <f t="shared" si="18"/>
        <v>0</v>
      </c>
      <c r="O14" s="161">
        <f t="shared" si="19"/>
        <v>0</v>
      </c>
      <c r="P14" s="403">
        <f t="shared" si="20"/>
        <v>0</v>
      </c>
      <c r="Q14" s="161"/>
      <c r="R14" s="352"/>
      <c r="S14" s="448">
        <f t="shared" si="21"/>
        <v>0</v>
      </c>
      <c r="T14" s="161"/>
      <c r="U14" s="352"/>
      <c r="V14" s="448">
        <f t="shared" si="22"/>
        <v>0</v>
      </c>
      <c r="W14" s="161"/>
      <c r="X14" s="352"/>
      <c r="Y14" s="444">
        <f t="shared" si="23"/>
        <v>0</v>
      </c>
      <c r="Z14" s="168">
        <f t="shared" si="24"/>
        <v>0</v>
      </c>
      <c r="AA14" s="161">
        <f t="shared" si="25"/>
        <v>0</v>
      </c>
      <c r="AB14" s="403">
        <f t="shared" si="26"/>
        <v>0</v>
      </c>
      <c r="AC14" s="404">
        <f t="shared" si="27"/>
        <v>0</v>
      </c>
      <c r="AD14" s="161">
        <f t="shared" si="28"/>
        <v>0</v>
      </c>
      <c r="AE14" s="403">
        <f t="shared" si="29"/>
        <v>0</v>
      </c>
      <c r="AF14" s="161"/>
      <c r="AG14" s="352"/>
      <c r="AH14" s="462">
        <f t="shared" si="30"/>
        <v>0</v>
      </c>
      <c r="AI14" s="161"/>
      <c r="AJ14" s="352"/>
      <c r="AK14" s="462">
        <f t="shared" si="31"/>
        <v>0</v>
      </c>
      <c r="AL14" s="161"/>
      <c r="AM14" s="352"/>
      <c r="AN14" s="444">
        <f t="shared" si="32"/>
        <v>0</v>
      </c>
      <c r="AO14" s="404">
        <f t="shared" si="7"/>
        <v>0</v>
      </c>
      <c r="AP14" s="161">
        <f t="shared" si="8"/>
        <v>0</v>
      </c>
      <c r="AQ14" s="161">
        <f t="shared" si="33"/>
        <v>0</v>
      </c>
      <c r="AR14" s="161"/>
      <c r="AS14" s="352"/>
      <c r="AT14" s="462">
        <f t="shared" si="34"/>
        <v>0</v>
      </c>
      <c r="AU14" s="161"/>
      <c r="AV14" s="352"/>
      <c r="AW14" s="448">
        <f t="shared" si="35"/>
        <v>0</v>
      </c>
      <c r="AX14" s="161"/>
      <c r="AY14" s="352"/>
      <c r="AZ14" s="444">
        <f t="shared" si="36"/>
        <v>0</v>
      </c>
      <c r="BA14" s="272">
        <f t="shared" si="9"/>
        <v>0</v>
      </c>
      <c r="BB14" s="364">
        <f t="shared" si="10"/>
        <v>0</v>
      </c>
      <c r="BC14" s="364">
        <f t="shared" si="37"/>
        <v>0</v>
      </c>
      <c r="BD14" s="371">
        <f t="shared" si="11"/>
        <v>0</v>
      </c>
      <c r="BE14" s="372">
        <f t="shared" si="12"/>
        <v>0</v>
      </c>
      <c r="BF14" s="372">
        <f t="shared" si="38"/>
        <v>0</v>
      </c>
      <c r="BG14" s="419">
        <f t="shared" si="13"/>
        <v>0</v>
      </c>
      <c r="BH14" s="372">
        <f t="shared" si="14"/>
        <v>0</v>
      </c>
      <c r="BI14" s="372">
        <f t="shared" si="39"/>
        <v>0</v>
      </c>
      <c r="BJ14" s="436"/>
      <c r="BK14" s="160">
        <f>VLOOKUP($B14,Test!$A$69:$J$122,5,0)</f>
        <v>0</v>
      </c>
    </row>
    <row r="15" spans="1:63" s="149" customFormat="1" ht="30" customHeight="1">
      <c r="A15" s="40">
        <f t="shared" si="40"/>
        <v>9</v>
      </c>
      <c r="B15" s="197">
        <v>51308</v>
      </c>
      <c r="C15" s="198" t="s">
        <v>8</v>
      </c>
      <c r="D15" s="150" t="s">
        <v>50</v>
      </c>
      <c r="E15" s="168"/>
      <c r="F15" s="352"/>
      <c r="G15" s="448">
        <f t="shared" si="15"/>
        <v>0</v>
      </c>
      <c r="H15" s="161"/>
      <c r="I15" s="352"/>
      <c r="J15" s="448">
        <f t="shared" si="16"/>
        <v>0</v>
      </c>
      <c r="K15" s="161"/>
      <c r="L15" s="352"/>
      <c r="M15" s="444">
        <f t="shared" si="17"/>
        <v>0</v>
      </c>
      <c r="N15" s="404">
        <f t="shared" si="18"/>
        <v>0</v>
      </c>
      <c r="O15" s="161">
        <f t="shared" si="19"/>
        <v>0</v>
      </c>
      <c r="P15" s="403">
        <f t="shared" si="20"/>
        <v>0</v>
      </c>
      <c r="Q15" s="161"/>
      <c r="R15" s="352"/>
      <c r="S15" s="448">
        <f t="shared" si="21"/>
        <v>0</v>
      </c>
      <c r="T15" s="161"/>
      <c r="U15" s="352"/>
      <c r="V15" s="448">
        <f t="shared" si="22"/>
        <v>0</v>
      </c>
      <c r="W15" s="161"/>
      <c r="X15" s="352"/>
      <c r="Y15" s="444">
        <f t="shared" si="23"/>
        <v>0</v>
      </c>
      <c r="Z15" s="168">
        <f t="shared" si="24"/>
        <v>0</v>
      </c>
      <c r="AA15" s="161">
        <f t="shared" si="25"/>
        <v>0</v>
      </c>
      <c r="AB15" s="403">
        <f t="shared" si="26"/>
        <v>0</v>
      </c>
      <c r="AC15" s="404">
        <f t="shared" si="27"/>
        <v>0</v>
      </c>
      <c r="AD15" s="161">
        <f t="shared" si="28"/>
        <v>0</v>
      </c>
      <c r="AE15" s="403">
        <f t="shared" si="29"/>
        <v>0</v>
      </c>
      <c r="AF15" s="161"/>
      <c r="AG15" s="352"/>
      <c r="AH15" s="462">
        <f t="shared" si="30"/>
        <v>0</v>
      </c>
      <c r="AI15" s="161"/>
      <c r="AJ15" s="352"/>
      <c r="AK15" s="462">
        <f t="shared" si="31"/>
        <v>0</v>
      </c>
      <c r="AL15" s="161"/>
      <c r="AM15" s="352"/>
      <c r="AN15" s="444">
        <f t="shared" si="32"/>
        <v>0</v>
      </c>
      <c r="AO15" s="404">
        <f t="shared" si="7"/>
        <v>0</v>
      </c>
      <c r="AP15" s="161">
        <f t="shared" si="8"/>
        <v>0</v>
      </c>
      <c r="AQ15" s="161">
        <f t="shared" si="33"/>
        <v>0</v>
      </c>
      <c r="AR15" s="161"/>
      <c r="AS15" s="352"/>
      <c r="AT15" s="462">
        <f t="shared" si="34"/>
        <v>0</v>
      </c>
      <c r="AU15" s="161"/>
      <c r="AV15" s="352"/>
      <c r="AW15" s="448">
        <f t="shared" si="35"/>
        <v>0</v>
      </c>
      <c r="AX15" s="161"/>
      <c r="AY15" s="352"/>
      <c r="AZ15" s="444">
        <f t="shared" si="36"/>
        <v>0</v>
      </c>
      <c r="BA15" s="272">
        <f t="shared" si="9"/>
        <v>0</v>
      </c>
      <c r="BB15" s="364">
        <f t="shared" si="10"/>
        <v>0</v>
      </c>
      <c r="BC15" s="364">
        <f t="shared" si="37"/>
        <v>0</v>
      </c>
      <c r="BD15" s="371">
        <f t="shared" si="11"/>
        <v>0</v>
      </c>
      <c r="BE15" s="372">
        <f t="shared" si="12"/>
        <v>0</v>
      </c>
      <c r="BF15" s="372">
        <f t="shared" si="38"/>
        <v>0</v>
      </c>
      <c r="BG15" s="419">
        <f t="shared" si="13"/>
        <v>0</v>
      </c>
      <c r="BH15" s="372">
        <f t="shared" si="14"/>
        <v>0</v>
      </c>
      <c r="BI15" s="372">
        <f t="shared" si="39"/>
        <v>0</v>
      </c>
      <c r="BJ15" s="436"/>
      <c r="BK15" s="160">
        <f>VLOOKUP($B15,Test!$A$69:$J$122,5,0)</f>
        <v>0</v>
      </c>
    </row>
    <row r="16" spans="1:63" s="149" customFormat="1" ht="30" customHeight="1">
      <c r="A16" s="40">
        <f t="shared" si="40"/>
        <v>10</v>
      </c>
      <c r="B16" s="197">
        <v>51309</v>
      </c>
      <c r="C16" s="198" t="s">
        <v>9</v>
      </c>
      <c r="D16" s="150" t="s">
        <v>88</v>
      </c>
      <c r="E16" s="168"/>
      <c r="F16" s="352"/>
      <c r="G16" s="448">
        <f t="shared" si="15"/>
        <v>0</v>
      </c>
      <c r="H16" s="161"/>
      <c r="I16" s="352"/>
      <c r="J16" s="448">
        <f t="shared" si="16"/>
        <v>0</v>
      </c>
      <c r="K16" s="161"/>
      <c r="L16" s="352"/>
      <c r="M16" s="444">
        <f t="shared" si="17"/>
        <v>0</v>
      </c>
      <c r="N16" s="404">
        <f t="shared" si="18"/>
        <v>0</v>
      </c>
      <c r="O16" s="161">
        <f t="shared" si="19"/>
        <v>0</v>
      </c>
      <c r="P16" s="403">
        <f t="shared" si="20"/>
        <v>0</v>
      </c>
      <c r="Q16" s="161"/>
      <c r="R16" s="352"/>
      <c r="S16" s="448">
        <f t="shared" si="21"/>
        <v>0</v>
      </c>
      <c r="T16" s="161"/>
      <c r="U16" s="352"/>
      <c r="V16" s="448">
        <f t="shared" si="22"/>
        <v>0</v>
      </c>
      <c r="W16" s="161"/>
      <c r="X16" s="352"/>
      <c r="Y16" s="444">
        <f t="shared" si="23"/>
        <v>0</v>
      </c>
      <c r="Z16" s="168">
        <f t="shared" si="24"/>
        <v>0</v>
      </c>
      <c r="AA16" s="161">
        <f t="shared" si="25"/>
        <v>0</v>
      </c>
      <c r="AB16" s="403">
        <f t="shared" si="26"/>
        <v>0</v>
      </c>
      <c r="AC16" s="404">
        <f t="shared" si="27"/>
        <v>0</v>
      </c>
      <c r="AD16" s="161">
        <f t="shared" si="28"/>
        <v>0</v>
      </c>
      <c r="AE16" s="403">
        <f t="shared" si="29"/>
        <v>0</v>
      </c>
      <c r="AF16" s="161"/>
      <c r="AG16" s="352"/>
      <c r="AH16" s="462">
        <f t="shared" si="30"/>
        <v>0</v>
      </c>
      <c r="AI16" s="161"/>
      <c r="AJ16" s="352"/>
      <c r="AK16" s="462">
        <f t="shared" si="31"/>
        <v>0</v>
      </c>
      <c r="AL16" s="161"/>
      <c r="AM16" s="352"/>
      <c r="AN16" s="444">
        <f t="shared" si="32"/>
        <v>0</v>
      </c>
      <c r="AO16" s="404">
        <f t="shared" si="7"/>
        <v>0</v>
      </c>
      <c r="AP16" s="161">
        <f t="shared" si="8"/>
        <v>0</v>
      </c>
      <c r="AQ16" s="161">
        <f t="shared" si="33"/>
        <v>0</v>
      </c>
      <c r="AR16" s="161"/>
      <c r="AS16" s="352"/>
      <c r="AT16" s="462">
        <f t="shared" si="34"/>
        <v>0</v>
      </c>
      <c r="AU16" s="161"/>
      <c r="AV16" s="352"/>
      <c r="AW16" s="448">
        <f t="shared" si="35"/>
        <v>0</v>
      </c>
      <c r="AX16" s="161"/>
      <c r="AY16" s="352"/>
      <c r="AZ16" s="444">
        <f t="shared" si="36"/>
        <v>0</v>
      </c>
      <c r="BA16" s="272">
        <f t="shared" si="9"/>
        <v>0</v>
      </c>
      <c r="BB16" s="364">
        <f t="shared" si="10"/>
        <v>0</v>
      </c>
      <c r="BC16" s="364">
        <f t="shared" si="37"/>
        <v>0</v>
      </c>
      <c r="BD16" s="371">
        <f t="shared" si="11"/>
        <v>0</v>
      </c>
      <c r="BE16" s="372">
        <f t="shared" si="12"/>
        <v>0</v>
      </c>
      <c r="BF16" s="372">
        <f t="shared" si="38"/>
        <v>0</v>
      </c>
      <c r="BG16" s="419">
        <f t="shared" si="13"/>
        <v>0</v>
      </c>
      <c r="BH16" s="372">
        <f t="shared" si="14"/>
        <v>0</v>
      </c>
      <c r="BI16" s="372">
        <f t="shared" si="39"/>
        <v>0</v>
      </c>
      <c r="BJ16" s="436"/>
      <c r="BK16" s="160">
        <f>VLOOKUP($B16,Test!$A$69:$J$122,5,0)</f>
        <v>0</v>
      </c>
    </row>
    <row r="17" spans="1:63" s="149" customFormat="1" ht="30" customHeight="1">
      <c r="A17" s="40">
        <f t="shared" si="40"/>
        <v>11</v>
      </c>
      <c r="B17" s="197">
        <v>51310</v>
      </c>
      <c r="C17" s="198" t="s">
        <v>10</v>
      </c>
      <c r="D17" s="150" t="s">
        <v>89</v>
      </c>
      <c r="E17" s="168"/>
      <c r="F17" s="352"/>
      <c r="G17" s="448">
        <f t="shared" si="15"/>
        <v>0</v>
      </c>
      <c r="H17" s="161"/>
      <c r="I17" s="352"/>
      <c r="J17" s="448">
        <f t="shared" si="16"/>
        <v>0</v>
      </c>
      <c r="K17" s="161"/>
      <c r="L17" s="352"/>
      <c r="M17" s="444">
        <f t="shared" si="17"/>
        <v>0</v>
      </c>
      <c r="N17" s="404">
        <f t="shared" si="18"/>
        <v>0</v>
      </c>
      <c r="O17" s="161">
        <f t="shared" si="19"/>
        <v>0</v>
      </c>
      <c r="P17" s="403">
        <f t="shared" si="20"/>
        <v>0</v>
      </c>
      <c r="Q17" s="161"/>
      <c r="R17" s="352"/>
      <c r="S17" s="448">
        <f t="shared" si="21"/>
        <v>0</v>
      </c>
      <c r="T17" s="161"/>
      <c r="U17" s="352"/>
      <c r="V17" s="448">
        <f t="shared" si="22"/>
        <v>0</v>
      </c>
      <c r="W17" s="161"/>
      <c r="X17" s="352"/>
      <c r="Y17" s="444">
        <f t="shared" si="23"/>
        <v>0</v>
      </c>
      <c r="Z17" s="168">
        <f t="shared" si="24"/>
        <v>0</v>
      </c>
      <c r="AA17" s="161">
        <f t="shared" si="25"/>
        <v>0</v>
      </c>
      <c r="AB17" s="403">
        <f t="shared" si="26"/>
        <v>0</v>
      </c>
      <c r="AC17" s="404">
        <f t="shared" si="27"/>
        <v>0</v>
      </c>
      <c r="AD17" s="161">
        <f t="shared" si="28"/>
        <v>0</v>
      </c>
      <c r="AE17" s="403">
        <f t="shared" si="29"/>
        <v>0</v>
      </c>
      <c r="AF17" s="161"/>
      <c r="AG17" s="352"/>
      <c r="AH17" s="462">
        <f t="shared" si="30"/>
        <v>0</v>
      </c>
      <c r="AI17" s="161"/>
      <c r="AJ17" s="352"/>
      <c r="AK17" s="462">
        <f t="shared" si="31"/>
        <v>0</v>
      </c>
      <c r="AL17" s="161"/>
      <c r="AM17" s="352"/>
      <c r="AN17" s="444">
        <f t="shared" si="32"/>
        <v>0</v>
      </c>
      <c r="AO17" s="404">
        <f t="shared" si="7"/>
        <v>0</v>
      </c>
      <c r="AP17" s="161">
        <f t="shared" si="8"/>
        <v>0</v>
      </c>
      <c r="AQ17" s="161">
        <f t="shared" si="33"/>
        <v>0</v>
      </c>
      <c r="AR17" s="161"/>
      <c r="AS17" s="352"/>
      <c r="AT17" s="462">
        <f t="shared" si="34"/>
        <v>0</v>
      </c>
      <c r="AU17" s="161"/>
      <c r="AV17" s="352"/>
      <c r="AW17" s="448">
        <f t="shared" si="35"/>
        <v>0</v>
      </c>
      <c r="AX17" s="161"/>
      <c r="AY17" s="352"/>
      <c r="AZ17" s="444">
        <f t="shared" si="36"/>
        <v>0</v>
      </c>
      <c r="BA17" s="272">
        <f t="shared" si="9"/>
        <v>0</v>
      </c>
      <c r="BB17" s="364">
        <f t="shared" si="10"/>
        <v>0</v>
      </c>
      <c r="BC17" s="364">
        <f t="shared" si="37"/>
        <v>0</v>
      </c>
      <c r="BD17" s="371">
        <f t="shared" si="11"/>
        <v>0</v>
      </c>
      <c r="BE17" s="372">
        <f t="shared" si="12"/>
        <v>0</v>
      </c>
      <c r="BF17" s="372">
        <f t="shared" si="38"/>
        <v>0</v>
      </c>
      <c r="BG17" s="419">
        <f t="shared" si="13"/>
        <v>0</v>
      </c>
      <c r="BH17" s="372">
        <f t="shared" si="14"/>
        <v>0</v>
      </c>
      <c r="BI17" s="372">
        <f t="shared" si="39"/>
        <v>0</v>
      </c>
      <c r="BJ17" s="436"/>
      <c r="BK17" s="160">
        <f>VLOOKUP($B17,Test!$A$69:$J$122,5,0)</f>
        <v>0</v>
      </c>
    </row>
    <row r="18" spans="1:63" s="149" customFormat="1" ht="30" customHeight="1">
      <c r="A18" s="40">
        <f t="shared" si="40"/>
        <v>12</v>
      </c>
      <c r="B18" s="197">
        <v>51311</v>
      </c>
      <c r="C18" s="198" t="s">
        <v>79</v>
      </c>
      <c r="D18" s="151" t="s">
        <v>51</v>
      </c>
      <c r="E18" s="168"/>
      <c r="F18" s="352"/>
      <c r="G18" s="448">
        <f t="shared" si="15"/>
        <v>0</v>
      </c>
      <c r="H18" s="161"/>
      <c r="I18" s="352"/>
      <c r="J18" s="448">
        <f t="shared" si="16"/>
        <v>0</v>
      </c>
      <c r="K18" s="161"/>
      <c r="L18" s="352"/>
      <c r="M18" s="444">
        <f t="shared" si="17"/>
        <v>0</v>
      </c>
      <c r="N18" s="404">
        <f t="shared" si="18"/>
        <v>0</v>
      </c>
      <c r="O18" s="161">
        <f t="shared" si="19"/>
        <v>0</v>
      </c>
      <c r="P18" s="403">
        <f t="shared" si="20"/>
        <v>0</v>
      </c>
      <c r="Q18" s="161"/>
      <c r="R18" s="352"/>
      <c r="S18" s="448">
        <f t="shared" si="21"/>
        <v>0</v>
      </c>
      <c r="T18" s="161"/>
      <c r="U18" s="352"/>
      <c r="V18" s="448">
        <f t="shared" si="22"/>
        <v>0</v>
      </c>
      <c r="W18" s="161"/>
      <c r="X18" s="352"/>
      <c r="Y18" s="444">
        <f t="shared" si="23"/>
        <v>0</v>
      </c>
      <c r="Z18" s="168">
        <f t="shared" si="24"/>
        <v>0</v>
      </c>
      <c r="AA18" s="161">
        <f t="shared" si="25"/>
        <v>0</v>
      </c>
      <c r="AB18" s="403">
        <f t="shared" si="26"/>
        <v>0</v>
      </c>
      <c r="AC18" s="404">
        <f t="shared" si="27"/>
        <v>0</v>
      </c>
      <c r="AD18" s="161">
        <f t="shared" si="28"/>
        <v>0</v>
      </c>
      <c r="AE18" s="403">
        <f t="shared" si="29"/>
        <v>0</v>
      </c>
      <c r="AF18" s="161"/>
      <c r="AG18" s="352"/>
      <c r="AH18" s="462">
        <f t="shared" si="30"/>
        <v>0</v>
      </c>
      <c r="AI18" s="161"/>
      <c r="AJ18" s="352"/>
      <c r="AK18" s="462">
        <f t="shared" si="31"/>
        <v>0</v>
      </c>
      <c r="AL18" s="161"/>
      <c r="AM18" s="352"/>
      <c r="AN18" s="444">
        <f t="shared" si="32"/>
        <v>0</v>
      </c>
      <c r="AO18" s="404">
        <f t="shared" si="7"/>
        <v>0</v>
      </c>
      <c r="AP18" s="161">
        <f t="shared" si="8"/>
        <v>0</v>
      </c>
      <c r="AQ18" s="161">
        <f t="shared" si="33"/>
        <v>0</v>
      </c>
      <c r="AR18" s="161"/>
      <c r="AS18" s="352"/>
      <c r="AT18" s="462">
        <f t="shared" si="34"/>
        <v>0</v>
      </c>
      <c r="AU18" s="161"/>
      <c r="AV18" s="352"/>
      <c r="AW18" s="448">
        <f t="shared" si="35"/>
        <v>0</v>
      </c>
      <c r="AX18" s="161"/>
      <c r="AY18" s="352"/>
      <c r="AZ18" s="444">
        <f t="shared" si="36"/>
        <v>0</v>
      </c>
      <c r="BA18" s="272">
        <f t="shared" si="9"/>
        <v>0</v>
      </c>
      <c r="BB18" s="364">
        <f t="shared" si="10"/>
        <v>0</v>
      </c>
      <c r="BC18" s="364">
        <f t="shared" si="37"/>
        <v>0</v>
      </c>
      <c r="BD18" s="371">
        <f t="shared" si="11"/>
        <v>0</v>
      </c>
      <c r="BE18" s="372">
        <f t="shared" si="12"/>
        <v>0</v>
      </c>
      <c r="BF18" s="372">
        <f t="shared" si="38"/>
        <v>0</v>
      </c>
      <c r="BG18" s="419">
        <f t="shared" si="13"/>
        <v>0</v>
      </c>
      <c r="BH18" s="372">
        <f t="shared" si="14"/>
        <v>0</v>
      </c>
      <c r="BI18" s="372">
        <f t="shared" si="39"/>
        <v>0</v>
      </c>
      <c r="BJ18" s="436"/>
      <c r="BK18" s="160">
        <f>VLOOKUP($B18,Test!$A$69:$J$122,5,0)</f>
        <v>0</v>
      </c>
    </row>
    <row r="19" spans="1:63" s="149" customFormat="1" ht="30" customHeight="1">
      <c r="A19" s="40">
        <f t="shared" si="40"/>
        <v>13</v>
      </c>
      <c r="B19" s="197">
        <v>51312</v>
      </c>
      <c r="C19" s="198" t="s">
        <v>80</v>
      </c>
      <c r="D19" s="151" t="s">
        <v>52</v>
      </c>
      <c r="E19" s="168"/>
      <c r="F19" s="352"/>
      <c r="G19" s="448">
        <f t="shared" si="15"/>
        <v>0</v>
      </c>
      <c r="H19" s="161"/>
      <c r="I19" s="352"/>
      <c r="J19" s="448">
        <f t="shared" si="16"/>
        <v>0</v>
      </c>
      <c r="K19" s="161"/>
      <c r="L19" s="352"/>
      <c r="M19" s="444">
        <f t="shared" si="17"/>
        <v>0</v>
      </c>
      <c r="N19" s="404">
        <f t="shared" si="18"/>
        <v>0</v>
      </c>
      <c r="O19" s="161">
        <f t="shared" si="19"/>
        <v>0</v>
      </c>
      <c r="P19" s="403">
        <f t="shared" si="20"/>
        <v>0</v>
      </c>
      <c r="Q19" s="161"/>
      <c r="R19" s="352"/>
      <c r="S19" s="448">
        <f t="shared" si="21"/>
        <v>0</v>
      </c>
      <c r="T19" s="161"/>
      <c r="U19" s="352"/>
      <c r="V19" s="448">
        <f t="shared" si="22"/>
        <v>0</v>
      </c>
      <c r="W19" s="161"/>
      <c r="X19" s="352"/>
      <c r="Y19" s="444">
        <f t="shared" si="23"/>
        <v>0</v>
      </c>
      <c r="Z19" s="168">
        <f t="shared" si="24"/>
        <v>0</v>
      </c>
      <c r="AA19" s="161">
        <f t="shared" si="25"/>
        <v>0</v>
      </c>
      <c r="AB19" s="403">
        <f t="shared" si="26"/>
        <v>0</v>
      </c>
      <c r="AC19" s="404">
        <f t="shared" si="27"/>
        <v>0</v>
      </c>
      <c r="AD19" s="161">
        <f t="shared" si="28"/>
        <v>0</v>
      </c>
      <c r="AE19" s="403">
        <f t="shared" si="29"/>
        <v>0</v>
      </c>
      <c r="AF19" s="161"/>
      <c r="AG19" s="352"/>
      <c r="AH19" s="462">
        <f t="shared" si="30"/>
        <v>0</v>
      </c>
      <c r="AI19" s="161"/>
      <c r="AJ19" s="352"/>
      <c r="AK19" s="462">
        <f t="shared" si="31"/>
        <v>0</v>
      </c>
      <c r="AL19" s="161"/>
      <c r="AM19" s="352"/>
      <c r="AN19" s="444">
        <f t="shared" si="32"/>
        <v>0</v>
      </c>
      <c r="AO19" s="404">
        <f t="shared" si="7"/>
        <v>0</v>
      </c>
      <c r="AP19" s="161">
        <f t="shared" si="8"/>
        <v>0</v>
      </c>
      <c r="AQ19" s="161">
        <f t="shared" si="33"/>
        <v>0</v>
      </c>
      <c r="AR19" s="161"/>
      <c r="AS19" s="352"/>
      <c r="AT19" s="462">
        <f t="shared" si="34"/>
        <v>0</v>
      </c>
      <c r="AU19" s="161"/>
      <c r="AV19" s="352"/>
      <c r="AW19" s="448">
        <f t="shared" si="35"/>
        <v>0</v>
      </c>
      <c r="AX19" s="161"/>
      <c r="AY19" s="352"/>
      <c r="AZ19" s="444">
        <f t="shared" si="36"/>
        <v>0</v>
      </c>
      <c r="BA19" s="272">
        <f t="shared" si="9"/>
        <v>0</v>
      </c>
      <c r="BB19" s="364">
        <f t="shared" si="10"/>
        <v>0</v>
      </c>
      <c r="BC19" s="364">
        <f t="shared" si="37"/>
        <v>0</v>
      </c>
      <c r="BD19" s="371">
        <f t="shared" si="11"/>
        <v>0</v>
      </c>
      <c r="BE19" s="372">
        <f t="shared" si="12"/>
        <v>0</v>
      </c>
      <c r="BF19" s="372">
        <f t="shared" si="38"/>
        <v>0</v>
      </c>
      <c r="BG19" s="419">
        <f t="shared" si="13"/>
        <v>0</v>
      </c>
      <c r="BH19" s="372">
        <f t="shared" si="14"/>
        <v>0</v>
      </c>
      <c r="BI19" s="372">
        <f t="shared" si="39"/>
        <v>0</v>
      </c>
      <c r="BJ19" s="436"/>
      <c r="BK19" s="160">
        <f>VLOOKUP($B19,Test!$A$69:$J$122,5,0)</f>
        <v>0</v>
      </c>
    </row>
    <row r="20" spans="1:63" s="149" customFormat="1" ht="30" customHeight="1">
      <c r="A20" s="40">
        <f t="shared" si="40"/>
        <v>14</v>
      </c>
      <c r="B20" s="197">
        <v>51313</v>
      </c>
      <c r="C20" s="198" t="s">
        <v>11</v>
      </c>
      <c r="D20" s="151" t="s">
        <v>53</v>
      </c>
      <c r="E20" s="168"/>
      <c r="F20" s="352"/>
      <c r="G20" s="448">
        <f t="shared" si="15"/>
        <v>0</v>
      </c>
      <c r="H20" s="161"/>
      <c r="I20" s="352"/>
      <c r="J20" s="448">
        <f t="shared" si="16"/>
        <v>0</v>
      </c>
      <c r="K20" s="161"/>
      <c r="L20" s="352"/>
      <c r="M20" s="444">
        <f t="shared" si="17"/>
        <v>0</v>
      </c>
      <c r="N20" s="404">
        <f t="shared" si="18"/>
        <v>0</v>
      </c>
      <c r="O20" s="161">
        <f t="shared" si="19"/>
        <v>0</v>
      </c>
      <c r="P20" s="403">
        <f t="shared" si="20"/>
        <v>0</v>
      </c>
      <c r="Q20" s="161"/>
      <c r="R20" s="352"/>
      <c r="S20" s="448">
        <f t="shared" si="21"/>
        <v>0</v>
      </c>
      <c r="T20" s="161"/>
      <c r="U20" s="352"/>
      <c r="V20" s="448">
        <f t="shared" si="22"/>
        <v>0</v>
      </c>
      <c r="W20" s="161"/>
      <c r="X20" s="352"/>
      <c r="Y20" s="444">
        <f t="shared" si="23"/>
        <v>0</v>
      </c>
      <c r="Z20" s="168">
        <f t="shared" si="24"/>
        <v>0</v>
      </c>
      <c r="AA20" s="161">
        <f t="shared" si="25"/>
        <v>0</v>
      </c>
      <c r="AB20" s="403">
        <f t="shared" si="26"/>
        <v>0</v>
      </c>
      <c r="AC20" s="404">
        <f t="shared" si="27"/>
        <v>0</v>
      </c>
      <c r="AD20" s="161">
        <f t="shared" si="28"/>
        <v>0</v>
      </c>
      <c r="AE20" s="403">
        <f t="shared" si="29"/>
        <v>0</v>
      </c>
      <c r="AF20" s="161"/>
      <c r="AG20" s="352"/>
      <c r="AH20" s="462">
        <f t="shared" si="30"/>
        <v>0</v>
      </c>
      <c r="AI20" s="161"/>
      <c r="AJ20" s="352"/>
      <c r="AK20" s="462">
        <f t="shared" si="31"/>
        <v>0</v>
      </c>
      <c r="AL20" s="161"/>
      <c r="AM20" s="352"/>
      <c r="AN20" s="444">
        <f t="shared" si="32"/>
        <v>0</v>
      </c>
      <c r="AO20" s="404">
        <f t="shared" si="7"/>
        <v>0</v>
      </c>
      <c r="AP20" s="161">
        <f t="shared" si="8"/>
        <v>0</v>
      </c>
      <c r="AQ20" s="161">
        <f t="shared" si="33"/>
        <v>0</v>
      </c>
      <c r="AR20" s="161"/>
      <c r="AS20" s="352"/>
      <c r="AT20" s="462">
        <f t="shared" si="34"/>
        <v>0</v>
      </c>
      <c r="AU20" s="161"/>
      <c r="AV20" s="352"/>
      <c r="AW20" s="448">
        <f t="shared" si="35"/>
        <v>0</v>
      </c>
      <c r="AX20" s="161"/>
      <c r="AY20" s="352"/>
      <c r="AZ20" s="444">
        <f t="shared" si="36"/>
        <v>0</v>
      </c>
      <c r="BA20" s="272">
        <f t="shared" si="9"/>
        <v>0</v>
      </c>
      <c r="BB20" s="364">
        <f t="shared" si="10"/>
        <v>0</v>
      </c>
      <c r="BC20" s="364">
        <f t="shared" si="37"/>
        <v>0</v>
      </c>
      <c r="BD20" s="371">
        <f t="shared" si="11"/>
        <v>0</v>
      </c>
      <c r="BE20" s="372">
        <f t="shared" si="12"/>
        <v>0</v>
      </c>
      <c r="BF20" s="372">
        <f t="shared" si="38"/>
        <v>0</v>
      </c>
      <c r="BG20" s="419">
        <f t="shared" si="13"/>
        <v>0</v>
      </c>
      <c r="BH20" s="372">
        <f t="shared" si="14"/>
        <v>0</v>
      </c>
      <c r="BI20" s="372">
        <f t="shared" si="39"/>
        <v>0</v>
      </c>
      <c r="BJ20" s="436"/>
      <c r="BK20" s="160">
        <f>VLOOKUP($B20,Test!$A$69:$J$122,5,0)</f>
        <v>0</v>
      </c>
    </row>
    <row r="21" spans="1:63" s="149" customFormat="1" ht="30" customHeight="1">
      <c r="A21" s="40">
        <f t="shared" si="40"/>
        <v>15</v>
      </c>
      <c r="B21" s="197">
        <v>51314</v>
      </c>
      <c r="C21" s="198" t="s">
        <v>12</v>
      </c>
      <c r="D21" s="151" t="s">
        <v>54</v>
      </c>
      <c r="E21" s="415"/>
      <c r="F21" s="386"/>
      <c r="G21" s="455">
        <f t="shared" si="15"/>
        <v>0</v>
      </c>
      <c r="H21" s="164"/>
      <c r="I21" s="386"/>
      <c r="J21" s="455">
        <f t="shared" si="16"/>
        <v>0</v>
      </c>
      <c r="K21" s="164"/>
      <c r="L21" s="386"/>
      <c r="M21" s="453">
        <f t="shared" si="17"/>
        <v>0</v>
      </c>
      <c r="N21" s="404">
        <f t="shared" si="18"/>
        <v>0</v>
      </c>
      <c r="O21" s="161">
        <f t="shared" si="19"/>
        <v>0</v>
      </c>
      <c r="P21" s="403">
        <f t="shared" si="20"/>
        <v>0</v>
      </c>
      <c r="Q21" s="164"/>
      <c r="R21" s="386"/>
      <c r="S21" s="455">
        <f t="shared" si="21"/>
        <v>0</v>
      </c>
      <c r="T21" s="164"/>
      <c r="U21" s="386"/>
      <c r="V21" s="455">
        <f t="shared" si="22"/>
        <v>0</v>
      </c>
      <c r="W21" s="164"/>
      <c r="X21" s="386"/>
      <c r="Y21" s="453">
        <f t="shared" si="23"/>
        <v>0</v>
      </c>
      <c r="Z21" s="168">
        <f t="shared" si="24"/>
        <v>0</v>
      </c>
      <c r="AA21" s="161">
        <f t="shared" si="25"/>
        <v>0</v>
      </c>
      <c r="AB21" s="403">
        <f t="shared" si="26"/>
        <v>0</v>
      </c>
      <c r="AC21" s="417">
        <f t="shared" si="27"/>
        <v>0</v>
      </c>
      <c r="AD21" s="164">
        <f t="shared" si="28"/>
        <v>0</v>
      </c>
      <c r="AE21" s="416">
        <f t="shared" si="29"/>
        <v>0</v>
      </c>
      <c r="AF21" s="164"/>
      <c r="AG21" s="386"/>
      <c r="AH21" s="462">
        <f t="shared" si="30"/>
        <v>0</v>
      </c>
      <c r="AI21" s="164"/>
      <c r="AJ21" s="386"/>
      <c r="AK21" s="462">
        <f t="shared" si="31"/>
        <v>0</v>
      </c>
      <c r="AL21" s="164"/>
      <c r="AM21" s="386"/>
      <c r="AN21" s="444">
        <f t="shared" si="32"/>
        <v>0</v>
      </c>
      <c r="AO21" s="404">
        <f t="shared" si="7"/>
        <v>0</v>
      </c>
      <c r="AP21" s="161">
        <f t="shared" si="8"/>
        <v>0</v>
      </c>
      <c r="AQ21" s="161">
        <f t="shared" si="33"/>
        <v>0</v>
      </c>
      <c r="AR21" s="164"/>
      <c r="AS21" s="386"/>
      <c r="AT21" s="462">
        <f t="shared" si="34"/>
        <v>0</v>
      </c>
      <c r="AU21" s="164"/>
      <c r="AV21" s="386"/>
      <c r="AW21" s="448">
        <f t="shared" si="35"/>
        <v>0</v>
      </c>
      <c r="AX21" s="164"/>
      <c r="AY21" s="386"/>
      <c r="AZ21" s="444">
        <f t="shared" si="36"/>
        <v>0</v>
      </c>
      <c r="BA21" s="272">
        <f t="shared" si="9"/>
        <v>0</v>
      </c>
      <c r="BB21" s="364">
        <f t="shared" si="10"/>
        <v>0</v>
      </c>
      <c r="BC21" s="364">
        <f t="shared" si="37"/>
        <v>0</v>
      </c>
      <c r="BD21" s="377">
        <f t="shared" si="11"/>
        <v>0</v>
      </c>
      <c r="BE21" s="378">
        <f t="shared" si="12"/>
        <v>0</v>
      </c>
      <c r="BF21" s="378">
        <f t="shared" si="38"/>
        <v>0</v>
      </c>
      <c r="BG21" s="422">
        <f t="shared" si="13"/>
        <v>0</v>
      </c>
      <c r="BH21" s="378">
        <f t="shared" si="14"/>
        <v>0</v>
      </c>
      <c r="BI21" s="378">
        <f t="shared" si="39"/>
        <v>0</v>
      </c>
      <c r="BJ21" s="436"/>
      <c r="BK21" s="160">
        <f>VLOOKUP($B21,Test!$A$69:$J$122,5,0)</f>
        <v>0</v>
      </c>
    </row>
    <row r="22" spans="1:63" s="149" customFormat="1" ht="30" customHeight="1">
      <c r="A22" s="40">
        <f t="shared" si="40"/>
        <v>16</v>
      </c>
      <c r="B22" s="197">
        <v>51315</v>
      </c>
      <c r="C22" s="198" t="s">
        <v>108</v>
      </c>
      <c r="D22" s="151" t="s">
        <v>109</v>
      </c>
      <c r="E22" s="168"/>
      <c r="F22" s="352"/>
      <c r="G22" s="448">
        <f t="shared" si="15"/>
        <v>0</v>
      </c>
      <c r="H22" s="161"/>
      <c r="I22" s="352"/>
      <c r="J22" s="448">
        <f t="shared" si="16"/>
        <v>0</v>
      </c>
      <c r="K22" s="161"/>
      <c r="L22" s="352"/>
      <c r="M22" s="444">
        <f t="shared" si="17"/>
        <v>0</v>
      </c>
      <c r="N22" s="404">
        <f t="shared" si="18"/>
        <v>0</v>
      </c>
      <c r="O22" s="161">
        <f t="shared" si="19"/>
        <v>0</v>
      </c>
      <c r="P22" s="403">
        <f t="shared" si="20"/>
        <v>0</v>
      </c>
      <c r="Q22" s="161"/>
      <c r="R22" s="352"/>
      <c r="S22" s="448">
        <f t="shared" si="21"/>
        <v>0</v>
      </c>
      <c r="T22" s="161"/>
      <c r="U22" s="352"/>
      <c r="V22" s="448">
        <f t="shared" si="22"/>
        <v>0</v>
      </c>
      <c r="W22" s="161"/>
      <c r="X22" s="352"/>
      <c r="Y22" s="444">
        <f t="shared" si="23"/>
        <v>0</v>
      </c>
      <c r="Z22" s="168">
        <f t="shared" si="24"/>
        <v>0</v>
      </c>
      <c r="AA22" s="161">
        <f t="shared" si="25"/>
        <v>0</v>
      </c>
      <c r="AB22" s="403">
        <f t="shared" si="26"/>
        <v>0</v>
      </c>
      <c r="AC22" s="404">
        <f t="shared" si="27"/>
        <v>0</v>
      </c>
      <c r="AD22" s="161">
        <f t="shared" si="28"/>
        <v>0</v>
      </c>
      <c r="AE22" s="403">
        <f t="shared" si="29"/>
        <v>0</v>
      </c>
      <c r="AF22" s="161"/>
      <c r="AG22" s="352"/>
      <c r="AH22" s="462">
        <f t="shared" si="30"/>
        <v>0</v>
      </c>
      <c r="AI22" s="161"/>
      <c r="AJ22" s="352"/>
      <c r="AK22" s="462">
        <f t="shared" si="31"/>
        <v>0</v>
      </c>
      <c r="AL22" s="161"/>
      <c r="AM22" s="352"/>
      <c r="AN22" s="444">
        <f t="shared" si="32"/>
        <v>0</v>
      </c>
      <c r="AO22" s="404">
        <f t="shared" si="7"/>
        <v>0</v>
      </c>
      <c r="AP22" s="161">
        <f t="shared" si="8"/>
        <v>0</v>
      </c>
      <c r="AQ22" s="161">
        <f t="shared" si="33"/>
        <v>0</v>
      </c>
      <c r="AR22" s="161"/>
      <c r="AS22" s="352"/>
      <c r="AT22" s="462">
        <f t="shared" si="34"/>
        <v>0</v>
      </c>
      <c r="AU22" s="161"/>
      <c r="AV22" s="352"/>
      <c r="AW22" s="448">
        <f t="shared" si="35"/>
        <v>0</v>
      </c>
      <c r="AX22" s="161"/>
      <c r="AY22" s="352"/>
      <c r="AZ22" s="444">
        <f t="shared" si="36"/>
        <v>0</v>
      </c>
      <c r="BA22" s="272">
        <f t="shared" si="9"/>
        <v>0</v>
      </c>
      <c r="BB22" s="364">
        <f t="shared" si="10"/>
        <v>0</v>
      </c>
      <c r="BC22" s="364">
        <f t="shared" si="37"/>
        <v>0</v>
      </c>
      <c r="BD22" s="371">
        <f t="shared" si="11"/>
        <v>0</v>
      </c>
      <c r="BE22" s="372">
        <f t="shared" si="12"/>
        <v>0</v>
      </c>
      <c r="BF22" s="372">
        <f t="shared" si="38"/>
        <v>0</v>
      </c>
      <c r="BG22" s="419">
        <f t="shared" si="13"/>
        <v>0</v>
      </c>
      <c r="BH22" s="372">
        <f t="shared" si="14"/>
        <v>0</v>
      </c>
      <c r="BI22" s="372">
        <f t="shared" si="39"/>
        <v>0</v>
      </c>
      <c r="BJ22" s="436"/>
      <c r="BK22" s="160">
        <f>VLOOKUP($B22,Test!$A$69:$J$122,5,0)</f>
        <v>0</v>
      </c>
    </row>
    <row r="23" spans="1:63" s="149" customFormat="1" ht="30" customHeight="1">
      <c r="A23" s="40">
        <f t="shared" si="40"/>
        <v>17</v>
      </c>
      <c r="B23" s="197">
        <v>51316</v>
      </c>
      <c r="C23" s="198" t="s">
        <v>150</v>
      </c>
      <c r="D23" s="151"/>
      <c r="E23" s="168"/>
      <c r="F23" s="352"/>
      <c r="G23" s="448">
        <f t="shared" si="15"/>
        <v>0</v>
      </c>
      <c r="H23" s="161"/>
      <c r="I23" s="352"/>
      <c r="J23" s="448">
        <f t="shared" si="16"/>
        <v>0</v>
      </c>
      <c r="K23" s="161"/>
      <c r="L23" s="352"/>
      <c r="M23" s="444">
        <f t="shared" si="17"/>
        <v>0</v>
      </c>
      <c r="N23" s="404">
        <f t="shared" si="18"/>
        <v>0</v>
      </c>
      <c r="O23" s="161">
        <f t="shared" si="19"/>
        <v>0</v>
      </c>
      <c r="P23" s="403">
        <f t="shared" si="20"/>
        <v>0</v>
      </c>
      <c r="Q23" s="161"/>
      <c r="R23" s="352"/>
      <c r="S23" s="448">
        <f t="shared" si="21"/>
        <v>0</v>
      </c>
      <c r="T23" s="161"/>
      <c r="U23" s="352"/>
      <c r="V23" s="448">
        <f t="shared" si="22"/>
        <v>0</v>
      </c>
      <c r="W23" s="161"/>
      <c r="X23" s="352"/>
      <c r="Y23" s="444">
        <f t="shared" si="23"/>
        <v>0</v>
      </c>
      <c r="Z23" s="168">
        <f t="shared" si="24"/>
        <v>0</v>
      </c>
      <c r="AA23" s="161">
        <f t="shared" si="25"/>
        <v>0</v>
      </c>
      <c r="AB23" s="403">
        <f t="shared" si="26"/>
        <v>0</v>
      </c>
      <c r="AC23" s="404">
        <f t="shared" si="27"/>
        <v>0</v>
      </c>
      <c r="AD23" s="161">
        <f t="shared" si="28"/>
        <v>0</v>
      </c>
      <c r="AE23" s="403">
        <f t="shared" si="29"/>
        <v>0</v>
      </c>
      <c r="AF23" s="161"/>
      <c r="AG23" s="352"/>
      <c r="AH23" s="462">
        <f t="shared" si="30"/>
        <v>0</v>
      </c>
      <c r="AI23" s="161"/>
      <c r="AJ23" s="352"/>
      <c r="AK23" s="462">
        <f t="shared" si="31"/>
        <v>0</v>
      </c>
      <c r="AL23" s="161"/>
      <c r="AM23" s="352"/>
      <c r="AN23" s="444">
        <f t="shared" si="32"/>
        <v>0</v>
      </c>
      <c r="AO23" s="404">
        <f t="shared" si="7"/>
        <v>0</v>
      </c>
      <c r="AP23" s="161">
        <f t="shared" si="8"/>
        <v>0</v>
      </c>
      <c r="AQ23" s="161">
        <f t="shared" si="33"/>
        <v>0</v>
      </c>
      <c r="AR23" s="161"/>
      <c r="AS23" s="352"/>
      <c r="AT23" s="462">
        <f t="shared" si="34"/>
        <v>0</v>
      </c>
      <c r="AU23" s="161"/>
      <c r="AV23" s="352"/>
      <c r="AW23" s="448">
        <f t="shared" si="35"/>
        <v>0</v>
      </c>
      <c r="AX23" s="161"/>
      <c r="AY23" s="352"/>
      <c r="AZ23" s="444">
        <f t="shared" si="36"/>
        <v>0</v>
      </c>
      <c r="BA23" s="272">
        <f t="shared" si="9"/>
        <v>0</v>
      </c>
      <c r="BB23" s="364">
        <f t="shared" si="10"/>
        <v>0</v>
      </c>
      <c r="BC23" s="364">
        <f t="shared" si="37"/>
        <v>0</v>
      </c>
      <c r="BD23" s="371">
        <f t="shared" si="11"/>
        <v>0</v>
      </c>
      <c r="BE23" s="372">
        <f t="shared" si="12"/>
        <v>0</v>
      </c>
      <c r="BF23" s="372">
        <f t="shared" si="38"/>
        <v>0</v>
      </c>
      <c r="BG23" s="419">
        <f t="shared" si="13"/>
        <v>0</v>
      </c>
      <c r="BH23" s="372">
        <f t="shared" si="14"/>
        <v>0</v>
      </c>
      <c r="BI23" s="372">
        <f t="shared" si="39"/>
        <v>0</v>
      </c>
      <c r="BJ23" s="436"/>
      <c r="BK23" s="160">
        <f>VLOOKUP($B23,Test!$A$69:$J$122,5,0)</f>
        <v>0</v>
      </c>
    </row>
    <row r="24" spans="1:63" s="149" customFormat="1" ht="30" customHeight="1">
      <c r="A24" s="40">
        <f t="shared" si="40"/>
        <v>18</v>
      </c>
      <c r="B24" s="197">
        <v>51399</v>
      </c>
      <c r="C24" s="198" t="s">
        <v>13</v>
      </c>
      <c r="D24" s="151" t="s">
        <v>55</v>
      </c>
      <c r="E24" s="168"/>
      <c r="F24" s="352"/>
      <c r="G24" s="448">
        <f t="shared" si="15"/>
        <v>0</v>
      </c>
      <c r="H24" s="161"/>
      <c r="I24" s="352"/>
      <c r="J24" s="448">
        <f t="shared" si="16"/>
        <v>0</v>
      </c>
      <c r="K24" s="161"/>
      <c r="L24" s="352"/>
      <c r="M24" s="444">
        <f t="shared" si="17"/>
        <v>0</v>
      </c>
      <c r="N24" s="404">
        <f t="shared" si="18"/>
        <v>0</v>
      </c>
      <c r="O24" s="161">
        <f t="shared" si="19"/>
        <v>0</v>
      </c>
      <c r="P24" s="403">
        <f t="shared" si="20"/>
        <v>0</v>
      </c>
      <c r="Q24" s="161"/>
      <c r="R24" s="352"/>
      <c r="S24" s="448">
        <f t="shared" si="21"/>
        <v>0</v>
      </c>
      <c r="T24" s="161"/>
      <c r="U24" s="352"/>
      <c r="V24" s="448">
        <f t="shared" si="22"/>
        <v>0</v>
      </c>
      <c r="W24" s="161"/>
      <c r="X24" s="352"/>
      <c r="Y24" s="444">
        <f t="shared" si="23"/>
        <v>0</v>
      </c>
      <c r="Z24" s="168">
        <f t="shared" si="24"/>
        <v>0</v>
      </c>
      <c r="AA24" s="161">
        <f t="shared" si="25"/>
        <v>0</v>
      </c>
      <c r="AB24" s="403">
        <f t="shared" si="26"/>
        <v>0</v>
      </c>
      <c r="AC24" s="404">
        <f t="shared" si="27"/>
        <v>0</v>
      </c>
      <c r="AD24" s="161">
        <f t="shared" si="28"/>
        <v>0</v>
      </c>
      <c r="AE24" s="403">
        <f t="shared" si="29"/>
        <v>0</v>
      </c>
      <c r="AF24" s="161"/>
      <c r="AG24" s="352"/>
      <c r="AH24" s="462">
        <f t="shared" si="30"/>
        <v>0</v>
      </c>
      <c r="AI24" s="161"/>
      <c r="AJ24" s="352"/>
      <c r="AK24" s="462">
        <f t="shared" si="31"/>
        <v>0</v>
      </c>
      <c r="AL24" s="161"/>
      <c r="AM24" s="352"/>
      <c r="AN24" s="444">
        <f t="shared" si="32"/>
        <v>0</v>
      </c>
      <c r="AO24" s="404">
        <f t="shared" si="7"/>
        <v>0</v>
      </c>
      <c r="AP24" s="161">
        <f t="shared" si="8"/>
        <v>0</v>
      </c>
      <c r="AQ24" s="161">
        <f t="shared" si="33"/>
        <v>0</v>
      </c>
      <c r="AR24" s="161"/>
      <c r="AS24" s="352"/>
      <c r="AT24" s="462">
        <f t="shared" si="34"/>
        <v>0</v>
      </c>
      <c r="AU24" s="161"/>
      <c r="AV24" s="352"/>
      <c r="AW24" s="448">
        <f t="shared" si="35"/>
        <v>0</v>
      </c>
      <c r="AX24" s="161"/>
      <c r="AY24" s="352"/>
      <c r="AZ24" s="444">
        <f t="shared" si="36"/>
        <v>0</v>
      </c>
      <c r="BA24" s="272">
        <f t="shared" si="9"/>
        <v>0</v>
      </c>
      <c r="BB24" s="364">
        <f t="shared" si="10"/>
        <v>0</v>
      </c>
      <c r="BC24" s="364">
        <f t="shared" si="37"/>
        <v>0</v>
      </c>
      <c r="BD24" s="371">
        <f t="shared" si="11"/>
        <v>0</v>
      </c>
      <c r="BE24" s="372">
        <f t="shared" si="12"/>
        <v>0</v>
      </c>
      <c r="BF24" s="372">
        <f t="shared" si="38"/>
        <v>0</v>
      </c>
      <c r="BG24" s="419">
        <f t="shared" si="13"/>
        <v>0</v>
      </c>
      <c r="BH24" s="372">
        <f t="shared" si="14"/>
        <v>0</v>
      </c>
      <c r="BI24" s="372">
        <f t="shared" si="39"/>
        <v>0</v>
      </c>
      <c r="BJ24" s="436"/>
      <c r="BK24" s="160">
        <f>VLOOKUP($B24,Test!$A$69:$J$122,5,0)</f>
        <v>0</v>
      </c>
    </row>
    <row r="25" spans="1:63" s="149" customFormat="1" ht="30" customHeight="1">
      <c r="A25" s="40">
        <f t="shared" si="40"/>
        <v>19</v>
      </c>
      <c r="B25" s="197">
        <v>51401</v>
      </c>
      <c r="C25" s="198" t="s">
        <v>14</v>
      </c>
      <c r="D25" s="151" t="s">
        <v>56</v>
      </c>
      <c r="E25" s="168"/>
      <c r="F25" s="352"/>
      <c r="G25" s="448">
        <f t="shared" si="15"/>
        <v>0</v>
      </c>
      <c r="H25" s="161"/>
      <c r="I25" s="352"/>
      <c r="J25" s="448">
        <f t="shared" si="16"/>
        <v>0</v>
      </c>
      <c r="K25" s="161"/>
      <c r="L25" s="352"/>
      <c r="M25" s="444">
        <f t="shared" si="17"/>
        <v>0</v>
      </c>
      <c r="N25" s="404">
        <f t="shared" si="18"/>
        <v>0</v>
      </c>
      <c r="O25" s="161">
        <f t="shared" si="19"/>
        <v>0</v>
      </c>
      <c r="P25" s="403">
        <f t="shared" si="20"/>
        <v>0</v>
      </c>
      <c r="Q25" s="161"/>
      <c r="R25" s="352"/>
      <c r="S25" s="448">
        <f t="shared" si="21"/>
        <v>0</v>
      </c>
      <c r="T25" s="161"/>
      <c r="U25" s="352"/>
      <c r="V25" s="448">
        <f t="shared" si="22"/>
        <v>0</v>
      </c>
      <c r="W25" s="161"/>
      <c r="X25" s="352"/>
      <c r="Y25" s="444">
        <f t="shared" si="23"/>
        <v>0</v>
      </c>
      <c r="Z25" s="168">
        <f t="shared" si="24"/>
        <v>0</v>
      </c>
      <c r="AA25" s="161">
        <f t="shared" si="25"/>
        <v>0</v>
      </c>
      <c r="AB25" s="403">
        <f t="shared" si="26"/>
        <v>0</v>
      </c>
      <c r="AC25" s="404">
        <f t="shared" si="27"/>
        <v>0</v>
      </c>
      <c r="AD25" s="161">
        <f t="shared" si="28"/>
        <v>0</v>
      </c>
      <c r="AE25" s="403">
        <f t="shared" si="29"/>
        <v>0</v>
      </c>
      <c r="AF25" s="161"/>
      <c r="AG25" s="352"/>
      <c r="AH25" s="462">
        <f t="shared" si="30"/>
        <v>0</v>
      </c>
      <c r="AI25" s="161"/>
      <c r="AJ25" s="352"/>
      <c r="AK25" s="462">
        <f t="shared" si="31"/>
        <v>0</v>
      </c>
      <c r="AL25" s="161"/>
      <c r="AM25" s="352"/>
      <c r="AN25" s="444">
        <f t="shared" si="32"/>
        <v>0</v>
      </c>
      <c r="AO25" s="404">
        <f t="shared" si="7"/>
        <v>0</v>
      </c>
      <c r="AP25" s="161">
        <f t="shared" si="8"/>
        <v>0</v>
      </c>
      <c r="AQ25" s="161">
        <f t="shared" si="33"/>
        <v>0</v>
      </c>
      <c r="AR25" s="161"/>
      <c r="AS25" s="352"/>
      <c r="AT25" s="462">
        <f t="shared" si="34"/>
        <v>0</v>
      </c>
      <c r="AU25" s="161"/>
      <c r="AV25" s="352"/>
      <c r="AW25" s="448">
        <f t="shared" si="35"/>
        <v>0</v>
      </c>
      <c r="AX25" s="161"/>
      <c r="AY25" s="352"/>
      <c r="AZ25" s="444">
        <f t="shared" si="36"/>
        <v>0</v>
      </c>
      <c r="BA25" s="272">
        <f t="shared" si="9"/>
        <v>0</v>
      </c>
      <c r="BB25" s="364">
        <f t="shared" si="10"/>
        <v>0</v>
      </c>
      <c r="BC25" s="364">
        <f t="shared" si="37"/>
        <v>0</v>
      </c>
      <c r="BD25" s="371">
        <f t="shared" si="11"/>
        <v>0</v>
      </c>
      <c r="BE25" s="372">
        <f t="shared" si="12"/>
        <v>0</v>
      </c>
      <c r="BF25" s="372">
        <f t="shared" si="38"/>
        <v>0</v>
      </c>
      <c r="BG25" s="419">
        <f t="shared" si="13"/>
        <v>0</v>
      </c>
      <c r="BH25" s="372">
        <f t="shared" si="14"/>
        <v>0</v>
      </c>
      <c r="BI25" s="372">
        <f t="shared" si="39"/>
        <v>0</v>
      </c>
      <c r="BJ25" s="436"/>
      <c r="BK25" s="160">
        <f>VLOOKUP($B25,Test!$A$69:$J$122,5,0)</f>
        <v>0</v>
      </c>
    </row>
    <row r="26" spans="1:63" s="149" customFormat="1" ht="30" customHeight="1">
      <c r="A26" s="40">
        <f t="shared" si="40"/>
        <v>20</v>
      </c>
      <c r="B26" s="197">
        <v>51402</v>
      </c>
      <c r="C26" s="198" t="s">
        <v>15</v>
      </c>
      <c r="D26" s="151" t="s">
        <v>57</v>
      </c>
      <c r="E26" s="168"/>
      <c r="F26" s="352"/>
      <c r="G26" s="448">
        <f t="shared" si="15"/>
        <v>0</v>
      </c>
      <c r="H26" s="161"/>
      <c r="I26" s="352"/>
      <c r="J26" s="448">
        <f t="shared" si="16"/>
        <v>0</v>
      </c>
      <c r="K26" s="161"/>
      <c r="L26" s="352"/>
      <c r="M26" s="444">
        <f t="shared" si="17"/>
        <v>0</v>
      </c>
      <c r="N26" s="404">
        <f t="shared" si="18"/>
        <v>0</v>
      </c>
      <c r="O26" s="161">
        <f t="shared" si="19"/>
        <v>0</v>
      </c>
      <c r="P26" s="403">
        <f t="shared" si="20"/>
        <v>0</v>
      </c>
      <c r="Q26" s="161"/>
      <c r="R26" s="352"/>
      <c r="S26" s="448">
        <f t="shared" si="21"/>
        <v>0</v>
      </c>
      <c r="T26" s="161"/>
      <c r="U26" s="352"/>
      <c r="V26" s="448">
        <f t="shared" si="22"/>
        <v>0</v>
      </c>
      <c r="W26" s="161"/>
      <c r="X26" s="352"/>
      <c r="Y26" s="444">
        <f t="shared" si="23"/>
        <v>0</v>
      </c>
      <c r="Z26" s="168">
        <f t="shared" si="24"/>
        <v>0</v>
      </c>
      <c r="AA26" s="161">
        <f t="shared" si="25"/>
        <v>0</v>
      </c>
      <c r="AB26" s="403">
        <f t="shared" si="26"/>
        <v>0</v>
      </c>
      <c r="AC26" s="404">
        <f t="shared" si="27"/>
        <v>0</v>
      </c>
      <c r="AD26" s="161">
        <f t="shared" si="28"/>
        <v>0</v>
      </c>
      <c r="AE26" s="403">
        <f t="shared" si="29"/>
        <v>0</v>
      </c>
      <c r="AF26" s="161"/>
      <c r="AG26" s="352"/>
      <c r="AH26" s="462">
        <f t="shared" si="30"/>
        <v>0</v>
      </c>
      <c r="AI26" s="161"/>
      <c r="AJ26" s="352"/>
      <c r="AK26" s="462">
        <f t="shared" si="31"/>
        <v>0</v>
      </c>
      <c r="AL26" s="161"/>
      <c r="AM26" s="352"/>
      <c r="AN26" s="444">
        <f t="shared" si="32"/>
        <v>0</v>
      </c>
      <c r="AO26" s="404">
        <f t="shared" si="7"/>
        <v>0</v>
      </c>
      <c r="AP26" s="161">
        <f t="shared" si="8"/>
        <v>0</v>
      </c>
      <c r="AQ26" s="161">
        <f t="shared" si="33"/>
        <v>0</v>
      </c>
      <c r="AR26" s="161"/>
      <c r="AS26" s="352"/>
      <c r="AT26" s="462">
        <f t="shared" si="34"/>
        <v>0</v>
      </c>
      <c r="AU26" s="161"/>
      <c r="AV26" s="352"/>
      <c r="AW26" s="448">
        <f t="shared" si="35"/>
        <v>0</v>
      </c>
      <c r="AX26" s="161"/>
      <c r="AY26" s="352"/>
      <c r="AZ26" s="444">
        <f t="shared" si="36"/>
        <v>0</v>
      </c>
      <c r="BA26" s="272">
        <f t="shared" si="9"/>
        <v>0</v>
      </c>
      <c r="BB26" s="364">
        <f t="shared" si="10"/>
        <v>0</v>
      </c>
      <c r="BC26" s="364">
        <f t="shared" si="37"/>
        <v>0</v>
      </c>
      <c r="BD26" s="371">
        <f t="shared" si="11"/>
        <v>0</v>
      </c>
      <c r="BE26" s="372">
        <f t="shared" si="12"/>
        <v>0</v>
      </c>
      <c r="BF26" s="372">
        <f t="shared" si="38"/>
        <v>0</v>
      </c>
      <c r="BG26" s="419">
        <f t="shared" si="13"/>
        <v>0</v>
      </c>
      <c r="BH26" s="372">
        <f t="shared" si="14"/>
        <v>0</v>
      </c>
      <c r="BI26" s="372">
        <f t="shared" si="39"/>
        <v>0</v>
      </c>
      <c r="BJ26" s="436"/>
      <c r="BK26" s="160">
        <f>VLOOKUP($B26,Test!$A$69:$J$122,5,0)</f>
        <v>0</v>
      </c>
    </row>
    <row r="27" spans="1:63" s="149" customFormat="1" ht="30" customHeight="1">
      <c r="A27" s="40">
        <f t="shared" si="40"/>
        <v>21</v>
      </c>
      <c r="B27" s="197">
        <v>51403</v>
      </c>
      <c r="C27" s="198" t="s">
        <v>16</v>
      </c>
      <c r="D27" s="151" t="s">
        <v>58</v>
      </c>
      <c r="E27" s="168"/>
      <c r="F27" s="352"/>
      <c r="G27" s="448">
        <f t="shared" si="15"/>
        <v>0</v>
      </c>
      <c r="H27" s="161"/>
      <c r="I27" s="352"/>
      <c r="J27" s="448">
        <f t="shared" si="16"/>
        <v>0</v>
      </c>
      <c r="K27" s="161"/>
      <c r="L27" s="352"/>
      <c r="M27" s="444">
        <f t="shared" si="17"/>
        <v>0</v>
      </c>
      <c r="N27" s="404">
        <f t="shared" si="18"/>
        <v>0</v>
      </c>
      <c r="O27" s="161">
        <f t="shared" si="19"/>
        <v>0</v>
      </c>
      <c r="P27" s="403">
        <f t="shared" si="20"/>
        <v>0</v>
      </c>
      <c r="Q27" s="161"/>
      <c r="R27" s="352"/>
      <c r="S27" s="448">
        <f t="shared" si="21"/>
        <v>0</v>
      </c>
      <c r="T27" s="161"/>
      <c r="U27" s="352"/>
      <c r="V27" s="448">
        <f t="shared" si="22"/>
        <v>0</v>
      </c>
      <c r="W27" s="161"/>
      <c r="X27" s="352"/>
      <c r="Y27" s="444">
        <f t="shared" si="23"/>
        <v>0</v>
      </c>
      <c r="Z27" s="168">
        <f t="shared" si="24"/>
        <v>0</v>
      </c>
      <c r="AA27" s="161">
        <f t="shared" si="25"/>
        <v>0</v>
      </c>
      <c r="AB27" s="403">
        <f t="shared" si="26"/>
        <v>0</v>
      </c>
      <c r="AC27" s="404">
        <f t="shared" si="27"/>
        <v>0</v>
      </c>
      <c r="AD27" s="161">
        <f t="shared" si="28"/>
        <v>0</v>
      </c>
      <c r="AE27" s="403">
        <f t="shared" si="29"/>
        <v>0</v>
      </c>
      <c r="AF27" s="161"/>
      <c r="AG27" s="352"/>
      <c r="AH27" s="462">
        <f t="shared" si="30"/>
        <v>0</v>
      </c>
      <c r="AI27" s="161"/>
      <c r="AJ27" s="352"/>
      <c r="AK27" s="462">
        <f t="shared" si="31"/>
        <v>0</v>
      </c>
      <c r="AL27" s="161"/>
      <c r="AM27" s="352"/>
      <c r="AN27" s="444">
        <f t="shared" si="32"/>
        <v>0</v>
      </c>
      <c r="AO27" s="404">
        <f t="shared" si="7"/>
        <v>0</v>
      </c>
      <c r="AP27" s="161">
        <f t="shared" si="8"/>
        <v>0</v>
      </c>
      <c r="AQ27" s="161">
        <f t="shared" si="33"/>
        <v>0</v>
      </c>
      <c r="AR27" s="161"/>
      <c r="AS27" s="352"/>
      <c r="AT27" s="462">
        <f t="shared" si="34"/>
        <v>0</v>
      </c>
      <c r="AU27" s="161"/>
      <c r="AV27" s="352"/>
      <c r="AW27" s="448">
        <f t="shared" si="35"/>
        <v>0</v>
      </c>
      <c r="AX27" s="161"/>
      <c r="AY27" s="352"/>
      <c r="AZ27" s="444">
        <f t="shared" si="36"/>
        <v>0</v>
      </c>
      <c r="BA27" s="272">
        <f t="shared" si="9"/>
        <v>0</v>
      </c>
      <c r="BB27" s="364">
        <f t="shared" si="10"/>
        <v>0</v>
      </c>
      <c r="BC27" s="364">
        <f t="shared" si="37"/>
        <v>0</v>
      </c>
      <c r="BD27" s="371">
        <f t="shared" si="11"/>
        <v>0</v>
      </c>
      <c r="BE27" s="372">
        <f t="shared" si="12"/>
        <v>0</v>
      </c>
      <c r="BF27" s="372">
        <f t="shared" si="38"/>
        <v>0</v>
      </c>
      <c r="BG27" s="419">
        <f t="shared" si="13"/>
        <v>0</v>
      </c>
      <c r="BH27" s="372">
        <f t="shared" si="14"/>
        <v>0</v>
      </c>
      <c r="BI27" s="372">
        <f t="shared" si="39"/>
        <v>0</v>
      </c>
      <c r="BJ27" s="436"/>
      <c r="BK27" s="160">
        <f>VLOOKUP($B27,Test!$A$69:$J$122,5,0)</f>
        <v>0</v>
      </c>
    </row>
    <row r="28" spans="1:63" s="149" customFormat="1" ht="30" customHeight="1">
      <c r="A28" s="40">
        <f t="shared" si="40"/>
        <v>22</v>
      </c>
      <c r="B28" s="197">
        <v>51404</v>
      </c>
      <c r="C28" s="198" t="s">
        <v>17</v>
      </c>
      <c r="D28" s="151" t="s">
        <v>59</v>
      </c>
      <c r="E28" s="168"/>
      <c r="F28" s="352"/>
      <c r="G28" s="448">
        <f t="shared" si="15"/>
        <v>0</v>
      </c>
      <c r="H28" s="161"/>
      <c r="I28" s="352"/>
      <c r="J28" s="448">
        <f t="shared" si="16"/>
        <v>0</v>
      </c>
      <c r="K28" s="161"/>
      <c r="L28" s="352"/>
      <c r="M28" s="444">
        <f t="shared" si="17"/>
        <v>0</v>
      </c>
      <c r="N28" s="404">
        <f t="shared" si="18"/>
        <v>0</v>
      </c>
      <c r="O28" s="161">
        <f t="shared" si="19"/>
        <v>0</v>
      </c>
      <c r="P28" s="403">
        <f t="shared" si="20"/>
        <v>0</v>
      </c>
      <c r="Q28" s="161"/>
      <c r="R28" s="352"/>
      <c r="S28" s="448">
        <f t="shared" si="21"/>
        <v>0</v>
      </c>
      <c r="T28" s="161"/>
      <c r="U28" s="352"/>
      <c r="V28" s="448">
        <f t="shared" si="22"/>
        <v>0</v>
      </c>
      <c r="W28" s="161"/>
      <c r="X28" s="352"/>
      <c r="Y28" s="444">
        <f t="shared" si="23"/>
        <v>0</v>
      </c>
      <c r="Z28" s="168">
        <f t="shared" si="24"/>
        <v>0</v>
      </c>
      <c r="AA28" s="161">
        <f t="shared" si="25"/>
        <v>0</v>
      </c>
      <c r="AB28" s="403">
        <f t="shared" si="26"/>
        <v>0</v>
      </c>
      <c r="AC28" s="404">
        <f t="shared" si="27"/>
        <v>0</v>
      </c>
      <c r="AD28" s="161">
        <f t="shared" si="28"/>
        <v>0</v>
      </c>
      <c r="AE28" s="403">
        <f t="shared" si="29"/>
        <v>0</v>
      </c>
      <c r="AF28" s="161"/>
      <c r="AG28" s="352"/>
      <c r="AH28" s="462">
        <f t="shared" si="30"/>
        <v>0</v>
      </c>
      <c r="AI28" s="161"/>
      <c r="AJ28" s="352"/>
      <c r="AK28" s="462">
        <f t="shared" si="31"/>
        <v>0</v>
      </c>
      <c r="AL28" s="161"/>
      <c r="AM28" s="352"/>
      <c r="AN28" s="444">
        <f t="shared" si="32"/>
        <v>0</v>
      </c>
      <c r="AO28" s="404">
        <f t="shared" si="7"/>
        <v>0</v>
      </c>
      <c r="AP28" s="161">
        <f t="shared" si="8"/>
        <v>0</v>
      </c>
      <c r="AQ28" s="161">
        <f t="shared" si="33"/>
        <v>0</v>
      </c>
      <c r="AR28" s="161"/>
      <c r="AS28" s="352"/>
      <c r="AT28" s="462">
        <f t="shared" si="34"/>
        <v>0</v>
      </c>
      <c r="AU28" s="161"/>
      <c r="AV28" s="352"/>
      <c r="AW28" s="448">
        <f t="shared" si="35"/>
        <v>0</v>
      </c>
      <c r="AX28" s="161"/>
      <c r="AY28" s="352"/>
      <c r="AZ28" s="444">
        <f t="shared" si="36"/>
        <v>0</v>
      </c>
      <c r="BA28" s="272">
        <f t="shared" si="9"/>
        <v>0</v>
      </c>
      <c r="BB28" s="364">
        <f t="shared" si="10"/>
        <v>0</v>
      </c>
      <c r="BC28" s="364">
        <f t="shared" si="37"/>
        <v>0</v>
      </c>
      <c r="BD28" s="371">
        <f t="shared" si="11"/>
        <v>0</v>
      </c>
      <c r="BE28" s="372">
        <f t="shared" si="12"/>
        <v>0</v>
      </c>
      <c r="BF28" s="372">
        <f t="shared" si="38"/>
        <v>0</v>
      </c>
      <c r="BG28" s="419">
        <f t="shared" si="13"/>
        <v>0</v>
      </c>
      <c r="BH28" s="372">
        <f t="shared" si="14"/>
        <v>0</v>
      </c>
      <c r="BI28" s="372">
        <f t="shared" si="39"/>
        <v>0</v>
      </c>
      <c r="BJ28" s="436"/>
      <c r="BK28" s="160">
        <f>VLOOKUP($B28,Test!$A$69:$J$122,5,0)</f>
        <v>0</v>
      </c>
    </row>
    <row r="29" spans="1:63" s="149" customFormat="1" ht="30" customHeight="1">
      <c r="A29" s="40">
        <f t="shared" si="40"/>
        <v>23</v>
      </c>
      <c r="B29" s="197">
        <v>51405</v>
      </c>
      <c r="C29" s="198" t="s">
        <v>18</v>
      </c>
      <c r="D29" s="151" t="s">
        <v>60</v>
      </c>
      <c r="E29" s="168"/>
      <c r="F29" s="352"/>
      <c r="G29" s="448">
        <f t="shared" si="15"/>
        <v>0</v>
      </c>
      <c r="H29" s="161"/>
      <c r="I29" s="352"/>
      <c r="J29" s="448">
        <f t="shared" si="16"/>
        <v>0</v>
      </c>
      <c r="K29" s="161"/>
      <c r="L29" s="352"/>
      <c r="M29" s="444">
        <f t="shared" si="17"/>
        <v>0</v>
      </c>
      <c r="N29" s="404">
        <f t="shared" si="18"/>
        <v>0</v>
      </c>
      <c r="O29" s="161">
        <f t="shared" si="19"/>
        <v>0</v>
      </c>
      <c r="P29" s="403">
        <f t="shared" si="20"/>
        <v>0</v>
      </c>
      <c r="Q29" s="161"/>
      <c r="R29" s="352"/>
      <c r="S29" s="448">
        <f t="shared" si="21"/>
        <v>0</v>
      </c>
      <c r="T29" s="161"/>
      <c r="U29" s="352"/>
      <c r="V29" s="448">
        <f t="shared" si="22"/>
        <v>0</v>
      </c>
      <c r="W29" s="161"/>
      <c r="X29" s="352"/>
      <c r="Y29" s="444">
        <f t="shared" si="23"/>
        <v>0</v>
      </c>
      <c r="Z29" s="168">
        <f t="shared" si="24"/>
        <v>0</v>
      </c>
      <c r="AA29" s="161">
        <f t="shared" si="25"/>
        <v>0</v>
      </c>
      <c r="AB29" s="403">
        <f t="shared" si="26"/>
        <v>0</v>
      </c>
      <c r="AC29" s="404">
        <f t="shared" si="27"/>
        <v>0</v>
      </c>
      <c r="AD29" s="161">
        <f t="shared" si="28"/>
        <v>0</v>
      </c>
      <c r="AE29" s="403">
        <f t="shared" si="29"/>
        <v>0</v>
      </c>
      <c r="AF29" s="161"/>
      <c r="AG29" s="352"/>
      <c r="AH29" s="462">
        <f t="shared" si="30"/>
        <v>0</v>
      </c>
      <c r="AI29" s="161"/>
      <c r="AJ29" s="352"/>
      <c r="AK29" s="462">
        <f t="shared" si="31"/>
        <v>0</v>
      </c>
      <c r="AL29" s="161"/>
      <c r="AM29" s="352"/>
      <c r="AN29" s="444">
        <f t="shared" si="32"/>
        <v>0</v>
      </c>
      <c r="AO29" s="404">
        <f t="shared" si="7"/>
        <v>0</v>
      </c>
      <c r="AP29" s="161">
        <f t="shared" si="8"/>
        <v>0</v>
      </c>
      <c r="AQ29" s="161">
        <f t="shared" si="33"/>
        <v>0</v>
      </c>
      <c r="AR29" s="161"/>
      <c r="AS29" s="352"/>
      <c r="AT29" s="462">
        <f t="shared" si="34"/>
        <v>0</v>
      </c>
      <c r="AU29" s="161"/>
      <c r="AV29" s="352"/>
      <c r="AW29" s="448">
        <f t="shared" si="35"/>
        <v>0</v>
      </c>
      <c r="AX29" s="161"/>
      <c r="AY29" s="352"/>
      <c r="AZ29" s="444">
        <f t="shared" si="36"/>
        <v>0</v>
      </c>
      <c r="BA29" s="272">
        <f t="shared" si="9"/>
        <v>0</v>
      </c>
      <c r="BB29" s="364">
        <f t="shared" si="10"/>
        <v>0</v>
      </c>
      <c r="BC29" s="364">
        <f t="shared" si="37"/>
        <v>0</v>
      </c>
      <c r="BD29" s="371">
        <f t="shared" si="11"/>
        <v>0</v>
      </c>
      <c r="BE29" s="372">
        <f t="shared" si="12"/>
        <v>0</v>
      </c>
      <c r="BF29" s="372">
        <f t="shared" si="38"/>
        <v>0</v>
      </c>
      <c r="BG29" s="419">
        <f t="shared" si="13"/>
        <v>0</v>
      </c>
      <c r="BH29" s="372">
        <f t="shared" si="14"/>
        <v>0</v>
      </c>
      <c r="BI29" s="372">
        <f t="shared" si="39"/>
        <v>0</v>
      </c>
      <c r="BJ29" s="436"/>
      <c r="BK29" s="160">
        <f>VLOOKUP($B29,Test!$A$69:$J$122,5,0)</f>
        <v>0</v>
      </c>
    </row>
    <row r="30" spans="1:63" s="149" customFormat="1" ht="30" customHeight="1">
      <c r="A30" s="40">
        <f t="shared" si="40"/>
        <v>24</v>
      </c>
      <c r="B30" s="197">
        <v>51406</v>
      </c>
      <c r="C30" s="198" t="s">
        <v>19</v>
      </c>
      <c r="D30" s="151" t="s">
        <v>61</v>
      </c>
      <c r="E30" s="168"/>
      <c r="F30" s="352"/>
      <c r="G30" s="448">
        <f t="shared" si="15"/>
        <v>0</v>
      </c>
      <c r="H30" s="161"/>
      <c r="I30" s="352"/>
      <c r="J30" s="448">
        <f t="shared" si="16"/>
        <v>0</v>
      </c>
      <c r="K30" s="161"/>
      <c r="L30" s="352"/>
      <c r="M30" s="444">
        <f t="shared" si="17"/>
        <v>0</v>
      </c>
      <c r="N30" s="404">
        <f t="shared" si="18"/>
        <v>0</v>
      </c>
      <c r="O30" s="161">
        <f t="shared" si="19"/>
        <v>0</v>
      </c>
      <c r="P30" s="403">
        <f t="shared" si="20"/>
        <v>0</v>
      </c>
      <c r="Q30" s="161"/>
      <c r="R30" s="352"/>
      <c r="S30" s="448">
        <f t="shared" si="21"/>
        <v>0</v>
      </c>
      <c r="T30" s="161"/>
      <c r="U30" s="352"/>
      <c r="V30" s="448">
        <f t="shared" si="22"/>
        <v>0</v>
      </c>
      <c r="W30" s="161"/>
      <c r="X30" s="352"/>
      <c r="Y30" s="444">
        <f t="shared" si="23"/>
        <v>0</v>
      </c>
      <c r="Z30" s="168">
        <f t="shared" si="24"/>
        <v>0</v>
      </c>
      <c r="AA30" s="161">
        <f t="shared" si="25"/>
        <v>0</v>
      </c>
      <c r="AB30" s="403">
        <f t="shared" si="26"/>
        <v>0</v>
      </c>
      <c r="AC30" s="404">
        <f t="shared" si="27"/>
        <v>0</v>
      </c>
      <c r="AD30" s="161">
        <f t="shared" si="28"/>
        <v>0</v>
      </c>
      <c r="AE30" s="403">
        <f t="shared" si="29"/>
        <v>0</v>
      </c>
      <c r="AF30" s="161"/>
      <c r="AG30" s="352"/>
      <c r="AH30" s="462">
        <f t="shared" si="30"/>
        <v>0</v>
      </c>
      <c r="AI30" s="161"/>
      <c r="AJ30" s="352"/>
      <c r="AK30" s="462">
        <f t="shared" si="31"/>
        <v>0</v>
      </c>
      <c r="AL30" s="161"/>
      <c r="AM30" s="352"/>
      <c r="AN30" s="444">
        <f t="shared" si="32"/>
        <v>0</v>
      </c>
      <c r="AO30" s="404">
        <f t="shared" si="7"/>
        <v>0</v>
      </c>
      <c r="AP30" s="161">
        <f t="shared" si="8"/>
        <v>0</v>
      </c>
      <c r="AQ30" s="161">
        <f t="shared" si="33"/>
        <v>0</v>
      </c>
      <c r="AR30" s="161"/>
      <c r="AS30" s="352"/>
      <c r="AT30" s="462">
        <f t="shared" si="34"/>
        <v>0</v>
      </c>
      <c r="AU30" s="161"/>
      <c r="AV30" s="352"/>
      <c r="AW30" s="448">
        <f t="shared" si="35"/>
        <v>0</v>
      </c>
      <c r="AX30" s="161"/>
      <c r="AY30" s="352"/>
      <c r="AZ30" s="444">
        <f t="shared" si="36"/>
        <v>0</v>
      </c>
      <c r="BA30" s="272">
        <f t="shared" si="9"/>
        <v>0</v>
      </c>
      <c r="BB30" s="364">
        <f t="shared" si="10"/>
        <v>0</v>
      </c>
      <c r="BC30" s="364">
        <f t="shared" si="37"/>
        <v>0</v>
      </c>
      <c r="BD30" s="371">
        <f t="shared" si="11"/>
        <v>0</v>
      </c>
      <c r="BE30" s="372">
        <f t="shared" si="12"/>
        <v>0</v>
      </c>
      <c r="BF30" s="372">
        <f t="shared" si="38"/>
        <v>0</v>
      </c>
      <c r="BG30" s="419">
        <f t="shared" si="13"/>
        <v>0</v>
      </c>
      <c r="BH30" s="372">
        <f t="shared" si="14"/>
        <v>0</v>
      </c>
      <c r="BI30" s="372">
        <f t="shared" si="39"/>
        <v>0</v>
      </c>
      <c r="BJ30" s="436"/>
      <c r="BK30" s="160">
        <f>VLOOKUP($B30,Test!$A$69:$J$122,5,0)</f>
        <v>0</v>
      </c>
    </row>
    <row r="31" spans="1:63" s="149" customFormat="1" ht="30" customHeight="1">
      <c r="A31" s="40">
        <f t="shared" si="40"/>
        <v>25</v>
      </c>
      <c r="B31" s="197">
        <v>51407</v>
      </c>
      <c r="C31" s="198" t="s">
        <v>20</v>
      </c>
      <c r="D31" s="151" t="s">
        <v>62</v>
      </c>
      <c r="E31" s="168"/>
      <c r="F31" s="352"/>
      <c r="G31" s="448">
        <f t="shared" si="15"/>
        <v>0</v>
      </c>
      <c r="H31" s="161"/>
      <c r="I31" s="352"/>
      <c r="J31" s="448">
        <f t="shared" si="16"/>
        <v>0</v>
      </c>
      <c r="K31" s="161"/>
      <c r="L31" s="352"/>
      <c r="M31" s="444">
        <f t="shared" si="17"/>
        <v>0</v>
      </c>
      <c r="N31" s="404">
        <f t="shared" si="18"/>
        <v>0</v>
      </c>
      <c r="O31" s="161">
        <f t="shared" si="19"/>
        <v>0</v>
      </c>
      <c r="P31" s="403">
        <f t="shared" si="20"/>
        <v>0</v>
      </c>
      <c r="Q31" s="161"/>
      <c r="R31" s="352"/>
      <c r="S31" s="448">
        <f t="shared" si="21"/>
        <v>0</v>
      </c>
      <c r="T31" s="161"/>
      <c r="U31" s="352"/>
      <c r="V31" s="448">
        <f t="shared" si="22"/>
        <v>0</v>
      </c>
      <c r="W31" s="161"/>
      <c r="X31" s="352"/>
      <c r="Y31" s="444">
        <f t="shared" si="23"/>
        <v>0</v>
      </c>
      <c r="Z31" s="168">
        <f t="shared" si="24"/>
        <v>0</v>
      </c>
      <c r="AA31" s="161">
        <f t="shared" si="25"/>
        <v>0</v>
      </c>
      <c r="AB31" s="403">
        <f t="shared" si="26"/>
        <v>0</v>
      </c>
      <c r="AC31" s="404">
        <f t="shared" si="27"/>
        <v>0</v>
      </c>
      <c r="AD31" s="161">
        <f t="shared" si="28"/>
        <v>0</v>
      </c>
      <c r="AE31" s="403">
        <f t="shared" si="29"/>
        <v>0</v>
      </c>
      <c r="AF31" s="161"/>
      <c r="AG31" s="352"/>
      <c r="AH31" s="462">
        <f t="shared" si="30"/>
        <v>0</v>
      </c>
      <c r="AI31" s="161"/>
      <c r="AJ31" s="352"/>
      <c r="AK31" s="462">
        <f t="shared" si="31"/>
        <v>0</v>
      </c>
      <c r="AL31" s="161"/>
      <c r="AM31" s="352"/>
      <c r="AN31" s="444">
        <f t="shared" si="32"/>
        <v>0</v>
      </c>
      <c r="AO31" s="404">
        <f t="shared" si="7"/>
        <v>0</v>
      </c>
      <c r="AP31" s="161">
        <f t="shared" si="8"/>
        <v>0</v>
      </c>
      <c r="AQ31" s="161">
        <f t="shared" si="33"/>
        <v>0</v>
      </c>
      <c r="AR31" s="161"/>
      <c r="AS31" s="352"/>
      <c r="AT31" s="462">
        <f t="shared" si="34"/>
        <v>0</v>
      </c>
      <c r="AU31" s="161"/>
      <c r="AV31" s="352"/>
      <c r="AW31" s="448">
        <f t="shared" si="35"/>
        <v>0</v>
      </c>
      <c r="AX31" s="161"/>
      <c r="AY31" s="352"/>
      <c r="AZ31" s="444">
        <f t="shared" si="36"/>
        <v>0</v>
      </c>
      <c r="BA31" s="272">
        <f t="shared" si="9"/>
        <v>0</v>
      </c>
      <c r="BB31" s="364">
        <f t="shared" si="10"/>
        <v>0</v>
      </c>
      <c r="BC31" s="364">
        <f t="shared" si="37"/>
        <v>0</v>
      </c>
      <c r="BD31" s="371">
        <f t="shared" si="11"/>
        <v>0</v>
      </c>
      <c r="BE31" s="372">
        <f t="shared" si="12"/>
        <v>0</v>
      </c>
      <c r="BF31" s="372">
        <f t="shared" si="38"/>
        <v>0</v>
      </c>
      <c r="BG31" s="419">
        <f t="shared" si="13"/>
        <v>0</v>
      </c>
      <c r="BH31" s="372">
        <f t="shared" si="14"/>
        <v>0</v>
      </c>
      <c r="BI31" s="372">
        <f t="shared" si="39"/>
        <v>0</v>
      </c>
      <c r="BJ31" s="436"/>
      <c r="BK31" s="160">
        <f>VLOOKUP($B31,Test!$A$69:$J$122,5,0)</f>
        <v>0</v>
      </c>
    </row>
    <row r="32" spans="1:63" s="149" customFormat="1" ht="30" customHeight="1">
      <c r="A32" s="40">
        <f t="shared" si="40"/>
        <v>26</v>
      </c>
      <c r="B32" s="197">
        <v>51408</v>
      </c>
      <c r="C32" s="198" t="s">
        <v>21</v>
      </c>
      <c r="D32" s="151" t="s">
        <v>63</v>
      </c>
      <c r="E32" s="168"/>
      <c r="F32" s="352"/>
      <c r="G32" s="448">
        <f t="shared" si="15"/>
        <v>0</v>
      </c>
      <c r="H32" s="161"/>
      <c r="I32" s="352"/>
      <c r="J32" s="448">
        <f t="shared" si="16"/>
        <v>0</v>
      </c>
      <c r="K32" s="161"/>
      <c r="L32" s="352"/>
      <c r="M32" s="444">
        <f t="shared" si="17"/>
        <v>0</v>
      </c>
      <c r="N32" s="404">
        <f t="shared" si="18"/>
        <v>0</v>
      </c>
      <c r="O32" s="161">
        <f t="shared" si="19"/>
        <v>0</v>
      </c>
      <c r="P32" s="403">
        <f t="shared" si="20"/>
        <v>0</v>
      </c>
      <c r="Q32" s="161"/>
      <c r="R32" s="352"/>
      <c r="S32" s="448">
        <f t="shared" si="21"/>
        <v>0</v>
      </c>
      <c r="T32" s="161"/>
      <c r="U32" s="352"/>
      <c r="V32" s="448">
        <f t="shared" si="22"/>
        <v>0</v>
      </c>
      <c r="W32" s="161"/>
      <c r="X32" s="352"/>
      <c r="Y32" s="444">
        <f t="shared" si="23"/>
        <v>0</v>
      </c>
      <c r="Z32" s="168">
        <f t="shared" si="24"/>
        <v>0</v>
      </c>
      <c r="AA32" s="161">
        <f t="shared" si="25"/>
        <v>0</v>
      </c>
      <c r="AB32" s="403">
        <f t="shared" si="26"/>
        <v>0</v>
      </c>
      <c r="AC32" s="404">
        <f t="shared" si="27"/>
        <v>0</v>
      </c>
      <c r="AD32" s="161">
        <f t="shared" si="28"/>
        <v>0</v>
      </c>
      <c r="AE32" s="403">
        <f t="shared" si="29"/>
        <v>0</v>
      </c>
      <c r="AF32" s="161"/>
      <c r="AG32" s="352"/>
      <c r="AH32" s="462">
        <f t="shared" si="30"/>
        <v>0</v>
      </c>
      <c r="AI32" s="161"/>
      <c r="AJ32" s="352"/>
      <c r="AK32" s="462">
        <f t="shared" si="31"/>
        <v>0</v>
      </c>
      <c r="AL32" s="161"/>
      <c r="AM32" s="352"/>
      <c r="AN32" s="444">
        <f t="shared" si="32"/>
        <v>0</v>
      </c>
      <c r="AO32" s="404">
        <f t="shared" si="7"/>
        <v>0</v>
      </c>
      <c r="AP32" s="161">
        <f t="shared" si="8"/>
        <v>0</v>
      </c>
      <c r="AQ32" s="161">
        <f t="shared" si="33"/>
        <v>0</v>
      </c>
      <c r="AR32" s="161"/>
      <c r="AS32" s="352"/>
      <c r="AT32" s="462">
        <f t="shared" si="34"/>
        <v>0</v>
      </c>
      <c r="AU32" s="161"/>
      <c r="AV32" s="352"/>
      <c r="AW32" s="448">
        <f t="shared" si="35"/>
        <v>0</v>
      </c>
      <c r="AX32" s="161"/>
      <c r="AY32" s="352"/>
      <c r="AZ32" s="444">
        <f t="shared" si="36"/>
        <v>0</v>
      </c>
      <c r="BA32" s="272">
        <f t="shared" si="9"/>
        <v>0</v>
      </c>
      <c r="BB32" s="364">
        <f t="shared" si="10"/>
        <v>0</v>
      </c>
      <c r="BC32" s="364">
        <f t="shared" si="37"/>
        <v>0</v>
      </c>
      <c r="BD32" s="371">
        <f t="shared" si="11"/>
        <v>0</v>
      </c>
      <c r="BE32" s="372">
        <f t="shared" si="12"/>
        <v>0</v>
      </c>
      <c r="BF32" s="372">
        <f t="shared" si="38"/>
        <v>0</v>
      </c>
      <c r="BG32" s="419">
        <f t="shared" si="13"/>
        <v>0</v>
      </c>
      <c r="BH32" s="372">
        <f t="shared" si="14"/>
        <v>0</v>
      </c>
      <c r="BI32" s="372">
        <f t="shared" si="39"/>
        <v>0</v>
      </c>
      <c r="BJ32" s="436"/>
      <c r="BK32" s="160">
        <f>VLOOKUP($B32,Test!$A$69:$J$122,5,0)</f>
        <v>0</v>
      </c>
    </row>
    <row r="33" spans="1:63" s="149" customFormat="1" ht="30" customHeight="1">
      <c r="A33" s="40">
        <f t="shared" si="40"/>
        <v>27</v>
      </c>
      <c r="B33" s="197">
        <v>51409</v>
      </c>
      <c r="C33" s="198" t="s">
        <v>22</v>
      </c>
      <c r="D33" s="151" t="s">
        <v>64</v>
      </c>
      <c r="E33" s="168"/>
      <c r="F33" s="352"/>
      <c r="G33" s="448">
        <f t="shared" si="15"/>
        <v>0</v>
      </c>
      <c r="H33" s="161"/>
      <c r="I33" s="352"/>
      <c r="J33" s="448">
        <f t="shared" si="16"/>
        <v>0</v>
      </c>
      <c r="K33" s="161"/>
      <c r="L33" s="352"/>
      <c r="M33" s="444">
        <f t="shared" si="17"/>
        <v>0</v>
      </c>
      <c r="N33" s="404">
        <f t="shared" si="18"/>
        <v>0</v>
      </c>
      <c r="O33" s="161">
        <f t="shared" si="19"/>
        <v>0</v>
      </c>
      <c r="P33" s="403">
        <f t="shared" si="20"/>
        <v>0</v>
      </c>
      <c r="Q33" s="161"/>
      <c r="R33" s="352"/>
      <c r="S33" s="448">
        <f t="shared" si="21"/>
        <v>0</v>
      </c>
      <c r="T33" s="161"/>
      <c r="U33" s="352"/>
      <c r="V33" s="448">
        <f t="shared" si="22"/>
        <v>0</v>
      </c>
      <c r="W33" s="161"/>
      <c r="X33" s="352"/>
      <c r="Y33" s="444">
        <f t="shared" si="23"/>
        <v>0</v>
      </c>
      <c r="Z33" s="168">
        <f t="shared" si="24"/>
        <v>0</v>
      </c>
      <c r="AA33" s="161">
        <f t="shared" si="25"/>
        <v>0</v>
      </c>
      <c r="AB33" s="403">
        <f t="shared" si="26"/>
        <v>0</v>
      </c>
      <c r="AC33" s="404">
        <f t="shared" si="27"/>
        <v>0</v>
      </c>
      <c r="AD33" s="161">
        <f t="shared" si="28"/>
        <v>0</v>
      </c>
      <c r="AE33" s="403">
        <f t="shared" si="29"/>
        <v>0</v>
      </c>
      <c r="AF33" s="161"/>
      <c r="AG33" s="352"/>
      <c r="AH33" s="462">
        <f t="shared" si="30"/>
        <v>0</v>
      </c>
      <c r="AI33" s="161"/>
      <c r="AJ33" s="352"/>
      <c r="AK33" s="462">
        <f t="shared" si="31"/>
        <v>0</v>
      </c>
      <c r="AL33" s="161"/>
      <c r="AM33" s="352"/>
      <c r="AN33" s="444">
        <f t="shared" si="32"/>
        <v>0</v>
      </c>
      <c r="AO33" s="404">
        <f t="shared" si="7"/>
        <v>0</v>
      </c>
      <c r="AP33" s="161">
        <f t="shared" si="8"/>
        <v>0</v>
      </c>
      <c r="AQ33" s="161">
        <f t="shared" si="33"/>
        <v>0</v>
      </c>
      <c r="AR33" s="161"/>
      <c r="AS33" s="352"/>
      <c r="AT33" s="462">
        <f t="shared" si="34"/>
        <v>0</v>
      </c>
      <c r="AU33" s="161"/>
      <c r="AV33" s="352"/>
      <c r="AW33" s="448">
        <f t="shared" si="35"/>
        <v>0</v>
      </c>
      <c r="AX33" s="161"/>
      <c r="AY33" s="352"/>
      <c r="AZ33" s="444">
        <f t="shared" si="36"/>
        <v>0</v>
      </c>
      <c r="BA33" s="272">
        <f t="shared" si="9"/>
        <v>0</v>
      </c>
      <c r="BB33" s="364">
        <f t="shared" si="10"/>
        <v>0</v>
      </c>
      <c r="BC33" s="364">
        <f t="shared" si="37"/>
        <v>0</v>
      </c>
      <c r="BD33" s="371">
        <f t="shared" si="11"/>
        <v>0</v>
      </c>
      <c r="BE33" s="372">
        <f t="shared" si="12"/>
        <v>0</v>
      </c>
      <c r="BF33" s="372">
        <f t="shared" si="38"/>
        <v>0</v>
      </c>
      <c r="BG33" s="419">
        <f t="shared" si="13"/>
        <v>0</v>
      </c>
      <c r="BH33" s="372">
        <f t="shared" si="14"/>
        <v>0</v>
      </c>
      <c r="BI33" s="372">
        <f t="shared" si="39"/>
        <v>0</v>
      </c>
      <c r="BJ33" s="436"/>
      <c r="BK33" s="160">
        <f>VLOOKUP($B33,Test!$A$69:$J$122,5,0)</f>
        <v>0</v>
      </c>
    </row>
    <row r="34" spans="1:63" s="149" customFormat="1" ht="30" customHeight="1">
      <c r="A34" s="40">
        <f t="shared" si="40"/>
        <v>28</v>
      </c>
      <c r="B34" s="197">
        <v>51499</v>
      </c>
      <c r="C34" s="198" t="s">
        <v>23</v>
      </c>
      <c r="D34" s="151" t="s">
        <v>65</v>
      </c>
      <c r="E34" s="168"/>
      <c r="F34" s="352"/>
      <c r="G34" s="448">
        <f t="shared" si="15"/>
        <v>0</v>
      </c>
      <c r="H34" s="161"/>
      <c r="I34" s="352"/>
      <c r="J34" s="448">
        <f t="shared" si="16"/>
        <v>0</v>
      </c>
      <c r="K34" s="161"/>
      <c r="L34" s="352"/>
      <c r="M34" s="444">
        <f t="shared" si="17"/>
        <v>0</v>
      </c>
      <c r="N34" s="404">
        <f t="shared" si="18"/>
        <v>0</v>
      </c>
      <c r="O34" s="161">
        <f t="shared" si="19"/>
        <v>0</v>
      </c>
      <c r="P34" s="403">
        <f t="shared" si="20"/>
        <v>0</v>
      </c>
      <c r="Q34" s="161"/>
      <c r="R34" s="352"/>
      <c r="S34" s="448">
        <f t="shared" si="21"/>
        <v>0</v>
      </c>
      <c r="T34" s="161"/>
      <c r="U34" s="352"/>
      <c r="V34" s="448">
        <f t="shared" si="22"/>
        <v>0</v>
      </c>
      <c r="W34" s="161"/>
      <c r="X34" s="352"/>
      <c r="Y34" s="444">
        <f t="shared" si="23"/>
        <v>0</v>
      </c>
      <c r="Z34" s="168">
        <f t="shared" si="24"/>
        <v>0</v>
      </c>
      <c r="AA34" s="161">
        <f t="shared" si="25"/>
        <v>0</v>
      </c>
      <c r="AB34" s="403">
        <f t="shared" si="26"/>
        <v>0</v>
      </c>
      <c r="AC34" s="404">
        <f t="shared" si="27"/>
        <v>0</v>
      </c>
      <c r="AD34" s="161">
        <f t="shared" si="28"/>
        <v>0</v>
      </c>
      <c r="AE34" s="403">
        <f t="shared" si="29"/>
        <v>0</v>
      </c>
      <c r="AF34" s="161"/>
      <c r="AG34" s="352"/>
      <c r="AH34" s="462">
        <f t="shared" si="30"/>
        <v>0</v>
      </c>
      <c r="AI34" s="161"/>
      <c r="AJ34" s="352"/>
      <c r="AK34" s="462">
        <f t="shared" si="31"/>
        <v>0</v>
      </c>
      <c r="AL34" s="161"/>
      <c r="AM34" s="352"/>
      <c r="AN34" s="444">
        <f t="shared" si="32"/>
        <v>0</v>
      </c>
      <c r="AO34" s="404">
        <f t="shared" si="7"/>
        <v>0</v>
      </c>
      <c r="AP34" s="161">
        <f t="shared" si="8"/>
        <v>0</v>
      </c>
      <c r="AQ34" s="161">
        <f t="shared" si="33"/>
        <v>0</v>
      </c>
      <c r="AR34" s="161"/>
      <c r="AS34" s="352"/>
      <c r="AT34" s="462">
        <f t="shared" si="34"/>
        <v>0</v>
      </c>
      <c r="AU34" s="161"/>
      <c r="AV34" s="352"/>
      <c r="AW34" s="448">
        <f t="shared" si="35"/>
        <v>0</v>
      </c>
      <c r="AX34" s="161"/>
      <c r="AY34" s="352"/>
      <c r="AZ34" s="444">
        <f t="shared" si="36"/>
        <v>0</v>
      </c>
      <c r="BA34" s="272">
        <f t="shared" si="9"/>
        <v>0</v>
      </c>
      <c r="BB34" s="364">
        <f t="shared" si="10"/>
        <v>0</v>
      </c>
      <c r="BC34" s="364">
        <f t="shared" si="37"/>
        <v>0</v>
      </c>
      <c r="BD34" s="371">
        <f t="shared" si="11"/>
        <v>0</v>
      </c>
      <c r="BE34" s="372">
        <f t="shared" si="12"/>
        <v>0</v>
      </c>
      <c r="BF34" s="372">
        <f t="shared" si="38"/>
        <v>0</v>
      </c>
      <c r="BG34" s="419">
        <f t="shared" si="13"/>
        <v>0</v>
      </c>
      <c r="BH34" s="372">
        <f t="shared" si="14"/>
        <v>0</v>
      </c>
      <c r="BI34" s="372">
        <f t="shared" si="39"/>
        <v>0</v>
      </c>
      <c r="BJ34" s="436"/>
      <c r="BK34" s="160">
        <f>VLOOKUP($B34,Test!$A$69:$J$122,5,0)</f>
        <v>0</v>
      </c>
    </row>
    <row r="35" spans="1:63" s="149" customFormat="1" ht="30" customHeight="1">
      <c r="A35" s="40">
        <f t="shared" si="40"/>
        <v>29</v>
      </c>
      <c r="B35" s="197">
        <v>51601</v>
      </c>
      <c r="C35" s="198" t="s">
        <v>24</v>
      </c>
      <c r="D35" s="151" t="s">
        <v>66</v>
      </c>
      <c r="E35" s="168"/>
      <c r="F35" s="352"/>
      <c r="G35" s="448">
        <f t="shared" si="15"/>
        <v>0</v>
      </c>
      <c r="H35" s="161"/>
      <c r="I35" s="352"/>
      <c r="J35" s="448">
        <f t="shared" si="16"/>
        <v>0</v>
      </c>
      <c r="K35" s="161"/>
      <c r="L35" s="352"/>
      <c r="M35" s="444">
        <f t="shared" si="17"/>
        <v>0</v>
      </c>
      <c r="N35" s="404">
        <f t="shared" si="18"/>
        <v>0</v>
      </c>
      <c r="O35" s="161">
        <f t="shared" si="19"/>
        <v>0</v>
      </c>
      <c r="P35" s="403">
        <f t="shared" si="20"/>
        <v>0</v>
      </c>
      <c r="Q35" s="161"/>
      <c r="R35" s="352"/>
      <c r="S35" s="448">
        <f t="shared" si="21"/>
        <v>0</v>
      </c>
      <c r="T35" s="161"/>
      <c r="U35" s="352"/>
      <c r="V35" s="448">
        <f t="shared" si="22"/>
        <v>0</v>
      </c>
      <c r="W35" s="161"/>
      <c r="X35" s="352"/>
      <c r="Y35" s="444">
        <f t="shared" si="23"/>
        <v>0</v>
      </c>
      <c r="Z35" s="168">
        <f t="shared" si="24"/>
        <v>0</v>
      </c>
      <c r="AA35" s="161">
        <f t="shared" si="25"/>
        <v>0</v>
      </c>
      <c r="AB35" s="403">
        <f t="shared" si="26"/>
        <v>0</v>
      </c>
      <c r="AC35" s="404">
        <f t="shared" si="27"/>
        <v>0</v>
      </c>
      <c r="AD35" s="161">
        <f t="shared" si="28"/>
        <v>0</v>
      </c>
      <c r="AE35" s="403">
        <f t="shared" si="29"/>
        <v>0</v>
      </c>
      <c r="AF35" s="161"/>
      <c r="AG35" s="352"/>
      <c r="AH35" s="462">
        <f t="shared" si="30"/>
        <v>0</v>
      </c>
      <c r="AI35" s="161"/>
      <c r="AJ35" s="352"/>
      <c r="AK35" s="462">
        <f t="shared" si="31"/>
        <v>0</v>
      </c>
      <c r="AL35" s="161"/>
      <c r="AM35" s="352"/>
      <c r="AN35" s="444">
        <f t="shared" si="32"/>
        <v>0</v>
      </c>
      <c r="AO35" s="404">
        <f t="shared" si="7"/>
        <v>0</v>
      </c>
      <c r="AP35" s="161">
        <f t="shared" si="8"/>
        <v>0</v>
      </c>
      <c r="AQ35" s="161">
        <f t="shared" si="33"/>
        <v>0</v>
      </c>
      <c r="AR35" s="161"/>
      <c r="AS35" s="352"/>
      <c r="AT35" s="462">
        <f t="shared" si="34"/>
        <v>0</v>
      </c>
      <c r="AU35" s="161"/>
      <c r="AV35" s="352"/>
      <c r="AW35" s="448">
        <f t="shared" si="35"/>
        <v>0</v>
      </c>
      <c r="AX35" s="161"/>
      <c r="AY35" s="352"/>
      <c r="AZ35" s="444">
        <f t="shared" si="36"/>
        <v>0</v>
      </c>
      <c r="BA35" s="272">
        <f t="shared" si="9"/>
        <v>0</v>
      </c>
      <c r="BB35" s="364">
        <f t="shared" si="10"/>
        <v>0</v>
      </c>
      <c r="BC35" s="364">
        <f t="shared" si="37"/>
        <v>0</v>
      </c>
      <c r="BD35" s="371">
        <f t="shared" si="11"/>
        <v>0</v>
      </c>
      <c r="BE35" s="372">
        <f t="shared" si="12"/>
        <v>0</v>
      </c>
      <c r="BF35" s="372">
        <f t="shared" si="38"/>
        <v>0</v>
      </c>
      <c r="BG35" s="419">
        <f t="shared" si="13"/>
        <v>0</v>
      </c>
      <c r="BH35" s="372">
        <f t="shared" si="14"/>
        <v>0</v>
      </c>
      <c r="BI35" s="372">
        <f t="shared" si="39"/>
        <v>0</v>
      </c>
      <c r="BJ35" s="436"/>
      <c r="BK35" s="160">
        <f>VLOOKUP($B35,Test!$A$69:$J$122,5,0)</f>
        <v>0</v>
      </c>
    </row>
    <row r="36" spans="1:63" s="149" customFormat="1" ht="30" customHeight="1">
      <c r="A36" s="40">
        <f t="shared" si="40"/>
        <v>30</v>
      </c>
      <c r="B36" s="197">
        <v>51602</v>
      </c>
      <c r="C36" s="198" t="s">
        <v>25</v>
      </c>
      <c r="D36" s="151" t="s">
        <v>67</v>
      </c>
      <c r="E36" s="168"/>
      <c r="F36" s="352"/>
      <c r="G36" s="448">
        <f t="shared" si="15"/>
        <v>0</v>
      </c>
      <c r="H36" s="161"/>
      <c r="I36" s="352"/>
      <c r="J36" s="448">
        <f t="shared" si="16"/>
        <v>0</v>
      </c>
      <c r="K36" s="161"/>
      <c r="L36" s="352"/>
      <c r="M36" s="444">
        <f t="shared" si="17"/>
        <v>0</v>
      </c>
      <c r="N36" s="404">
        <f t="shared" si="18"/>
        <v>0</v>
      </c>
      <c r="O36" s="161">
        <f t="shared" si="19"/>
        <v>0</v>
      </c>
      <c r="P36" s="403">
        <f t="shared" si="20"/>
        <v>0</v>
      </c>
      <c r="Q36" s="161"/>
      <c r="R36" s="352"/>
      <c r="S36" s="448">
        <f t="shared" si="21"/>
        <v>0</v>
      </c>
      <c r="T36" s="161"/>
      <c r="U36" s="352"/>
      <c r="V36" s="448">
        <f t="shared" si="22"/>
        <v>0</v>
      </c>
      <c r="W36" s="161"/>
      <c r="X36" s="352"/>
      <c r="Y36" s="444">
        <f t="shared" si="23"/>
        <v>0</v>
      </c>
      <c r="Z36" s="168">
        <f t="shared" si="24"/>
        <v>0</v>
      </c>
      <c r="AA36" s="161">
        <f t="shared" si="25"/>
        <v>0</v>
      </c>
      <c r="AB36" s="403">
        <f t="shared" si="26"/>
        <v>0</v>
      </c>
      <c r="AC36" s="404">
        <f t="shared" si="27"/>
        <v>0</v>
      </c>
      <c r="AD36" s="161">
        <f t="shared" si="28"/>
        <v>0</v>
      </c>
      <c r="AE36" s="403">
        <f t="shared" si="29"/>
        <v>0</v>
      </c>
      <c r="AF36" s="161"/>
      <c r="AG36" s="352"/>
      <c r="AH36" s="462">
        <f t="shared" si="30"/>
        <v>0</v>
      </c>
      <c r="AI36" s="161"/>
      <c r="AJ36" s="352"/>
      <c r="AK36" s="462">
        <f t="shared" si="31"/>
        <v>0</v>
      </c>
      <c r="AL36" s="161"/>
      <c r="AM36" s="352"/>
      <c r="AN36" s="444">
        <f t="shared" si="32"/>
        <v>0</v>
      </c>
      <c r="AO36" s="404">
        <f t="shared" si="7"/>
        <v>0</v>
      </c>
      <c r="AP36" s="161">
        <f t="shared" si="8"/>
        <v>0</v>
      </c>
      <c r="AQ36" s="161">
        <f t="shared" si="33"/>
        <v>0</v>
      </c>
      <c r="AR36" s="161"/>
      <c r="AS36" s="352"/>
      <c r="AT36" s="462">
        <f t="shared" si="34"/>
        <v>0</v>
      </c>
      <c r="AU36" s="161"/>
      <c r="AV36" s="352"/>
      <c r="AW36" s="448">
        <f t="shared" si="35"/>
        <v>0</v>
      </c>
      <c r="AX36" s="161"/>
      <c r="AY36" s="352"/>
      <c r="AZ36" s="444">
        <f t="shared" si="36"/>
        <v>0</v>
      </c>
      <c r="BA36" s="272">
        <f t="shared" si="9"/>
        <v>0</v>
      </c>
      <c r="BB36" s="364">
        <f t="shared" si="10"/>
        <v>0</v>
      </c>
      <c r="BC36" s="364">
        <f t="shared" si="37"/>
        <v>0</v>
      </c>
      <c r="BD36" s="371">
        <f t="shared" si="11"/>
        <v>0</v>
      </c>
      <c r="BE36" s="372">
        <f t="shared" si="12"/>
        <v>0</v>
      </c>
      <c r="BF36" s="372">
        <f t="shared" si="38"/>
        <v>0</v>
      </c>
      <c r="BG36" s="419">
        <f t="shared" si="13"/>
        <v>0</v>
      </c>
      <c r="BH36" s="372">
        <f t="shared" si="14"/>
        <v>0</v>
      </c>
      <c r="BI36" s="372">
        <f t="shared" si="39"/>
        <v>0</v>
      </c>
      <c r="BJ36" s="436"/>
      <c r="BK36" s="160">
        <f>VLOOKUP($B36,Test!$A$69:$J$122,5,0)</f>
        <v>0</v>
      </c>
    </row>
    <row r="37" spans="1:63" s="149" customFormat="1" ht="30" customHeight="1">
      <c r="A37" s="40">
        <f t="shared" si="40"/>
        <v>31</v>
      </c>
      <c r="B37" s="197">
        <v>51603</v>
      </c>
      <c r="C37" s="198" t="s">
        <v>26</v>
      </c>
      <c r="D37" s="151" t="s">
        <v>84</v>
      </c>
      <c r="E37" s="168"/>
      <c r="F37" s="352"/>
      <c r="G37" s="448">
        <f t="shared" si="15"/>
        <v>0</v>
      </c>
      <c r="H37" s="161"/>
      <c r="I37" s="352"/>
      <c r="J37" s="448">
        <f t="shared" si="16"/>
        <v>0</v>
      </c>
      <c r="K37" s="161"/>
      <c r="L37" s="352"/>
      <c r="M37" s="444">
        <f t="shared" si="17"/>
        <v>0</v>
      </c>
      <c r="N37" s="404">
        <f t="shared" si="18"/>
        <v>0</v>
      </c>
      <c r="O37" s="161">
        <f t="shared" si="19"/>
        <v>0</v>
      </c>
      <c r="P37" s="403">
        <f t="shared" si="20"/>
        <v>0</v>
      </c>
      <c r="Q37" s="161"/>
      <c r="R37" s="352"/>
      <c r="S37" s="448">
        <f t="shared" si="21"/>
        <v>0</v>
      </c>
      <c r="T37" s="161"/>
      <c r="U37" s="352"/>
      <c r="V37" s="448">
        <f t="shared" si="22"/>
        <v>0</v>
      </c>
      <c r="W37" s="161"/>
      <c r="X37" s="352"/>
      <c r="Y37" s="444">
        <f t="shared" si="23"/>
        <v>0</v>
      </c>
      <c r="Z37" s="168">
        <f t="shared" si="24"/>
        <v>0</v>
      </c>
      <c r="AA37" s="161">
        <f t="shared" si="25"/>
        <v>0</v>
      </c>
      <c r="AB37" s="403">
        <f t="shared" si="26"/>
        <v>0</v>
      </c>
      <c r="AC37" s="404">
        <f t="shared" si="27"/>
        <v>0</v>
      </c>
      <c r="AD37" s="161">
        <f t="shared" si="28"/>
        <v>0</v>
      </c>
      <c r="AE37" s="403">
        <f t="shared" si="29"/>
        <v>0</v>
      </c>
      <c r="AF37" s="161"/>
      <c r="AG37" s="352"/>
      <c r="AH37" s="462">
        <f t="shared" si="30"/>
        <v>0</v>
      </c>
      <c r="AI37" s="161"/>
      <c r="AJ37" s="352"/>
      <c r="AK37" s="462">
        <f t="shared" si="31"/>
        <v>0</v>
      </c>
      <c r="AL37" s="161"/>
      <c r="AM37" s="352"/>
      <c r="AN37" s="444">
        <f t="shared" si="32"/>
        <v>0</v>
      </c>
      <c r="AO37" s="404">
        <f t="shared" si="7"/>
        <v>0</v>
      </c>
      <c r="AP37" s="161">
        <f t="shared" si="8"/>
        <v>0</v>
      </c>
      <c r="AQ37" s="161">
        <f t="shared" si="33"/>
        <v>0</v>
      </c>
      <c r="AR37" s="161"/>
      <c r="AS37" s="352"/>
      <c r="AT37" s="462">
        <f t="shared" si="34"/>
        <v>0</v>
      </c>
      <c r="AU37" s="161"/>
      <c r="AV37" s="352"/>
      <c r="AW37" s="448">
        <f t="shared" si="35"/>
        <v>0</v>
      </c>
      <c r="AX37" s="161"/>
      <c r="AY37" s="352"/>
      <c r="AZ37" s="444">
        <f t="shared" si="36"/>
        <v>0</v>
      </c>
      <c r="BA37" s="272">
        <f t="shared" si="9"/>
        <v>0</v>
      </c>
      <c r="BB37" s="364">
        <f t="shared" si="10"/>
        <v>0</v>
      </c>
      <c r="BC37" s="364">
        <f t="shared" si="37"/>
        <v>0</v>
      </c>
      <c r="BD37" s="371">
        <f t="shared" si="11"/>
        <v>0</v>
      </c>
      <c r="BE37" s="372">
        <f t="shared" si="12"/>
        <v>0</v>
      </c>
      <c r="BF37" s="372">
        <f t="shared" si="38"/>
        <v>0</v>
      </c>
      <c r="BG37" s="419">
        <f t="shared" si="13"/>
        <v>0</v>
      </c>
      <c r="BH37" s="372">
        <f t="shared" si="14"/>
        <v>0</v>
      </c>
      <c r="BI37" s="372">
        <f t="shared" si="39"/>
        <v>0</v>
      </c>
      <c r="BJ37" s="436"/>
      <c r="BK37" s="160">
        <f>VLOOKUP($B37,Test!$A$69:$J$122,5,0)</f>
        <v>0</v>
      </c>
    </row>
    <row r="38" spans="1:63" s="149" customFormat="1" ht="30" customHeight="1">
      <c r="A38" s="40">
        <f t="shared" si="40"/>
        <v>32</v>
      </c>
      <c r="B38" s="197">
        <v>51604</v>
      </c>
      <c r="C38" s="198" t="s">
        <v>27</v>
      </c>
      <c r="D38" s="151" t="s">
        <v>68</v>
      </c>
      <c r="E38" s="168"/>
      <c r="F38" s="352"/>
      <c r="G38" s="448">
        <f t="shared" si="15"/>
        <v>0</v>
      </c>
      <c r="H38" s="161"/>
      <c r="I38" s="352"/>
      <c r="J38" s="448">
        <f t="shared" si="16"/>
        <v>0</v>
      </c>
      <c r="K38" s="161"/>
      <c r="L38" s="352"/>
      <c r="M38" s="444">
        <f t="shared" si="17"/>
        <v>0</v>
      </c>
      <c r="N38" s="404">
        <f t="shared" si="18"/>
        <v>0</v>
      </c>
      <c r="O38" s="161">
        <f t="shared" si="19"/>
        <v>0</v>
      </c>
      <c r="P38" s="403">
        <f t="shared" si="20"/>
        <v>0</v>
      </c>
      <c r="Q38" s="161"/>
      <c r="R38" s="352"/>
      <c r="S38" s="448">
        <f t="shared" si="21"/>
        <v>0</v>
      </c>
      <c r="T38" s="161"/>
      <c r="U38" s="352"/>
      <c r="V38" s="448">
        <f t="shared" si="22"/>
        <v>0</v>
      </c>
      <c r="W38" s="161"/>
      <c r="X38" s="352"/>
      <c r="Y38" s="444">
        <f t="shared" si="23"/>
        <v>0</v>
      </c>
      <c r="Z38" s="168">
        <f t="shared" si="24"/>
        <v>0</v>
      </c>
      <c r="AA38" s="161">
        <f t="shared" si="25"/>
        <v>0</v>
      </c>
      <c r="AB38" s="403">
        <f t="shared" si="26"/>
        <v>0</v>
      </c>
      <c r="AC38" s="404">
        <f t="shared" si="27"/>
        <v>0</v>
      </c>
      <c r="AD38" s="161">
        <f t="shared" si="28"/>
        <v>0</v>
      </c>
      <c r="AE38" s="403">
        <f t="shared" si="29"/>
        <v>0</v>
      </c>
      <c r="AF38" s="161"/>
      <c r="AG38" s="352"/>
      <c r="AH38" s="462">
        <f t="shared" si="30"/>
        <v>0</v>
      </c>
      <c r="AI38" s="161"/>
      <c r="AJ38" s="352"/>
      <c r="AK38" s="462">
        <f t="shared" si="31"/>
        <v>0</v>
      </c>
      <c r="AL38" s="161"/>
      <c r="AM38" s="352"/>
      <c r="AN38" s="444">
        <f t="shared" si="32"/>
        <v>0</v>
      </c>
      <c r="AO38" s="404">
        <f t="shared" si="7"/>
        <v>0</v>
      </c>
      <c r="AP38" s="161">
        <f t="shared" si="8"/>
        <v>0</v>
      </c>
      <c r="AQ38" s="161">
        <f t="shared" si="33"/>
        <v>0</v>
      </c>
      <c r="AR38" s="161"/>
      <c r="AS38" s="352"/>
      <c r="AT38" s="462">
        <f t="shared" si="34"/>
        <v>0</v>
      </c>
      <c r="AU38" s="161"/>
      <c r="AV38" s="352"/>
      <c r="AW38" s="448">
        <f t="shared" si="35"/>
        <v>0</v>
      </c>
      <c r="AX38" s="161"/>
      <c r="AY38" s="352"/>
      <c r="AZ38" s="444">
        <f t="shared" si="36"/>
        <v>0</v>
      </c>
      <c r="BA38" s="272">
        <f t="shared" si="9"/>
        <v>0</v>
      </c>
      <c r="BB38" s="364">
        <f t="shared" si="10"/>
        <v>0</v>
      </c>
      <c r="BC38" s="364">
        <f t="shared" si="37"/>
        <v>0</v>
      </c>
      <c r="BD38" s="371">
        <f t="shared" si="11"/>
        <v>0</v>
      </c>
      <c r="BE38" s="372">
        <f t="shared" si="12"/>
        <v>0</v>
      </c>
      <c r="BF38" s="372">
        <f t="shared" si="38"/>
        <v>0</v>
      </c>
      <c r="BG38" s="419">
        <f t="shared" si="13"/>
        <v>0</v>
      </c>
      <c r="BH38" s="372">
        <f t="shared" si="14"/>
        <v>0</v>
      </c>
      <c r="BI38" s="372">
        <f t="shared" si="39"/>
        <v>0</v>
      </c>
      <c r="BJ38" s="436"/>
      <c r="BK38" s="160">
        <f>VLOOKUP($B38,Test!$A$69:$J$122,5,0)</f>
        <v>0</v>
      </c>
    </row>
    <row r="39" spans="1:63" s="149" customFormat="1" ht="30" customHeight="1">
      <c r="A39" s="40">
        <f t="shared" si="40"/>
        <v>33</v>
      </c>
      <c r="B39" s="197">
        <v>51605</v>
      </c>
      <c r="C39" s="198" t="s">
        <v>28</v>
      </c>
      <c r="D39" s="151" t="s">
        <v>85</v>
      </c>
      <c r="E39" s="168"/>
      <c r="F39" s="352"/>
      <c r="G39" s="448">
        <f t="shared" si="15"/>
        <v>0</v>
      </c>
      <c r="H39" s="161"/>
      <c r="I39" s="352"/>
      <c r="J39" s="448">
        <f t="shared" si="16"/>
        <v>0</v>
      </c>
      <c r="K39" s="161"/>
      <c r="L39" s="352"/>
      <c r="M39" s="444">
        <f t="shared" si="17"/>
        <v>0</v>
      </c>
      <c r="N39" s="404">
        <f t="shared" si="18"/>
        <v>0</v>
      </c>
      <c r="O39" s="161">
        <f t="shared" si="19"/>
        <v>0</v>
      </c>
      <c r="P39" s="403">
        <f t="shared" si="20"/>
        <v>0</v>
      </c>
      <c r="Q39" s="161"/>
      <c r="R39" s="352"/>
      <c r="S39" s="448">
        <f t="shared" si="21"/>
        <v>0</v>
      </c>
      <c r="T39" s="161"/>
      <c r="U39" s="352"/>
      <c r="V39" s="448">
        <f t="shared" si="22"/>
        <v>0</v>
      </c>
      <c r="W39" s="161"/>
      <c r="X39" s="352"/>
      <c r="Y39" s="444">
        <f t="shared" si="23"/>
        <v>0</v>
      </c>
      <c r="Z39" s="168">
        <f t="shared" si="24"/>
        <v>0</v>
      </c>
      <c r="AA39" s="161">
        <f t="shared" si="25"/>
        <v>0</v>
      </c>
      <c r="AB39" s="403">
        <f t="shared" si="26"/>
        <v>0</v>
      </c>
      <c r="AC39" s="404">
        <f t="shared" si="27"/>
        <v>0</v>
      </c>
      <c r="AD39" s="161">
        <f t="shared" si="28"/>
        <v>0</v>
      </c>
      <c r="AE39" s="403">
        <f t="shared" si="29"/>
        <v>0</v>
      </c>
      <c r="AF39" s="161"/>
      <c r="AG39" s="352"/>
      <c r="AH39" s="462">
        <f t="shared" si="30"/>
        <v>0</v>
      </c>
      <c r="AI39" s="161"/>
      <c r="AJ39" s="352"/>
      <c r="AK39" s="462">
        <f t="shared" si="31"/>
        <v>0</v>
      </c>
      <c r="AL39" s="161"/>
      <c r="AM39" s="352"/>
      <c r="AN39" s="444">
        <f t="shared" si="32"/>
        <v>0</v>
      </c>
      <c r="AO39" s="404">
        <f t="shared" si="7"/>
        <v>0</v>
      </c>
      <c r="AP39" s="161">
        <f t="shared" si="8"/>
        <v>0</v>
      </c>
      <c r="AQ39" s="161">
        <f t="shared" si="33"/>
        <v>0</v>
      </c>
      <c r="AR39" s="161"/>
      <c r="AS39" s="352"/>
      <c r="AT39" s="462">
        <f t="shared" si="34"/>
        <v>0</v>
      </c>
      <c r="AU39" s="161"/>
      <c r="AV39" s="352"/>
      <c r="AW39" s="448">
        <f t="shared" si="35"/>
        <v>0</v>
      </c>
      <c r="AX39" s="161"/>
      <c r="AY39" s="352"/>
      <c r="AZ39" s="444">
        <f t="shared" si="36"/>
        <v>0</v>
      </c>
      <c r="BA39" s="272">
        <f t="shared" si="9"/>
        <v>0</v>
      </c>
      <c r="BB39" s="364">
        <f t="shared" si="10"/>
        <v>0</v>
      </c>
      <c r="BC39" s="364">
        <f t="shared" si="37"/>
        <v>0</v>
      </c>
      <c r="BD39" s="371">
        <f t="shared" si="11"/>
        <v>0</v>
      </c>
      <c r="BE39" s="372">
        <f t="shared" si="12"/>
        <v>0</v>
      </c>
      <c r="BF39" s="372">
        <f t="shared" si="38"/>
        <v>0</v>
      </c>
      <c r="BG39" s="419">
        <f t="shared" si="13"/>
        <v>0</v>
      </c>
      <c r="BH39" s="372">
        <f t="shared" si="14"/>
        <v>0</v>
      </c>
      <c r="BI39" s="372">
        <f t="shared" si="39"/>
        <v>0</v>
      </c>
      <c r="BJ39" s="436"/>
      <c r="BK39" s="160">
        <f>VLOOKUP($B39,Test!$A$69:$J$122,5,0)</f>
        <v>0</v>
      </c>
    </row>
    <row r="40" spans="1:63" s="149" customFormat="1" ht="30" customHeight="1">
      <c r="A40" s="40">
        <f t="shared" si="40"/>
        <v>34</v>
      </c>
      <c r="B40" s="197">
        <v>51606</v>
      </c>
      <c r="C40" s="198" t="s">
        <v>29</v>
      </c>
      <c r="D40" s="151" t="s">
        <v>69</v>
      </c>
      <c r="E40" s="168"/>
      <c r="F40" s="352"/>
      <c r="G40" s="448">
        <f t="shared" si="15"/>
        <v>0</v>
      </c>
      <c r="H40" s="161"/>
      <c r="I40" s="352"/>
      <c r="J40" s="448">
        <f t="shared" si="16"/>
        <v>0</v>
      </c>
      <c r="K40" s="161"/>
      <c r="L40" s="352"/>
      <c r="M40" s="444">
        <f t="shared" si="17"/>
        <v>0</v>
      </c>
      <c r="N40" s="404">
        <f t="shared" si="18"/>
        <v>0</v>
      </c>
      <c r="O40" s="161">
        <f t="shared" si="19"/>
        <v>0</v>
      </c>
      <c r="P40" s="403">
        <f t="shared" si="20"/>
        <v>0</v>
      </c>
      <c r="Q40" s="161"/>
      <c r="R40" s="352"/>
      <c r="S40" s="448">
        <f t="shared" si="21"/>
        <v>0</v>
      </c>
      <c r="T40" s="161"/>
      <c r="U40" s="352"/>
      <c r="V40" s="448">
        <f t="shared" si="22"/>
        <v>0</v>
      </c>
      <c r="W40" s="161"/>
      <c r="X40" s="352"/>
      <c r="Y40" s="444">
        <f t="shared" si="23"/>
        <v>0</v>
      </c>
      <c r="Z40" s="168">
        <f t="shared" si="24"/>
        <v>0</v>
      </c>
      <c r="AA40" s="161">
        <f t="shared" si="25"/>
        <v>0</v>
      </c>
      <c r="AB40" s="403">
        <f t="shared" si="26"/>
        <v>0</v>
      </c>
      <c r="AC40" s="404">
        <f t="shared" si="27"/>
        <v>0</v>
      </c>
      <c r="AD40" s="161">
        <f t="shared" si="28"/>
        <v>0</v>
      </c>
      <c r="AE40" s="403">
        <f t="shared" si="29"/>
        <v>0</v>
      </c>
      <c r="AF40" s="161"/>
      <c r="AG40" s="352"/>
      <c r="AH40" s="462">
        <f t="shared" si="30"/>
        <v>0</v>
      </c>
      <c r="AI40" s="161"/>
      <c r="AJ40" s="352"/>
      <c r="AK40" s="462">
        <f t="shared" si="31"/>
        <v>0</v>
      </c>
      <c r="AL40" s="161"/>
      <c r="AM40" s="352"/>
      <c r="AN40" s="444">
        <f t="shared" si="32"/>
        <v>0</v>
      </c>
      <c r="AO40" s="404">
        <f t="shared" si="7"/>
        <v>0</v>
      </c>
      <c r="AP40" s="161">
        <f t="shared" si="8"/>
        <v>0</v>
      </c>
      <c r="AQ40" s="161">
        <f t="shared" si="33"/>
        <v>0</v>
      </c>
      <c r="AR40" s="161"/>
      <c r="AS40" s="352"/>
      <c r="AT40" s="462">
        <f t="shared" si="34"/>
        <v>0</v>
      </c>
      <c r="AU40" s="161"/>
      <c r="AV40" s="352"/>
      <c r="AW40" s="448">
        <f t="shared" si="35"/>
        <v>0</v>
      </c>
      <c r="AX40" s="161"/>
      <c r="AY40" s="352"/>
      <c r="AZ40" s="444">
        <f t="shared" si="36"/>
        <v>0</v>
      </c>
      <c r="BA40" s="272">
        <f t="shared" si="9"/>
        <v>0</v>
      </c>
      <c r="BB40" s="364">
        <f t="shared" si="10"/>
        <v>0</v>
      </c>
      <c r="BC40" s="364">
        <f t="shared" si="37"/>
        <v>0</v>
      </c>
      <c r="BD40" s="371">
        <f t="shared" si="11"/>
        <v>0</v>
      </c>
      <c r="BE40" s="372">
        <f t="shared" si="12"/>
        <v>0</v>
      </c>
      <c r="BF40" s="372">
        <f t="shared" si="38"/>
        <v>0</v>
      </c>
      <c r="BG40" s="419">
        <f t="shared" si="13"/>
        <v>0</v>
      </c>
      <c r="BH40" s="372">
        <f t="shared" si="14"/>
        <v>0</v>
      </c>
      <c r="BI40" s="372">
        <f t="shared" si="39"/>
        <v>0</v>
      </c>
      <c r="BJ40" s="436"/>
      <c r="BK40" s="160">
        <f>VLOOKUP($B40,Test!$A$69:$J$122,5,0)</f>
        <v>0</v>
      </c>
    </row>
    <row r="41" spans="1:63" s="149" customFormat="1" ht="30" customHeight="1">
      <c r="A41" s="40">
        <f t="shared" si="40"/>
        <v>35</v>
      </c>
      <c r="B41" s="197">
        <v>51607</v>
      </c>
      <c r="C41" s="198" t="s">
        <v>328</v>
      </c>
      <c r="D41" s="151" t="s">
        <v>70</v>
      </c>
      <c r="E41" s="168"/>
      <c r="F41" s="352"/>
      <c r="G41" s="448">
        <f t="shared" si="15"/>
        <v>0</v>
      </c>
      <c r="H41" s="161"/>
      <c r="I41" s="352"/>
      <c r="J41" s="448">
        <f t="shared" si="16"/>
        <v>0</v>
      </c>
      <c r="K41" s="161"/>
      <c r="L41" s="352"/>
      <c r="M41" s="444">
        <f t="shared" si="17"/>
        <v>0</v>
      </c>
      <c r="N41" s="404">
        <f t="shared" si="18"/>
        <v>0</v>
      </c>
      <c r="O41" s="161">
        <f t="shared" si="19"/>
        <v>0</v>
      </c>
      <c r="P41" s="403">
        <f t="shared" si="20"/>
        <v>0</v>
      </c>
      <c r="Q41" s="161"/>
      <c r="R41" s="352"/>
      <c r="S41" s="448">
        <f t="shared" si="21"/>
        <v>0</v>
      </c>
      <c r="T41" s="161"/>
      <c r="U41" s="352"/>
      <c r="V41" s="448">
        <f t="shared" si="22"/>
        <v>0</v>
      </c>
      <c r="W41" s="161"/>
      <c r="X41" s="352"/>
      <c r="Y41" s="444">
        <f t="shared" si="23"/>
        <v>0</v>
      </c>
      <c r="Z41" s="168">
        <f t="shared" si="24"/>
        <v>0</v>
      </c>
      <c r="AA41" s="161">
        <f t="shared" si="25"/>
        <v>0</v>
      </c>
      <c r="AB41" s="403">
        <f t="shared" si="26"/>
        <v>0</v>
      </c>
      <c r="AC41" s="404">
        <f t="shared" si="27"/>
        <v>0</v>
      </c>
      <c r="AD41" s="161">
        <f t="shared" si="28"/>
        <v>0</v>
      </c>
      <c r="AE41" s="403">
        <f t="shared" si="29"/>
        <v>0</v>
      </c>
      <c r="AF41" s="161"/>
      <c r="AG41" s="352"/>
      <c r="AH41" s="462">
        <f t="shared" si="30"/>
        <v>0</v>
      </c>
      <c r="AI41" s="161"/>
      <c r="AJ41" s="352"/>
      <c r="AK41" s="462">
        <f t="shared" si="31"/>
        <v>0</v>
      </c>
      <c r="AL41" s="161"/>
      <c r="AM41" s="352"/>
      <c r="AN41" s="444">
        <f t="shared" si="32"/>
        <v>0</v>
      </c>
      <c r="AO41" s="404">
        <f t="shared" si="7"/>
        <v>0</v>
      </c>
      <c r="AP41" s="161">
        <f t="shared" si="8"/>
        <v>0</v>
      </c>
      <c r="AQ41" s="161">
        <f t="shared" si="33"/>
        <v>0</v>
      </c>
      <c r="AR41" s="161"/>
      <c r="AS41" s="352"/>
      <c r="AT41" s="462">
        <f t="shared" si="34"/>
        <v>0</v>
      </c>
      <c r="AU41" s="161"/>
      <c r="AV41" s="352"/>
      <c r="AW41" s="448">
        <f t="shared" si="35"/>
        <v>0</v>
      </c>
      <c r="AX41" s="161"/>
      <c r="AY41" s="352"/>
      <c r="AZ41" s="444">
        <f t="shared" si="36"/>
        <v>0</v>
      </c>
      <c r="BA41" s="272">
        <f t="shared" si="9"/>
        <v>0</v>
      </c>
      <c r="BB41" s="364">
        <f t="shared" si="10"/>
        <v>0</v>
      </c>
      <c r="BC41" s="364">
        <f t="shared" si="37"/>
        <v>0</v>
      </c>
      <c r="BD41" s="371">
        <f t="shared" si="11"/>
        <v>0</v>
      </c>
      <c r="BE41" s="372">
        <f t="shared" si="12"/>
        <v>0</v>
      </c>
      <c r="BF41" s="372">
        <f t="shared" si="38"/>
        <v>0</v>
      </c>
      <c r="BG41" s="419">
        <f t="shared" si="13"/>
        <v>0</v>
      </c>
      <c r="BH41" s="372">
        <f t="shared" si="14"/>
        <v>0</v>
      </c>
      <c r="BI41" s="372">
        <f t="shared" si="39"/>
        <v>0</v>
      </c>
      <c r="BJ41" s="436"/>
      <c r="BK41" s="160">
        <f>VLOOKUP($B41,Test!$A$69:$J$122,5,0)</f>
        <v>0</v>
      </c>
    </row>
    <row r="42" spans="1:63" s="149" customFormat="1" ht="30" customHeight="1">
      <c r="A42" s="40">
        <f t="shared" si="40"/>
        <v>36</v>
      </c>
      <c r="B42" s="197">
        <v>51608</v>
      </c>
      <c r="C42" s="198" t="s">
        <v>31</v>
      </c>
      <c r="D42" s="151" t="s">
        <v>71</v>
      </c>
      <c r="E42" s="168"/>
      <c r="F42" s="352"/>
      <c r="G42" s="448">
        <f t="shared" si="15"/>
        <v>0</v>
      </c>
      <c r="H42" s="161"/>
      <c r="I42" s="352"/>
      <c r="J42" s="448">
        <f t="shared" si="16"/>
        <v>0</v>
      </c>
      <c r="K42" s="161"/>
      <c r="L42" s="352"/>
      <c r="M42" s="444">
        <f t="shared" si="17"/>
        <v>0</v>
      </c>
      <c r="N42" s="404">
        <f t="shared" si="18"/>
        <v>0</v>
      </c>
      <c r="O42" s="161">
        <f t="shared" si="19"/>
        <v>0</v>
      </c>
      <c r="P42" s="403">
        <f t="shared" si="20"/>
        <v>0</v>
      </c>
      <c r="Q42" s="161"/>
      <c r="R42" s="352"/>
      <c r="S42" s="448">
        <f t="shared" si="21"/>
        <v>0</v>
      </c>
      <c r="T42" s="161"/>
      <c r="U42" s="352"/>
      <c r="V42" s="448">
        <f t="shared" si="22"/>
        <v>0</v>
      </c>
      <c r="W42" s="161"/>
      <c r="X42" s="352"/>
      <c r="Y42" s="444">
        <f t="shared" si="23"/>
        <v>0</v>
      </c>
      <c r="Z42" s="168">
        <f t="shared" si="24"/>
        <v>0</v>
      </c>
      <c r="AA42" s="161">
        <f t="shared" si="25"/>
        <v>0</v>
      </c>
      <c r="AB42" s="403">
        <f t="shared" si="26"/>
        <v>0</v>
      </c>
      <c r="AC42" s="404">
        <f t="shared" si="27"/>
        <v>0</v>
      </c>
      <c r="AD42" s="161">
        <f t="shared" si="28"/>
        <v>0</v>
      </c>
      <c r="AE42" s="403">
        <f t="shared" si="29"/>
        <v>0</v>
      </c>
      <c r="AF42" s="161"/>
      <c r="AG42" s="352"/>
      <c r="AH42" s="462">
        <f t="shared" si="30"/>
        <v>0</v>
      </c>
      <c r="AI42" s="161"/>
      <c r="AJ42" s="352"/>
      <c r="AK42" s="462">
        <f t="shared" si="31"/>
        <v>0</v>
      </c>
      <c r="AL42" s="161"/>
      <c r="AM42" s="352"/>
      <c r="AN42" s="444">
        <f t="shared" si="32"/>
        <v>0</v>
      </c>
      <c r="AO42" s="404">
        <f t="shared" si="7"/>
        <v>0</v>
      </c>
      <c r="AP42" s="161">
        <f t="shared" si="8"/>
        <v>0</v>
      </c>
      <c r="AQ42" s="161">
        <f t="shared" si="33"/>
        <v>0</v>
      </c>
      <c r="AR42" s="161"/>
      <c r="AS42" s="352"/>
      <c r="AT42" s="462">
        <f t="shared" si="34"/>
        <v>0</v>
      </c>
      <c r="AU42" s="161"/>
      <c r="AV42" s="352"/>
      <c r="AW42" s="448">
        <f t="shared" si="35"/>
        <v>0</v>
      </c>
      <c r="AX42" s="161"/>
      <c r="AY42" s="352"/>
      <c r="AZ42" s="444">
        <f t="shared" si="36"/>
        <v>0</v>
      </c>
      <c r="BA42" s="272">
        <f t="shared" si="9"/>
        <v>0</v>
      </c>
      <c r="BB42" s="364">
        <f t="shared" si="10"/>
        <v>0</v>
      </c>
      <c r="BC42" s="364">
        <f t="shared" si="37"/>
        <v>0</v>
      </c>
      <c r="BD42" s="371">
        <f t="shared" si="11"/>
        <v>0</v>
      </c>
      <c r="BE42" s="372">
        <f t="shared" si="12"/>
        <v>0</v>
      </c>
      <c r="BF42" s="372">
        <f t="shared" si="38"/>
        <v>0</v>
      </c>
      <c r="BG42" s="419">
        <f t="shared" si="13"/>
        <v>0</v>
      </c>
      <c r="BH42" s="372">
        <f t="shared" si="14"/>
        <v>0</v>
      </c>
      <c r="BI42" s="372">
        <f t="shared" si="39"/>
        <v>0</v>
      </c>
      <c r="BJ42" s="436"/>
      <c r="BK42" s="160">
        <f>VLOOKUP($B42,Test!$A$69:$J$122,5,0)</f>
        <v>0</v>
      </c>
    </row>
    <row r="43" spans="1:63" s="149" customFormat="1" ht="30" customHeight="1">
      <c r="A43" s="40">
        <f t="shared" si="40"/>
        <v>37</v>
      </c>
      <c r="B43" s="197">
        <v>51609</v>
      </c>
      <c r="C43" s="198" t="s">
        <v>32</v>
      </c>
      <c r="D43" s="151" t="s">
        <v>72</v>
      </c>
      <c r="E43" s="168"/>
      <c r="F43" s="352"/>
      <c r="G43" s="448">
        <f t="shared" si="15"/>
        <v>0</v>
      </c>
      <c r="H43" s="161"/>
      <c r="I43" s="352"/>
      <c r="J43" s="448">
        <f t="shared" si="16"/>
        <v>0</v>
      </c>
      <c r="K43" s="161"/>
      <c r="L43" s="352"/>
      <c r="M43" s="444">
        <f t="shared" si="17"/>
        <v>0</v>
      </c>
      <c r="N43" s="404">
        <f t="shared" si="18"/>
        <v>0</v>
      </c>
      <c r="O43" s="161">
        <f t="shared" si="19"/>
        <v>0</v>
      </c>
      <c r="P43" s="403">
        <f t="shared" si="20"/>
        <v>0</v>
      </c>
      <c r="Q43" s="161"/>
      <c r="R43" s="352"/>
      <c r="S43" s="448">
        <f t="shared" si="21"/>
        <v>0</v>
      </c>
      <c r="T43" s="161"/>
      <c r="U43" s="352"/>
      <c r="V43" s="448">
        <f t="shared" si="22"/>
        <v>0</v>
      </c>
      <c r="W43" s="161"/>
      <c r="X43" s="352"/>
      <c r="Y43" s="444">
        <f t="shared" si="23"/>
        <v>0</v>
      </c>
      <c r="Z43" s="168">
        <f t="shared" si="24"/>
        <v>0</v>
      </c>
      <c r="AA43" s="161">
        <f t="shared" si="25"/>
        <v>0</v>
      </c>
      <c r="AB43" s="403">
        <f t="shared" si="26"/>
        <v>0</v>
      </c>
      <c r="AC43" s="404">
        <f t="shared" si="27"/>
        <v>0</v>
      </c>
      <c r="AD43" s="161">
        <f t="shared" si="28"/>
        <v>0</v>
      </c>
      <c r="AE43" s="403">
        <f t="shared" si="29"/>
        <v>0</v>
      </c>
      <c r="AF43" s="161"/>
      <c r="AG43" s="352"/>
      <c r="AH43" s="462">
        <f t="shared" si="30"/>
        <v>0</v>
      </c>
      <c r="AI43" s="161"/>
      <c r="AJ43" s="352"/>
      <c r="AK43" s="462">
        <f t="shared" si="31"/>
        <v>0</v>
      </c>
      <c r="AL43" s="161"/>
      <c r="AM43" s="352"/>
      <c r="AN43" s="444">
        <f t="shared" si="32"/>
        <v>0</v>
      </c>
      <c r="AO43" s="404">
        <f t="shared" si="7"/>
        <v>0</v>
      </c>
      <c r="AP43" s="161">
        <f t="shared" si="8"/>
        <v>0</v>
      </c>
      <c r="AQ43" s="161">
        <f t="shared" si="33"/>
        <v>0</v>
      </c>
      <c r="AR43" s="161"/>
      <c r="AS43" s="352"/>
      <c r="AT43" s="462">
        <f t="shared" si="34"/>
        <v>0</v>
      </c>
      <c r="AU43" s="161"/>
      <c r="AV43" s="352"/>
      <c r="AW43" s="448">
        <f t="shared" si="35"/>
        <v>0</v>
      </c>
      <c r="AX43" s="161"/>
      <c r="AY43" s="352"/>
      <c r="AZ43" s="444">
        <f t="shared" si="36"/>
        <v>0</v>
      </c>
      <c r="BA43" s="272">
        <f t="shared" si="9"/>
        <v>0</v>
      </c>
      <c r="BB43" s="364">
        <f t="shared" si="10"/>
        <v>0</v>
      </c>
      <c r="BC43" s="364">
        <f t="shared" si="37"/>
        <v>0</v>
      </c>
      <c r="BD43" s="371">
        <f t="shared" si="11"/>
        <v>0</v>
      </c>
      <c r="BE43" s="372">
        <f t="shared" si="12"/>
        <v>0</v>
      </c>
      <c r="BF43" s="372">
        <f t="shared" si="38"/>
        <v>0</v>
      </c>
      <c r="BG43" s="419">
        <f t="shared" si="13"/>
        <v>0</v>
      </c>
      <c r="BH43" s="372">
        <f t="shared" si="14"/>
        <v>0</v>
      </c>
      <c r="BI43" s="372">
        <f t="shared" si="39"/>
        <v>0</v>
      </c>
      <c r="BJ43" s="436"/>
      <c r="BK43" s="160">
        <f>VLOOKUP($B43,Test!$A$69:$J$122,5,0)</f>
        <v>0</v>
      </c>
    </row>
    <row r="44" spans="1:63" s="149" customFormat="1" ht="30" customHeight="1">
      <c r="A44" s="40">
        <f t="shared" si="40"/>
        <v>38</v>
      </c>
      <c r="B44" s="197">
        <v>51610</v>
      </c>
      <c r="C44" s="198" t="s">
        <v>33</v>
      </c>
      <c r="D44" s="151" t="s">
        <v>73</v>
      </c>
      <c r="E44" s="168"/>
      <c r="F44" s="352"/>
      <c r="G44" s="448">
        <f t="shared" si="15"/>
        <v>0</v>
      </c>
      <c r="H44" s="161"/>
      <c r="I44" s="352"/>
      <c r="J44" s="448">
        <f t="shared" si="16"/>
        <v>0</v>
      </c>
      <c r="K44" s="161"/>
      <c r="L44" s="352"/>
      <c r="M44" s="444">
        <f t="shared" si="17"/>
        <v>0</v>
      </c>
      <c r="N44" s="404">
        <f t="shared" si="18"/>
        <v>0</v>
      </c>
      <c r="O44" s="161">
        <f t="shared" si="19"/>
        <v>0</v>
      </c>
      <c r="P44" s="403">
        <f t="shared" si="20"/>
        <v>0</v>
      </c>
      <c r="Q44" s="161"/>
      <c r="R44" s="352"/>
      <c r="S44" s="448">
        <f t="shared" si="21"/>
        <v>0</v>
      </c>
      <c r="T44" s="161"/>
      <c r="U44" s="352"/>
      <c r="V44" s="448">
        <f t="shared" si="22"/>
        <v>0</v>
      </c>
      <c r="W44" s="161"/>
      <c r="X44" s="352"/>
      <c r="Y44" s="444">
        <f t="shared" si="23"/>
        <v>0</v>
      </c>
      <c r="Z44" s="168">
        <f t="shared" si="24"/>
        <v>0</v>
      </c>
      <c r="AA44" s="161">
        <f t="shared" si="25"/>
        <v>0</v>
      </c>
      <c r="AB44" s="403">
        <f t="shared" si="26"/>
        <v>0</v>
      </c>
      <c r="AC44" s="404">
        <f t="shared" si="27"/>
        <v>0</v>
      </c>
      <c r="AD44" s="161">
        <f t="shared" si="28"/>
        <v>0</v>
      </c>
      <c r="AE44" s="403">
        <f t="shared" si="29"/>
        <v>0</v>
      </c>
      <c r="AF44" s="161"/>
      <c r="AG44" s="352"/>
      <c r="AH44" s="462">
        <f t="shared" si="30"/>
        <v>0</v>
      </c>
      <c r="AI44" s="161"/>
      <c r="AJ44" s="352"/>
      <c r="AK44" s="462">
        <f t="shared" si="31"/>
        <v>0</v>
      </c>
      <c r="AL44" s="161"/>
      <c r="AM44" s="352"/>
      <c r="AN44" s="444">
        <f t="shared" si="32"/>
        <v>0</v>
      </c>
      <c r="AO44" s="404">
        <f t="shared" si="7"/>
        <v>0</v>
      </c>
      <c r="AP44" s="161">
        <f t="shared" si="8"/>
        <v>0</v>
      </c>
      <c r="AQ44" s="161">
        <f t="shared" si="33"/>
        <v>0</v>
      </c>
      <c r="AR44" s="161"/>
      <c r="AS44" s="352"/>
      <c r="AT44" s="462">
        <f t="shared" si="34"/>
        <v>0</v>
      </c>
      <c r="AU44" s="161"/>
      <c r="AV44" s="352"/>
      <c r="AW44" s="448">
        <f t="shared" si="35"/>
        <v>0</v>
      </c>
      <c r="AX44" s="161"/>
      <c r="AY44" s="352"/>
      <c r="AZ44" s="444">
        <f t="shared" si="36"/>
        <v>0</v>
      </c>
      <c r="BA44" s="272">
        <f t="shared" si="9"/>
        <v>0</v>
      </c>
      <c r="BB44" s="364">
        <f t="shared" si="10"/>
        <v>0</v>
      </c>
      <c r="BC44" s="364">
        <f t="shared" si="37"/>
        <v>0</v>
      </c>
      <c r="BD44" s="371">
        <f t="shared" si="11"/>
        <v>0</v>
      </c>
      <c r="BE44" s="372">
        <f t="shared" si="12"/>
        <v>0</v>
      </c>
      <c r="BF44" s="372">
        <f t="shared" si="38"/>
        <v>0</v>
      </c>
      <c r="BG44" s="419">
        <f t="shared" si="13"/>
        <v>0</v>
      </c>
      <c r="BH44" s="372">
        <f t="shared" si="14"/>
        <v>0</v>
      </c>
      <c r="BI44" s="372">
        <f t="shared" si="39"/>
        <v>0</v>
      </c>
      <c r="BJ44" s="436"/>
      <c r="BK44" s="160">
        <f>VLOOKUP($B44,Test!$A$69:$J$122,5,0)</f>
        <v>0</v>
      </c>
    </row>
    <row r="45" spans="1:63" s="149" customFormat="1" ht="30" customHeight="1">
      <c r="A45" s="40">
        <f t="shared" si="40"/>
        <v>39</v>
      </c>
      <c r="B45" s="197">
        <v>51611</v>
      </c>
      <c r="C45" s="198" t="s">
        <v>34</v>
      </c>
      <c r="D45" s="151" t="s">
        <v>74</v>
      </c>
      <c r="E45" s="168"/>
      <c r="F45" s="352"/>
      <c r="G45" s="448">
        <f t="shared" si="15"/>
        <v>0</v>
      </c>
      <c r="H45" s="161"/>
      <c r="I45" s="352"/>
      <c r="J45" s="448">
        <f t="shared" si="16"/>
        <v>0</v>
      </c>
      <c r="K45" s="161"/>
      <c r="L45" s="352"/>
      <c r="M45" s="444">
        <f t="shared" si="17"/>
        <v>0</v>
      </c>
      <c r="N45" s="404">
        <f t="shared" si="18"/>
        <v>0</v>
      </c>
      <c r="O45" s="161">
        <f t="shared" si="19"/>
        <v>0</v>
      </c>
      <c r="P45" s="403">
        <f t="shared" si="20"/>
        <v>0</v>
      </c>
      <c r="Q45" s="161"/>
      <c r="R45" s="352"/>
      <c r="S45" s="448">
        <f t="shared" si="21"/>
        <v>0</v>
      </c>
      <c r="T45" s="161"/>
      <c r="U45" s="352"/>
      <c r="V45" s="448">
        <f t="shared" si="22"/>
        <v>0</v>
      </c>
      <c r="W45" s="161"/>
      <c r="X45" s="352"/>
      <c r="Y45" s="444">
        <f t="shared" si="23"/>
        <v>0</v>
      </c>
      <c r="Z45" s="168">
        <f t="shared" si="24"/>
        <v>0</v>
      </c>
      <c r="AA45" s="161">
        <f t="shared" si="25"/>
        <v>0</v>
      </c>
      <c r="AB45" s="403">
        <f t="shared" si="26"/>
        <v>0</v>
      </c>
      <c r="AC45" s="404">
        <f t="shared" si="27"/>
        <v>0</v>
      </c>
      <c r="AD45" s="161">
        <f t="shared" si="28"/>
        <v>0</v>
      </c>
      <c r="AE45" s="403">
        <f t="shared" si="29"/>
        <v>0</v>
      </c>
      <c r="AF45" s="161"/>
      <c r="AG45" s="352"/>
      <c r="AH45" s="462">
        <f t="shared" si="30"/>
        <v>0</v>
      </c>
      <c r="AI45" s="161"/>
      <c r="AJ45" s="352"/>
      <c r="AK45" s="462">
        <f t="shared" si="31"/>
        <v>0</v>
      </c>
      <c r="AL45" s="161"/>
      <c r="AM45" s="352"/>
      <c r="AN45" s="444">
        <f t="shared" si="32"/>
        <v>0</v>
      </c>
      <c r="AO45" s="404">
        <f t="shared" si="7"/>
        <v>0</v>
      </c>
      <c r="AP45" s="161">
        <f t="shared" si="8"/>
        <v>0</v>
      </c>
      <c r="AQ45" s="161">
        <f t="shared" si="33"/>
        <v>0</v>
      </c>
      <c r="AR45" s="161"/>
      <c r="AS45" s="352"/>
      <c r="AT45" s="462">
        <f t="shared" si="34"/>
        <v>0</v>
      </c>
      <c r="AU45" s="161"/>
      <c r="AV45" s="352"/>
      <c r="AW45" s="448">
        <f t="shared" si="35"/>
        <v>0</v>
      </c>
      <c r="AX45" s="161"/>
      <c r="AY45" s="352"/>
      <c r="AZ45" s="444">
        <f t="shared" si="36"/>
        <v>0</v>
      </c>
      <c r="BA45" s="272">
        <f t="shared" si="9"/>
        <v>0</v>
      </c>
      <c r="BB45" s="364">
        <f t="shared" si="10"/>
        <v>0</v>
      </c>
      <c r="BC45" s="364">
        <f t="shared" si="37"/>
        <v>0</v>
      </c>
      <c r="BD45" s="371">
        <f t="shared" si="11"/>
        <v>0</v>
      </c>
      <c r="BE45" s="372">
        <f t="shared" si="12"/>
        <v>0</v>
      </c>
      <c r="BF45" s="372">
        <f t="shared" si="38"/>
        <v>0</v>
      </c>
      <c r="BG45" s="419">
        <f t="shared" si="13"/>
        <v>0</v>
      </c>
      <c r="BH45" s="372">
        <f t="shared" si="14"/>
        <v>0</v>
      </c>
      <c r="BI45" s="372">
        <f t="shared" si="39"/>
        <v>0</v>
      </c>
      <c r="BJ45" s="436"/>
      <c r="BK45" s="160">
        <f>VLOOKUP($B45,Test!$A$69:$J$122,5,0)</f>
        <v>0</v>
      </c>
    </row>
    <row r="46" spans="1:63" s="149" customFormat="1" ht="30" customHeight="1">
      <c r="A46" s="40">
        <f t="shared" si="40"/>
        <v>40</v>
      </c>
      <c r="B46" s="197">
        <v>51612</v>
      </c>
      <c r="C46" s="198" t="s">
        <v>35</v>
      </c>
      <c r="D46" s="151" t="s">
        <v>86</v>
      </c>
      <c r="E46" s="168"/>
      <c r="F46" s="352"/>
      <c r="G46" s="448">
        <f t="shared" si="15"/>
        <v>0</v>
      </c>
      <c r="H46" s="161"/>
      <c r="I46" s="352"/>
      <c r="J46" s="448">
        <f t="shared" si="16"/>
        <v>0</v>
      </c>
      <c r="K46" s="161"/>
      <c r="L46" s="352"/>
      <c r="M46" s="444">
        <f t="shared" si="17"/>
        <v>0</v>
      </c>
      <c r="N46" s="404">
        <f t="shared" si="18"/>
        <v>0</v>
      </c>
      <c r="O46" s="161">
        <f t="shared" si="19"/>
        <v>0</v>
      </c>
      <c r="P46" s="403">
        <f t="shared" si="20"/>
        <v>0</v>
      </c>
      <c r="Q46" s="161"/>
      <c r="R46" s="352"/>
      <c r="S46" s="448">
        <f t="shared" si="21"/>
        <v>0</v>
      </c>
      <c r="T46" s="161"/>
      <c r="U46" s="352"/>
      <c r="V46" s="448">
        <f t="shared" si="22"/>
        <v>0</v>
      </c>
      <c r="W46" s="161"/>
      <c r="X46" s="352"/>
      <c r="Y46" s="444">
        <f t="shared" si="23"/>
        <v>0</v>
      </c>
      <c r="Z46" s="168">
        <f t="shared" si="24"/>
        <v>0</v>
      </c>
      <c r="AA46" s="161">
        <f t="shared" si="25"/>
        <v>0</v>
      </c>
      <c r="AB46" s="403">
        <f t="shared" si="26"/>
        <v>0</v>
      </c>
      <c r="AC46" s="404">
        <f t="shared" si="27"/>
        <v>0</v>
      </c>
      <c r="AD46" s="161">
        <f t="shared" si="28"/>
        <v>0</v>
      </c>
      <c r="AE46" s="403">
        <f t="shared" si="29"/>
        <v>0</v>
      </c>
      <c r="AF46" s="161"/>
      <c r="AG46" s="352"/>
      <c r="AH46" s="462">
        <f t="shared" si="30"/>
        <v>0</v>
      </c>
      <c r="AI46" s="161"/>
      <c r="AJ46" s="352"/>
      <c r="AK46" s="462">
        <f t="shared" si="31"/>
        <v>0</v>
      </c>
      <c r="AL46" s="161"/>
      <c r="AM46" s="352"/>
      <c r="AN46" s="444">
        <f t="shared" si="32"/>
        <v>0</v>
      </c>
      <c r="AO46" s="404">
        <f t="shared" si="7"/>
        <v>0</v>
      </c>
      <c r="AP46" s="161">
        <f t="shared" si="8"/>
        <v>0</v>
      </c>
      <c r="AQ46" s="161">
        <f t="shared" si="33"/>
        <v>0</v>
      </c>
      <c r="AR46" s="161"/>
      <c r="AS46" s="352"/>
      <c r="AT46" s="462">
        <f t="shared" si="34"/>
        <v>0</v>
      </c>
      <c r="AU46" s="161"/>
      <c r="AV46" s="352"/>
      <c r="AW46" s="448">
        <f t="shared" si="35"/>
        <v>0</v>
      </c>
      <c r="AX46" s="161"/>
      <c r="AY46" s="352"/>
      <c r="AZ46" s="444">
        <f t="shared" si="36"/>
        <v>0</v>
      </c>
      <c r="BA46" s="272">
        <f t="shared" si="9"/>
        <v>0</v>
      </c>
      <c r="BB46" s="364">
        <f t="shared" si="10"/>
        <v>0</v>
      </c>
      <c r="BC46" s="364">
        <f t="shared" si="37"/>
        <v>0</v>
      </c>
      <c r="BD46" s="371">
        <f t="shared" si="11"/>
        <v>0</v>
      </c>
      <c r="BE46" s="372">
        <f t="shared" si="12"/>
        <v>0</v>
      </c>
      <c r="BF46" s="372">
        <f t="shared" si="38"/>
        <v>0</v>
      </c>
      <c r="BG46" s="419">
        <f t="shared" si="13"/>
        <v>0</v>
      </c>
      <c r="BH46" s="372">
        <f t="shared" si="14"/>
        <v>0</v>
      </c>
      <c r="BI46" s="372">
        <f t="shared" si="39"/>
        <v>0</v>
      </c>
      <c r="BJ46" s="436"/>
      <c r="BK46" s="160">
        <f>VLOOKUP($B46,Test!$A$69:$J$122,5,0)</f>
        <v>0</v>
      </c>
    </row>
    <row r="47" spans="1:63" s="149" customFormat="1" ht="30" customHeight="1">
      <c r="A47" s="40">
        <f t="shared" si="40"/>
        <v>41</v>
      </c>
      <c r="B47" s="197">
        <v>51613</v>
      </c>
      <c r="C47" s="198" t="s">
        <v>36</v>
      </c>
      <c r="D47" s="151" t="s">
        <v>75</v>
      </c>
      <c r="E47" s="168"/>
      <c r="F47" s="352"/>
      <c r="G47" s="448">
        <f t="shared" si="15"/>
        <v>0</v>
      </c>
      <c r="H47" s="161"/>
      <c r="I47" s="352"/>
      <c r="J47" s="448">
        <f t="shared" si="16"/>
        <v>0</v>
      </c>
      <c r="K47" s="161"/>
      <c r="L47" s="352"/>
      <c r="M47" s="444">
        <f t="shared" si="17"/>
        <v>0</v>
      </c>
      <c r="N47" s="404">
        <f t="shared" si="18"/>
        <v>0</v>
      </c>
      <c r="O47" s="161">
        <f t="shared" si="19"/>
        <v>0</v>
      </c>
      <c r="P47" s="403">
        <f t="shared" si="20"/>
        <v>0</v>
      </c>
      <c r="Q47" s="161"/>
      <c r="R47" s="352"/>
      <c r="S47" s="448">
        <f t="shared" si="21"/>
        <v>0</v>
      </c>
      <c r="T47" s="161"/>
      <c r="U47" s="352"/>
      <c r="V47" s="448">
        <f t="shared" si="22"/>
        <v>0</v>
      </c>
      <c r="W47" s="161"/>
      <c r="X47" s="352"/>
      <c r="Y47" s="444">
        <f t="shared" si="23"/>
        <v>0</v>
      </c>
      <c r="Z47" s="168">
        <f t="shared" si="24"/>
        <v>0</v>
      </c>
      <c r="AA47" s="161">
        <f t="shared" si="25"/>
        <v>0</v>
      </c>
      <c r="AB47" s="403">
        <f t="shared" si="26"/>
        <v>0</v>
      </c>
      <c r="AC47" s="404">
        <f t="shared" si="27"/>
        <v>0</v>
      </c>
      <c r="AD47" s="161">
        <f t="shared" si="28"/>
        <v>0</v>
      </c>
      <c r="AE47" s="403">
        <f t="shared" si="29"/>
        <v>0</v>
      </c>
      <c r="AF47" s="161"/>
      <c r="AG47" s="352"/>
      <c r="AH47" s="462">
        <f t="shared" si="30"/>
        <v>0</v>
      </c>
      <c r="AI47" s="161"/>
      <c r="AJ47" s="352"/>
      <c r="AK47" s="462">
        <f t="shared" si="31"/>
        <v>0</v>
      </c>
      <c r="AL47" s="161"/>
      <c r="AM47" s="352"/>
      <c r="AN47" s="444">
        <f t="shared" si="32"/>
        <v>0</v>
      </c>
      <c r="AO47" s="404">
        <f t="shared" si="7"/>
        <v>0</v>
      </c>
      <c r="AP47" s="161">
        <f t="shared" si="8"/>
        <v>0</v>
      </c>
      <c r="AQ47" s="161">
        <f t="shared" si="33"/>
        <v>0</v>
      </c>
      <c r="AR47" s="161"/>
      <c r="AS47" s="352"/>
      <c r="AT47" s="462">
        <f t="shared" si="34"/>
        <v>0</v>
      </c>
      <c r="AU47" s="161"/>
      <c r="AV47" s="352"/>
      <c r="AW47" s="448">
        <f t="shared" si="35"/>
        <v>0</v>
      </c>
      <c r="AX47" s="161"/>
      <c r="AY47" s="352"/>
      <c r="AZ47" s="444">
        <f t="shared" si="36"/>
        <v>0</v>
      </c>
      <c r="BA47" s="272">
        <f t="shared" si="9"/>
        <v>0</v>
      </c>
      <c r="BB47" s="364">
        <f t="shared" si="10"/>
        <v>0</v>
      </c>
      <c r="BC47" s="364">
        <f t="shared" si="37"/>
        <v>0</v>
      </c>
      <c r="BD47" s="371">
        <f t="shared" si="11"/>
        <v>0</v>
      </c>
      <c r="BE47" s="372">
        <f t="shared" si="12"/>
        <v>0</v>
      </c>
      <c r="BF47" s="372">
        <f t="shared" si="38"/>
        <v>0</v>
      </c>
      <c r="BG47" s="419">
        <f t="shared" si="13"/>
        <v>0</v>
      </c>
      <c r="BH47" s="372">
        <f t="shared" si="14"/>
        <v>0</v>
      </c>
      <c r="BI47" s="372">
        <f t="shared" si="39"/>
        <v>0</v>
      </c>
      <c r="BJ47" s="436"/>
      <c r="BK47" s="160">
        <f>VLOOKUP($B47,Test!$A$69:$J$122,5,0)</f>
        <v>0</v>
      </c>
    </row>
    <row r="48" spans="1:63" s="149" customFormat="1" ht="30" customHeight="1">
      <c r="A48" s="40">
        <f t="shared" si="40"/>
        <v>42</v>
      </c>
      <c r="B48" s="197">
        <v>51614</v>
      </c>
      <c r="C48" s="198" t="s">
        <v>81</v>
      </c>
      <c r="D48" s="151" t="s">
        <v>76</v>
      </c>
      <c r="E48" s="168"/>
      <c r="F48" s="352"/>
      <c r="G48" s="448">
        <f t="shared" si="15"/>
        <v>0</v>
      </c>
      <c r="H48" s="161"/>
      <c r="I48" s="352"/>
      <c r="J48" s="448">
        <f t="shared" si="16"/>
        <v>0</v>
      </c>
      <c r="K48" s="161"/>
      <c r="L48" s="352"/>
      <c r="M48" s="444">
        <f t="shared" si="17"/>
        <v>0</v>
      </c>
      <c r="N48" s="404">
        <f t="shared" si="18"/>
        <v>0</v>
      </c>
      <c r="O48" s="161">
        <f t="shared" si="19"/>
        <v>0</v>
      </c>
      <c r="P48" s="403">
        <f t="shared" si="20"/>
        <v>0</v>
      </c>
      <c r="Q48" s="161"/>
      <c r="R48" s="352"/>
      <c r="S48" s="448">
        <f t="shared" si="21"/>
        <v>0</v>
      </c>
      <c r="T48" s="161"/>
      <c r="U48" s="352"/>
      <c r="V48" s="448">
        <f t="shared" si="22"/>
        <v>0</v>
      </c>
      <c r="W48" s="161"/>
      <c r="X48" s="352"/>
      <c r="Y48" s="444">
        <f t="shared" si="23"/>
        <v>0</v>
      </c>
      <c r="Z48" s="168">
        <f t="shared" si="24"/>
        <v>0</v>
      </c>
      <c r="AA48" s="161">
        <f t="shared" si="25"/>
        <v>0</v>
      </c>
      <c r="AB48" s="403">
        <f t="shared" si="26"/>
        <v>0</v>
      </c>
      <c r="AC48" s="404">
        <f t="shared" si="27"/>
        <v>0</v>
      </c>
      <c r="AD48" s="161">
        <f t="shared" si="28"/>
        <v>0</v>
      </c>
      <c r="AE48" s="403">
        <f t="shared" si="29"/>
        <v>0</v>
      </c>
      <c r="AF48" s="161"/>
      <c r="AG48" s="352"/>
      <c r="AH48" s="462">
        <f t="shared" si="30"/>
        <v>0</v>
      </c>
      <c r="AI48" s="161"/>
      <c r="AJ48" s="352"/>
      <c r="AK48" s="462">
        <f t="shared" si="31"/>
        <v>0</v>
      </c>
      <c r="AL48" s="161"/>
      <c r="AM48" s="352"/>
      <c r="AN48" s="444">
        <f t="shared" si="32"/>
        <v>0</v>
      </c>
      <c r="AO48" s="404">
        <f t="shared" si="7"/>
        <v>0</v>
      </c>
      <c r="AP48" s="161">
        <f t="shared" si="8"/>
        <v>0</v>
      </c>
      <c r="AQ48" s="161">
        <f t="shared" si="33"/>
        <v>0</v>
      </c>
      <c r="AR48" s="161"/>
      <c r="AS48" s="352"/>
      <c r="AT48" s="462">
        <f t="shared" si="34"/>
        <v>0</v>
      </c>
      <c r="AU48" s="161"/>
      <c r="AV48" s="352"/>
      <c r="AW48" s="448">
        <f t="shared" si="35"/>
        <v>0</v>
      </c>
      <c r="AX48" s="161"/>
      <c r="AY48" s="352"/>
      <c r="AZ48" s="444">
        <f t="shared" si="36"/>
        <v>0</v>
      </c>
      <c r="BA48" s="272">
        <f t="shared" si="9"/>
        <v>0</v>
      </c>
      <c r="BB48" s="364">
        <f t="shared" si="10"/>
        <v>0</v>
      </c>
      <c r="BC48" s="364">
        <f t="shared" si="37"/>
        <v>0</v>
      </c>
      <c r="BD48" s="371">
        <f t="shared" si="11"/>
        <v>0</v>
      </c>
      <c r="BE48" s="372">
        <f t="shared" si="12"/>
        <v>0</v>
      </c>
      <c r="BF48" s="372">
        <f t="shared" si="38"/>
        <v>0</v>
      </c>
      <c r="BG48" s="419">
        <f t="shared" si="13"/>
        <v>0</v>
      </c>
      <c r="BH48" s="372">
        <f t="shared" si="14"/>
        <v>0</v>
      </c>
      <c r="BI48" s="372">
        <f t="shared" si="39"/>
        <v>0</v>
      </c>
      <c r="BJ48" s="436"/>
      <c r="BK48" s="160">
        <f>VLOOKUP($B48,Test!$A$69:$J$122,5,0)</f>
        <v>0</v>
      </c>
    </row>
    <row r="49" spans="1:63" s="149" customFormat="1" ht="30" customHeight="1">
      <c r="A49" s="40">
        <f t="shared" si="40"/>
        <v>43</v>
      </c>
      <c r="B49" s="197">
        <v>51615</v>
      </c>
      <c r="C49" s="198" t="s">
        <v>82</v>
      </c>
      <c r="D49" s="151" t="s">
        <v>87</v>
      </c>
      <c r="E49" s="168"/>
      <c r="F49" s="352"/>
      <c r="G49" s="448">
        <f t="shared" si="15"/>
        <v>0</v>
      </c>
      <c r="H49" s="161"/>
      <c r="I49" s="352"/>
      <c r="J49" s="448">
        <f t="shared" si="16"/>
        <v>0</v>
      </c>
      <c r="K49" s="161"/>
      <c r="L49" s="352"/>
      <c r="M49" s="444">
        <f t="shared" si="17"/>
        <v>0</v>
      </c>
      <c r="N49" s="404">
        <f t="shared" si="18"/>
        <v>0</v>
      </c>
      <c r="O49" s="161">
        <f t="shared" si="19"/>
        <v>0</v>
      </c>
      <c r="P49" s="403">
        <f t="shared" si="20"/>
        <v>0</v>
      </c>
      <c r="Q49" s="161"/>
      <c r="R49" s="352"/>
      <c r="S49" s="448">
        <f t="shared" si="21"/>
        <v>0</v>
      </c>
      <c r="T49" s="161"/>
      <c r="U49" s="352"/>
      <c r="V49" s="448">
        <f t="shared" si="22"/>
        <v>0</v>
      </c>
      <c r="W49" s="161"/>
      <c r="X49" s="352"/>
      <c r="Y49" s="444">
        <f t="shared" si="23"/>
        <v>0</v>
      </c>
      <c r="Z49" s="168">
        <f t="shared" si="24"/>
        <v>0</v>
      </c>
      <c r="AA49" s="161">
        <f t="shared" si="25"/>
        <v>0</v>
      </c>
      <c r="AB49" s="403">
        <f t="shared" si="26"/>
        <v>0</v>
      </c>
      <c r="AC49" s="404">
        <f t="shared" si="27"/>
        <v>0</v>
      </c>
      <c r="AD49" s="161">
        <f t="shared" si="28"/>
        <v>0</v>
      </c>
      <c r="AE49" s="403">
        <f t="shared" si="29"/>
        <v>0</v>
      </c>
      <c r="AF49" s="161"/>
      <c r="AG49" s="352"/>
      <c r="AH49" s="462">
        <f t="shared" si="30"/>
        <v>0</v>
      </c>
      <c r="AI49" s="161"/>
      <c r="AJ49" s="352"/>
      <c r="AK49" s="462">
        <f t="shared" si="31"/>
        <v>0</v>
      </c>
      <c r="AL49" s="161"/>
      <c r="AM49" s="352"/>
      <c r="AN49" s="444">
        <f t="shared" si="32"/>
        <v>0</v>
      </c>
      <c r="AO49" s="404">
        <f t="shared" si="7"/>
        <v>0</v>
      </c>
      <c r="AP49" s="161">
        <f t="shared" si="8"/>
        <v>0</v>
      </c>
      <c r="AQ49" s="161">
        <f t="shared" si="33"/>
        <v>0</v>
      </c>
      <c r="AR49" s="161"/>
      <c r="AS49" s="352"/>
      <c r="AT49" s="462">
        <f t="shared" si="34"/>
        <v>0</v>
      </c>
      <c r="AU49" s="161"/>
      <c r="AV49" s="352"/>
      <c r="AW49" s="448">
        <f t="shared" si="35"/>
        <v>0</v>
      </c>
      <c r="AX49" s="161"/>
      <c r="AY49" s="352"/>
      <c r="AZ49" s="444">
        <f t="shared" si="36"/>
        <v>0</v>
      </c>
      <c r="BA49" s="272">
        <f t="shared" si="9"/>
        <v>0</v>
      </c>
      <c r="BB49" s="364">
        <f t="shared" si="10"/>
        <v>0</v>
      </c>
      <c r="BC49" s="364">
        <f t="shared" si="37"/>
        <v>0</v>
      </c>
      <c r="BD49" s="371">
        <f t="shared" si="11"/>
        <v>0</v>
      </c>
      <c r="BE49" s="372">
        <f t="shared" si="12"/>
        <v>0</v>
      </c>
      <c r="BF49" s="372">
        <f t="shared" si="38"/>
        <v>0</v>
      </c>
      <c r="BG49" s="419">
        <f t="shared" si="13"/>
        <v>0</v>
      </c>
      <c r="BH49" s="372">
        <f t="shared" si="14"/>
        <v>0</v>
      </c>
      <c r="BI49" s="372">
        <f t="shared" si="39"/>
        <v>0</v>
      </c>
      <c r="BJ49" s="436"/>
      <c r="BK49" s="160">
        <f>VLOOKUP($B49,Test!$A$69:$J$122,5,0)</f>
        <v>0</v>
      </c>
    </row>
    <row r="50" spans="1:63" s="149" customFormat="1" ht="30" customHeight="1">
      <c r="A50" s="40">
        <f t="shared" si="40"/>
        <v>44</v>
      </c>
      <c r="B50" s="197">
        <v>51616</v>
      </c>
      <c r="C50" s="198" t="s">
        <v>37</v>
      </c>
      <c r="D50" s="151" t="s">
        <v>77</v>
      </c>
      <c r="E50" s="168"/>
      <c r="F50" s="352"/>
      <c r="G50" s="448">
        <f t="shared" si="15"/>
        <v>0</v>
      </c>
      <c r="H50" s="161"/>
      <c r="I50" s="352"/>
      <c r="J50" s="448">
        <f t="shared" si="16"/>
        <v>0</v>
      </c>
      <c r="K50" s="161"/>
      <c r="L50" s="352"/>
      <c r="M50" s="444">
        <f t="shared" si="17"/>
        <v>0</v>
      </c>
      <c r="N50" s="404">
        <f t="shared" si="18"/>
        <v>0</v>
      </c>
      <c r="O50" s="161">
        <f t="shared" si="19"/>
        <v>0</v>
      </c>
      <c r="P50" s="403">
        <f t="shared" si="20"/>
        <v>0</v>
      </c>
      <c r="Q50" s="161"/>
      <c r="R50" s="352"/>
      <c r="S50" s="448">
        <f t="shared" si="21"/>
        <v>0</v>
      </c>
      <c r="T50" s="161"/>
      <c r="U50" s="352"/>
      <c r="V50" s="448">
        <f t="shared" si="22"/>
        <v>0</v>
      </c>
      <c r="W50" s="161"/>
      <c r="X50" s="352"/>
      <c r="Y50" s="444">
        <f t="shared" si="23"/>
        <v>0</v>
      </c>
      <c r="Z50" s="168">
        <f t="shared" si="24"/>
        <v>0</v>
      </c>
      <c r="AA50" s="161">
        <f t="shared" si="25"/>
        <v>0</v>
      </c>
      <c r="AB50" s="403">
        <f t="shared" si="26"/>
        <v>0</v>
      </c>
      <c r="AC50" s="404">
        <f t="shared" si="27"/>
        <v>0</v>
      </c>
      <c r="AD50" s="161">
        <f t="shared" si="28"/>
        <v>0</v>
      </c>
      <c r="AE50" s="403">
        <f t="shared" si="29"/>
        <v>0</v>
      </c>
      <c r="AF50" s="161"/>
      <c r="AG50" s="352"/>
      <c r="AH50" s="462">
        <f t="shared" si="30"/>
        <v>0</v>
      </c>
      <c r="AI50" s="161"/>
      <c r="AJ50" s="352"/>
      <c r="AK50" s="462">
        <f t="shared" si="31"/>
        <v>0</v>
      </c>
      <c r="AL50" s="161"/>
      <c r="AM50" s="352"/>
      <c r="AN50" s="444">
        <f t="shared" si="32"/>
        <v>0</v>
      </c>
      <c r="AO50" s="404">
        <f t="shared" si="7"/>
        <v>0</v>
      </c>
      <c r="AP50" s="161">
        <f t="shared" si="8"/>
        <v>0</v>
      </c>
      <c r="AQ50" s="161">
        <f t="shared" si="33"/>
        <v>0</v>
      </c>
      <c r="AR50" s="161"/>
      <c r="AS50" s="352"/>
      <c r="AT50" s="462">
        <f t="shared" si="34"/>
        <v>0</v>
      </c>
      <c r="AU50" s="161"/>
      <c r="AV50" s="352"/>
      <c r="AW50" s="448">
        <f t="shared" si="35"/>
        <v>0</v>
      </c>
      <c r="AX50" s="161"/>
      <c r="AY50" s="352"/>
      <c r="AZ50" s="444">
        <f t="shared" si="36"/>
        <v>0</v>
      </c>
      <c r="BA50" s="272">
        <f t="shared" si="9"/>
        <v>0</v>
      </c>
      <c r="BB50" s="364">
        <f t="shared" si="10"/>
        <v>0</v>
      </c>
      <c r="BC50" s="364">
        <f t="shared" si="37"/>
        <v>0</v>
      </c>
      <c r="BD50" s="371">
        <f t="shared" si="11"/>
        <v>0</v>
      </c>
      <c r="BE50" s="372">
        <f t="shared" si="12"/>
        <v>0</v>
      </c>
      <c r="BF50" s="372">
        <f t="shared" si="38"/>
        <v>0</v>
      </c>
      <c r="BG50" s="419">
        <f t="shared" si="13"/>
        <v>0</v>
      </c>
      <c r="BH50" s="372">
        <f t="shared" si="14"/>
        <v>0</v>
      </c>
      <c r="BI50" s="372">
        <f t="shared" si="39"/>
        <v>0</v>
      </c>
      <c r="BJ50" s="436"/>
      <c r="BK50" s="160">
        <f>VLOOKUP($B50,Test!$A$69:$J$122,5,0)</f>
        <v>0</v>
      </c>
    </row>
    <row r="51" spans="1:63" s="149" customFormat="1" ht="30" customHeight="1">
      <c r="A51" s="40">
        <f t="shared" si="40"/>
        <v>45</v>
      </c>
      <c r="B51" s="197">
        <v>51617</v>
      </c>
      <c r="C51" s="198" t="s">
        <v>38</v>
      </c>
      <c r="D51" s="151" t="s">
        <v>77</v>
      </c>
      <c r="E51" s="168"/>
      <c r="F51" s="352"/>
      <c r="G51" s="448">
        <f t="shared" si="15"/>
        <v>0</v>
      </c>
      <c r="H51" s="161"/>
      <c r="I51" s="352"/>
      <c r="J51" s="448">
        <f t="shared" si="16"/>
        <v>0</v>
      </c>
      <c r="K51" s="161"/>
      <c r="L51" s="352"/>
      <c r="M51" s="444">
        <f t="shared" si="17"/>
        <v>0</v>
      </c>
      <c r="N51" s="404">
        <f t="shared" ref="N51:N52" si="41">+E51+H51+K51</f>
        <v>0</v>
      </c>
      <c r="O51" s="161">
        <f t="shared" ref="O51:O52" si="42">+F51+I51+L51</f>
        <v>0</v>
      </c>
      <c r="P51" s="403">
        <f t="shared" si="20"/>
        <v>0</v>
      </c>
      <c r="Q51" s="161"/>
      <c r="R51" s="352"/>
      <c r="S51" s="448">
        <f t="shared" si="21"/>
        <v>0</v>
      </c>
      <c r="T51" s="161"/>
      <c r="U51" s="352"/>
      <c r="V51" s="448">
        <f t="shared" si="22"/>
        <v>0</v>
      </c>
      <c r="W51" s="161"/>
      <c r="X51" s="352"/>
      <c r="Y51" s="444">
        <f t="shared" si="23"/>
        <v>0</v>
      </c>
      <c r="Z51" s="168">
        <f t="shared" ref="Z51:Z52" si="43">+Q51+T51+W51</f>
        <v>0</v>
      </c>
      <c r="AA51" s="161">
        <f t="shared" ref="AA51:AA52" si="44">+R51+U51+X51</f>
        <v>0</v>
      </c>
      <c r="AB51" s="403">
        <f t="shared" si="26"/>
        <v>0</v>
      </c>
      <c r="AC51" s="404">
        <f t="shared" ref="AC51:AC52" si="45">+E51+H51+K51+Q51+T51+W51</f>
        <v>0</v>
      </c>
      <c r="AD51" s="161">
        <f t="shared" ref="AD51:AD52" si="46">+F51+I51+L51+R51+U51+X51</f>
        <v>0</v>
      </c>
      <c r="AE51" s="403">
        <f t="shared" si="29"/>
        <v>0</v>
      </c>
      <c r="AF51" s="161"/>
      <c r="AG51" s="352"/>
      <c r="AH51" s="462">
        <f t="shared" si="30"/>
        <v>0</v>
      </c>
      <c r="AI51" s="161"/>
      <c r="AJ51" s="352"/>
      <c r="AK51" s="462">
        <f t="shared" si="31"/>
        <v>0</v>
      </c>
      <c r="AL51" s="161"/>
      <c r="AM51" s="352"/>
      <c r="AN51" s="444">
        <f t="shared" si="32"/>
        <v>0</v>
      </c>
      <c r="AO51" s="404">
        <f t="shared" ref="AO51:AO52" si="47">+AF51+AI51+AL51</f>
        <v>0</v>
      </c>
      <c r="AP51" s="161">
        <f t="shared" ref="AP51:AP52" si="48">+AG51+AJ51+AM51</f>
        <v>0</v>
      </c>
      <c r="AQ51" s="161">
        <f t="shared" si="33"/>
        <v>0</v>
      </c>
      <c r="AR51" s="161"/>
      <c r="AS51" s="352"/>
      <c r="AT51" s="462">
        <f t="shared" si="34"/>
        <v>0</v>
      </c>
      <c r="AU51" s="161"/>
      <c r="AV51" s="352"/>
      <c r="AW51" s="448">
        <f t="shared" si="35"/>
        <v>0</v>
      </c>
      <c r="AX51" s="161"/>
      <c r="AY51" s="352"/>
      <c r="AZ51" s="444">
        <f t="shared" si="36"/>
        <v>0</v>
      </c>
      <c r="BA51" s="272">
        <f t="shared" ref="BA51:BA52" si="49">+AR51+AU51+AX51</f>
        <v>0</v>
      </c>
      <c r="BB51" s="364">
        <f t="shared" ref="BB51:BB52" si="50">+AS51+AV51+AY51</f>
        <v>0</v>
      </c>
      <c r="BC51" s="364">
        <f t="shared" si="37"/>
        <v>0</v>
      </c>
      <c r="BD51" s="371">
        <f t="shared" ref="BD51:BD52" si="51">AF51+AI51+AL51+AR51+AU51+AX51</f>
        <v>0</v>
      </c>
      <c r="BE51" s="372">
        <f t="shared" ref="BE51:BE52" si="52">+AG51+AJ51+AM51+AS51+AV51+AY51</f>
        <v>0</v>
      </c>
      <c r="BF51" s="372">
        <f t="shared" si="38"/>
        <v>0</v>
      </c>
      <c r="BG51" s="419">
        <f t="shared" ref="BG51:BG52" si="53">+AC51+BD51</f>
        <v>0</v>
      </c>
      <c r="BH51" s="372">
        <f t="shared" ref="BH51:BH52" si="54">+AD51+BE51</f>
        <v>0</v>
      </c>
      <c r="BI51" s="372">
        <f t="shared" si="39"/>
        <v>0</v>
      </c>
      <c r="BJ51" s="436"/>
      <c r="BK51" s="160">
        <f>VLOOKUP($B51,Test!$A$69:$J$122,5,0)</f>
        <v>0</v>
      </c>
    </row>
    <row r="52" spans="1:63" s="149" customFormat="1" ht="30" customHeight="1">
      <c r="A52" s="40">
        <f t="shared" si="40"/>
        <v>46</v>
      </c>
      <c r="B52" s="488">
        <v>51708</v>
      </c>
      <c r="C52" s="489" t="s">
        <v>306</v>
      </c>
      <c r="D52" s="152"/>
      <c r="E52" s="168"/>
      <c r="F52" s="352"/>
      <c r="G52" s="448">
        <f t="shared" si="15"/>
        <v>0</v>
      </c>
      <c r="H52" s="161"/>
      <c r="I52" s="352"/>
      <c r="J52" s="448">
        <f t="shared" si="16"/>
        <v>0</v>
      </c>
      <c r="K52" s="161"/>
      <c r="L52" s="352"/>
      <c r="M52" s="444">
        <f t="shared" si="17"/>
        <v>0</v>
      </c>
      <c r="N52" s="404">
        <f t="shared" si="41"/>
        <v>0</v>
      </c>
      <c r="O52" s="161">
        <f t="shared" si="42"/>
        <v>0</v>
      </c>
      <c r="P52" s="403">
        <f t="shared" si="20"/>
        <v>0</v>
      </c>
      <c r="Q52" s="161"/>
      <c r="R52" s="352"/>
      <c r="S52" s="448">
        <f t="shared" si="21"/>
        <v>0</v>
      </c>
      <c r="T52" s="161"/>
      <c r="U52" s="352"/>
      <c r="V52" s="448">
        <f t="shared" si="22"/>
        <v>0</v>
      </c>
      <c r="W52" s="161"/>
      <c r="X52" s="352"/>
      <c r="Y52" s="444">
        <f t="shared" si="23"/>
        <v>0</v>
      </c>
      <c r="Z52" s="168">
        <f t="shared" si="43"/>
        <v>0</v>
      </c>
      <c r="AA52" s="161">
        <f t="shared" si="44"/>
        <v>0</v>
      </c>
      <c r="AB52" s="403">
        <f t="shared" si="26"/>
        <v>0</v>
      </c>
      <c r="AC52" s="404">
        <f t="shared" si="45"/>
        <v>0</v>
      </c>
      <c r="AD52" s="161">
        <f t="shared" si="46"/>
        <v>0</v>
      </c>
      <c r="AE52" s="403">
        <f t="shared" si="29"/>
        <v>0</v>
      </c>
      <c r="AF52" s="161"/>
      <c r="AG52" s="352"/>
      <c r="AH52" s="462">
        <f t="shared" si="30"/>
        <v>0</v>
      </c>
      <c r="AI52" s="161"/>
      <c r="AJ52" s="352"/>
      <c r="AK52" s="462">
        <f t="shared" si="31"/>
        <v>0</v>
      </c>
      <c r="AL52" s="161"/>
      <c r="AM52" s="352"/>
      <c r="AN52" s="444">
        <f t="shared" si="32"/>
        <v>0</v>
      </c>
      <c r="AO52" s="404">
        <f t="shared" si="47"/>
        <v>0</v>
      </c>
      <c r="AP52" s="161">
        <f t="shared" si="48"/>
        <v>0</v>
      </c>
      <c r="AQ52" s="161">
        <f t="shared" si="33"/>
        <v>0</v>
      </c>
      <c r="AR52" s="161"/>
      <c r="AS52" s="352"/>
      <c r="AT52" s="462">
        <f t="shared" si="34"/>
        <v>0</v>
      </c>
      <c r="AU52" s="161"/>
      <c r="AV52" s="352"/>
      <c r="AW52" s="448">
        <f t="shared" si="35"/>
        <v>0</v>
      </c>
      <c r="AX52" s="161"/>
      <c r="AY52" s="352"/>
      <c r="AZ52" s="444">
        <f t="shared" si="36"/>
        <v>0</v>
      </c>
      <c r="BA52" s="272">
        <f t="shared" si="49"/>
        <v>0</v>
      </c>
      <c r="BB52" s="364">
        <f t="shared" si="50"/>
        <v>0</v>
      </c>
      <c r="BC52" s="364">
        <f t="shared" si="37"/>
        <v>0</v>
      </c>
      <c r="BD52" s="371">
        <f t="shared" si="51"/>
        <v>0</v>
      </c>
      <c r="BE52" s="372">
        <f t="shared" si="52"/>
        <v>0</v>
      </c>
      <c r="BF52" s="372">
        <f t="shared" si="38"/>
        <v>0</v>
      </c>
      <c r="BG52" s="419">
        <f t="shared" si="53"/>
        <v>0</v>
      </c>
      <c r="BH52" s="372">
        <f t="shared" si="54"/>
        <v>0</v>
      </c>
      <c r="BI52" s="372">
        <f t="shared" si="39"/>
        <v>0</v>
      </c>
      <c r="BJ52" s="436"/>
      <c r="BK52" s="160">
        <f>VLOOKUP($B52,Test!$A$69:$J$122,5,0)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v>0</v>
      </c>
      <c r="F53" s="387"/>
      <c r="G53" s="449">
        <f t="shared" si="15"/>
        <v>0</v>
      </c>
      <c r="H53" s="162"/>
      <c r="I53" s="387"/>
      <c r="J53" s="449">
        <f t="shared" si="16"/>
        <v>0</v>
      </c>
      <c r="K53" s="162"/>
      <c r="L53" s="387"/>
      <c r="M53" s="445">
        <f t="shared" si="17"/>
        <v>0</v>
      </c>
      <c r="N53" s="406">
        <f t="shared" si="18"/>
        <v>0</v>
      </c>
      <c r="O53" s="162">
        <f t="shared" si="19"/>
        <v>0</v>
      </c>
      <c r="P53" s="405">
        <f t="shared" si="20"/>
        <v>0</v>
      </c>
      <c r="Q53" s="162"/>
      <c r="R53" s="387"/>
      <c r="S53" s="449">
        <f t="shared" si="21"/>
        <v>0</v>
      </c>
      <c r="T53" s="162"/>
      <c r="U53" s="387"/>
      <c r="V53" s="449">
        <f t="shared" si="22"/>
        <v>0</v>
      </c>
      <c r="W53" s="162"/>
      <c r="X53" s="387"/>
      <c r="Y53" s="444">
        <f t="shared" si="23"/>
        <v>0</v>
      </c>
      <c r="Z53" s="169">
        <f t="shared" si="24"/>
        <v>0</v>
      </c>
      <c r="AA53" s="162">
        <f t="shared" si="25"/>
        <v>0</v>
      </c>
      <c r="AB53" s="405">
        <f t="shared" si="26"/>
        <v>0</v>
      </c>
      <c r="AC53" s="407">
        <f t="shared" si="27"/>
        <v>0</v>
      </c>
      <c r="AD53" s="163">
        <f t="shared" si="28"/>
        <v>0</v>
      </c>
      <c r="AE53" s="408">
        <f t="shared" si="29"/>
        <v>0</v>
      </c>
      <c r="AF53" s="162"/>
      <c r="AG53" s="387"/>
      <c r="AH53" s="465">
        <f t="shared" si="30"/>
        <v>0</v>
      </c>
      <c r="AI53" s="162"/>
      <c r="AJ53" s="387"/>
      <c r="AK53" s="465">
        <f t="shared" si="31"/>
        <v>0</v>
      </c>
      <c r="AL53" s="162"/>
      <c r="AM53" s="387"/>
      <c r="AN53" s="469">
        <f t="shared" si="32"/>
        <v>0</v>
      </c>
      <c r="AO53" s="406">
        <f t="shared" si="7"/>
        <v>0</v>
      </c>
      <c r="AP53" s="162">
        <f t="shared" si="8"/>
        <v>0</v>
      </c>
      <c r="AQ53" s="162">
        <f t="shared" si="33"/>
        <v>0</v>
      </c>
      <c r="AR53" s="162"/>
      <c r="AS53" s="387"/>
      <c r="AT53" s="465">
        <f t="shared" si="34"/>
        <v>0</v>
      </c>
      <c r="AU53" s="162"/>
      <c r="AV53" s="387"/>
      <c r="AW53" s="468">
        <f t="shared" si="35"/>
        <v>0</v>
      </c>
      <c r="AX53" s="162"/>
      <c r="AY53" s="387"/>
      <c r="AZ53" s="469">
        <f t="shared" si="36"/>
        <v>0</v>
      </c>
      <c r="BA53" s="273">
        <f t="shared" si="9"/>
        <v>0</v>
      </c>
      <c r="BB53" s="365">
        <f t="shared" si="10"/>
        <v>0</v>
      </c>
      <c r="BC53" s="365">
        <f t="shared" si="37"/>
        <v>0</v>
      </c>
      <c r="BD53" s="373">
        <f t="shared" si="11"/>
        <v>0</v>
      </c>
      <c r="BE53" s="374">
        <f t="shared" si="12"/>
        <v>0</v>
      </c>
      <c r="BF53" s="374">
        <f t="shared" si="38"/>
        <v>0</v>
      </c>
      <c r="BG53" s="420">
        <f t="shared" si="13"/>
        <v>0</v>
      </c>
      <c r="BH53" s="374">
        <f t="shared" si="14"/>
        <v>0</v>
      </c>
      <c r="BI53" s="374">
        <f t="shared" si="39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55">SUM(E7:E53)</f>
        <v>0</v>
      </c>
      <c r="F54" s="354">
        <f t="shared" si="55"/>
        <v>0</v>
      </c>
      <c r="G54" s="451">
        <f t="shared" si="55"/>
        <v>0</v>
      </c>
      <c r="H54" s="156">
        <f t="shared" si="55"/>
        <v>0</v>
      </c>
      <c r="I54" s="156">
        <f t="shared" si="55"/>
        <v>0</v>
      </c>
      <c r="J54" s="450">
        <f t="shared" si="55"/>
        <v>0</v>
      </c>
      <c r="K54" s="156">
        <f t="shared" si="55"/>
        <v>0</v>
      </c>
      <c r="L54" s="156">
        <f t="shared" si="55"/>
        <v>0</v>
      </c>
      <c r="M54" s="446">
        <f t="shared" si="55"/>
        <v>0</v>
      </c>
      <c r="N54" s="410">
        <f t="shared" si="55"/>
        <v>0</v>
      </c>
      <c r="O54" s="411">
        <f t="shared" si="55"/>
        <v>0</v>
      </c>
      <c r="P54" s="412">
        <f t="shared" si="55"/>
        <v>0</v>
      </c>
      <c r="Q54" s="157">
        <f t="shared" si="55"/>
        <v>0</v>
      </c>
      <c r="R54" s="156">
        <f t="shared" si="55"/>
        <v>0</v>
      </c>
      <c r="S54" s="451">
        <f t="shared" si="55"/>
        <v>0</v>
      </c>
      <c r="T54" s="156">
        <f t="shared" si="55"/>
        <v>0</v>
      </c>
      <c r="U54" s="156">
        <f t="shared" si="55"/>
        <v>0</v>
      </c>
      <c r="V54" s="450">
        <f t="shared" si="55"/>
        <v>0</v>
      </c>
      <c r="W54" s="156">
        <f t="shared" si="55"/>
        <v>0</v>
      </c>
      <c r="X54" s="156">
        <f t="shared" si="55"/>
        <v>0</v>
      </c>
      <c r="Y54" s="446">
        <f t="shared" si="55"/>
        <v>0</v>
      </c>
      <c r="Z54" s="413">
        <f t="shared" si="55"/>
        <v>0</v>
      </c>
      <c r="AA54" s="411">
        <f t="shared" si="55"/>
        <v>0</v>
      </c>
      <c r="AB54" s="412">
        <f t="shared" si="55"/>
        <v>0</v>
      </c>
      <c r="AC54" s="414">
        <f t="shared" si="55"/>
        <v>0</v>
      </c>
      <c r="AD54" s="156">
        <f t="shared" si="55"/>
        <v>0</v>
      </c>
      <c r="AE54" s="409">
        <f t="shared" si="55"/>
        <v>0</v>
      </c>
      <c r="AF54" s="157">
        <f t="shared" si="55"/>
        <v>0</v>
      </c>
      <c r="AG54" s="156">
        <f t="shared" si="55"/>
        <v>0</v>
      </c>
      <c r="AH54" s="451">
        <f t="shared" si="55"/>
        <v>0</v>
      </c>
      <c r="AI54" s="156">
        <f t="shared" si="55"/>
        <v>0</v>
      </c>
      <c r="AJ54" s="156">
        <f t="shared" si="55"/>
        <v>0</v>
      </c>
      <c r="AK54" s="451">
        <f t="shared" ref="AK54:BI54" si="56">SUM(AK7:AK53)</f>
        <v>0</v>
      </c>
      <c r="AL54" s="156">
        <f t="shared" si="56"/>
        <v>0</v>
      </c>
      <c r="AM54" s="156">
        <f t="shared" si="56"/>
        <v>0</v>
      </c>
      <c r="AN54" s="446">
        <f t="shared" si="56"/>
        <v>0</v>
      </c>
      <c r="AO54" s="410">
        <f t="shared" si="56"/>
        <v>0</v>
      </c>
      <c r="AP54" s="411">
        <f t="shared" si="56"/>
        <v>0</v>
      </c>
      <c r="AQ54" s="411">
        <f t="shared" si="56"/>
        <v>0</v>
      </c>
      <c r="AR54" s="157">
        <f t="shared" si="56"/>
        <v>0</v>
      </c>
      <c r="AS54" s="156">
        <f t="shared" si="56"/>
        <v>0</v>
      </c>
      <c r="AT54" s="451">
        <f t="shared" si="56"/>
        <v>0</v>
      </c>
      <c r="AU54" s="156">
        <f t="shared" si="56"/>
        <v>0</v>
      </c>
      <c r="AV54" s="156">
        <f t="shared" si="56"/>
        <v>0</v>
      </c>
      <c r="AW54" s="450">
        <f t="shared" si="56"/>
        <v>0</v>
      </c>
      <c r="AX54" s="156">
        <f t="shared" si="56"/>
        <v>0</v>
      </c>
      <c r="AY54" s="354">
        <f t="shared" si="56"/>
        <v>0</v>
      </c>
      <c r="AZ54" s="446">
        <f t="shared" si="56"/>
        <v>0</v>
      </c>
      <c r="BA54" s="274">
        <f t="shared" si="56"/>
        <v>0</v>
      </c>
      <c r="BB54" s="366">
        <f t="shared" si="56"/>
        <v>0</v>
      </c>
      <c r="BC54" s="366">
        <f t="shared" si="56"/>
        <v>0</v>
      </c>
      <c r="BD54" s="375">
        <f t="shared" si="56"/>
        <v>0</v>
      </c>
      <c r="BE54" s="376">
        <f t="shared" si="56"/>
        <v>0</v>
      </c>
      <c r="BF54" s="376">
        <f t="shared" si="56"/>
        <v>0</v>
      </c>
      <c r="BG54" s="421">
        <f t="shared" si="56"/>
        <v>0</v>
      </c>
      <c r="BH54" s="376">
        <f t="shared" si="56"/>
        <v>0</v>
      </c>
      <c r="BI54" s="376">
        <f t="shared" si="56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" style="38" customWidth="1"/>
    <col min="63" max="63" width="25.7109375" style="337" customWidth="1"/>
    <col min="64" max="69" width="9.140625" style="38"/>
    <col min="70" max="70" width="0" style="38" hidden="1" customWidth="1"/>
    <col min="71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107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275" t="s">
        <v>289</v>
      </c>
      <c r="AR6" s="192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161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VLOOKUP($B7,Test!$A$69:$J$122,6,0)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161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VLOOKUP($B8,Test!$A$69:$J$122,6,0)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161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VLOOKUP($B9,Test!$A$69:$J$122,6,0)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161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VLOOKUP($B10,Test!$A$69:$J$122,6,0)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161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VLOOKUP($B11,Test!$A$69:$J$122,6,0)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161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VLOOKUP($B12,Test!$A$69:$J$122,6,0)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161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VLOOKUP($B13,Test!$A$69:$J$122,6,0)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161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VLOOKUP($B14,Test!$A$69:$J$122,6,0)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161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VLOOKUP($B15,Test!$A$69:$J$122,6,0)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161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VLOOKUP($B16,Test!$A$69:$J$122,6,0)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161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VLOOKUP($B17,Test!$A$69:$J$122,6,0)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161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VLOOKUP($B18,Test!$A$69:$J$122,6,0)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161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VLOOKUP($B19,Test!$A$69:$J$122,6,0)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161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VLOOKUP($B20,Test!$A$69:$J$122,6,0)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2">
        <f t="shared" si="27"/>
        <v>0</v>
      </c>
      <c r="AI21" s="164"/>
      <c r="AJ21" s="161"/>
      <c r="AK21" s="462">
        <f t="shared" si="28"/>
        <v>0</v>
      </c>
      <c r="AL21" s="164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161">
        <f t="shared" si="30"/>
        <v>0</v>
      </c>
      <c r="AR21" s="164"/>
      <c r="AS21" s="161"/>
      <c r="AT21" s="462">
        <f t="shared" si="31"/>
        <v>0</v>
      </c>
      <c r="AU21" s="164"/>
      <c r="AV21" s="161"/>
      <c r="AW21" s="448">
        <f t="shared" si="32"/>
        <v>0</v>
      </c>
      <c r="AX21" s="164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VLOOKUP($B21,Test!$A$69:$J$122,6,0)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161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VLOOKUP($B22,Test!$A$69:$J$122,6,0)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161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VLOOKUP($B23,Test!$A$69:$J$122,6,0)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161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VLOOKUP($B24,Test!$A$69:$J$122,6,0)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161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VLOOKUP($B25,Test!$A$69:$J$122,6,0)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161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VLOOKUP($B26,Test!$A$69:$J$122,6,0)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161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VLOOKUP($B27,Test!$A$69:$J$122,6,0)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161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VLOOKUP($B28,Test!$A$69:$J$122,6,0)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161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VLOOKUP($B29,Test!$A$69:$J$122,6,0)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161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VLOOKUP($B30,Test!$A$69:$J$122,6,0)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161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VLOOKUP($B31,Test!$A$69:$J$122,6,0)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161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VLOOKUP($B32,Test!$A$69:$J$122,6,0)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161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VLOOKUP($B33,Test!$A$69:$J$122,6,0)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161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VLOOKUP($B34,Test!$A$69:$J$122,6,0)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161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VLOOKUP($B35,Test!$A$69:$J$122,6,0)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161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VLOOKUP($B36,Test!$A$69:$J$122,6,0)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161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VLOOKUP($B37,Test!$A$69:$J$122,6,0)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161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VLOOKUP($B38,Test!$A$69:$J$122,6,0)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161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VLOOKUP($B39,Test!$A$69:$J$122,6,0)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161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VLOOKUP($B40,Test!$A$69:$J$122,6,0)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161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VLOOKUP($B41,Test!$A$69:$J$122,6,0)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161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VLOOKUP($B42,Test!$A$69:$J$122,6,0)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161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VLOOKUP($B43,Test!$A$69:$J$122,6,0)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161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VLOOKUP($B44,Test!$A$69:$J$122,6,0)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161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VLOOKUP($B45,Test!$A$69:$J$122,6,0)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161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VLOOKUP($B46,Test!$A$69:$J$122,6,0)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161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VLOOKUP($B47,Test!$A$69:$J$122,6,0)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161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VLOOKUP($B48,Test!$A$69:$J$122,6,0)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161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VLOOKUP($B49,Test!$A$69:$J$122,6,0)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161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VLOOKUP($B50,Test!$A$69:$J$122,6,0)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161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VLOOKUP($B51,Test!$A$69:$J$122,6,0)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161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VLOOKUP($B52,Test!$A$69:$J$122,6,0)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5">
        <f t="shared" si="27"/>
        <v>0</v>
      </c>
      <c r="AI53" s="162"/>
      <c r="AJ53" s="388"/>
      <c r="AK53" s="465">
        <f t="shared" si="28"/>
        <v>0</v>
      </c>
      <c r="AL53" s="162"/>
      <c r="AM53" s="388"/>
      <c r="AN53" s="469">
        <f t="shared" si="29"/>
        <v>0</v>
      </c>
      <c r="AO53" s="406">
        <f t="shared" si="10"/>
        <v>0</v>
      </c>
      <c r="AP53" s="162">
        <f t="shared" si="11"/>
        <v>0</v>
      </c>
      <c r="AQ53" s="162">
        <f t="shared" si="30"/>
        <v>0</v>
      </c>
      <c r="AR53" s="162"/>
      <c r="AS53" s="388"/>
      <c r="AT53" s="465">
        <f t="shared" si="31"/>
        <v>0</v>
      </c>
      <c r="AU53" s="162"/>
      <c r="AV53" s="388"/>
      <c r="AW53" s="468">
        <f t="shared" si="32"/>
        <v>0</v>
      </c>
      <c r="AX53" s="162"/>
      <c r="AY53" s="388"/>
      <c r="AZ53" s="469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1">
        <f t="shared" si="71"/>
        <v>0</v>
      </c>
      <c r="AR54" s="157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O64"/>
  <sheetViews>
    <sheetView showGridLines="0" zoomScale="60" workbookViewId="0">
      <pane xSplit="4" ySplit="6" topLeftCell="BD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6" width="17.7109375" style="38" customWidth="1"/>
    <col min="17" max="25" width="17" style="38" customWidth="1"/>
    <col min="26" max="31" width="17.7109375" style="38" customWidth="1"/>
    <col min="32" max="40" width="16.7109375" style="38" customWidth="1"/>
    <col min="41" max="43" width="16.7109375" style="38" hidden="1" customWidth="1"/>
    <col min="44" max="49" width="16.7109375" style="38" customWidth="1"/>
    <col min="50" max="50" width="17.7109375" style="38" customWidth="1"/>
    <col min="51" max="59" width="16.7109375" style="38" customWidth="1"/>
    <col min="60" max="65" width="17.7109375" style="38" customWidth="1"/>
    <col min="66" max="66" width="9.7109375" style="38" customWidth="1"/>
    <col min="67" max="67" width="25.7109375" style="337" customWidth="1"/>
    <col min="68" max="16384" width="9.140625" style="38"/>
  </cols>
  <sheetData>
    <row r="1" spans="1:67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I1" s="174"/>
      <c r="AJ1" s="174"/>
      <c r="AO1" s="174"/>
      <c r="AS1" s="38"/>
      <c r="AT1" s="38"/>
      <c r="AU1" s="38"/>
      <c r="BE1" s="38"/>
      <c r="BF1" s="38"/>
      <c r="BG1" s="38"/>
      <c r="BO1" s="334"/>
    </row>
    <row r="2" spans="1:67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J2" s="177"/>
      <c r="AK2" s="177"/>
      <c r="AS2" s="38"/>
      <c r="AT2" s="38"/>
      <c r="AU2" s="38"/>
      <c r="BE2" s="38"/>
      <c r="BF2" s="38"/>
      <c r="BG2" s="38"/>
      <c r="BO2" s="334"/>
    </row>
    <row r="3" spans="1:67" s="173" customFormat="1" ht="39.950000000000003" customHeight="1" thickBot="1">
      <c r="A3" s="146" t="s">
        <v>116</v>
      </c>
      <c r="B3" s="171"/>
      <c r="N3" s="38"/>
      <c r="O3" s="38"/>
      <c r="P3" s="38"/>
      <c r="Z3" s="38"/>
      <c r="AA3" s="38"/>
      <c r="AB3" s="38"/>
      <c r="AS3" s="38"/>
      <c r="AT3" s="38"/>
      <c r="AU3" s="38"/>
      <c r="BE3" s="158"/>
      <c r="BF3" s="38"/>
      <c r="BG3" s="38"/>
      <c r="BO3" s="334"/>
    </row>
    <row r="4" spans="1:67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7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3"/>
      <c r="AI5" s="344"/>
      <c r="AJ5" s="343"/>
      <c r="AK5" s="345" t="s">
        <v>99</v>
      </c>
      <c r="AL5" s="343"/>
      <c r="AM5" s="343"/>
      <c r="AN5" s="343"/>
      <c r="AO5" s="344"/>
      <c r="AP5" s="577" t="s">
        <v>100</v>
      </c>
      <c r="AQ5" s="578"/>
      <c r="AR5" s="579"/>
      <c r="AS5" s="395" t="s">
        <v>277</v>
      </c>
      <c r="AT5" s="343"/>
      <c r="AU5" s="343"/>
      <c r="AV5" s="342" t="s">
        <v>101</v>
      </c>
      <c r="AW5" s="343"/>
      <c r="AX5" s="343"/>
      <c r="AY5" s="345" t="s">
        <v>102</v>
      </c>
      <c r="AZ5" s="343"/>
      <c r="BA5" s="344"/>
      <c r="BB5" s="345" t="s">
        <v>103</v>
      </c>
      <c r="BC5" s="343"/>
      <c r="BD5" s="346"/>
      <c r="BE5" s="341" t="s">
        <v>278</v>
      </c>
      <c r="BF5" s="341"/>
      <c r="BG5" s="341"/>
      <c r="BH5" s="347" t="s">
        <v>122</v>
      </c>
      <c r="BI5" s="347"/>
      <c r="BJ5" s="347"/>
      <c r="BK5" s="347" t="s">
        <v>121</v>
      </c>
      <c r="BL5" s="348"/>
      <c r="BM5" s="348"/>
      <c r="BN5" s="433"/>
      <c r="BO5" s="336" t="s">
        <v>274</v>
      </c>
    </row>
    <row r="6" spans="1:67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131</v>
      </c>
      <c r="AH6" s="447" t="s">
        <v>110</v>
      </c>
      <c r="AI6" s="456" t="s">
        <v>289</v>
      </c>
      <c r="AJ6" s="186" t="s">
        <v>290</v>
      </c>
      <c r="AK6" s="447" t="s">
        <v>112</v>
      </c>
      <c r="AL6" s="185" t="s">
        <v>131</v>
      </c>
      <c r="AM6" s="185" t="s">
        <v>110</v>
      </c>
      <c r="AN6" s="461" t="s">
        <v>289</v>
      </c>
      <c r="AO6" s="186" t="s">
        <v>290</v>
      </c>
      <c r="AP6" s="185" t="s">
        <v>112</v>
      </c>
      <c r="AQ6" s="185" t="s">
        <v>110</v>
      </c>
      <c r="AR6" s="458" t="s">
        <v>289</v>
      </c>
      <c r="AS6" s="183" t="s">
        <v>112</v>
      </c>
      <c r="AT6" s="275" t="s">
        <v>110</v>
      </c>
      <c r="AU6" s="275" t="s">
        <v>289</v>
      </c>
      <c r="AV6" s="192" t="s">
        <v>112</v>
      </c>
      <c r="AW6" s="185" t="s">
        <v>110</v>
      </c>
      <c r="AX6" s="461" t="s">
        <v>289</v>
      </c>
      <c r="AY6" s="275" t="s">
        <v>112</v>
      </c>
      <c r="AZ6" s="185" t="s">
        <v>110</v>
      </c>
      <c r="BA6" s="461" t="s">
        <v>289</v>
      </c>
      <c r="BB6" s="275" t="s">
        <v>112</v>
      </c>
      <c r="BC6" s="275" t="s">
        <v>110</v>
      </c>
      <c r="BD6" s="467" t="s">
        <v>289</v>
      </c>
      <c r="BE6" s="271" t="s">
        <v>112</v>
      </c>
      <c r="BF6" s="362" t="s">
        <v>110</v>
      </c>
      <c r="BG6" s="362" t="s">
        <v>289</v>
      </c>
      <c r="BH6" s="367" t="s">
        <v>112</v>
      </c>
      <c r="BI6" s="368" t="s">
        <v>110</v>
      </c>
      <c r="BJ6" s="368" t="s">
        <v>289</v>
      </c>
      <c r="BK6" s="418" t="s">
        <v>112</v>
      </c>
      <c r="BL6" s="368" t="s">
        <v>110</v>
      </c>
      <c r="BM6" s="368" t="s">
        <v>289</v>
      </c>
      <c r="BN6" s="434"/>
      <c r="BO6" s="335"/>
    </row>
    <row r="7" spans="1:67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>
        <v>0</v>
      </c>
      <c r="F7" s="161">
        <v>0</v>
      </c>
      <c r="G7" s="448">
        <f>E7-F7</f>
        <v>0</v>
      </c>
      <c r="H7" s="161">
        <v>0</v>
      </c>
      <c r="I7" s="352"/>
      <c r="J7" s="448">
        <f>H7-I7</f>
        <v>0</v>
      </c>
      <c r="K7" s="161">
        <v>0</v>
      </c>
      <c r="L7" s="352"/>
      <c r="M7" s="444">
        <f>K7-L7</f>
        <v>0</v>
      </c>
      <c r="N7" s="404">
        <f>+E7+H7+K7</f>
        <v>0</v>
      </c>
      <c r="O7" s="161">
        <f>+F7+I7+L7</f>
        <v>0</v>
      </c>
      <c r="P7" s="403">
        <f>N7-O7</f>
        <v>0</v>
      </c>
      <c r="Q7" s="168">
        <v>0</v>
      </c>
      <c r="R7" s="352"/>
      <c r="S7" s="448">
        <f>Q7-R7</f>
        <v>0</v>
      </c>
      <c r="T7" s="161">
        <v>0</v>
      </c>
      <c r="U7" s="352"/>
      <c r="V7" s="448">
        <f>T7-U7</f>
        <v>0</v>
      </c>
      <c r="W7" s="161">
        <v>0</v>
      </c>
      <c r="X7" s="352"/>
      <c r="Y7" s="444">
        <f>W7-X7</f>
        <v>0</v>
      </c>
      <c r="Z7" s="168">
        <f>+Q7+T7+W7</f>
        <v>0</v>
      </c>
      <c r="AA7" s="161">
        <f>+R7+U7+X7</f>
        <v>0</v>
      </c>
      <c r="AB7" s="403">
        <f>Z7-AA7</f>
        <v>0</v>
      </c>
      <c r="AC7" s="404">
        <f>+E7+H7+K7+Q7+T7+W7</f>
        <v>0</v>
      </c>
      <c r="AD7" s="161">
        <f>+F7+I7+L7+R7+U7+X7</f>
        <v>0</v>
      </c>
      <c r="AE7" s="403">
        <f>AC7-AD7</f>
        <v>0</v>
      </c>
      <c r="AF7" s="168">
        <v>0</v>
      </c>
      <c r="AG7" s="352"/>
      <c r="AH7" s="462">
        <f>AF7-AG7</f>
        <v>0</v>
      </c>
      <c r="AI7" s="457">
        <f t="shared" ref="AI7:AI53" si="7">+AF7-AH7</f>
        <v>0</v>
      </c>
      <c r="AJ7" s="352"/>
      <c r="AK7" s="448">
        <f>AI7-AJ7</f>
        <v>0</v>
      </c>
      <c r="AL7" s="161"/>
      <c r="AM7" s="352"/>
      <c r="AN7" s="462">
        <f>AL7-AM7</f>
        <v>0</v>
      </c>
      <c r="AO7" s="352">
        <f>+AL7-AM7</f>
        <v>0</v>
      </c>
      <c r="AP7" s="161">
        <v>0</v>
      </c>
      <c r="AQ7" s="352">
        <f>AO7-AP7</f>
        <v>0</v>
      </c>
      <c r="AR7" s="427">
        <f t="shared" ref="AR7:AR53" si="8">+AP7-AQ7</f>
        <v>0</v>
      </c>
      <c r="AS7" s="352"/>
      <c r="AT7" s="161">
        <f>AR7-AS7</f>
        <v>0</v>
      </c>
      <c r="AU7" s="161">
        <f t="shared" ref="AU7:AU53" si="9">+AS7-AT7</f>
        <v>0</v>
      </c>
      <c r="AV7" s="352"/>
      <c r="AW7" s="352">
        <f>AU7-AV7</f>
        <v>0</v>
      </c>
      <c r="AX7" s="462">
        <f t="shared" ref="AX7:AX53" si="10">+AV7-AW7</f>
        <v>0</v>
      </c>
      <c r="AY7" s="352"/>
      <c r="AZ7" s="352">
        <f>AX7-AY7</f>
        <v>0</v>
      </c>
      <c r="BA7" s="448">
        <f t="shared" ref="BA7:BA53" si="11">+AY7-AZ7</f>
        <v>0</v>
      </c>
      <c r="BB7" s="161">
        <v>0</v>
      </c>
      <c r="BC7" s="352">
        <f>BA7-BB7</f>
        <v>0</v>
      </c>
      <c r="BD7" s="444">
        <f t="shared" ref="BD7:BD53" si="12">+BB7-BC7</f>
        <v>0</v>
      </c>
      <c r="BE7" s="272">
        <f t="shared" ref="BE7:BE53" si="13">+AV7+AY7+BB7</f>
        <v>0</v>
      </c>
      <c r="BF7" s="364">
        <f>BD7-BE7</f>
        <v>0</v>
      </c>
      <c r="BG7" s="364">
        <f t="shared" ref="BG7:BG53" si="14">+BE7-BF7</f>
        <v>0</v>
      </c>
      <c r="BH7" s="371">
        <f t="shared" ref="BH7:BH53" si="15">AF7+AK7+AP7+AV7+AY7+BB7</f>
        <v>0</v>
      </c>
      <c r="BI7" s="372">
        <f>BG7-BH7</f>
        <v>0</v>
      </c>
      <c r="BJ7" s="372">
        <f t="shared" ref="BJ7:BJ53" si="16">+BH7-BI7</f>
        <v>0</v>
      </c>
      <c r="BK7" s="419">
        <f t="shared" ref="BK7:BK50" si="17">+AC7+BH7</f>
        <v>0</v>
      </c>
      <c r="BL7" s="372">
        <f t="shared" ref="BL7:BL53" si="18">+AD7+BI7</f>
        <v>0</v>
      </c>
      <c r="BM7" s="372">
        <f t="shared" ref="BM7:BM53" si="19">+BK7-BL7</f>
        <v>0</v>
      </c>
      <c r="BN7" s="436"/>
      <c r="BO7" s="160">
        <f>VLOOKUP($B7,Test!$A$69:$J$122,7,0)</f>
        <v>0</v>
      </c>
    </row>
    <row r="8" spans="1:67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>
        <v>0</v>
      </c>
      <c r="F8" s="161">
        <v>0</v>
      </c>
      <c r="G8" s="448">
        <f t="shared" ref="G8:G53" si="20">E8-F8</f>
        <v>0</v>
      </c>
      <c r="H8" s="161">
        <v>0</v>
      </c>
      <c r="I8" s="352"/>
      <c r="J8" s="448">
        <f t="shared" ref="J8:J53" si="21">H8-I8</f>
        <v>0</v>
      </c>
      <c r="K8" s="161">
        <v>0</v>
      </c>
      <c r="L8" s="352"/>
      <c r="M8" s="444">
        <f t="shared" ref="M8:M53" si="22">K8-L8</f>
        <v>0</v>
      </c>
      <c r="N8" s="404">
        <f t="shared" ref="N8:N53" si="23">+E8+H8+K8</f>
        <v>0</v>
      </c>
      <c r="O8" s="161">
        <f t="shared" ref="O8:O53" si="24">+F8+I8+L8</f>
        <v>0</v>
      </c>
      <c r="P8" s="403">
        <f t="shared" ref="P8:P53" si="25">N8-O8</f>
        <v>0</v>
      </c>
      <c r="Q8" s="168">
        <v>0</v>
      </c>
      <c r="R8" s="352"/>
      <c r="S8" s="448">
        <f t="shared" ref="S8:S53" si="26">Q8-R8</f>
        <v>0</v>
      </c>
      <c r="T8" s="161">
        <v>0</v>
      </c>
      <c r="U8" s="352"/>
      <c r="V8" s="448">
        <f t="shared" ref="V8:V53" si="27">T8-U8</f>
        <v>0</v>
      </c>
      <c r="W8" s="161">
        <v>0</v>
      </c>
      <c r="X8" s="352"/>
      <c r="Y8" s="444">
        <f t="shared" ref="Y8:Y53" si="28">W8-X8</f>
        <v>0</v>
      </c>
      <c r="Z8" s="168">
        <f t="shared" ref="Z8:Z53" si="29">+Q8+T8+W8</f>
        <v>0</v>
      </c>
      <c r="AA8" s="161">
        <f t="shared" ref="AA8:AA53" si="30">+R8+U8+X8</f>
        <v>0</v>
      </c>
      <c r="AB8" s="403">
        <f t="shared" ref="AB8:AB53" si="31">Z8-AA8</f>
        <v>0</v>
      </c>
      <c r="AC8" s="404">
        <f t="shared" ref="AC8:AC53" si="32">+E8+H8+K8+Q8+T8+W8</f>
        <v>0</v>
      </c>
      <c r="AD8" s="161">
        <f t="shared" ref="AD8:AD53" si="33">+F8+I8+L8+R8+U8+X8</f>
        <v>0</v>
      </c>
      <c r="AE8" s="403">
        <f t="shared" ref="AE8:AE53" si="34">AC8-AD8</f>
        <v>0</v>
      </c>
      <c r="AF8" s="168">
        <v>0</v>
      </c>
      <c r="AG8" s="352"/>
      <c r="AH8" s="462">
        <f t="shared" ref="AH8:AH53" si="35">AF8-AG8</f>
        <v>0</v>
      </c>
      <c r="AI8" s="457">
        <f t="shared" si="7"/>
        <v>0</v>
      </c>
      <c r="AJ8" s="352"/>
      <c r="AK8" s="448">
        <f t="shared" ref="AK8:AK53" si="36">AI8-AJ8</f>
        <v>0</v>
      </c>
      <c r="AL8" s="161"/>
      <c r="AM8" s="352"/>
      <c r="AN8" s="462">
        <f t="shared" ref="AN8:AN53" si="37">AL8-AM8</f>
        <v>0</v>
      </c>
      <c r="AO8" s="352">
        <f t="shared" ref="AO8:AO53" si="38">+AL8-AM8</f>
        <v>0</v>
      </c>
      <c r="AP8" s="161">
        <v>0</v>
      </c>
      <c r="AQ8" s="352">
        <f t="shared" ref="AQ8:AQ53" si="39">AO8-AP8</f>
        <v>0</v>
      </c>
      <c r="AR8" s="427">
        <f t="shared" si="8"/>
        <v>0</v>
      </c>
      <c r="AS8" s="352"/>
      <c r="AT8" s="161">
        <f t="shared" ref="AT8:AT53" si="40">AR8-AS8</f>
        <v>0</v>
      </c>
      <c r="AU8" s="161">
        <f t="shared" si="9"/>
        <v>0</v>
      </c>
      <c r="AV8" s="352"/>
      <c r="AW8" s="352">
        <f t="shared" ref="AW8:AW53" si="41">AU8-AV8</f>
        <v>0</v>
      </c>
      <c r="AX8" s="462">
        <f t="shared" si="10"/>
        <v>0</v>
      </c>
      <c r="AY8" s="352"/>
      <c r="AZ8" s="352">
        <f t="shared" ref="AZ8:AZ53" si="42">AX8-AY8</f>
        <v>0</v>
      </c>
      <c r="BA8" s="448">
        <f t="shared" si="11"/>
        <v>0</v>
      </c>
      <c r="BB8" s="161">
        <v>0</v>
      </c>
      <c r="BC8" s="352">
        <f t="shared" ref="BC8:BC53" si="43">BA8-BB8</f>
        <v>0</v>
      </c>
      <c r="BD8" s="444">
        <f t="shared" si="12"/>
        <v>0</v>
      </c>
      <c r="BE8" s="272">
        <f t="shared" si="13"/>
        <v>0</v>
      </c>
      <c r="BF8" s="364">
        <f t="shared" ref="BF8:BF53" si="44">BD8-BE8</f>
        <v>0</v>
      </c>
      <c r="BG8" s="364">
        <f t="shared" si="14"/>
        <v>0</v>
      </c>
      <c r="BH8" s="371">
        <f t="shared" si="15"/>
        <v>0</v>
      </c>
      <c r="BI8" s="372">
        <f t="shared" ref="BI8:BI53" si="45">BG8-BH8</f>
        <v>0</v>
      </c>
      <c r="BJ8" s="372">
        <f t="shared" si="16"/>
        <v>0</v>
      </c>
      <c r="BK8" s="419">
        <f t="shared" si="17"/>
        <v>0</v>
      </c>
      <c r="BL8" s="372">
        <f t="shared" si="18"/>
        <v>0</v>
      </c>
      <c r="BM8" s="372">
        <f t="shared" si="19"/>
        <v>0</v>
      </c>
      <c r="BN8" s="436"/>
      <c r="BO8" s="160">
        <f>VLOOKUP($B8,Test!$A$69:$J$122,7,0)</f>
        <v>0</v>
      </c>
    </row>
    <row r="9" spans="1:67" s="149" customFormat="1" ht="30" customHeight="1">
      <c r="A9" s="40">
        <f t="shared" ref="A9:A52" si="46">A8+1</f>
        <v>3</v>
      </c>
      <c r="B9" s="197">
        <v>51203</v>
      </c>
      <c r="C9" s="198" t="s">
        <v>2</v>
      </c>
      <c r="D9" s="150" t="s">
        <v>44</v>
      </c>
      <c r="E9" s="168">
        <v>0</v>
      </c>
      <c r="F9" s="161">
        <v>0</v>
      </c>
      <c r="G9" s="448">
        <f t="shared" si="20"/>
        <v>0</v>
      </c>
      <c r="H9" s="161">
        <v>0</v>
      </c>
      <c r="I9" s="352"/>
      <c r="J9" s="448">
        <f t="shared" si="21"/>
        <v>0</v>
      </c>
      <c r="K9" s="161">
        <v>0</v>
      </c>
      <c r="L9" s="352"/>
      <c r="M9" s="444">
        <f t="shared" si="22"/>
        <v>0</v>
      </c>
      <c r="N9" s="404">
        <f t="shared" si="23"/>
        <v>0</v>
      </c>
      <c r="O9" s="161">
        <f t="shared" si="24"/>
        <v>0</v>
      </c>
      <c r="P9" s="403">
        <f t="shared" si="25"/>
        <v>0</v>
      </c>
      <c r="Q9" s="168">
        <v>0</v>
      </c>
      <c r="R9" s="352"/>
      <c r="S9" s="448">
        <f t="shared" si="26"/>
        <v>0</v>
      </c>
      <c r="T9" s="161">
        <v>0</v>
      </c>
      <c r="U9" s="352"/>
      <c r="V9" s="448">
        <f t="shared" si="27"/>
        <v>0</v>
      </c>
      <c r="W9" s="161">
        <v>0</v>
      </c>
      <c r="X9" s="352"/>
      <c r="Y9" s="444">
        <f t="shared" si="28"/>
        <v>0</v>
      </c>
      <c r="Z9" s="168">
        <f t="shared" si="29"/>
        <v>0</v>
      </c>
      <c r="AA9" s="161">
        <f t="shared" si="30"/>
        <v>0</v>
      </c>
      <c r="AB9" s="403">
        <f t="shared" si="31"/>
        <v>0</v>
      </c>
      <c r="AC9" s="404">
        <f t="shared" si="32"/>
        <v>0</v>
      </c>
      <c r="AD9" s="161">
        <f t="shared" si="33"/>
        <v>0</v>
      </c>
      <c r="AE9" s="403">
        <f t="shared" si="34"/>
        <v>0</v>
      </c>
      <c r="AF9" s="168">
        <v>0</v>
      </c>
      <c r="AG9" s="352"/>
      <c r="AH9" s="462">
        <f t="shared" si="35"/>
        <v>0</v>
      </c>
      <c r="AI9" s="457">
        <f t="shared" si="7"/>
        <v>0</v>
      </c>
      <c r="AJ9" s="352"/>
      <c r="AK9" s="448">
        <f t="shared" si="36"/>
        <v>0</v>
      </c>
      <c r="AL9" s="161"/>
      <c r="AM9" s="352"/>
      <c r="AN9" s="462">
        <f t="shared" si="37"/>
        <v>0</v>
      </c>
      <c r="AO9" s="352">
        <f t="shared" si="38"/>
        <v>0</v>
      </c>
      <c r="AP9" s="161">
        <v>0</v>
      </c>
      <c r="AQ9" s="352">
        <f t="shared" si="39"/>
        <v>0</v>
      </c>
      <c r="AR9" s="427">
        <f t="shared" si="8"/>
        <v>0</v>
      </c>
      <c r="AS9" s="352"/>
      <c r="AT9" s="161">
        <f t="shared" si="40"/>
        <v>0</v>
      </c>
      <c r="AU9" s="161">
        <f t="shared" si="9"/>
        <v>0</v>
      </c>
      <c r="AV9" s="352"/>
      <c r="AW9" s="352">
        <f t="shared" si="41"/>
        <v>0</v>
      </c>
      <c r="AX9" s="462">
        <f t="shared" si="10"/>
        <v>0</v>
      </c>
      <c r="AY9" s="352"/>
      <c r="AZ9" s="352">
        <f t="shared" si="42"/>
        <v>0</v>
      </c>
      <c r="BA9" s="448">
        <f t="shared" si="11"/>
        <v>0</v>
      </c>
      <c r="BB9" s="161">
        <v>0</v>
      </c>
      <c r="BC9" s="352">
        <f t="shared" si="43"/>
        <v>0</v>
      </c>
      <c r="BD9" s="444">
        <f t="shared" si="12"/>
        <v>0</v>
      </c>
      <c r="BE9" s="272">
        <f t="shared" si="13"/>
        <v>0</v>
      </c>
      <c r="BF9" s="364">
        <f t="shared" si="44"/>
        <v>0</v>
      </c>
      <c r="BG9" s="364">
        <f t="shared" si="14"/>
        <v>0</v>
      </c>
      <c r="BH9" s="371">
        <f t="shared" si="15"/>
        <v>0</v>
      </c>
      <c r="BI9" s="372">
        <f t="shared" si="45"/>
        <v>0</v>
      </c>
      <c r="BJ9" s="372">
        <f t="shared" si="16"/>
        <v>0</v>
      </c>
      <c r="BK9" s="419">
        <f t="shared" si="17"/>
        <v>0</v>
      </c>
      <c r="BL9" s="372">
        <f t="shared" si="18"/>
        <v>0</v>
      </c>
      <c r="BM9" s="372">
        <f t="shared" si="19"/>
        <v>0</v>
      </c>
      <c r="BN9" s="436"/>
      <c r="BO9" s="160">
        <f>VLOOKUP($B9,Test!$A$69:$J$122,7,0)</f>
        <v>0</v>
      </c>
    </row>
    <row r="10" spans="1:67" s="149" customFormat="1" ht="30" customHeight="1">
      <c r="A10" s="40">
        <f t="shared" si="46"/>
        <v>4</v>
      </c>
      <c r="B10" s="197">
        <v>51299</v>
      </c>
      <c r="C10" s="198" t="s">
        <v>3</v>
      </c>
      <c r="D10" s="150" t="s">
        <v>45</v>
      </c>
      <c r="E10" s="168">
        <v>0</v>
      </c>
      <c r="F10" s="161">
        <v>0</v>
      </c>
      <c r="G10" s="448">
        <f t="shared" si="20"/>
        <v>0</v>
      </c>
      <c r="H10" s="161">
        <v>0</v>
      </c>
      <c r="I10" s="352"/>
      <c r="J10" s="448">
        <f t="shared" si="21"/>
        <v>0</v>
      </c>
      <c r="K10" s="161">
        <v>0</v>
      </c>
      <c r="L10" s="352"/>
      <c r="M10" s="444">
        <f t="shared" si="22"/>
        <v>0</v>
      </c>
      <c r="N10" s="404">
        <f t="shared" si="23"/>
        <v>0</v>
      </c>
      <c r="O10" s="161">
        <f t="shared" si="24"/>
        <v>0</v>
      </c>
      <c r="P10" s="403">
        <f t="shared" si="25"/>
        <v>0</v>
      </c>
      <c r="Q10" s="168">
        <v>0</v>
      </c>
      <c r="R10" s="352"/>
      <c r="S10" s="448">
        <f t="shared" si="26"/>
        <v>0</v>
      </c>
      <c r="T10" s="161">
        <v>0</v>
      </c>
      <c r="U10" s="352"/>
      <c r="V10" s="448">
        <f t="shared" si="27"/>
        <v>0</v>
      </c>
      <c r="W10" s="161">
        <v>0</v>
      </c>
      <c r="X10" s="352"/>
      <c r="Y10" s="444">
        <f t="shared" si="28"/>
        <v>0</v>
      </c>
      <c r="Z10" s="168">
        <f t="shared" si="29"/>
        <v>0</v>
      </c>
      <c r="AA10" s="161">
        <f t="shared" si="30"/>
        <v>0</v>
      </c>
      <c r="AB10" s="403">
        <f t="shared" si="31"/>
        <v>0</v>
      </c>
      <c r="AC10" s="404">
        <f t="shared" si="32"/>
        <v>0</v>
      </c>
      <c r="AD10" s="161">
        <f t="shared" si="33"/>
        <v>0</v>
      </c>
      <c r="AE10" s="403">
        <f t="shared" si="34"/>
        <v>0</v>
      </c>
      <c r="AF10" s="168">
        <v>0</v>
      </c>
      <c r="AG10" s="352"/>
      <c r="AH10" s="462">
        <f t="shared" si="35"/>
        <v>0</v>
      </c>
      <c r="AI10" s="457">
        <f t="shared" si="7"/>
        <v>0</v>
      </c>
      <c r="AJ10" s="352"/>
      <c r="AK10" s="448">
        <f t="shared" si="36"/>
        <v>0</v>
      </c>
      <c r="AL10" s="161"/>
      <c r="AM10" s="352"/>
      <c r="AN10" s="462">
        <f t="shared" si="37"/>
        <v>0</v>
      </c>
      <c r="AO10" s="352">
        <f t="shared" si="38"/>
        <v>0</v>
      </c>
      <c r="AP10" s="161">
        <v>0</v>
      </c>
      <c r="AQ10" s="352">
        <f t="shared" si="39"/>
        <v>0</v>
      </c>
      <c r="AR10" s="427">
        <f t="shared" si="8"/>
        <v>0</v>
      </c>
      <c r="AS10" s="352"/>
      <c r="AT10" s="161">
        <f t="shared" si="40"/>
        <v>0</v>
      </c>
      <c r="AU10" s="161">
        <f t="shared" si="9"/>
        <v>0</v>
      </c>
      <c r="AV10" s="352"/>
      <c r="AW10" s="352">
        <f t="shared" si="41"/>
        <v>0</v>
      </c>
      <c r="AX10" s="462">
        <f t="shared" si="10"/>
        <v>0</v>
      </c>
      <c r="AY10" s="352"/>
      <c r="AZ10" s="352">
        <f t="shared" si="42"/>
        <v>0</v>
      </c>
      <c r="BA10" s="448">
        <f t="shared" si="11"/>
        <v>0</v>
      </c>
      <c r="BB10" s="161">
        <v>0</v>
      </c>
      <c r="BC10" s="352">
        <f t="shared" si="43"/>
        <v>0</v>
      </c>
      <c r="BD10" s="444">
        <f t="shared" si="12"/>
        <v>0</v>
      </c>
      <c r="BE10" s="272">
        <f t="shared" si="13"/>
        <v>0</v>
      </c>
      <c r="BF10" s="364">
        <f t="shared" si="44"/>
        <v>0</v>
      </c>
      <c r="BG10" s="364">
        <f t="shared" si="14"/>
        <v>0</v>
      </c>
      <c r="BH10" s="371">
        <f t="shared" si="15"/>
        <v>0</v>
      </c>
      <c r="BI10" s="372">
        <f t="shared" si="45"/>
        <v>0</v>
      </c>
      <c r="BJ10" s="372">
        <f t="shared" si="16"/>
        <v>0</v>
      </c>
      <c r="BK10" s="419">
        <f t="shared" si="17"/>
        <v>0</v>
      </c>
      <c r="BL10" s="372">
        <f t="shared" si="18"/>
        <v>0</v>
      </c>
      <c r="BM10" s="372">
        <f t="shared" si="19"/>
        <v>0</v>
      </c>
      <c r="BN10" s="436"/>
      <c r="BO10" s="160">
        <f>VLOOKUP($B10,Test!$A$69:$J$122,7,0)</f>
        <v>0</v>
      </c>
    </row>
    <row r="11" spans="1:67" s="149" customFormat="1" ht="30" customHeight="1">
      <c r="A11" s="40">
        <f t="shared" si="46"/>
        <v>5</v>
      </c>
      <c r="B11" s="197">
        <v>51301</v>
      </c>
      <c r="C11" s="198" t="s">
        <v>4</v>
      </c>
      <c r="D11" s="150" t="s">
        <v>46</v>
      </c>
      <c r="E11" s="168">
        <v>0</v>
      </c>
      <c r="F11" s="161">
        <v>0</v>
      </c>
      <c r="G11" s="448">
        <f t="shared" si="20"/>
        <v>0</v>
      </c>
      <c r="H11" s="161">
        <v>0</v>
      </c>
      <c r="I11" s="352"/>
      <c r="J11" s="448">
        <f t="shared" si="21"/>
        <v>0</v>
      </c>
      <c r="K11" s="161">
        <v>0</v>
      </c>
      <c r="L11" s="352"/>
      <c r="M11" s="444">
        <f t="shared" si="22"/>
        <v>0</v>
      </c>
      <c r="N11" s="404">
        <f t="shared" si="23"/>
        <v>0</v>
      </c>
      <c r="O11" s="161">
        <f t="shared" si="24"/>
        <v>0</v>
      </c>
      <c r="P11" s="403">
        <f t="shared" si="25"/>
        <v>0</v>
      </c>
      <c r="Q11" s="168">
        <v>0</v>
      </c>
      <c r="R11" s="352"/>
      <c r="S11" s="448">
        <f t="shared" si="26"/>
        <v>0</v>
      </c>
      <c r="T11" s="161">
        <v>0</v>
      </c>
      <c r="U11" s="352"/>
      <c r="V11" s="448">
        <f t="shared" si="27"/>
        <v>0</v>
      </c>
      <c r="W11" s="161">
        <v>0</v>
      </c>
      <c r="X11" s="352"/>
      <c r="Y11" s="444">
        <f t="shared" si="28"/>
        <v>0</v>
      </c>
      <c r="Z11" s="168">
        <f t="shared" si="29"/>
        <v>0</v>
      </c>
      <c r="AA11" s="161">
        <f t="shared" si="30"/>
        <v>0</v>
      </c>
      <c r="AB11" s="403">
        <f t="shared" si="31"/>
        <v>0</v>
      </c>
      <c r="AC11" s="404">
        <f t="shared" si="32"/>
        <v>0</v>
      </c>
      <c r="AD11" s="161">
        <f t="shared" si="33"/>
        <v>0</v>
      </c>
      <c r="AE11" s="403">
        <f t="shared" si="34"/>
        <v>0</v>
      </c>
      <c r="AF11" s="168">
        <v>0</v>
      </c>
      <c r="AG11" s="352"/>
      <c r="AH11" s="462">
        <f t="shared" si="35"/>
        <v>0</v>
      </c>
      <c r="AI11" s="457">
        <f t="shared" si="7"/>
        <v>0</v>
      </c>
      <c r="AJ11" s="352"/>
      <c r="AK11" s="448">
        <f t="shared" si="36"/>
        <v>0</v>
      </c>
      <c r="AL11" s="161"/>
      <c r="AM11" s="352"/>
      <c r="AN11" s="462">
        <f t="shared" si="37"/>
        <v>0</v>
      </c>
      <c r="AO11" s="352">
        <f t="shared" si="38"/>
        <v>0</v>
      </c>
      <c r="AP11" s="161">
        <v>0</v>
      </c>
      <c r="AQ11" s="352">
        <f t="shared" si="39"/>
        <v>0</v>
      </c>
      <c r="AR11" s="427">
        <f t="shared" si="8"/>
        <v>0</v>
      </c>
      <c r="AS11" s="352"/>
      <c r="AT11" s="161">
        <f t="shared" si="40"/>
        <v>0</v>
      </c>
      <c r="AU11" s="161">
        <f t="shared" si="9"/>
        <v>0</v>
      </c>
      <c r="AV11" s="352"/>
      <c r="AW11" s="352">
        <f t="shared" si="41"/>
        <v>0</v>
      </c>
      <c r="AX11" s="462">
        <f t="shared" si="10"/>
        <v>0</v>
      </c>
      <c r="AY11" s="352"/>
      <c r="AZ11" s="352">
        <f t="shared" si="42"/>
        <v>0</v>
      </c>
      <c r="BA11" s="448">
        <f t="shared" si="11"/>
        <v>0</v>
      </c>
      <c r="BB11" s="161">
        <v>0</v>
      </c>
      <c r="BC11" s="352">
        <f t="shared" si="43"/>
        <v>0</v>
      </c>
      <c r="BD11" s="444">
        <f t="shared" si="12"/>
        <v>0</v>
      </c>
      <c r="BE11" s="272">
        <f t="shared" si="13"/>
        <v>0</v>
      </c>
      <c r="BF11" s="364">
        <f t="shared" si="44"/>
        <v>0</v>
      </c>
      <c r="BG11" s="364">
        <f t="shared" si="14"/>
        <v>0</v>
      </c>
      <c r="BH11" s="371">
        <f t="shared" si="15"/>
        <v>0</v>
      </c>
      <c r="BI11" s="372">
        <f t="shared" si="45"/>
        <v>0</v>
      </c>
      <c r="BJ11" s="372">
        <f t="shared" si="16"/>
        <v>0</v>
      </c>
      <c r="BK11" s="419">
        <f t="shared" si="17"/>
        <v>0</v>
      </c>
      <c r="BL11" s="372">
        <f t="shared" si="18"/>
        <v>0</v>
      </c>
      <c r="BM11" s="372">
        <f t="shared" si="19"/>
        <v>0</v>
      </c>
      <c r="BN11" s="436"/>
      <c r="BO11" s="160">
        <f>VLOOKUP($B11,Test!$A$69:$J$122,7,0)</f>
        <v>0</v>
      </c>
    </row>
    <row r="12" spans="1:67" s="149" customFormat="1" ht="30" customHeight="1">
      <c r="A12" s="40">
        <f t="shared" si="46"/>
        <v>6</v>
      </c>
      <c r="B12" s="197">
        <v>51302</v>
      </c>
      <c r="C12" s="198" t="s">
        <v>5</v>
      </c>
      <c r="D12" s="150" t="s">
        <v>47</v>
      </c>
      <c r="E12" s="168">
        <v>0</v>
      </c>
      <c r="F12" s="161">
        <v>0</v>
      </c>
      <c r="G12" s="448">
        <f t="shared" si="20"/>
        <v>0</v>
      </c>
      <c r="H12" s="161">
        <v>0</v>
      </c>
      <c r="I12" s="352"/>
      <c r="J12" s="448">
        <f t="shared" si="21"/>
        <v>0</v>
      </c>
      <c r="K12" s="161">
        <v>0</v>
      </c>
      <c r="L12" s="352"/>
      <c r="M12" s="444">
        <f t="shared" si="22"/>
        <v>0</v>
      </c>
      <c r="N12" s="404">
        <f t="shared" si="23"/>
        <v>0</v>
      </c>
      <c r="O12" s="161">
        <f t="shared" si="24"/>
        <v>0</v>
      </c>
      <c r="P12" s="403">
        <f t="shared" si="25"/>
        <v>0</v>
      </c>
      <c r="Q12" s="168">
        <v>0</v>
      </c>
      <c r="R12" s="352"/>
      <c r="S12" s="448">
        <f t="shared" si="26"/>
        <v>0</v>
      </c>
      <c r="T12" s="161">
        <v>0</v>
      </c>
      <c r="U12" s="352"/>
      <c r="V12" s="448">
        <f t="shared" si="27"/>
        <v>0</v>
      </c>
      <c r="W12" s="161">
        <v>0</v>
      </c>
      <c r="X12" s="352"/>
      <c r="Y12" s="444">
        <f t="shared" si="28"/>
        <v>0</v>
      </c>
      <c r="Z12" s="168">
        <f t="shared" si="29"/>
        <v>0</v>
      </c>
      <c r="AA12" s="161">
        <f t="shared" si="30"/>
        <v>0</v>
      </c>
      <c r="AB12" s="403">
        <f t="shared" si="31"/>
        <v>0</v>
      </c>
      <c r="AC12" s="404">
        <f t="shared" si="32"/>
        <v>0</v>
      </c>
      <c r="AD12" s="161">
        <f t="shared" si="33"/>
        <v>0</v>
      </c>
      <c r="AE12" s="403">
        <f t="shared" si="34"/>
        <v>0</v>
      </c>
      <c r="AF12" s="168">
        <v>0</v>
      </c>
      <c r="AG12" s="352"/>
      <c r="AH12" s="462">
        <f t="shared" si="35"/>
        <v>0</v>
      </c>
      <c r="AI12" s="457">
        <f t="shared" si="7"/>
        <v>0</v>
      </c>
      <c r="AJ12" s="352"/>
      <c r="AK12" s="448">
        <f t="shared" si="36"/>
        <v>0</v>
      </c>
      <c r="AL12" s="161"/>
      <c r="AM12" s="352"/>
      <c r="AN12" s="462">
        <f t="shared" si="37"/>
        <v>0</v>
      </c>
      <c r="AO12" s="352">
        <f t="shared" si="38"/>
        <v>0</v>
      </c>
      <c r="AP12" s="161">
        <v>0</v>
      </c>
      <c r="AQ12" s="352">
        <f t="shared" si="39"/>
        <v>0</v>
      </c>
      <c r="AR12" s="427">
        <f t="shared" si="8"/>
        <v>0</v>
      </c>
      <c r="AS12" s="352"/>
      <c r="AT12" s="161">
        <f t="shared" si="40"/>
        <v>0</v>
      </c>
      <c r="AU12" s="161">
        <f t="shared" si="9"/>
        <v>0</v>
      </c>
      <c r="AV12" s="352"/>
      <c r="AW12" s="352">
        <f t="shared" si="41"/>
        <v>0</v>
      </c>
      <c r="AX12" s="462">
        <f t="shared" si="10"/>
        <v>0</v>
      </c>
      <c r="AY12" s="352"/>
      <c r="AZ12" s="352">
        <f t="shared" si="42"/>
        <v>0</v>
      </c>
      <c r="BA12" s="448">
        <f t="shared" si="11"/>
        <v>0</v>
      </c>
      <c r="BB12" s="161">
        <v>0</v>
      </c>
      <c r="BC12" s="352">
        <f t="shared" si="43"/>
        <v>0</v>
      </c>
      <c r="BD12" s="444">
        <f t="shared" si="12"/>
        <v>0</v>
      </c>
      <c r="BE12" s="272">
        <f t="shared" si="13"/>
        <v>0</v>
      </c>
      <c r="BF12" s="364">
        <f t="shared" si="44"/>
        <v>0</v>
      </c>
      <c r="BG12" s="364">
        <f t="shared" si="14"/>
        <v>0</v>
      </c>
      <c r="BH12" s="371">
        <f t="shared" si="15"/>
        <v>0</v>
      </c>
      <c r="BI12" s="372">
        <f t="shared" si="45"/>
        <v>0</v>
      </c>
      <c r="BJ12" s="372">
        <f t="shared" si="16"/>
        <v>0</v>
      </c>
      <c r="BK12" s="419">
        <f t="shared" si="17"/>
        <v>0</v>
      </c>
      <c r="BL12" s="372">
        <f t="shared" si="18"/>
        <v>0</v>
      </c>
      <c r="BM12" s="372">
        <f t="shared" si="19"/>
        <v>0</v>
      </c>
      <c r="BN12" s="436"/>
      <c r="BO12" s="160">
        <f>VLOOKUP($B12,Test!$A$69:$J$122,7,0)</f>
        <v>0</v>
      </c>
    </row>
    <row r="13" spans="1:67" s="149" customFormat="1" ht="30" customHeight="1">
      <c r="A13" s="40">
        <f t="shared" si="46"/>
        <v>7</v>
      </c>
      <c r="B13" s="197">
        <v>51306</v>
      </c>
      <c r="C13" s="198" t="s">
        <v>6</v>
      </c>
      <c r="D13" s="150" t="s">
        <v>48</v>
      </c>
      <c r="E13" s="168">
        <v>0</v>
      </c>
      <c r="F13" s="161">
        <v>0</v>
      </c>
      <c r="G13" s="448">
        <f t="shared" si="20"/>
        <v>0</v>
      </c>
      <c r="H13" s="161">
        <v>0</v>
      </c>
      <c r="I13" s="352"/>
      <c r="J13" s="448">
        <f t="shared" si="21"/>
        <v>0</v>
      </c>
      <c r="K13" s="161">
        <v>0</v>
      </c>
      <c r="L13" s="352"/>
      <c r="M13" s="444">
        <f t="shared" si="22"/>
        <v>0</v>
      </c>
      <c r="N13" s="404">
        <f t="shared" si="23"/>
        <v>0</v>
      </c>
      <c r="O13" s="161">
        <f t="shared" si="24"/>
        <v>0</v>
      </c>
      <c r="P13" s="403">
        <f t="shared" si="25"/>
        <v>0</v>
      </c>
      <c r="Q13" s="390">
        <v>0</v>
      </c>
      <c r="R13" s="352"/>
      <c r="S13" s="448">
        <f t="shared" si="26"/>
        <v>0</v>
      </c>
      <c r="T13" s="161">
        <v>0</v>
      </c>
      <c r="U13" s="352"/>
      <c r="V13" s="448">
        <f t="shared" si="27"/>
        <v>0</v>
      </c>
      <c r="W13" s="161">
        <v>0</v>
      </c>
      <c r="X13" s="352"/>
      <c r="Y13" s="444">
        <f t="shared" si="28"/>
        <v>0</v>
      </c>
      <c r="Z13" s="168">
        <f t="shared" si="29"/>
        <v>0</v>
      </c>
      <c r="AA13" s="161">
        <f t="shared" si="30"/>
        <v>0</v>
      </c>
      <c r="AB13" s="403">
        <f t="shared" si="31"/>
        <v>0</v>
      </c>
      <c r="AC13" s="404">
        <f t="shared" si="32"/>
        <v>0</v>
      </c>
      <c r="AD13" s="161">
        <f t="shared" si="33"/>
        <v>0</v>
      </c>
      <c r="AE13" s="403">
        <f t="shared" si="34"/>
        <v>0</v>
      </c>
      <c r="AF13" s="168">
        <v>0</v>
      </c>
      <c r="AG13" s="352"/>
      <c r="AH13" s="462">
        <f t="shared" si="35"/>
        <v>0</v>
      </c>
      <c r="AI13" s="457">
        <f t="shared" si="7"/>
        <v>0</v>
      </c>
      <c r="AJ13" s="352"/>
      <c r="AK13" s="448">
        <f t="shared" si="36"/>
        <v>0</v>
      </c>
      <c r="AL13" s="161"/>
      <c r="AM13" s="352"/>
      <c r="AN13" s="462">
        <f t="shared" si="37"/>
        <v>0</v>
      </c>
      <c r="AO13" s="352">
        <f t="shared" si="38"/>
        <v>0</v>
      </c>
      <c r="AP13" s="161">
        <v>0</v>
      </c>
      <c r="AQ13" s="352">
        <f t="shared" si="39"/>
        <v>0</v>
      </c>
      <c r="AR13" s="427">
        <f t="shared" si="8"/>
        <v>0</v>
      </c>
      <c r="AS13" s="352"/>
      <c r="AT13" s="161">
        <f t="shared" si="40"/>
        <v>0</v>
      </c>
      <c r="AU13" s="161">
        <f t="shared" si="9"/>
        <v>0</v>
      </c>
      <c r="AV13" s="352"/>
      <c r="AW13" s="352">
        <f t="shared" si="41"/>
        <v>0</v>
      </c>
      <c r="AX13" s="462">
        <f t="shared" si="10"/>
        <v>0</v>
      </c>
      <c r="AY13" s="352"/>
      <c r="AZ13" s="352">
        <f t="shared" si="42"/>
        <v>0</v>
      </c>
      <c r="BA13" s="448">
        <f t="shared" si="11"/>
        <v>0</v>
      </c>
      <c r="BB13" s="161">
        <v>0</v>
      </c>
      <c r="BC13" s="352">
        <f t="shared" si="43"/>
        <v>0</v>
      </c>
      <c r="BD13" s="444">
        <f t="shared" si="12"/>
        <v>0</v>
      </c>
      <c r="BE13" s="272">
        <f t="shared" si="13"/>
        <v>0</v>
      </c>
      <c r="BF13" s="364">
        <f t="shared" si="44"/>
        <v>0</v>
      </c>
      <c r="BG13" s="364">
        <f t="shared" si="14"/>
        <v>0</v>
      </c>
      <c r="BH13" s="371">
        <f t="shared" si="15"/>
        <v>0</v>
      </c>
      <c r="BI13" s="372">
        <f t="shared" si="45"/>
        <v>0</v>
      </c>
      <c r="BJ13" s="372">
        <f t="shared" si="16"/>
        <v>0</v>
      </c>
      <c r="BK13" s="419">
        <f t="shared" si="17"/>
        <v>0</v>
      </c>
      <c r="BL13" s="372">
        <f t="shared" si="18"/>
        <v>0</v>
      </c>
      <c r="BM13" s="372">
        <f t="shared" si="19"/>
        <v>0</v>
      </c>
      <c r="BN13" s="436"/>
      <c r="BO13" s="160">
        <f>VLOOKUP($B13,Test!$A$69:$J$122,7,0)</f>
        <v>0</v>
      </c>
    </row>
    <row r="14" spans="1:67" s="149" customFormat="1" ht="30" customHeight="1">
      <c r="A14" s="40">
        <f t="shared" si="46"/>
        <v>8</v>
      </c>
      <c r="B14" s="197">
        <v>51307</v>
      </c>
      <c r="C14" s="198" t="s">
        <v>7</v>
      </c>
      <c r="D14" s="150" t="s">
        <v>49</v>
      </c>
      <c r="E14" s="168">
        <v>0</v>
      </c>
      <c r="F14" s="161">
        <v>0</v>
      </c>
      <c r="G14" s="448">
        <f t="shared" si="20"/>
        <v>0</v>
      </c>
      <c r="H14" s="161">
        <v>0</v>
      </c>
      <c r="I14" s="352"/>
      <c r="J14" s="448">
        <f t="shared" si="21"/>
        <v>0</v>
      </c>
      <c r="K14" s="161">
        <v>0</v>
      </c>
      <c r="L14" s="352"/>
      <c r="M14" s="444">
        <f t="shared" si="22"/>
        <v>0</v>
      </c>
      <c r="N14" s="404">
        <f t="shared" si="23"/>
        <v>0</v>
      </c>
      <c r="O14" s="161">
        <f t="shared" si="24"/>
        <v>0</v>
      </c>
      <c r="P14" s="403">
        <f t="shared" si="25"/>
        <v>0</v>
      </c>
      <c r="Q14" s="168">
        <v>0</v>
      </c>
      <c r="R14" s="352"/>
      <c r="S14" s="448">
        <f t="shared" si="26"/>
        <v>0</v>
      </c>
      <c r="T14" s="161">
        <v>0</v>
      </c>
      <c r="U14" s="352"/>
      <c r="V14" s="448">
        <f t="shared" si="27"/>
        <v>0</v>
      </c>
      <c r="W14" s="161">
        <v>0</v>
      </c>
      <c r="X14" s="352"/>
      <c r="Y14" s="444">
        <f t="shared" si="28"/>
        <v>0</v>
      </c>
      <c r="Z14" s="168">
        <f t="shared" si="29"/>
        <v>0</v>
      </c>
      <c r="AA14" s="161">
        <f t="shared" si="30"/>
        <v>0</v>
      </c>
      <c r="AB14" s="403">
        <f t="shared" si="31"/>
        <v>0</v>
      </c>
      <c r="AC14" s="404">
        <f t="shared" si="32"/>
        <v>0</v>
      </c>
      <c r="AD14" s="161">
        <f t="shared" si="33"/>
        <v>0</v>
      </c>
      <c r="AE14" s="403">
        <f t="shared" si="34"/>
        <v>0</v>
      </c>
      <c r="AF14" s="168">
        <v>0</v>
      </c>
      <c r="AG14" s="352"/>
      <c r="AH14" s="462">
        <f t="shared" si="35"/>
        <v>0</v>
      </c>
      <c r="AI14" s="457">
        <f t="shared" si="7"/>
        <v>0</v>
      </c>
      <c r="AJ14" s="352"/>
      <c r="AK14" s="448">
        <f t="shared" si="36"/>
        <v>0</v>
      </c>
      <c r="AL14" s="161"/>
      <c r="AM14" s="352"/>
      <c r="AN14" s="462">
        <f t="shared" si="37"/>
        <v>0</v>
      </c>
      <c r="AO14" s="352">
        <f t="shared" si="38"/>
        <v>0</v>
      </c>
      <c r="AP14" s="161">
        <v>0</v>
      </c>
      <c r="AQ14" s="352">
        <f t="shared" si="39"/>
        <v>0</v>
      </c>
      <c r="AR14" s="427">
        <f t="shared" si="8"/>
        <v>0</v>
      </c>
      <c r="AS14" s="352"/>
      <c r="AT14" s="161">
        <f t="shared" si="40"/>
        <v>0</v>
      </c>
      <c r="AU14" s="161">
        <f t="shared" si="9"/>
        <v>0</v>
      </c>
      <c r="AV14" s="352"/>
      <c r="AW14" s="352">
        <f t="shared" si="41"/>
        <v>0</v>
      </c>
      <c r="AX14" s="462">
        <f t="shared" si="10"/>
        <v>0</v>
      </c>
      <c r="AY14" s="352"/>
      <c r="AZ14" s="352">
        <f t="shared" si="42"/>
        <v>0</v>
      </c>
      <c r="BA14" s="448">
        <f t="shared" si="11"/>
        <v>0</v>
      </c>
      <c r="BB14" s="161">
        <v>0</v>
      </c>
      <c r="BC14" s="352">
        <f t="shared" si="43"/>
        <v>0</v>
      </c>
      <c r="BD14" s="444">
        <f t="shared" si="12"/>
        <v>0</v>
      </c>
      <c r="BE14" s="272">
        <f t="shared" si="13"/>
        <v>0</v>
      </c>
      <c r="BF14" s="364">
        <f t="shared" si="44"/>
        <v>0</v>
      </c>
      <c r="BG14" s="364">
        <f t="shared" si="14"/>
        <v>0</v>
      </c>
      <c r="BH14" s="371">
        <f t="shared" si="15"/>
        <v>0</v>
      </c>
      <c r="BI14" s="372">
        <f t="shared" si="45"/>
        <v>0</v>
      </c>
      <c r="BJ14" s="372">
        <f t="shared" si="16"/>
        <v>0</v>
      </c>
      <c r="BK14" s="419">
        <f t="shared" si="17"/>
        <v>0</v>
      </c>
      <c r="BL14" s="372">
        <f t="shared" si="18"/>
        <v>0</v>
      </c>
      <c r="BM14" s="372">
        <f t="shared" si="19"/>
        <v>0</v>
      </c>
      <c r="BN14" s="436"/>
      <c r="BO14" s="160">
        <f>VLOOKUP($B14,Test!$A$69:$J$122,7,0)</f>
        <v>0</v>
      </c>
    </row>
    <row r="15" spans="1:67" s="149" customFormat="1" ht="30" customHeight="1">
      <c r="A15" s="40">
        <f t="shared" si="46"/>
        <v>9</v>
      </c>
      <c r="B15" s="197">
        <v>51308</v>
      </c>
      <c r="C15" s="198" t="s">
        <v>8</v>
      </c>
      <c r="D15" s="150" t="s">
        <v>50</v>
      </c>
      <c r="E15" s="168">
        <v>0</v>
      </c>
      <c r="F15" s="161">
        <v>0</v>
      </c>
      <c r="G15" s="448">
        <f t="shared" si="20"/>
        <v>0</v>
      </c>
      <c r="H15" s="161">
        <v>0</v>
      </c>
      <c r="I15" s="352"/>
      <c r="J15" s="448">
        <f t="shared" si="21"/>
        <v>0</v>
      </c>
      <c r="K15" s="161">
        <v>0</v>
      </c>
      <c r="L15" s="352"/>
      <c r="M15" s="444">
        <f t="shared" si="22"/>
        <v>0</v>
      </c>
      <c r="N15" s="404">
        <f t="shared" si="23"/>
        <v>0</v>
      </c>
      <c r="O15" s="161">
        <f t="shared" si="24"/>
        <v>0</v>
      </c>
      <c r="P15" s="403">
        <f t="shared" si="25"/>
        <v>0</v>
      </c>
      <c r="Q15" s="168">
        <v>0</v>
      </c>
      <c r="R15" s="352"/>
      <c r="S15" s="448">
        <f t="shared" si="26"/>
        <v>0</v>
      </c>
      <c r="T15" s="161">
        <v>0</v>
      </c>
      <c r="U15" s="352"/>
      <c r="V15" s="448">
        <f t="shared" si="27"/>
        <v>0</v>
      </c>
      <c r="W15" s="161">
        <v>0</v>
      </c>
      <c r="X15" s="352"/>
      <c r="Y15" s="444">
        <f t="shared" si="28"/>
        <v>0</v>
      </c>
      <c r="Z15" s="168">
        <f t="shared" si="29"/>
        <v>0</v>
      </c>
      <c r="AA15" s="161">
        <f t="shared" si="30"/>
        <v>0</v>
      </c>
      <c r="AB15" s="403">
        <f t="shared" si="31"/>
        <v>0</v>
      </c>
      <c r="AC15" s="404">
        <f t="shared" si="32"/>
        <v>0</v>
      </c>
      <c r="AD15" s="161">
        <f t="shared" si="33"/>
        <v>0</v>
      </c>
      <c r="AE15" s="403">
        <f t="shared" si="34"/>
        <v>0</v>
      </c>
      <c r="AF15" s="168">
        <v>0</v>
      </c>
      <c r="AG15" s="352"/>
      <c r="AH15" s="462">
        <f t="shared" si="35"/>
        <v>0</v>
      </c>
      <c r="AI15" s="457">
        <f t="shared" si="7"/>
        <v>0</v>
      </c>
      <c r="AJ15" s="352"/>
      <c r="AK15" s="448">
        <f t="shared" si="36"/>
        <v>0</v>
      </c>
      <c r="AL15" s="161"/>
      <c r="AM15" s="352"/>
      <c r="AN15" s="462">
        <f t="shared" si="37"/>
        <v>0</v>
      </c>
      <c r="AO15" s="352">
        <f t="shared" si="38"/>
        <v>0</v>
      </c>
      <c r="AP15" s="161">
        <v>0</v>
      </c>
      <c r="AQ15" s="352">
        <f t="shared" si="39"/>
        <v>0</v>
      </c>
      <c r="AR15" s="427">
        <f t="shared" si="8"/>
        <v>0</v>
      </c>
      <c r="AS15" s="352"/>
      <c r="AT15" s="161">
        <f t="shared" si="40"/>
        <v>0</v>
      </c>
      <c r="AU15" s="161">
        <f t="shared" si="9"/>
        <v>0</v>
      </c>
      <c r="AV15" s="352"/>
      <c r="AW15" s="352">
        <f t="shared" si="41"/>
        <v>0</v>
      </c>
      <c r="AX15" s="462">
        <f t="shared" si="10"/>
        <v>0</v>
      </c>
      <c r="AY15" s="352"/>
      <c r="AZ15" s="352">
        <f t="shared" si="42"/>
        <v>0</v>
      </c>
      <c r="BA15" s="448">
        <f t="shared" si="11"/>
        <v>0</v>
      </c>
      <c r="BB15" s="161">
        <v>0</v>
      </c>
      <c r="BC15" s="352">
        <f t="shared" si="43"/>
        <v>0</v>
      </c>
      <c r="BD15" s="444">
        <f t="shared" si="12"/>
        <v>0</v>
      </c>
      <c r="BE15" s="272">
        <f t="shared" si="13"/>
        <v>0</v>
      </c>
      <c r="BF15" s="364">
        <f t="shared" si="44"/>
        <v>0</v>
      </c>
      <c r="BG15" s="364">
        <f t="shared" si="14"/>
        <v>0</v>
      </c>
      <c r="BH15" s="371">
        <f t="shared" si="15"/>
        <v>0</v>
      </c>
      <c r="BI15" s="372">
        <f t="shared" si="45"/>
        <v>0</v>
      </c>
      <c r="BJ15" s="372">
        <f t="shared" si="16"/>
        <v>0</v>
      </c>
      <c r="BK15" s="419">
        <f t="shared" si="17"/>
        <v>0</v>
      </c>
      <c r="BL15" s="372">
        <f t="shared" si="18"/>
        <v>0</v>
      </c>
      <c r="BM15" s="372">
        <f t="shared" si="19"/>
        <v>0</v>
      </c>
      <c r="BN15" s="436"/>
      <c r="BO15" s="160">
        <f>VLOOKUP($B15,Test!$A$69:$J$122,7,0)</f>
        <v>0</v>
      </c>
    </row>
    <row r="16" spans="1:67" s="149" customFormat="1" ht="30" customHeight="1">
      <c r="A16" s="40">
        <f t="shared" si="46"/>
        <v>10</v>
      </c>
      <c r="B16" s="197">
        <v>51309</v>
      </c>
      <c r="C16" s="198" t="s">
        <v>9</v>
      </c>
      <c r="D16" s="150" t="s">
        <v>88</v>
      </c>
      <c r="E16" s="168">
        <v>0</v>
      </c>
      <c r="F16" s="161">
        <v>0</v>
      </c>
      <c r="G16" s="448">
        <f t="shared" si="20"/>
        <v>0</v>
      </c>
      <c r="H16" s="161">
        <v>0</v>
      </c>
      <c r="I16" s="352"/>
      <c r="J16" s="448">
        <f t="shared" si="21"/>
        <v>0</v>
      </c>
      <c r="K16" s="161">
        <v>0</v>
      </c>
      <c r="L16" s="352"/>
      <c r="M16" s="444">
        <f t="shared" si="22"/>
        <v>0</v>
      </c>
      <c r="N16" s="404">
        <f t="shared" si="23"/>
        <v>0</v>
      </c>
      <c r="O16" s="161">
        <f t="shared" si="24"/>
        <v>0</v>
      </c>
      <c r="P16" s="403">
        <f t="shared" si="25"/>
        <v>0</v>
      </c>
      <c r="Q16" s="168">
        <v>0</v>
      </c>
      <c r="R16" s="352"/>
      <c r="S16" s="448">
        <f t="shared" si="26"/>
        <v>0</v>
      </c>
      <c r="T16" s="161">
        <v>0</v>
      </c>
      <c r="U16" s="352"/>
      <c r="V16" s="448">
        <f t="shared" si="27"/>
        <v>0</v>
      </c>
      <c r="W16" s="161">
        <v>0</v>
      </c>
      <c r="X16" s="352"/>
      <c r="Y16" s="444">
        <f t="shared" si="28"/>
        <v>0</v>
      </c>
      <c r="Z16" s="168">
        <f t="shared" si="29"/>
        <v>0</v>
      </c>
      <c r="AA16" s="161">
        <f t="shared" si="30"/>
        <v>0</v>
      </c>
      <c r="AB16" s="403">
        <f t="shared" si="31"/>
        <v>0</v>
      </c>
      <c r="AC16" s="404">
        <f t="shared" si="32"/>
        <v>0</v>
      </c>
      <c r="AD16" s="161">
        <f t="shared" si="33"/>
        <v>0</v>
      </c>
      <c r="AE16" s="403">
        <f t="shared" si="34"/>
        <v>0</v>
      </c>
      <c r="AF16" s="168">
        <v>0</v>
      </c>
      <c r="AG16" s="352"/>
      <c r="AH16" s="462">
        <f t="shared" si="35"/>
        <v>0</v>
      </c>
      <c r="AI16" s="457">
        <f t="shared" si="7"/>
        <v>0</v>
      </c>
      <c r="AJ16" s="352"/>
      <c r="AK16" s="448">
        <f t="shared" si="36"/>
        <v>0</v>
      </c>
      <c r="AL16" s="161"/>
      <c r="AM16" s="352"/>
      <c r="AN16" s="462">
        <f t="shared" si="37"/>
        <v>0</v>
      </c>
      <c r="AO16" s="352">
        <f t="shared" si="38"/>
        <v>0</v>
      </c>
      <c r="AP16" s="161">
        <v>0</v>
      </c>
      <c r="AQ16" s="352">
        <f t="shared" si="39"/>
        <v>0</v>
      </c>
      <c r="AR16" s="427">
        <f t="shared" si="8"/>
        <v>0</v>
      </c>
      <c r="AS16" s="352"/>
      <c r="AT16" s="161">
        <f t="shared" si="40"/>
        <v>0</v>
      </c>
      <c r="AU16" s="161">
        <f t="shared" si="9"/>
        <v>0</v>
      </c>
      <c r="AV16" s="352"/>
      <c r="AW16" s="352">
        <f t="shared" si="41"/>
        <v>0</v>
      </c>
      <c r="AX16" s="462">
        <f t="shared" si="10"/>
        <v>0</v>
      </c>
      <c r="AY16" s="352"/>
      <c r="AZ16" s="352">
        <f t="shared" si="42"/>
        <v>0</v>
      </c>
      <c r="BA16" s="448">
        <f t="shared" si="11"/>
        <v>0</v>
      </c>
      <c r="BB16" s="161">
        <v>0</v>
      </c>
      <c r="BC16" s="352">
        <f t="shared" si="43"/>
        <v>0</v>
      </c>
      <c r="BD16" s="444">
        <f t="shared" si="12"/>
        <v>0</v>
      </c>
      <c r="BE16" s="272">
        <f t="shared" si="13"/>
        <v>0</v>
      </c>
      <c r="BF16" s="364">
        <f t="shared" si="44"/>
        <v>0</v>
      </c>
      <c r="BG16" s="364">
        <f t="shared" si="14"/>
        <v>0</v>
      </c>
      <c r="BH16" s="371">
        <f t="shared" si="15"/>
        <v>0</v>
      </c>
      <c r="BI16" s="372">
        <f t="shared" si="45"/>
        <v>0</v>
      </c>
      <c r="BJ16" s="372">
        <f t="shared" si="16"/>
        <v>0</v>
      </c>
      <c r="BK16" s="419">
        <f t="shared" si="17"/>
        <v>0</v>
      </c>
      <c r="BL16" s="372">
        <f t="shared" si="18"/>
        <v>0</v>
      </c>
      <c r="BM16" s="372">
        <f t="shared" si="19"/>
        <v>0</v>
      </c>
      <c r="BN16" s="436"/>
      <c r="BO16" s="160">
        <f>VLOOKUP($B16,Test!$A$69:$J$122,7,0)</f>
        <v>0</v>
      </c>
    </row>
    <row r="17" spans="1:67" s="149" customFormat="1" ht="30" customHeight="1">
      <c r="A17" s="40">
        <f t="shared" si="46"/>
        <v>11</v>
      </c>
      <c r="B17" s="197">
        <v>51310</v>
      </c>
      <c r="C17" s="198" t="s">
        <v>10</v>
      </c>
      <c r="D17" s="150" t="s">
        <v>89</v>
      </c>
      <c r="E17" s="168">
        <v>0</v>
      </c>
      <c r="F17" s="161">
        <v>0</v>
      </c>
      <c r="G17" s="448">
        <f t="shared" si="20"/>
        <v>0</v>
      </c>
      <c r="H17" s="161">
        <v>0</v>
      </c>
      <c r="I17" s="352"/>
      <c r="J17" s="448">
        <f t="shared" si="21"/>
        <v>0</v>
      </c>
      <c r="K17" s="161">
        <v>0</v>
      </c>
      <c r="L17" s="352"/>
      <c r="M17" s="444">
        <f t="shared" si="22"/>
        <v>0</v>
      </c>
      <c r="N17" s="404">
        <f t="shared" si="23"/>
        <v>0</v>
      </c>
      <c r="O17" s="161">
        <f t="shared" si="24"/>
        <v>0</v>
      </c>
      <c r="P17" s="403">
        <f t="shared" si="25"/>
        <v>0</v>
      </c>
      <c r="Q17" s="168">
        <v>0</v>
      </c>
      <c r="R17" s="352"/>
      <c r="S17" s="448">
        <f t="shared" si="26"/>
        <v>0</v>
      </c>
      <c r="T17" s="161">
        <v>0</v>
      </c>
      <c r="U17" s="352"/>
      <c r="V17" s="448">
        <f t="shared" si="27"/>
        <v>0</v>
      </c>
      <c r="W17" s="161">
        <v>0</v>
      </c>
      <c r="X17" s="352"/>
      <c r="Y17" s="444">
        <f t="shared" si="28"/>
        <v>0</v>
      </c>
      <c r="Z17" s="168">
        <f t="shared" si="29"/>
        <v>0</v>
      </c>
      <c r="AA17" s="161">
        <f t="shared" si="30"/>
        <v>0</v>
      </c>
      <c r="AB17" s="403">
        <f t="shared" si="31"/>
        <v>0</v>
      </c>
      <c r="AC17" s="404">
        <f t="shared" si="32"/>
        <v>0</v>
      </c>
      <c r="AD17" s="161">
        <f t="shared" si="33"/>
        <v>0</v>
      </c>
      <c r="AE17" s="403">
        <f t="shared" si="34"/>
        <v>0</v>
      </c>
      <c r="AF17" s="168">
        <v>0</v>
      </c>
      <c r="AG17" s="352"/>
      <c r="AH17" s="462">
        <f t="shared" si="35"/>
        <v>0</v>
      </c>
      <c r="AI17" s="457">
        <f t="shared" si="7"/>
        <v>0</v>
      </c>
      <c r="AJ17" s="352"/>
      <c r="AK17" s="448">
        <f t="shared" si="36"/>
        <v>0</v>
      </c>
      <c r="AL17" s="161"/>
      <c r="AM17" s="352"/>
      <c r="AN17" s="462">
        <f t="shared" si="37"/>
        <v>0</v>
      </c>
      <c r="AO17" s="352">
        <f t="shared" si="38"/>
        <v>0</v>
      </c>
      <c r="AP17" s="161">
        <v>0</v>
      </c>
      <c r="AQ17" s="352">
        <f t="shared" si="39"/>
        <v>0</v>
      </c>
      <c r="AR17" s="427">
        <f t="shared" si="8"/>
        <v>0</v>
      </c>
      <c r="AS17" s="352"/>
      <c r="AT17" s="161">
        <f t="shared" si="40"/>
        <v>0</v>
      </c>
      <c r="AU17" s="161">
        <f t="shared" si="9"/>
        <v>0</v>
      </c>
      <c r="AV17" s="352"/>
      <c r="AW17" s="352">
        <f t="shared" si="41"/>
        <v>0</v>
      </c>
      <c r="AX17" s="462">
        <f t="shared" si="10"/>
        <v>0</v>
      </c>
      <c r="AY17" s="352"/>
      <c r="AZ17" s="352">
        <f t="shared" si="42"/>
        <v>0</v>
      </c>
      <c r="BA17" s="448">
        <f t="shared" si="11"/>
        <v>0</v>
      </c>
      <c r="BB17" s="161">
        <v>0</v>
      </c>
      <c r="BC17" s="352">
        <f t="shared" si="43"/>
        <v>0</v>
      </c>
      <c r="BD17" s="444">
        <f t="shared" si="12"/>
        <v>0</v>
      </c>
      <c r="BE17" s="272">
        <f t="shared" si="13"/>
        <v>0</v>
      </c>
      <c r="BF17" s="364">
        <f t="shared" si="44"/>
        <v>0</v>
      </c>
      <c r="BG17" s="364">
        <f t="shared" si="14"/>
        <v>0</v>
      </c>
      <c r="BH17" s="371">
        <f t="shared" si="15"/>
        <v>0</v>
      </c>
      <c r="BI17" s="372">
        <f t="shared" si="45"/>
        <v>0</v>
      </c>
      <c r="BJ17" s="372">
        <f t="shared" si="16"/>
        <v>0</v>
      </c>
      <c r="BK17" s="419">
        <f t="shared" si="17"/>
        <v>0</v>
      </c>
      <c r="BL17" s="372">
        <f t="shared" si="18"/>
        <v>0</v>
      </c>
      <c r="BM17" s="372">
        <f t="shared" si="19"/>
        <v>0</v>
      </c>
      <c r="BN17" s="436"/>
      <c r="BO17" s="160">
        <f>VLOOKUP($B17,Test!$A$69:$J$122,7,0)</f>
        <v>0</v>
      </c>
    </row>
    <row r="18" spans="1:67" s="149" customFormat="1" ht="30" customHeight="1">
      <c r="A18" s="40">
        <f t="shared" si="46"/>
        <v>12</v>
      </c>
      <c r="B18" s="197">
        <v>51311</v>
      </c>
      <c r="C18" s="198" t="s">
        <v>79</v>
      </c>
      <c r="D18" s="151" t="s">
        <v>51</v>
      </c>
      <c r="E18" s="168">
        <v>0</v>
      </c>
      <c r="F18" s="161">
        <v>0</v>
      </c>
      <c r="G18" s="448">
        <f t="shared" si="20"/>
        <v>0</v>
      </c>
      <c r="H18" s="161">
        <v>0</v>
      </c>
      <c r="I18" s="352"/>
      <c r="J18" s="448">
        <f t="shared" si="21"/>
        <v>0</v>
      </c>
      <c r="K18" s="161">
        <v>0</v>
      </c>
      <c r="L18" s="352"/>
      <c r="M18" s="444">
        <f t="shared" si="22"/>
        <v>0</v>
      </c>
      <c r="N18" s="404">
        <f t="shared" si="23"/>
        <v>0</v>
      </c>
      <c r="O18" s="161">
        <f t="shared" si="24"/>
        <v>0</v>
      </c>
      <c r="P18" s="403">
        <f t="shared" si="25"/>
        <v>0</v>
      </c>
      <c r="Q18" s="168">
        <v>0</v>
      </c>
      <c r="R18" s="352"/>
      <c r="S18" s="448">
        <f t="shared" si="26"/>
        <v>0</v>
      </c>
      <c r="T18" s="161">
        <v>0</v>
      </c>
      <c r="U18" s="352"/>
      <c r="V18" s="448">
        <f t="shared" si="27"/>
        <v>0</v>
      </c>
      <c r="W18" s="161">
        <v>0</v>
      </c>
      <c r="X18" s="352"/>
      <c r="Y18" s="444">
        <f t="shared" si="28"/>
        <v>0</v>
      </c>
      <c r="Z18" s="168">
        <f t="shared" si="29"/>
        <v>0</v>
      </c>
      <c r="AA18" s="161">
        <f t="shared" si="30"/>
        <v>0</v>
      </c>
      <c r="AB18" s="403">
        <f t="shared" si="31"/>
        <v>0</v>
      </c>
      <c r="AC18" s="404">
        <f t="shared" si="32"/>
        <v>0</v>
      </c>
      <c r="AD18" s="161">
        <f t="shared" si="33"/>
        <v>0</v>
      </c>
      <c r="AE18" s="403">
        <f t="shared" si="34"/>
        <v>0</v>
      </c>
      <c r="AF18" s="168">
        <v>0</v>
      </c>
      <c r="AG18" s="352"/>
      <c r="AH18" s="462">
        <f t="shared" si="35"/>
        <v>0</v>
      </c>
      <c r="AI18" s="457">
        <f t="shared" si="7"/>
        <v>0</v>
      </c>
      <c r="AJ18" s="352"/>
      <c r="AK18" s="448">
        <f t="shared" si="36"/>
        <v>0</v>
      </c>
      <c r="AL18" s="161"/>
      <c r="AM18" s="352"/>
      <c r="AN18" s="462">
        <f t="shared" si="37"/>
        <v>0</v>
      </c>
      <c r="AO18" s="352">
        <f t="shared" si="38"/>
        <v>0</v>
      </c>
      <c r="AP18" s="161">
        <v>0</v>
      </c>
      <c r="AQ18" s="352">
        <f t="shared" si="39"/>
        <v>0</v>
      </c>
      <c r="AR18" s="427">
        <f t="shared" si="8"/>
        <v>0</v>
      </c>
      <c r="AS18" s="352"/>
      <c r="AT18" s="161">
        <f t="shared" si="40"/>
        <v>0</v>
      </c>
      <c r="AU18" s="161">
        <f t="shared" si="9"/>
        <v>0</v>
      </c>
      <c r="AV18" s="352"/>
      <c r="AW18" s="352">
        <f t="shared" si="41"/>
        <v>0</v>
      </c>
      <c r="AX18" s="462">
        <f t="shared" si="10"/>
        <v>0</v>
      </c>
      <c r="AY18" s="352"/>
      <c r="AZ18" s="352">
        <f t="shared" si="42"/>
        <v>0</v>
      </c>
      <c r="BA18" s="448">
        <f t="shared" si="11"/>
        <v>0</v>
      </c>
      <c r="BB18" s="161">
        <v>0</v>
      </c>
      <c r="BC18" s="352">
        <f t="shared" si="43"/>
        <v>0</v>
      </c>
      <c r="BD18" s="444">
        <f t="shared" si="12"/>
        <v>0</v>
      </c>
      <c r="BE18" s="272">
        <f t="shared" si="13"/>
        <v>0</v>
      </c>
      <c r="BF18" s="364">
        <f t="shared" si="44"/>
        <v>0</v>
      </c>
      <c r="BG18" s="364">
        <f t="shared" si="14"/>
        <v>0</v>
      </c>
      <c r="BH18" s="371">
        <f t="shared" si="15"/>
        <v>0</v>
      </c>
      <c r="BI18" s="372">
        <f t="shared" si="45"/>
        <v>0</v>
      </c>
      <c r="BJ18" s="372">
        <f t="shared" si="16"/>
        <v>0</v>
      </c>
      <c r="BK18" s="419">
        <f t="shared" si="17"/>
        <v>0</v>
      </c>
      <c r="BL18" s="372">
        <f t="shared" si="18"/>
        <v>0</v>
      </c>
      <c r="BM18" s="372">
        <f t="shared" si="19"/>
        <v>0</v>
      </c>
      <c r="BN18" s="436"/>
      <c r="BO18" s="160">
        <f>VLOOKUP($B18,Test!$A$69:$J$122,7,0)</f>
        <v>0</v>
      </c>
    </row>
    <row r="19" spans="1:67" s="149" customFormat="1" ht="30" customHeight="1">
      <c r="A19" s="40">
        <f t="shared" si="46"/>
        <v>13</v>
      </c>
      <c r="B19" s="197">
        <v>51312</v>
      </c>
      <c r="C19" s="198" t="s">
        <v>80</v>
      </c>
      <c r="D19" s="151" t="s">
        <v>52</v>
      </c>
      <c r="E19" s="168">
        <v>0</v>
      </c>
      <c r="F19" s="161">
        <v>0</v>
      </c>
      <c r="G19" s="448">
        <f t="shared" si="20"/>
        <v>0</v>
      </c>
      <c r="H19" s="161">
        <v>0</v>
      </c>
      <c r="I19" s="352"/>
      <c r="J19" s="448">
        <f t="shared" si="21"/>
        <v>0</v>
      </c>
      <c r="K19" s="161">
        <v>0</v>
      </c>
      <c r="L19" s="352"/>
      <c r="M19" s="444">
        <f t="shared" si="22"/>
        <v>0</v>
      </c>
      <c r="N19" s="404">
        <f t="shared" si="23"/>
        <v>0</v>
      </c>
      <c r="O19" s="161">
        <f t="shared" si="24"/>
        <v>0</v>
      </c>
      <c r="P19" s="403">
        <f t="shared" si="25"/>
        <v>0</v>
      </c>
      <c r="Q19" s="168">
        <v>0</v>
      </c>
      <c r="R19" s="352"/>
      <c r="S19" s="448">
        <f t="shared" si="26"/>
        <v>0</v>
      </c>
      <c r="T19" s="161">
        <v>0</v>
      </c>
      <c r="U19" s="352"/>
      <c r="V19" s="448">
        <f t="shared" si="27"/>
        <v>0</v>
      </c>
      <c r="W19" s="161">
        <v>0</v>
      </c>
      <c r="X19" s="352"/>
      <c r="Y19" s="444">
        <f t="shared" si="28"/>
        <v>0</v>
      </c>
      <c r="Z19" s="168">
        <f t="shared" si="29"/>
        <v>0</v>
      </c>
      <c r="AA19" s="161">
        <f t="shared" si="30"/>
        <v>0</v>
      </c>
      <c r="AB19" s="403">
        <f t="shared" si="31"/>
        <v>0</v>
      </c>
      <c r="AC19" s="404">
        <f t="shared" si="32"/>
        <v>0</v>
      </c>
      <c r="AD19" s="161">
        <f t="shared" si="33"/>
        <v>0</v>
      </c>
      <c r="AE19" s="403">
        <f t="shared" si="34"/>
        <v>0</v>
      </c>
      <c r="AF19" s="168">
        <v>0</v>
      </c>
      <c r="AG19" s="352"/>
      <c r="AH19" s="462">
        <f t="shared" si="35"/>
        <v>0</v>
      </c>
      <c r="AI19" s="457">
        <f t="shared" si="7"/>
        <v>0</v>
      </c>
      <c r="AJ19" s="352"/>
      <c r="AK19" s="448">
        <f t="shared" si="36"/>
        <v>0</v>
      </c>
      <c r="AL19" s="161"/>
      <c r="AM19" s="352"/>
      <c r="AN19" s="462">
        <f t="shared" si="37"/>
        <v>0</v>
      </c>
      <c r="AO19" s="352">
        <f t="shared" si="38"/>
        <v>0</v>
      </c>
      <c r="AP19" s="161">
        <v>0</v>
      </c>
      <c r="AQ19" s="352">
        <f t="shared" si="39"/>
        <v>0</v>
      </c>
      <c r="AR19" s="427">
        <f t="shared" si="8"/>
        <v>0</v>
      </c>
      <c r="AS19" s="352"/>
      <c r="AT19" s="161">
        <f t="shared" si="40"/>
        <v>0</v>
      </c>
      <c r="AU19" s="161">
        <f t="shared" si="9"/>
        <v>0</v>
      </c>
      <c r="AV19" s="352"/>
      <c r="AW19" s="352">
        <f t="shared" si="41"/>
        <v>0</v>
      </c>
      <c r="AX19" s="462">
        <f t="shared" si="10"/>
        <v>0</v>
      </c>
      <c r="AY19" s="352"/>
      <c r="AZ19" s="352">
        <f t="shared" si="42"/>
        <v>0</v>
      </c>
      <c r="BA19" s="448">
        <f t="shared" si="11"/>
        <v>0</v>
      </c>
      <c r="BB19" s="161">
        <v>0</v>
      </c>
      <c r="BC19" s="352">
        <f t="shared" si="43"/>
        <v>0</v>
      </c>
      <c r="BD19" s="444">
        <f t="shared" si="12"/>
        <v>0</v>
      </c>
      <c r="BE19" s="272">
        <f t="shared" si="13"/>
        <v>0</v>
      </c>
      <c r="BF19" s="364">
        <f t="shared" si="44"/>
        <v>0</v>
      </c>
      <c r="BG19" s="364">
        <f t="shared" si="14"/>
        <v>0</v>
      </c>
      <c r="BH19" s="371">
        <f t="shared" si="15"/>
        <v>0</v>
      </c>
      <c r="BI19" s="372">
        <f t="shared" si="45"/>
        <v>0</v>
      </c>
      <c r="BJ19" s="372">
        <f t="shared" si="16"/>
        <v>0</v>
      </c>
      <c r="BK19" s="419">
        <f t="shared" si="17"/>
        <v>0</v>
      </c>
      <c r="BL19" s="372">
        <f t="shared" si="18"/>
        <v>0</v>
      </c>
      <c r="BM19" s="372">
        <f t="shared" si="19"/>
        <v>0</v>
      </c>
      <c r="BN19" s="436"/>
      <c r="BO19" s="160">
        <f>VLOOKUP($B19,Test!$A$69:$J$122,7,0)</f>
        <v>0</v>
      </c>
    </row>
    <row r="20" spans="1:67" s="149" customFormat="1" ht="30" customHeight="1">
      <c r="A20" s="40">
        <f t="shared" si="46"/>
        <v>14</v>
      </c>
      <c r="B20" s="197">
        <v>51313</v>
      </c>
      <c r="C20" s="198" t="s">
        <v>11</v>
      </c>
      <c r="D20" s="151" t="s">
        <v>53</v>
      </c>
      <c r="E20" s="168">
        <v>0</v>
      </c>
      <c r="F20" s="161">
        <v>0</v>
      </c>
      <c r="G20" s="448">
        <f t="shared" si="20"/>
        <v>0</v>
      </c>
      <c r="H20" s="161">
        <v>0</v>
      </c>
      <c r="I20" s="352"/>
      <c r="J20" s="448">
        <f t="shared" si="21"/>
        <v>0</v>
      </c>
      <c r="K20" s="161">
        <v>0</v>
      </c>
      <c r="L20" s="352"/>
      <c r="M20" s="444">
        <f t="shared" si="22"/>
        <v>0</v>
      </c>
      <c r="N20" s="404">
        <f t="shared" si="23"/>
        <v>0</v>
      </c>
      <c r="O20" s="161">
        <f t="shared" si="24"/>
        <v>0</v>
      </c>
      <c r="P20" s="403">
        <f t="shared" si="25"/>
        <v>0</v>
      </c>
      <c r="Q20" s="168">
        <v>0</v>
      </c>
      <c r="R20" s="352"/>
      <c r="S20" s="448">
        <f t="shared" si="26"/>
        <v>0</v>
      </c>
      <c r="T20" s="161">
        <v>0</v>
      </c>
      <c r="U20" s="352"/>
      <c r="V20" s="448">
        <f t="shared" si="27"/>
        <v>0</v>
      </c>
      <c r="W20" s="161">
        <v>0</v>
      </c>
      <c r="X20" s="352"/>
      <c r="Y20" s="444">
        <f t="shared" si="28"/>
        <v>0</v>
      </c>
      <c r="Z20" s="168">
        <f t="shared" si="29"/>
        <v>0</v>
      </c>
      <c r="AA20" s="161">
        <f t="shared" si="30"/>
        <v>0</v>
      </c>
      <c r="AB20" s="403">
        <f t="shared" si="31"/>
        <v>0</v>
      </c>
      <c r="AC20" s="404">
        <f t="shared" si="32"/>
        <v>0</v>
      </c>
      <c r="AD20" s="161">
        <f t="shared" si="33"/>
        <v>0</v>
      </c>
      <c r="AE20" s="403">
        <f t="shared" si="34"/>
        <v>0</v>
      </c>
      <c r="AF20" s="168">
        <v>0</v>
      </c>
      <c r="AG20" s="352"/>
      <c r="AH20" s="462">
        <f t="shared" si="35"/>
        <v>0</v>
      </c>
      <c r="AI20" s="457">
        <f t="shared" si="7"/>
        <v>0</v>
      </c>
      <c r="AJ20" s="352"/>
      <c r="AK20" s="448">
        <f t="shared" si="36"/>
        <v>0</v>
      </c>
      <c r="AL20" s="161"/>
      <c r="AM20" s="352"/>
      <c r="AN20" s="462">
        <f t="shared" si="37"/>
        <v>0</v>
      </c>
      <c r="AO20" s="352">
        <f t="shared" si="38"/>
        <v>0</v>
      </c>
      <c r="AP20" s="161">
        <v>0</v>
      </c>
      <c r="AQ20" s="352">
        <f t="shared" si="39"/>
        <v>0</v>
      </c>
      <c r="AR20" s="427">
        <f t="shared" si="8"/>
        <v>0</v>
      </c>
      <c r="AS20" s="352"/>
      <c r="AT20" s="161">
        <f t="shared" si="40"/>
        <v>0</v>
      </c>
      <c r="AU20" s="161">
        <f t="shared" si="9"/>
        <v>0</v>
      </c>
      <c r="AV20" s="352"/>
      <c r="AW20" s="352">
        <f t="shared" si="41"/>
        <v>0</v>
      </c>
      <c r="AX20" s="462">
        <f t="shared" si="10"/>
        <v>0</v>
      </c>
      <c r="AY20" s="352"/>
      <c r="AZ20" s="352">
        <f t="shared" si="42"/>
        <v>0</v>
      </c>
      <c r="BA20" s="448">
        <f t="shared" si="11"/>
        <v>0</v>
      </c>
      <c r="BB20" s="161">
        <v>0</v>
      </c>
      <c r="BC20" s="352">
        <f t="shared" si="43"/>
        <v>0</v>
      </c>
      <c r="BD20" s="444">
        <f t="shared" si="12"/>
        <v>0</v>
      </c>
      <c r="BE20" s="272">
        <f t="shared" si="13"/>
        <v>0</v>
      </c>
      <c r="BF20" s="364">
        <f t="shared" si="44"/>
        <v>0</v>
      </c>
      <c r="BG20" s="364">
        <f t="shared" si="14"/>
        <v>0</v>
      </c>
      <c r="BH20" s="371">
        <f t="shared" si="15"/>
        <v>0</v>
      </c>
      <c r="BI20" s="372">
        <f t="shared" si="45"/>
        <v>0</v>
      </c>
      <c r="BJ20" s="372">
        <f t="shared" si="16"/>
        <v>0</v>
      </c>
      <c r="BK20" s="419">
        <f t="shared" si="17"/>
        <v>0</v>
      </c>
      <c r="BL20" s="372">
        <f t="shared" si="18"/>
        <v>0</v>
      </c>
      <c r="BM20" s="372">
        <f t="shared" si="19"/>
        <v>0</v>
      </c>
      <c r="BN20" s="436"/>
      <c r="BO20" s="160">
        <f>VLOOKUP($B20,Test!$A$69:$J$122,7,0)</f>
        <v>0</v>
      </c>
    </row>
    <row r="21" spans="1:67" s="149" customFormat="1" ht="30" customHeight="1">
      <c r="A21" s="40">
        <f t="shared" si="46"/>
        <v>15</v>
      </c>
      <c r="B21" s="197">
        <v>51314</v>
      </c>
      <c r="C21" s="198" t="s">
        <v>12</v>
      </c>
      <c r="D21" s="151" t="s">
        <v>54</v>
      </c>
      <c r="E21" s="415">
        <v>0</v>
      </c>
      <c r="F21" s="164">
        <v>0</v>
      </c>
      <c r="G21" s="455">
        <f t="shared" si="20"/>
        <v>0</v>
      </c>
      <c r="H21" s="164">
        <v>0</v>
      </c>
      <c r="I21" s="386"/>
      <c r="J21" s="455">
        <f t="shared" si="21"/>
        <v>0</v>
      </c>
      <c r="K21" s="164">
        <v>0</v>
      </c>
      <c r="L21" s="386"/>
      <c r="M21" s="453">
        <f t="shared" si="22"/>
        <v>0</v>
      </c>
      <c r="N21" s="404">
        <f t="shared" si="23"/>
        <v>0</v>
      </c>
      <c r="O21" s="161">
        <f t="shared" si="24"/>
        <v>0</v>
      </c>
      <c r="P21" s="403">
        <f t="shared" si="25"/>
        <v>0</v>
      </c>
      <c r="Q21" s="415">
        <v>0</v>
      </c>
      <c r="R21" s="386"/>
      <c r="S21" s="455">
        <f t="shared" si="26"/>
        <v>0</v>
      </c>
      <c r="T21" s="164">
        <v>0</v>
      </c>
      <c r="U21" s="386"/>
      <c r="V21" s="455">
        <f t="shared" si="27"/>
        <v>0</v>
      </c>
      <c r="W21" s="164">
        <v>0</v>
      </c>
      <c r="X21" s="386"/>
      <c r="Y21" s="453">
        <f t="shared" si="28"/>
        <v>0</v>
      </c>
      <c r="Z21" s="168">
        <f t="shared" si="29"/>
        <v>0</v>
      </c>
      <c r="AA21" s="161">
        <f t="shared" si="30"/>
        <v>0</v>
      </c>
      <c r="AB21" s="403">
        <f t="shared" si="31"/>
        <v>0</v>
      </c>
      <c r="AC21" s="417">
        <f t="shared" si="32"/>
        <v>0</v>
      </c>
      <c r="AD21" s="164">
        <f t="shared" si="33"/>
        <v>0</v>
      </c>
      <c r="AE21" s="416">
        <f t="shared" si="34"/>
        <v>0</v>
      </c>
      <c r="AF21" s="415">
        <v>0</v>
      </c>
      <c r="AG21" s="386"/>
      <c r="AH21" s="466">
        <f t="shared" si="35"/>
        <v>0</v>
      </c>
      <c r="AI21" s="457">
        <f t="shared" si="7"/>
        <v>0</v>
      </c>
      <c r="AJ21" s="386"/>
      <c r="AK21" s="455">
        <f t="shared" si="36"/>
        <v>0</v>
      </c>
      <c r="AL21" s="164"/>
      <c r="AM21" s="386"/>
      <c r="AN21" s="462">
        <f t="shared" si="37"/>
        <v>0</v>
      </c>
      <c r="AO21" s="352">
        <f t="shared" si="38"/>
        <v>0</v>
      </c>
      <c r="AP21" s="164">
        <v>0</v>
      </c>
      <c r="AQ21" s="386">
        <f t="shared" si="39"/>
        <v>0</v>
      </c>
      <c r="AR21" s="427">
        <f t="shared" si="8"/>
        <v>0</v>
      </c>
      <c r="AS21" s="386"/>
      <c r="AT21" s="161">
        <f t="shared" si="40"/>
        <v>0</v>
      </c>
      <c r="AU21" s="161">
        <f t="shared" si="9"/>
        <v>0</v>
      </c>
      <c r="AV21" s="386"/>
      <c r="AW21" s="386">
        <f t="shared" si="41"/>
        <v>0</v>
      </c>
      <c r="AX21" s="462">
        <f t="shared" si="10"/>
        <v>0</v>
      </c>
      <c r="AY21" s="386"/>
      <c r="AZ21" s="386">
        <f t="shared" si="42"/>
        <v>0</v>
      </c>
      <c r="BA21" s="448">
        <f t="shared" si="11"/>
        <v>0</v>
      </c>
      <c r="BB21" s="164">
        <v>0</v>
      </c>
      <c r="BC21" s="386">
        <f t="shared" si="43"/>
        <v>0</v>
      </c>
      <c r="BD21" s="444">
        <f t="shared" si="12"/>
        <v>0</v>
      </c>
      <c r="BE21" s="272">
        <f t="shared" si="13"/>
        <v>0</v>
      </c>
      <c r="BF21" s="364">
        <f t="shared" si="44"/>
        <v>0</v>
      </c>
      <c r="BG21" s="364">
        <f t="shared" si="14"/>
        <v>0</v>
      </c>
      <c r="BH21" s="377">
        <f t="shared" si="15"/>
        <v>0</v>
      </c>
      <c r="BI21" s="378">
        <f t="shared" si="45"/>
        <v>0</v>
      </c>
      <c r="BJ21" s="378">
        <f t="shared" si="16"/>
        <v>0</v>
      </c>
      <c r="BK21" s="422">
        <f t="shared" si="17"/>
        <v>0</v>
      </c>
      <c r="BL21" s="378">
        <f t="shared" si="18"/>
        <v>0</v>
      </c>
      <c r="BM21" s="378">
        <f t="shared" si="19"/>
        <v>0</v>
      </c>
      <c r="BN21" s="436"/>
      <c r="BO21" s="160">
        <f>VLOOKUP($B21,Test!$A$69:$J$122,7,0)</f>
        <v>0</v>
      </c>
    </row>
    <row r="22" spans="1:67" s="149" customFormat="1" ht="30" customHeight="1">
      <c r="A22" s="40">
        <f t="shared" si="46"/>
        <v>16</v>
      </c>
      <c r="B22" s="197">
        <v>51315</v>
      </c>
      <c r="C22" s="198" t="s">
        <v>108</v>
      </c>
      <c r="D22" s="151" t="s">
        <v>109</v>
      </c>
      <c r="E22" s="168">
        <v>0</v>
      </c>
      <c r="F22" s="161">
        <v>0</v>
      </c>
      <c r="G22" s="448">
        <f t="shared" si="20"/>
        <v>0</v>
      </c>
      <c r="H22" s="161">
        <v>0</v>
      </c>
      <c r="I22" s="352"/>
      <c r="J22" s="448">
        <f t="shared" si="21"/>
        <v>0</v>
      </c>
      <c r="K22" s="161">
        <v>0</v>
      </c>
      <c r="L22" s="352"/>
      <c r="M22" s="444">
        <f t="shared" si="22"/>
        <v>0</v>
      </c>
      <c r="N22" s="404">
        <f t="shared" si="23"/>
        <v>0</v>
      </c>
      <c r="O22" s="161">
        <f t="shared" si="24"/>
        <v>0</v>
      </c>
      <c r="P22" s="403">
        <f t="shared" si="25"/>
        <v>0</v>
      </c>
      <c r="Q22" s="168">
        <v>0</v>
      </c>
      <c r="R22" s="352"/>
      <c r="S22" s="448">
        <f t="shared" si="26"/>
        <v>0</v>
      </c>
      <c r="T22" s="161">
        <v>0</v>
      </c>
      <c r="U22" s="352"/>
      <c r="V22" s="448">
        <f t="shared" si="27"/>
        <v>0</v>
      </c>
      <c r="W22" s="161">
        <v>0</v>
      </c>
      <c r="X22" s="352"/>
      <c r="Y22" s="444">
        <f t="shared" si="28"/>
        <v>0</v>
      </c>
      <c r="Z22" s="168">
        <f t="shared" si="29"/>
        <v>0</v>
      </c>
      <c r="AA22" s="161">
        <f t="shared" si="30"/>
        <v>0</v>
      </c>
      <c r="AB22" s="403">
        <f t="shared" si="31"/>
        <v>0</v>
      </c>
      <c r="AC22" s="404">
        <f t="shared" si="32"/>
        <v>0</v>
      </c>
      <c r="AD22" s="161">
        <f t="shared" si="33"/>
        <v>0</v>
      </c>
      <c r="AE22" s="403">
        <f t="shared" si="34"/>
        <v>0</v>
      </c>
      <c r="AF22" s="168">
        <v>0</v>
      </c>
      <c r="AG22" s="352"/>
      <c r="AH22" s="462">
        <f t="shared" si="35"/>
        <v>0</v>
      </c>
      <c r="AI22" s="457">
        <f t="shared" si="7"/>
        <v>0</v>
      </c>
      <c r="AJ22" s="352"/>
      <c r="AK22" s="448">
        <f t="shared" si="36"/>
        <v>0</v>
      </c>
      <c r="AL22" s="161"/>
      <c r="AM22" s="352"/>
      <c r="AN22" s="462">
        <f t="shared" si="37"/>
        <v>0</v>
      </c>
      <c r="AO22" s="352">
        <f t="shared" si="38"/>
        <v>0</v>
      </c>
      <c r="AP22" s="161">
        <v>0</v>
      </c>
      <c r="AQ22" s="352">
        <f t="shared" si="39"/>
        <v>0</v>
      </c>
      <c r="AR22" s="427">
        <f t="shared" si="8"/>
        <v>0</v>
      </c>
      <c r="AS22" s="352"/>
      <c r="AT22" s="161">
        <f t="shared" si="40"/>
        <v>0</v>
      </c>
      <c r="AU22" s="161">
        <f t="shared" si="9"/>
        <v>0</v>
      </c>
      <c r="AV22" s="352"/>
      <c r="AW22" s="352">
        <f t="shared" si="41"/>
        <v>0</v>
      </c>
      <c r="AX22" s="462">
        <f t="shared" si="10"/>
        <v>0</v>
      </c>
      <c r="AY22" s="352"/>
      <c r="AZ22" s="352">
        <f t="shared" si="42"/>
        <v>0</v>
      </c>
      <c r="BA22" s="448">
        <f t="shared" si="11"/>
        <v>0</v>
      </c>
      <c r="BB22" s="161">
        <v>0</v>
      </c>
      <c r="BC22" s="352">
        <f t="shared" si="43"/>
        <v>0</v>
      </c>
      <c r="BD22" s="444">
        <f t="shared" si="12"/>
        <v>0</v>
      </c>
      <c r="BE22" s="272">
        <f t="shared" si="13"/>
        <v>0</v>
      </c>
      <c r="BF22" s="364">
        <f t="shared" si="44"/>
        <v>0</v>
      </c>
      <c r="BG22" s="364">
        <f t="shared" si="14"/>
        <v>0</v>
      </c>
      <c r="BH22" s="371">
        <f t="shared" si="15"/>
        <v>0</v>
      </c>
      <c r="BI22" s="372">
        <f t="shared" si="45"/>
        <v>0</v>
      </c>
      <c r="BJ22" s="372">
        <f t="shared" si="16"/>
        <v>0</v>
      </c>
      <c r="BK22" s="419">
        <f t="shared" si="17"/>
        <v>0</v>
      </c>
      <c r="BL22" s="372">
        <f t="shared" si="18"/>
        <v>0</v>
      </c>
      <c r="BM22" s="372">
        <f t="shared" si="19"/>
        <v>0</v>
      </c>
      <c r="BN22" s="436"/>
      <c r="BO22" s="160">
        <f>VLOOKUP($B22,Test!$A$69:$J$122,7,0)</f>
        <v>0</v>
      </c>
    </row>
    <row r="23" spans="1:67" s="149" customFormat="1" ht="30" customHeight="1">
      <c r="A23" s="40">
        <f t="shared" si="46"/>
        <v>17</v>
      </c>
      <c r="B23" s="197">
        <v>51316</v>
      </c>
      <c r="C23" s="198" t="s">
        <v>150</v>
      </c>
      <c r="D23" s="151"/>
      <c r="E23" s="168">
        <v>0</v>
      </c>
      <c r="F23" s="161">
        <v>0</v>
      </c>
      <c r="G23" s="448">
        <f t="shared" si="20"/>
        <v>0</v>
      </c>
      <c r="H23" s="161">
        <v>0</v>
      </c>
      <c r="I23" s="352"/>
      <c r="J23" s="448">
        <f t="shared" si="21"/>
        <v>0</v>
      </c>
      <c r="K23" s="161">
        <v>0</v>
      </c>
      <c r="L23" s="352"/>
      <c r="M23" s="444">
        <f t="shared" si="22"/>
        <v>0</v>
      </c>
      <c r="N23" s="404">
        <f t="shared" si="23"/>
        <v>0</v>
      </c>
      <c r="O23" s="161">
        <f t="shared" si="24"/>
        <v>0</v>
      </c>
      <c r="P23" s="403">
        <f t="shared" si="25"/>
        <v>0</v>
      </c>
      <c r="Q23" s="168">
        <v>0</v>
      </c>
      <c r="R23" s="352"/>
      <c r="S23" s="448">
        <f t="shared" si="26"/>
        <v>0</v>
      </c>
      <c r="T23" s="161">
        <v>0</v>
      </c>
      <c r="U23" s="352"/>
      <c r="V23" s="448">
        <f t="shared" si="27"/>
        <v>0</v>
      </c>
      <c r="W23" s="161">
        <v>0</v>
      </c>
      <c r="X23" s="352"/>
      <c r="Y23" s="444">
        <f t="shared" si="28"/>
        <v>0</v>
      </c>
      <c r="Z23" s="168">
        <f t="shared" si="29"/>
        <v>0</v>
      </c>
      <c r="AA23" s="161">
        <f t="shared" si="30"/>
        <v>0</v>
      </c>
      <c r="AB23" s="403">
        <f t="shared" si="31"/>
        <v>0</v>
      </c>
      <c r="AC23" s="404">
        <f t="shared" si="32"/>
        <v>0</v>
      </c>
      <c r="AD23" s="161">
        <f t="shared" si="33"/>
        <v>0</v>
      </c>
      <c r="AE23" s="403">
        <f t="shared" si="34"/>
        <v>0</v>
      </c>
      <c r="AF23" s="168">
        <v>0</v>
      </c>
      <c r="AG23" s="352"/>
      <c r="AH23" s="462">
        <f t="shared" si="35"/>
        <v>0</v>
      </c>
      <c r="AI23" s="457">
        <f t="shared" si="7"/>
        <v>0</v>
      </c>
      <c r="AJ23" s="352"/>
      <c r="AK23" s="448">
        <f t="shared" si="36"/>
        <v>0</v>
      </c>
      <c r="AL23" s="161"/>
      <c r="AM23" s="352"/>
      <c r="AN23" s="462">
        <f t="shared" si="37"/>
        <v>0</v>
      </c>
      <c r="AO23" s="352">
        <f t="shared" si="38"/>
        <v>0</v>
      </c>
      <c r="AP23" s="161">
        <v>0</v>
      </c>
      <c r="AQ23" s="352">
        <f t="shared" si="39"/>
        <v>0</v>
      </c>
      <c r="AR23" s="427">
        <f t="shared" si="8"/>
        <v>0</v>
      </c>
      <c r="AS23" s="352"/>
      <c r="AT23" s="161">
        <f t="shared" si="40"/>
        <v>0</v>
      </c>
      <c r="AU23" s="161">
        <f t="shared" si="9"/>
        <v>0</v>
      </c>
      <c r="AV23" s="352"/>
      <c r="AW23" s="352">
        <f t="shared" si="41"/>
        <v>0</v>
      </c>
      <c r="AX23" s="462">
        <f t="shared" si="10"/>
        <v>0</v>
      </c>
      <c r="AY23" s="352"/>
      <c r="AZ23" s="352">
        <f t="shared" si="42"/>
        <v>0</v>
      </c>
      <c r="BA23" s="448">
        <f t="shared" si="11"/>
        <v>0</v>
      </c>
      <c r="BB23" s="161">
        <v>0</v>
      </c>
      <c r="BC23" s="352">
        <f t="shared" si="43"/>
        <v>0</v>
      </c>
      <c r="BD23" s="444">
        <f t="shared" si="12"/>
        <v>0</v>
      </c>
      <c r="BE23" s="272">
        <f t="shared" si="13"/>
        <v>0</v>
      </c>
      <c r="BF23" s="364">
        <f t="shared" si="44"/>
        <v>0</v>
      </c>
      <c r="BG23" s="364">
        <f t="shared" si="14"/>
        <v>0</v>
      </c>
      <c r="BH23" s="371">
        <f t="shared" si="15"/>
        <v>0</v>
      </c>
      <c r="BI23" s="372">
        <f t="shared" si="45"/>
        <v>0</v>
      </c>
      <c r="BJ23" s="372">
        <f t="shared" si="16"/>
        <v>0</v>
      </c>
      <c r="BK23" s="419">
        <f t="shared" si="17"/>
        <v>0</v>
      </c>
      <c r="BL23" s="372">
        <f t="shared" si="18"/>
        <v>0</v>
      </c>
      <c r="BM23" s="372">
        <f t="shared" si="19"/>
        <v>0</v>
      </c>
      <c r="BN23" s="436"/>
      <c r="BO23" s="160">
        <f>VLOOKUP($B23,Test!$A$69:$J$122,7,0)</f>
        <v>0</v>
      </c>
    </row>
    <row r="24" spans="1:67" s="149" customFormat="1" ht="30" customHeight="1">
      <c r="A24" s="40">
        <f t="shared" si="46"/>
        <v>18</v>
      </c>
      <c r="B24" s="197">
        <v>51399</v>
      </c>
      <c r="C24" s="198" t="s">
        <v>13</v>
      </c>
      <c r="D24" s="151" t="s">
        <v>55</v>
      </c>
      <c r="E24" s="168">
        <v>0</v>
      </c>
      <c r="F24" s="161">
        <v>0</v>
      </c>
      <c r="G24" s="448">
        <f t="shared" si="20"/>
        <v>0</v>
      </c>
      <c r="H24" s="161">
        <v>0</v>
      </c>
      <c r="I24" s="352"/>
      <c r="J24" s="448">
        <f t="shared" si="21"/>
        <v>0</v>
      </c>
      <c r="K24" s="161">
        <v>0</v>
      </c>
      <c r="L24" s="352"/>
      <c r="M24" s="444">
        <f t="shared" si="22"/>
        <v>0</v>
      </c>
      <c r="N24" s="404">
        <f t="shared" si="23"/>
        <v>0</v>
      </c>
      <c r="O24" s="161">
        <f t="shared" si="24"/>
        <v>0</v>
      </c>
      <c r="P24" s="403">
        <f t="shared" si="25"/>
        <v>0</v>
      </c>
      <c r="Q24" s="168">
        <v>0</v>
      </c>
      <c r="R24" s="352"/>
      <c r="S24" s="448">
        <f t="shared" si="26"/>
        <v>0</v>
      </c>
      <c r="T24" s="161">
        <v>0</v>
      </c>
      <c r="U24" s="352"/>
      <c r="V24" s="448">
        <f t="shared" si="27"/>
        <v>0</v>
      </c>
      <c r="W24" s="161">
        <v>0</v>
      </c>
      <c r="X24" s="352"/>
      <c r="Y24" s="444">
        <f t="shared" si="28"/>
        <v>0</v>
      </c>
      <c r="Z24" s="168">
        <f t="shared" si="29"/>
        <v>0</v>
      </c>
      <c r="AA24" s="161">
        <f t="shared" si="30"/>
        <v>0</v>
      </c>
      <c r="AB24" s="403">
        <f t="shared" si="31"/>
        <v>0</v>
      </c>
      <c r="AC24" s="404">
        <f t="shared" si="32"/>
        <v>0</v>
      </c>
      <c r="AD24" s="161">
        <f t="shared" si="33"/>
        <v>0</v>
      </c>
      <c r="AE24" s="403">
        <f t="shared" si="34"/>
        <v>0</v>
      </c>
      <c r="AF24" s="168">
        <v>0</v>
      </c>
      <c r="AG24" s="352"/>
      <c r="AH24" s="462">
        <f t="shared" si="35"/>
        <v>0</v>
      </c>
      <c r="AI24" s="457">
        <f t="shared" si="7"/>
        <v>0</v>
      </c>
      <c r="AJ24" s="352"/>
      <c r="AK24" s="448">
        <f t="shared" si="36"/>
        <v>0</v>
      </c>
      <c r="AL24" s="161"/>
      <c r="AM24" s="352"/>
      <c r="AN24" s="462">
        <f t="shared" si="37"/>
        <v>0</v>
      </c>
      <c r="AO24" s="352">
        <f t="shared" si="38"/>
        <v>0</v>
      </c>
      <c r="AP24" s="161">
        <v>0</v>
      </c>
      <c r="AQ24" s="352">
        <f t="shared" si="39"/>
        <v>0</v>
      </c>
      <c r="AR24" s="427">
        <f t="shared" si="8"/>
        <v>0</v>
      </c>
      <c r="AS24" s="352"/>
      <c r="AT24" s="161">
        <f t="shared" si="40"/>
        <v>0</v>
      </c>
      <c r="AU24" s="161">
        <f t="shared" si="9"/>
        <v>0</v>
      </c>
      <c r="AV24" s="352"/>
      <c r="AW24" s="352">
        <f t="shared" si="41"/>
        <v>0</v>
      </c>
      <c r="AX24" s="462">
        <f t="shared" si="10"/>
        <v>0</v>
      </c>
      <c r="AY24" s="352"/>
      <c r="AZ24" s="352">
        <f t="shared" si="42"/>
        <v>0</v>
      </c>
      <c r="BA24" s="448">
        <f t="shared" si="11"/>
        <v>0</v>
      </c>
      <c r="BB24" s="161">
        <v>0</v>
      </c>
      <c r="BC24" s="352">
        <f t="shared" si="43"/>
        <v>0</v>
      </c>
      <c r="BD24" s="444">
        <f t="shared" si="12"/>
        <v>0</v>
      </c>
      <c r="BE24" s="272">
        <f t="shared" si="13"/>
        <v>0</v>
      </c>
      <c r="BF24" s="364">
        <f t="shared" si="44"/>
        <v>0</v>
      </c>
      <c r="BG24" s="364">
        <f t="shared" si="14"/>
        <v>0</v>
      </c>
      <c r="BH24" s="371">
        <f t="shared" si="15"/>
        <v>0</v>
      </c>
      <c r="BI24" s="372">
        <f t="shared" si="45"/>
        <v>0</v>
      </c>
      <c r="BJ24" s="372">
        <f t="shared" si="16"/>
        <v>0</v>
      </c>
      <c r="BK24" s="419">
        <f t="shared" si="17"/>
        <v>0</v>
      </c>
      <c r="BL24" s="372">
        <f t="shared" si="18"/>
        <v>0</v>
      </c>
      <c r="BM24" s="372">
        <f t="shared" si="19"/>
        <v>0</v>
      </c>
      <c r="BN24" s="436"/>
      <c r="BO24" s="160">
        <f>VLOOKUP($B24,Test!$A$69:$J$122,7,0)</f>
        <v>0</v>
      </c>
    </row>
    <row r="25" spans="1:67" s="149" customFormat="1" ht="30" customHeight="1">
      <c r="A25" s="40">
        <f t="shared" si="46"/>
        <v>19</v>
      </c>
      <c r="B25" s="197">
        <v>51401</v>
      </c>
      <c r="C25" s="198" t="s">
        <v>14</v>
      </c>
      <c r="D25" s="151" t="s">
        <v>56</v>
      </c>
      <c r="E25" s="168">
        <v>0</v>
      </c>
      <c r="F25" s="161">
        <v>0</v>
      </c>
      <c r="G25" s="448">
        <f t="shared" si="20"/>
        <v>0</v>
      </c>
      <c r="H25" s="161">
        <v>0</v>
      </c>
      <c r="I25" s="352"/>
      <c r="J25" s="448">
        <f t="shared" si="21"/>
        <v>0</v>
      </c>
      <c r="K25" s="161">
        <v>0</v>
      </c>
      <c r="L25" s="352"/>
      <c r="M25" s="444">
        <f t="shared" si="22"/>
        <v>0</v>
      </c>
      <c r="N25" s="404">
        <f t="shared" si="23"/>
        <v>0</v>
      </c>
      <c r="O25" s="161">
        <f t="shared" si="24"/>
        <v>0</v>
      </c>
      <c r="P25" s="403">
        <f t="shared" si="25"/>
        <v>0</v>
      </c>
      <c r="Q25" s="168">
        <v>0</v>
      </c>
      <c r="R25" s="352"/>
      <c r="S25" s="448">
        <f t="shared" si="26"/>
        <v>0</v>
      </c>
      <c r="T25" s="161">
        <v>0</v>
      </c>
      <c r="U25" s="352"/>
      <c r="V25" s="448">
        <f t="shared" si="27"/>
        <v>0</v>
      </c>
      <c r="W25" s="161">
        <v>0</v>
      </c>
      <c r="X25" s="352"/>
      <c r="Y25" s="444">
        <f t="shared" si="28"/>
        <v>0</v>
      </c>
      <c r="Z25" s="168">
        <f t="shared" si="29"/>
        <v>0</v>
      </c>
      <c r="AA25" s="161">
        <f t="shared" si="30"/>
        <v>0</v>
      </c>
      <c r="AB25" s="403">
        <f t="shared" si="31"/>
        <v>0</v>
      </c>
      <c r="AC25" s="404">
        <f t="shared" si="32"/>
        <v>0</v>
      </c>
      <c r="AD25" s="161">
        <f t="shared" si="33"/>
        <v>0</v>
      </c>
      <c r="AE25" s="403">
        <f t="shared" si="34"/>
        <v>0</v>
      </c>
      <c r="AF25" s="168">
        <v>0</v>
      </c>
      <c r="AG25" s="352"/>
      <c r="AH25" s="462">
        <f t="shared" si="35"/>
        <v>0</v>
      </c>
      <c r="AI25" s="457">
        <f t="shared" si="7"/>
        <v>0</v>
      </c>
      <c r="AJ25" s="352"/>
      <c r="AK25" s="448">
        <f t="shared" si="36"/>
        <v>0</v>
      </c>
      <c r="AL25" s="161"/>
      <c r="AM25" s="352"/>
      <c r="AN25" s="462">
        <f t="shared" si="37"/>
        <v>0</v>
      </c>
      <c r="AO25" s="352">
        <f t="shared" si="38"/>
        <v>0</v>
      </c>
      <c r="AP25" s="161">
        <v>0</v>
      </c>
      <c r="AQ25" s="352">
        <f t="shared" si="39"/>
        <v>0</v>
      </c>
      <c r="AR25" s="427">
        <f t="shared" si="8"/>
        <v>0</v>
      </c>
      <c r="AS25" s="352"/>
      <c r="AT25" s="161">
        <f t="shared" si="40"/>
        <v>0</v>
      </c>
      <c r="AU25" s="161">
        <f t="shared" si="9"/>
        <v>0</v>
      </c>
      <c r="AV25" s="352"/>
      <c r="AW25" s="352">
        <f t="shared" si="41"/>
        <v>0</v>
      </c>
      <c r="AX25" s="462">
        <f t="shared" si="10"/>
        <v>0</v>
      </c>
      <c r="AY25" s="352"/>
      <c r="AZ25" s="352">
        <f t="shared" si="42"/>
        <v>0</v>
      </c>
      <c r="BA25" s="448">
        <f t="shared" si="11"/>
        <v>0</v>
      </c>
      <c r="BB25" s="161">
        <v>0</v>
      </c>
      <c r="BC25" s="352">
        <f t="shared" si="43"/>
        <v>0</v>
      </c>
      <c r="BD25" s="444">
        <f t="shared" si="12"/>
        <v>0</v>
      </c>
      <c r="BE25" s="272">
        <f t="shared" si="13"/>
        <v>0</v>
      </c>
      <c r="BF25" s="364">
        <f t="shared" si="44"/>
        <v>0</v>
      </c>
      <c r="BG25" s="364">
        <f t="shared" si="14"/>
        <v>0</v>
      </c>
      <c r="BH25" s="371">
        <f t="shared" si="15"/>
        <v>0</v>
      </c>
      <c r="BI25" s="372">
        <f t="shared" si="45"/>
        <v>0</v>
      </c>
      <c r="BJ25" s="372">
        <f t="shared" si="16"/>
        <v>0</v>
      </c>
      <c r="BK25" s="419">
        <f t="shared" si="17"/>
        <v>0</v>
      </c>
      <c r="BL25" s="372">
        <f t="shared" si="18"/>
        <v>0</v>
      </c>
      <c r="BM25" s="372">
        <f t="shared" si="19"/>
        <v>0</v>
      </c>
      <c r="BN25" s="436"/>
      <c r="BO25" s="160">
        <f>VLOOKUP($B25,Test!$A$69:$J$122,7,0)</f>
        <v>0</v>
      </c>
    </row>
    <row r="26" spans="1:67" s="149" customFormat="1" ht="30" customHeight="1">
      <c r="A26" s="40">
        <f t="shared" si="46"/>
        <v>20</v>
      </c>
      <c r="B26" s="197">
        <v>51402</v>
      </c>
      <c r="C26" s="198" t="s">
        <v>15</v>
      </c>
      <c r="D26" s="151" t="s">
        <v>57</v>
      </c>
      <c r="E26" s="168">
        <v>0</v>
      </c>
      <c r="F26" s="161">
        <v>0</v>
      </c>
      <c r="G26" s="448">
        <f t="shared" si="20"/>
        <v>0</v>
      </c>
      <c r="H26" s="161">
        <v>0</v>
      </c>
      <c r="I26" s="352"/>
      <c r="J26" s="448">
        <f t="shared" si="21"/>
        <v>0</v>
      </c>
      <c r="K26" s="161">
        <v>0</v>
      </c>
      <c r="L26" s="352"/>
      <c r="M26" s="444">
        <f t="shared" si="22"/>
        <v>0</v>
      </c>
      <c r="N26" s="404">
        <f t="shared" si="23"/>
        <v>0</v>
      </c>
      <c r="O26" s="161">
        <f t="shared" si="24"/>
        <v>0</v>
      </c>
      <c r="P26" s="403">
        <f t="shared" si="25"/>
        <v>0</v>
      </c>
      <c r="Q26" s="168">
        <v>0</v>
      </c>
      <c r="R26" s="352"/>
      <c r="S26" s="448">
        <f t="shared" si="26"/>
        <v>0</v>
      </c>
      <c r="T26" s="161">
        <v>0</v>
      </c>
      <c r="U26" s="352"/>
      <c r="V26" s="448">
        <f t="shared" si="27"/>
        <v>0</v>
      </c>
      <c r="W26" s="161">
        <v>0</v>
      </c>
      <c r="X26" s="352"/>
      <c r="Y26" s="444">
        <f t="shared" si="28"/>
        <v>0</v>
      </c>
      <c r="Z26" s="168">
        <f t="shared" si="29"/>
        <v>0</v>
      </c>
      <c r="AA26" s="161">
        <f t="shared" si="30"/>
        <v>0</v>
      </c>
      <c r="AB26" s="403">
        <f t="shared" si="31"/>
        <v>0</v>
      </c>
      <c r="AC26" s="404">
        <f t="shared" si="32"/>
        <v>0</v>
      </c>
      <c r="AD26" s="161">
        <f t="shared" si="33"/>
        <v>0</v>
      </c>
      <c r="AE26" s="403">
        <f t="shared" si="34"/>
        <v>0</v>
      </c>
      <c r="AF26" s="168">
        <v>0</v>
      </c>
      <c r="AG26" s="352"/>
      <c r="AH26" s="462">
        <f t="shared" si="35"/>
        <v>0</v>
      </c>
      <c r="AI26" s="457">
        <f t="shared" si="7"/>
        <v>0</v>
      </c>
      <c r="AJ26" s="352"/>
      <c r="AK26" s="448">
        <f t="shared" si="36"/>
        <v>0</v>
      </c>
      <c r="AL26" s="161"/>
      <c r="AM26" s="352"/>
      <c r="AN26" s="462">
        <f t="shared" si="37"/>
        <v>0</v>
      </c>
      <c r="AO26" s="352">
        <f t="shared" si="38"/>
        <v>0</v>
      </c>
      <c r="AP26" s="161">
        <v>0</v>
      </c>
      <c r="AQ26" s="352">
        <f t="shared" si="39"/>
        <v>0</v>
      </c>
      <c r="AR26" s="427">
        <f t="shared" si="8"/>
        <v>0</v>
      </c>
      <c r="AS26" s="352"/>
      <c r="AT26" s="161">
        <f t="shared" si="40"/>
        <v>0</v>
      </c>
      <c r="AU26" s="161">
        <f t="shared" si="9"/>
        <v>0</v>
      </c>
      <c r="AV26" s="352"/>
      <c r="AW26" s="352">
        <f t="shared" si="41"/>
        <v>0</v>
      </c>
      <c r="AX26" s="462">
        <f t="shared" si="10"/>
        <v>0</v>
      </c>
      <c r="AY26" s="352"/>
      <c r="AZ26" s="352">
        <f t="shared" si="42"/>
        <v>0</v>
      </c>
      <c r="BA26" s="448">
        <f t="shared" si="11"/>
        <v>0</v>
      </c>
      <c r="BB26" s="161">
        <v>0</v>
      </c>
      <c r="BC26" s="352">
        <f t="shared" si="43"/>
        <v>0</v>
      </c>
      <c r="BD26" s="444">
        <f t="shared" si="12"/>
        <v>0</v>
      </c>
      <c r="BE26" s="272">
        <f t="shared" si="13"/>
        <v>0</v>
      </c>
      <c r="BF26" s="364">
        <f t="shared" si="44"/>
        <v>0</v>
      </c>
      <c r="BG26" s="364">
        <f t="shared" si="14"/>
        <v>0</v>
      </c>
      <c r="BH26" s="371">
        <f t="shared" si="15"/>
        <v>0</v>
      </c>
      <c r="BI26" s="372">
        <f t="shared" si="45"/>
        <v>0</v>
      </c>
      <c r="BJ26" s="372">
        <f t="shared" si="16"/>
        <v>0</v>
      </c>
      <c r="BK26" s="419">
        <f t="shared" si="17"/>
        <v>0</v>
      </c>
      <c r="BL26" s="372">
        <f t="shared" si="18"/>
        <v>0</v>
      </c>
      <c r="BM26" s="372">
        <f t="shared" si="19"/>
        <v>0</v>
      </c>
      <c r="BN26" s="436"/>
      <c r="BO26" s="160">
        <f>VLOOKUP($B26,Test!$A$69:$J$122,7,0)</f>
        <v>0</v>
      </c>
    </row>
    <row r="27" spans="1:67" s="149" customFormat="1" ht="30" customHeight="1">
      <c r="A27" s="40">
        <f t="shared" si="46"/>
        <v>21</v>
      </c>
      <c r="B27" s="197">
        <v>51403</v>
      </c>
      <c r="C27" s="198" t="s">
        <v>16</v>
      </c>
      <c r="D27" s="151" t="s">
        <v>58</v>
      </c>
      <c r="E27" s="168">
        <v>0</v>
      </c>
      <c r="F27" s="161">
        <v>0</v>
      </c>
      <c r="G27" s="448">
        <f t="shared" si="20"/>
        <v>0</v>
      </c>
      <c r="H27" s="161">
        <v>0</v>
      </c>
      <c r="I27" s="352"/>
      <c r="J27" s="448">
        <f t="shared" si="21"/>
        <v>0</v>
      </c>
      <c r="K27" s="161">
        <v>0</v>
      </c>
      <c r="L27" s="352"/>
      <c r="M27" s="444">
        <f t="shared" si="22"/>
        <v>0</v>
      </c>
      <c r="N27" s="404">
        <f t="shared" si="23"/>
        <v>0</v>
      </c>
      <c r="O27" s="161">
        <f t="shared" si="24"/>
        <v>0</v>
      </c>
      <c r="P27" s="403">
        <f t="shared" si="25"/>
        <v>0</v>
      </c>
      <c r="Q27" s="168">
        <v>0</v>
      </c>
      <c r="R27" s="352"/>
      <c r="S27" s="448">
        <f t="shared" si="26"/>
        <v>0</v>
      </c>
      <c r="T27" s="161">
        <v>0</v>
      </c>
      <c r="U27" s="352"/>
      <c r="V27" s="448">
        <f t="shared" si="27"/>
        <v>0</v>
      </c>
      <c r="W27" s="161">
        <v>0</v>
      </c>
      <c r="X27" s="352"/>
      <c r="Y27" s="444">
        <f t="shared" si="28"/>
        <v>0</v>
      </c>
      <c r="Z27" s="168">
        <f t="shared" si="29"/>
        <v>0</v>
      </c>
      <c r="AA27" s="161">
        <f t="shared" si="30"/>
        <v>0</v>
      </c>
      <c r="AB27" s="403">
        <f t="shared" si="31"/>
        <v>0</v>
      </c>
      <c r="AC27" s="404">
        <f t="shared" si="32"/>
        <v>0</v>
      </c>
      <c r="AD27" s="161">
        <f t="shared" si="33"/>
        <v>0</v>
      </c>
      <c r="AE27" s="403">
        <f t="shared" si="34"/>
        <v>0</v>
      </c>
      <c r="AF27" s="168">
        <v>0</v>
      </c>
      <c r="AG27" s="352"/>
      <c r="AH27" s="462">
        <f t="shared" si="35"/>
        <v>0</v>
      </c>
      <c r="AI27" s="457">
        <f t="shared" si="7"/>
        <v>0</v>
      </c>
      <c r="AJ27" s="352"/>
      <c r="AK27" s="448">
        <f t="shared" si="36"/>
        <v>0</v>
      </c>
      <c r="AL27" s="161"/>
      <c r="AM27" s="352"/>
      <c r="AN27" s="462">
        <f t="shared" si="37"/>
        <v>0</v>
      </c>
      <c r="AO27" s="352">
        <f t="shared" si="38"/>
        <v>0</v>
      </c>
      <c r="AP27" s="161">
        <v>0</v>
      </c>
      <c r="AQ27" s="352">
        <f t="shared" si="39"/>
        <v>0</v>
      </c>
      <c r="AR27" s="427">
        <f t="shared" si="8"/>
        <v>0</v>
      </c>
      <c r="AS27" s="352"/>
      <c r="AT27" s="161">
        <f t="shared" si="40"/>
        <v>0</v>
      </c>
      <c r="AU27" s="161">
        <f t="shared" si="9"/>
        <v>0</v>
      </c>
      <c r="AV27" s="352"/>
      <c r="AW27" s="352">
        <f t="shared" si="41"/>
        <v>0</v>
      </c>
      <c r="AX27" s="462">
        <f t="shared" si="10"/>
        <v>0</v>
      </c>
      <c r="AY27" s="352"/>
      <c r="AZ27" s="352">
        <f t="shared" si="42"/>
        <v>0</v>
      </c>
      <c r="BA27" s="448">
        <f t="shared" si="11"/>
        <v>0</v>
      </c>
      <c r="BB27" s="161">
        <v>0</v>
      </c>
      <c r="BC27" s="352">
        <f t="shared" si="43"/>
        <v>0</v>
      </c>
      <c r="BD27" s="444">
        <f t="shared" si="12"/>
        <v>0</v>
      </c>
      <c r="BE27" s="272">
        <f t="shared" si="13"/>
        <v>0</v>
      </c>
      <c r="BF27" s="364">
        <f t="shared" si="44"/>
        <v>0</v>
      </c>
      <c r="BG27" s="364">
        <f t="shared" si="14"/>
        <v>0</v>
      </c>
      <c r="BH27" s="371">
        <f t="shared" si="15"/>
        <v>0</v>
      </c>
      <c r="BI27" s="372">
        <f t="shared" si="45"/>
        <v>0</v>
      </c>
      <c r="BJ27" s="372">
        <f t="shared" si="16"/>
        <v>0</v>
      </c>
      <c r="BK27" s="419">
        <f t="shared" si="17"/>
        <v>0</v>
      </c>
      <c r="BL27" s="372">
        <f t="shared" si="18"/>
        <v>0</v>
      </c>
      <c r="BM27" s="372">
        <f t="shared" si="19"/>
        <v>0</v>
      </c>
      <c r="BN27" s="436"/>
      <c r="BO27" s="160">
        <f>VLOOKUP($B27,Test!$A$69:$J$122,7,0)</f>
        <v>0</v>
      </c>
    </row>
    <row r="28" spans="1:67" s="149" customFormat="1" ht="30" customHeight="1">
      <c r="A28" s="40">
        <f t="shared" si="46"/>
        <v>22</v>
      </c>
      <c r="B28" s="197">
        <v>51404</v>
      </c>
      <c r="C28" s="198" t="s">
        <v>17</v>
      </c>
      <c r="D28" s="151" t="s">
        <v>59</v>
      </c>
      <c r="E28" s="168">
        <v>0</v>
      </c>
      <c r="F28" s="161">
        <v>0</v>
      </c>
      <c r="G28" s="448">
        <f t="shared" si="20"/>
        <v>0</v>
      </c>
      <c r="H28" s="161">
        <v>0</v>
      </c>
      <c r="I28" s="352"/>
      <c r="J28" s="448">
        <f t="shared" si="21"/>
        <v>0</v>
      </c>
      <c r="K28" s="161">
        <v>0</v>
      </c>
      <c r="L28" s="352"/>
      <c r="M28" s="444">
        <f t="shared" si="22"/>
        <v>0</v>
      </c>
      <c r="N28" s="404">
        <f t="shared" si="23"/>
        <v>0</v>
      </c>
      <c r="O28" s="161">
        <f t="shared" si="24"/>
        <v>0</v>
      </c>
      <c r="P28" s="403">
        <f t="shared" si="25"/>
        <v>0</v>
      </c>
      <c r="Q28" s="168">
        <v>0</v>
      </c>
      <c r="R28" s="352"/>
      <c r="S28" s="448">
        <f t="shared" si="26"/>
        <v>0</v>
      </c>
      <c r="T28" s="161">
        <v>0</v>
      </c>
      <c r="U28" s="352"/>
      <c r="V28" s="448">
        <f t="shared" si="27"/>
        <v>0</v>
      </c>
      <c r="W28" s="161">
        <v>0</v>
      </c>
      <c r="X28" s="352"/>
      <c r="Y28" s="444">
        <f t="shared" si="28"/>
        <v>0</v>
      </c>
      <c r="Z28" s="168">
        <f t="shared" si="29"/>
        <v>0</v>
      </c>
      <c r="AA28" s="161">
        <f t="shared" si="30"/>
        <v>0</v>
      </c>
      <c r="AB28" s="403">
        <f t="shared" si="31"/>
        <v>0</v>
      </c>
      <c r="AC28" s="404">
        <f t="shared" si="32"/>
        <v>0</v>
      </c>
      <c r="AD28" s="161">
        <f t="shared" si="33"/>
        <v>0</v>
      </c>
      <c r="AE28" s="403">
        <f t="shared" si="34"/>
        <v>0</v>
      </c>
      <c r="AF28" s="168">
        <v>0</v>
      </c>
      <c r="AG28" s="352"/>
      <c r="AH28" s="462">
        <f t="shared" si="35"/>
        <v>0</v>
      </c>
      <c r="AI28" s="457">
        <f t="shared" si="7"/>
        <v>0</v>
      </c>
      <c r="AJ28" s="352"/>
      <c r="AK28" s="448">
        <f t="shared" si="36"/>
        <v>0</v>
      </c>
      <c r="AL28" s="161"/>
      <c r="AM28" s="352"/>
      <c r="AN28" s="462">
        <f t="shared" si="37"/>
        <v>0</v>
      </c>
      <c r="AO28" s="352">
        <f t="shared" si="38"/>
        <v>0</v>
      </c>
      <c r="AP28" s="161">
        <v>0</v>
      </c>
      <c r="AQ28" s="352">
        <f t="shared" si="39"/>
        <v>0</v>
      </c>
      <c r="AR28" s="427">
        <f t="shared" si="8"/>
        <v>0</v>
      </c>
      <c r="AS28" s="352"/>
      <c r="AT28" s="161">
        <f t="shared" si="40"/>
        <v>0</v>
      </c>
      <c r="AU28" s="161">
        <f t="shared" si="9"/>
        <v>0</v>
      </c>
      <c r="AV28" s="352"/>
      <c r="AW28" s="352">
        <f t="shared" si="41"/>
        <v>0</v>
      </c>
      <c r="AX28" s="462">
        <f t="shared" si="10"/>
        <v>0</v>
      </c>
      <c r="AY28" s="352"/>
      <c r="AZ28" s="352">
        <f t="shared" si="42"/>
        <v>0</v>
      </c>
      <c r="BA28" s="448">
        <f t="shared" si="11"/>
        <v>0</v>
      </c>
      <c r="BB28" s="161">
        <v>0</v>
      </c>
      <c r="BC28" s="352">
        <f t="shared" si="43"/>
        <v>0</v>
      </c>
      <c r="BD28" s="444">
        <f t="shared" si="12"/>
        <v>0</v>
      </c>
      <c r="BE28" s="272">
        <f t="shared" si="13"/>
        <v>0</v>
      </c>
      <c r="BF28" s="364">
        <f t="shared" si="44"/>
        <v>0</v>
      </c>
      <c r="BG28" s="364">
        <f t="shared" si="14"/>
        <v>0</v>
      </c>
      <c r="BH28" s="371">
        <f t="shared" si="15"/>
        <v>0</v>
      </c>
      <c r="BI28" s="372">
        <f t="shared" si="45"/>
        <v>0</v>
      </c>
      <c r="BJ28" s="372">
        <f t="shared" si="16"/>
        <v>0</v>
      </c>
      <c r="BK28" s="419">
        <f t="shared" si="17"/>
        <v>0</v>
      </c>
      <c r="BL28" s="372">
        <f t="shared" si="18"/>
        <v>0</v>
      </c>
      <c r="BM28" s="372">
        <f t="shared" si="19"/>
        <v>0</v>
      </c>
      <c r="BN28" s="436"/>
      <c r="BO28" s="160">
        <f>VLOOKUP($B28,Test!$A$69:$J$122,7,0)</f>
        <v>0</v>
      </c>
    </row>
    <row r="29" spans="1:67" s="149" customFormat="1" ht="30" customHeight="1">
      <c r="A29" s="40">
        <f t="shared" si="46"/>
        <v>23</v>
      </c>
      <c r="B29" s="197">
        <v>51405</v>
      </c>
      <c r="C29" s="198" t="s">
        <v>18</v>
      </c>
      <c r="D29" s="151" t="s">
        <v>60</v>
      </c>
      <c r="E29" s="168">
        <v>0</v>
      </c>
      <c r="F29" s="161">
        <v>0</v>
      </c>
      <c r="G29" s="448">
        <f t="shared" si="20"/>
        <v>0</v>
      </c>
      <c r="H29" s="161">
        <v>0</v>
      </c>
      <c r="I29" s="352"/>
      <c r="J29" s="448">
        <f t="shared" si="21"/>
        <v>0</v>
      </c>
      <c r="K29" s="161">
        <v>0</v>
      </c>
      <c r="L29" s="352"/>
      <c r="M29" s="444">
        <f t="shared" si="22"/>
        <v>0</v>
      </c>
      <c r="N29" s="404">
        <f t="shared" si="23"/>
        <v>0</v>
      </c>
      <c r="O29" s="161">
        <f t="shared" si="24"/>
        <v>0</v>
      </c>
      <c r="P29" s="403">
        <f t="shared" si="25"/>
        <v>0</v>
      </c>
      <c r="Q29" s="168">
        <v>0</v>
      </c>
      <c r="R29" s="352"/>
      <c r="S29" s="448">
        <f t="shared" si="26"/>
        <v>0</v>
      </c>
      <c r="T29" s="161">
        <v>0</v>
      </c>
      <c r="U29" s="352"/>
      <c r="V29" s="448">
        <f t="shared" si="27"/>
        <v>0</v>
      </c>
      <c r="W29" s="161">
        <v>0</v>
      </c>
      <c r="X29" s="352"/>
      <c r="Y29" s="444">
        <f t="shared" si="28"/>
        <v>0</v>
      </c>
      <c r="Z29" s="168">
        <f t="shared" si="29"/>
        <v>0</v>
      </c>
      <c r="AA29" s="161">
        <f t="shared" si="30"/>
        <v>0</v>
      </c>
      <c r="AB29" s="403">
        <f t="shared" si="31"/>
        <v>0</v>
      </c>
      <c r="AC29" s="404">
        <f t="shared" si="32"/>
        <v>0</v>
      </c>
      <c r="AD29" s="161">
        <f t="shared" si="33"/>
        <v>0</v>
      </c>
      <c r="AE29" s="403">
        <f t="shared" si="34"/>
        <v>0</v>
      </c>
      <c r="AF29" s="168">
        <v>0</v>
      </c>
      <c r="AG29" s="352"/>
      <c r="AH29" s="462">
        <f t="shared" si="35"/>
        <v>0</v>
      </c>
      <c r="AI29" s="457">
        <f t="shared" si="7"/>
        <v>0</v>
      </c>
      <c r="AJ29" s="352"/>
      <c r="AK29" s="448">
        <f t="shared" si="36"/>
        <v>0</v>
      </c>
      <c r="AL29" s="161"/>
      <c r="AM29" s="352"/>
      <c r="AN29" s="462">
        <f t="shared" si="37"/>
        <v>0</v>
      </c>
      <c r="AO29" s="352">
        <f t="shared" si="38"/>
        <v>0</v>
      </c>
      <c r="AP29" s="161">
        <v>0</v>
      </c>
      <c r="AQ29" s="352">
        <f t="shared" si="39"/>
        <v>0</v>
      </c>
      <c r="AR29" s="427">
        <f t="shared" si="8"/>
        <v>0</v>
      </c>
      <c r="AS29" s="352"/>
      <c r="AT29" s="161">
        <f t="shared" si="40"/>
        <v>0</v>
      </c>
      <c r="AU29" s="161">
        <f t="shared" si="9"/>
        <v>0</v>
      </c>
      <c r="AV29" s="352"/>
      <c r="AW29" s="352">
        <f t="shared" si="41"/>
        <v>0</v>
      </c>
      <c r="AX29" s="462">
        <f t="shared" si="10"/>
        <v>0</v>
      </c>
      <c r="AY29" s="352"/>
      <c r="AZ29" s="352">
        <f t="shared" si="42"/>
        <v>0</v>
      </c>
      <c r="BA29" s="448">
        <f t="shared" si="11"/>
        <v>0</v>
      </c>
      <c r="BB29" s="161">
        <v>0</v>
      </c>
      <c r="BC29" s="352">
        <f t="shared" si="43"/>
        <v>0</v>
      </c>
      <c r="BD29" s="444">
        <f t="shared" si="12"/>
        <v>0</v>
      </c>
      <c r="BE29" s="272">
        <f t="shared" si="13"/>
        <v>0</v>
      </c>
      <c r="BF29" s="364">
        <f t="shared" si="44"/>
        <v>0</v>
      </c>
      <c r="BG29" s="364">
        <f t="shared" si="14"/>
        <v>0</v>
      </c>
      <c r="BH29" s="371">
        <f t="shared" si="15"/>
        <v>0</v>
      </c>
      <c r="BI29" s="372">
        <f t="shared" si="45"/>
        <v>0</v>
      </c>
      <c r="BJ29" s="372">
        <f t="shared" si="16"/>
        <v>0</v>
      </c>
      <c r="BK29" s="419">
        <f t="shared" si="17"/>
        <v>0</v>
      </c>
      <c r="BL29" s="372">
        <f t="shared" si="18"/>
        <v>0</v>
      </c>
      <c r="BM29" s="372">
        <f t="shared" si="19"/>
        <v>0</v>
      </c>
      <c r="BN29" s="436"/>
      <c r="BO29" s="160">
        <f>VLOOKUP($B29,Test!$A$69:$J$122,7,0)</f>
        <v>0</v>
      </c>
    </row>
    <row r="30" spans="1:67" s="149" customFormat="1" ht="30" customHeight="1">
      <c r="A30" s="40">
        <f t="shared" si="46"/>
        <v>24</v>
      </c>
      <c r="B30" s="197">
        <v>51406</v>
      </c>
      <c r="C30" s="198" t="s">
        <v>19</v>
      </c>
      <c r="D30" s="151" t="s">
        <v>61</v>
      </c>
      <c r="E30" s="168">
        <v>0</v>
      </c>
      <c r="F30" s="161">
        <v>0</v>
      </c>
      <c r="G30" s="448">
        <f t="shared" si="20"/>
        <v>0</v>
      </c>
      <c r="H30" s="161">
        <v>0</v>
      </c>
      <c r="I30" s="352"/>
      <c r="J30" s="448">
        <f t="shared" si="21"/>
        <v>0</v>
      </c>
      <c r="K30" s="161">
        <v>0</v>
      </c>
      <c r="L30" s="352"/>
      <c r="M30" s="444">
        <f t="shared" si="22"/>
        <v>0</v>
      </c>
      <c r="N30" s="404">
        <f t="shared" si="23"/>
        <v>0</v>
      </c>
      <c r="O30" s="161">
        <f t="shared" si="24"/>
        <v>0</v>
      </c>
      <c r="P30" s="403">
        <f t="shared" si="25"/>
        <v>0</v>
      </c>
      <c r="Q30" s="168">
        <v>0</v>
      </c>
      <c r="R30" s="352"/>
      <c r="S30" s="448">
        <f t="shared" si="26"/>
        <v>0</v>
      </c>
      <c r="T30" s="161">
        <v>0</v>
      </c>
      <c r="U30" s="352"/>
      <c r="V30" s="448">
        <f t="shared" si="27"/>
        <v>0</v>
      </c>
      <c r="W30" s="161">
        <v>0</v>
      </c>
      <c r="X30" s="352"/>
      <c r="Y30" s="444">
        <f t="shared" si="28"/>
        <v>0</v>
      </c>
      <c r="Z30" s="168">
        <f t="shared" si="29"/>
        <v>0</v>
      </c>
      <c r="AA30" s="161">
        <f t="shared" si="30"/>
        <v>0</v>
      </c>
      <c r="AB30" s="403">
        <f t="shared" si="31"/>
        <v>0</v>
      </c>
      <c r="AC30" s="404">
        <f t="shared" si="32"/>
        <v>0</v>
      </c>
      <c r="AD30" s="161">
        <f t="shared" si="33"/>
        <v>0</v>
      </c>
      <c r="AE30" s="403">
        <f t="shared" si="34"/>
        <v>0</v>
      </c>
      <c r="AF30" s="168">
        <v>0</v>
      </c>
      <c r="AG30" s="352"/>
      <c r="AH30" s="462">
        <f t="shared" si="35"/>
        <v>0</v>
      </c>
      <c r="AI30" s="457">
        <f t="shared" si="7"/>
        <v>0</v>
      </c>
      <c r="AJ30" s="352"/>
      <c r="AK30" s="448">
        <f t="shared" si="36"/>
        <v>0</v>
      </c>
      <c r="AL30" s="161"/>
      <c r="AM30" s="352"/>
      <c r="AN30" s="462">
        <f t="shared" si="37"/>
        <v>0</v>
      </c>
      <c r="AO30" s="352">
        <f t="shared" si="38"/>
        <v>0</v>
      </c>
      <c r="AP30" s="161">
        <v>0</v>
      </c>
      <c r="AQ30" s="352">
        <f t="shared" si="39"/>
        <v>0</v>
      </c>
      <c r="AR30" s="427">
        <f t="shared" si="8"/>
        <v>0</v>
      </c>
      <c r="AS30" s="352"/>
      <c r="AT30" s="161">
        <f t="shared" si="40"/>
        <v>0</v>
      </c>
      <c r="AU30" s="161">
        <f t="shared" si="9"/>
        <v>0</v>
      </c>
      <c r="AV30" s="352"/>
      <c r="AW30" s="352">
        <f t="shared" si="41"/>
        <v>0</v>
      </c>
      <c r="AX30" s="462">
        <f t="shared" si="10"/>
        <v>0</v>
      </c>
      <c r="AY30" s="352"/>
      <c r="AZ30" s="352">
        <f t="shared" si="42"/>
        <v>0</v>
      </c>
      <c r="BA30" s="448">
        <f t="shared" si="11"/>
        <v>0</v>
      </c>
      <c r="BB30" s="161">
        <v>0</v>
      </c>
      <c r="BC30" s="352">
        <f t="shared" si="43"/>
        <v>0</v>
      </c>
      <c r="BD30" s="444">
        <f t="shared" si="12"/>
        <v>0</v>
      </c>
      <c r="BE30" s="272">
        <f t="shared" si="13"/>
        <v>0</v>
      </c>
      <c r="BF30" s="364">
        <f t="shared" si="44"/>
        <v>0</v>
      </c>
      <c r="BG30" s="364">
        <f t="shared" si="14"/>
        <v>0</v>
      </c>
      <c r="BH30" s="371">
        <f t="shared" si="15"/>
        <v>0</v>
      </c>
      <c r="BI30" s="372">
        <f t="shared" si="45"/>
        <v>0</v>
      </c>
      <c r="BJ30" s="372">
        <f t="shared" si="16"/>
        <v>0</v>
      </c>
      <c r="BK30" s="419">
        <f t="shared" si="17"/>
        <v>0</v>
      </c>
      <c r="BL30" s="372">
        <f t="shared" si="18"/>
        <v>0</v>
      </c>
      <c r="BM30" s="372">
        <f t="shared" si="19"/>
        <v>0</v>
      </c>
      <c r="BN30" s="436"/>
      <c r="BO30" s="160">
        <f>VLOOKUP($B30,Test!$A$69:$J$122,7,0)</f>
        <v>0</v>
      </c>
    </row>
    <row r="31" spans="1:67" s="149" customFormat="1" ht="30" customHeight="1">
      <c r="A31" s="40">
        <f t="shared" si="46"/>
        <v>25</v>
      </c>
      <c r="B31" s="197">
        <v>51407</v>
      </c>
      <c r="C31" s="198" t="s">
        <v>20</v>
      </c>
      <c r="D31" s="151" t="s">
        <v>62</v>
      </c>
      <c r="E31" s="168">
        <v>0</v>
      </c>
      <c r="F31" s="161">
        <v>0</v>
      </c>
      <c r="G31" s="448">
        <f t="shared" si="20"/>
        <v>0</v>
      </c>
      <c r="H31" s="161">
        <v>0</v>
      </c>
      <c r="I31" s="352"/>
      <c r="J31" s="448">
        <f t="shared" si="21"/>
        <v>0</v>
      </c>
      <c r="K31" s="161">
        <v>0</v>
      </c>
      <c r="L31" s="352"/>
      <c r="M31" s="444">
        <f t="shared" si="22"/>
        <v>0</v>
      </c>
      <c r="N31" s="404">
        <f t="shared" si="23"/>
        <v>0</v>
      </c>
      <c r="O31" s="161">
        <f t="shared" si="24"/>
        <v>0</v>
      </c>
      <c r="P31" s="403">
        <f t="shared" si="25"/>
        <v>0</v>
      </c>
      <c r="Q31" s="168">
        <v>0</v>
      </c>
      <c r="R31" s="352"/>
      <c r="S31" s="448">
        <f t="shared" si="26"/>
        <v>0</v>
      </c>
      <c r="T31" s="161">
        <v>0</v>
      </c>
      <c r="U31" s="352"/>
      <c r="V31" s="448">
        <f t="shared" si="27"/>
        <v>0</v>
      </c>
      <c r="W31" s="161">
        <v>0</v>
      </c>
      <c r="X31" s="352"/>
      <c r="Y31" s="444">
        <f t="shared" si="28"/>
        <v>0</v>
      </c>
      <c r="Z31" s="168">
        <f t="shared" si="29"/>
        <v>0</v>
      </c>
      <c r="AA31" s="161">
        <f t="shared" si="30"/>
        <v>0</v>
      </c>
      <c r="AB31" s="403">
        <f t="shared" si="31"/>
        <v>0</v>
      </c>
      <c r="AC31" s="404">
        <f t="shared" si="32"/>
        <v>0</v>
      </c>
      <c r="AD31" s="161">
        <f t="shared" si="33"/>
        <v>0</v>
      </c>
      <c r="AE31" s="403">
        <f t="shared" si="34"/>
        <v>0</v>
      </c>
      <c r="AF31" s="168">
        <v>0</v>
      </c>
      <c r="AG31" s="352"/>
      <c r="AH31" s="462">
        <f t="shared" si="35"/>
        <v>0</v>
      </c>
      <c r="AI31" s="457">
        <f t="shared" si="7"/>
        <v>0</v>
      </c>
      <c r="AJ31" s="352"/>
      <c r="AK31" s="448">
        <f t="shared" si="36"/>
        <v>0</v>
      </c>
      <c r="AL31" s="161"/>
      <c r="AM31" s="352"/>
      <c r="AN31" s="462">
        <f t="shared" si="37"/>
        <v>0</v>
      </c>
      <c r="AO31" s="352">
        <f t="shared" si="38"/>
        <v>0</v>
      </c>
      <c r="AP31" s="161">
        <v>0</v>
      </c>
      <c r="AQ31" s="352">
        <f t="shared" si="39"/>
        <v>0</v>
      </c>
      <c r="AR31" s="427">
        <f t="shared" si="8"/>
        <v>0</v>
      </c>
      <c r="AS31" s="352"/>
      <c r="AT31" s="161">
        <f t="shared" si="40"/>
        <v>0</v>
      </c>
      <c r="AU31" s="161">
        <f t="shared" si="9"/>
        <v>0</v>
      </c>
      <c r="AV31" s="352"/>
      <c r="AW31" s="352">
        <f t="shared" si="41"/>
        <v>0</v>
      </c>
      <c r="AX31" s="462">
        <f t="shared" si="10"/>
        <v>0</v>
      </c>
      <c r="AY31" s="352"/>
      <c r="AZ31" s="352">
        <f t="shared" si="42"/>
        <v>0</v>
      </c>
      <c r="BA31" s="448">
        <f t="shared" si="11"/>
        <v>0</v>
      </c>
      <c r="BB31" s="161">
        <v>0</v>
      </c>
      <c r="BC31" s="352">
        <f t="shared" si="43"/>
        <v>0</v>
      </c>
      <c r="BD31" s="444">
        <f t="shared" si="12"/>
        <v>0</v>
      </c>
      <c r="BE31" s="272">
        <f t="shared" si="13"/>
        <v>0</v>
      </c>
      <c r="BF31" s="364">
        <f t="shared" si="44"/>
        <v>0</v>
      </c>
      <c r="BG31" s="364">
        <f t="shared" si="14"/>
        <v>0</v>
      </c>
      <c r="BH31" s="371">
        <f t="shared" si="15"/>
        <v>0</v>
      </c>
      <c r="BI31" s="372">
        <f t="shared" si="45"/>
        <v>0</v>
      </c>
      <c r="BJ31" s="372">
        <f t="shared" si="16"/>
        <v>0</v>
      </c>
      <c r="BK31" s="419">
        <f t="shared" si="17"/>
        <v>0</v>
      </c>
      <c r="BL31" s="372">
        <f t="shared" si="18"/>
        <v>0</v>
      </c>
      <c r="BM31" s="372">
        <f t="shared" si="19"/>
        <v>0</v>
      </c>
      <c r="BN31" s="436"/>
      <c r="BO31" s="160">
        <f>VLOOKUP($B31,Test!$A$69:$J$122,7,0)</f>
        <v>0</v>
      </c>
    </row>
    <row r="32" spans="1:67" s="149" customFormat="1" ht="30" customHeight="1">
      <c r="A32" s="40">
        <f t="shared" si="46"/>
        <v>26</v>
      </c>
      <c r="B32" s="197">
        <v>51408</v>
      </c>
      <c r="C32" s="198" t="s">
        <v>21</v>
      </c>
      <c r="D32" s="151" t="s">
        <v>63</v>
      </c>
      <c r="E32" s="168">
        <v>0</v>
      </c>
      <c r="F32" s="161">
        <v>0</v>
      </c>
      <c r="G32" s="448">
        <f t="shared" si="20"/>
        <v>0</v>
      </c>
      <c r="H32" s="161">
        <v>0</v>
      </c>
      <c r="I32" s="352"/>
      <c r="J32" s="448">
        <f t="shared" si="21"/>
        <v>0</v>
      </c>
      <c r="K32" s="161">
        <v>0</v>
      </c>
      <c r="L32" s="352"/>
      <c r="M32" s="444">
        <f t="shared" si="22"/>
        <v>0</v>
      </c>
      <c r="N32" s="404">
        <f t="shared" si="23"/>
        <v>0</v>
      </c>
      <c r="O32" s="161">
        <f t="shared" si="24"/>
        <v>0</v>
      </c>
      <c r="P32" s="403">
        <f t="shared" si="25"/>
        <v>0</v>
      </c>
      <c r="Q32" s="168">
        <v>0</v>
      </c>
      <c r="R32" s="352"/>
      <c r="S32" s="448">
        <f t="shared" si="26"/>
        <v>0</v>
      </c>
      <c r="T32" s="161">
        <v>0</v>
      </c>
      <c r="U32" s="352"/>
      <c r="V32" s="448">
        <f t="shared" si="27"/>
        <v>0</v>
      </c>
      <c r="W32" s="161">
        <v>0</v>
      </c>
      <c r="X32" s="352"/>
      <c r="Y32" s="444">
        <f t="shared" si="28"/>
        <v>0</v>
      </c>
      <c r="Z32" s="168">
        <f t="shared" si="29"/>
        <v>0</v>
      </c>
      <c r="AA32" s="161">
        <f t="shared" si="30"/>
        <v>0</v>
      </c>
      <c r="AB32" s="403">
        <f t="shared" si="31"/>
        <v>0</v>
      </c>
      <c r="AC32" s="404">
        <f t="shared" si="32"/>
        <v>0</v>
      </c>
      <c r="AD32" s="161">
        <f t="shared" si="33"/>
        <v>0</v>
      </c>
      <c r="AE32" s="403">
        <f t="shared" si="34"/>
        <v>0</v>
      </c>
      <c r="AF32" s="168">
        <v>0</v>
      </c>
      <c r="AG32" s="352"/>
      <c r="AH32" s="462">
        <f t="shared" si="35"/>
        <v>0</v>
      </c>
      <c r="AI32" s="457">
        <f t="shared" si="7"/>
        <v>0</v>
      </c>
      <c r="AJ32" s="352"/>
      <c r="AK32" s="448">
        <f t="shared" si="36"/>
        <v>0</v>
      </c>
      <c r="AL32" s="161"/>
      <c r="AM32" s="352"/>
      <c r="AN32" s="462">
        <f t="shared" si="37"/>
        <v>0</v>
      </c>
      <c r="AO32" s="352">
        <f t="shared" si="38"/>
        <v>0</v>
      </c>
      <c r="AP32" s="161">
        <v>0</v>
      </c>
      <c r="AQ32" s="352">
        <f t="shared" si="39"/>
        <v>0</v>
      </c>
      <c r="AR32" s="427">
        <f t="shared" si="8"/>
        <v>0</v>
      </c>
      <c r="AS32" s="352"/>
      <c r="AT32" s="161">
        <f t="shared" si="40"/>
        <v>0</v>
      </c>
      <c r="AU32" s="161">
        <f t="shared" si="9"/>
        <v>0</v>
      </c>
      <c r="AV32" s="352"/>
      <c r="AW32" s="352">
        <f t="shared" si="41"/>
        <v>0</v>
      </c>
      <c r="AX32" s="462">
        <f t="shared" si="10"/>
        <v>0</v>
      </c>
      <c r="AY32" s="352"/>
      <c r="AZ32" s="352">
        <f t="shared" si="42"/>
        <v>0</v>
      </c>
      <c r="BA32" s="448">
        <f t="shared" si="11"/>
        <v>0</v>
      </c>
      <c r="BB32" s="161">
        <v>0</v>
      </c>
      <c r="BC32" s="352">
        <f t="shared" si="43"/>
        <v>0</v>
      </c>
      <c r="BD32" s="444">
        <f t="shared" si="12"/>
        <v>0</v>
      </c>
      <c r="BE32" s="272">
        <f t="shared" si="13"/>
        <v>0</v>
      </c>
      <c r="BF32" s="364">
        <f t="shared" si="44"/>
        <v>0</v>
      </c>
      <c r="BG32" s="364">
        <f t="shared" si="14"/>
        <v>0</v>
      </c>
      <c r="BH32" s="371">
        <f t="shared" si="15"/>
        <v>0</v>
      </c>
      <c r="BI32" s="372">
        <f t="shared" si="45"/>
        <v>0</v>
      </c>
      <c r="BJ32" s="372">
        <f t="shared" si="16"/>
        <v>0</v>
      </c>
      <c r="BK32" s="419">
        <f t="shared" si="17"/>
        <v>0</v>
      </c>
      <c r="BL32" s="372">
        <f t="shared" si="18"/>
        <v>0</v>
      </c>
      <c r="BM32" s="372">
        <f t="shared" si="19"/>
        <v>0</v>
      </c>
      <c r="BN32" s="436"/>
      <c r="BO32" s="160">
        <f>VLOOKUP($B32,Test!$A$69:$J$122,7,0)</f>
        <v>0</v>
      </c>
    </row>
    <row r="33" spans="1:67" s="149" customFormat="1" ht="30" customHeight="1">
      <c r="A33" s="40">
        <f t="shared" si="46"/>
        <v>27</v>
      </c>
      <c r="B33" s="197">
        <v>51409</v>
      </c>
      <c r="C33" s="198" t="s">
        <v>22</v>
      </c>
      <c r="D33" s="151" t="s">
        <v>64</v>
      </c>
      <c r="E33" s="168">
        <v>0</v>
      </c>
      <c r="F33" s="161">
        <v>0</v>
      </c>
      <c r="G33" s="448">
        <f t="shared" si="20"/>
        <v>0</v>
      </c>
      <c r="H33" s="161">
        <v>0</v>
      </c>
      <c r="I33" s="352"/>
      <c r="J33" s="448">
        <f t="shared" si="21"/>
        <v>0</v>
      </c>
      <c r="K33" s="161">
        <v>0</v>
      </c>
      <c r="L33" s="352"/>
      <c r="M33" s="444">
        <f t="shared" si="22"/>
        <v>0</v>
      </c>
      <c r="N33" s="404">
        <f t="shared" si="23"/>
        <v>0</v>
      </c>
      <c r="O33" s="161">
        <f t="shared" si="24"/>
        <v>0</v>
      </c>
      <c r="P33" s="403">
        <f t="shared" si="25"/>
        <v>0</v>
      </c>
      <c r="Q33" s="168">
        <v>0</v>
      </c>
      <c r="R33" s="352"/>
      <c r="S33" s="448">
        <f t="shared" si="26"/>
        <v>0</v>
      </c>
      <c r="T33" s="161">
        <v>0</v>
      </c>
      <c r="U33" s="352"/>
      <c r="V33" s="448">
        <f t="shared" si="27"/>
        <v>0</v>
      </c>
      <c r="W33" s="161">
        <v>0</v>
      </c>
      <c r="X33" s="352"/>
      <c r="Y33" s="444">
        <f t="shared" si="28"/>
        <v>0</v>
      </c>
      <c r="Z33" s="168">
        <f t="shared" si="29"/>
        <v>0</v>
      </c>
      <c r="AA33" s="161">
        <f t="shared" si="30"/>
        <v>0</v>
      </c>
      <c r="AB33" s="403">
        <f t="shared" si="31"/>
        <v>0</v>
      </c>
      <c r="AC33" s="404">
        <f t="shared" si="32"/>
        <v>0</v>
      </c>
      <c r="AD33" s="161">
        <f t="shared" si="33"/>
        <v>0</v>
      </c>
      <c r="AE33" s="403">
        <f t="shared" si="34"/>
        <v>0</v>
      </c>
      <c r="AF33" s="168">
        <v>0</v>
      </c>
      <c r="AG33" s="352"/>
      <c r="AH33" s="462">
        <f t="shared" si="35"/>
        <v>0</v>
      </c>
      <c r="AI33" s="457">
        <f t="shared" si="7"/>
        <v>0</v>
      </c>
      <c r="AJ33" s="352"/>
      <c r="AK33" s="448">
        <f t="shared" si="36"/>
        <v>0</v>
      </c>
      <c r="AL33" s="161"/>
      <c r="AM33" s="352"/>
      <c r="AN33" s="462">
        <f t="shared" si="37"/>
        <v>0</v>
      </c>
      <c r="AO33" s="352">
        <f t="shared" si="38"/>
        <v>0</v>
      </c>
      <c r="AP33" s="161">
        <v>0</v>
      </c>
      <c r="AQ33" s="352">
        <f t="shared" si="39"/>
        <v>0</v>
      </c>
      <c r="AR33" s="427">
        <f t="shared" si="8"/>
        <v>0</v>
      </c>
      <c r="AS33" s="352"/>
      <c r="AT33" s="161">
        <f t="shared" si="40"/>
        <v>0</v>
      </c>
      <c r="AU33" s="161">
        <f t="shared" si="9"/>
        <v>0</v>
      </c>
      <c r="AV33" s="352"/>
      <c r="AW33" s="352">
        <f t="shared" si="41"/>
        <v>0</v>
      </c>
      <c r="AX33" s="462">
        <f t="shared" si="10"/>
        <v>0</v>
      </c>
      <c r="AY33" s="352"/>
      <c r="AZ33" s="352">
        <f t="shared" si="42"/>
        <v>0</v>
      </c>
      <c r="BA33" s="448">
        <f t="shared" si="11"/>
        <v>0</v>
      </c>
      <c r="BB33" s="161">
        <v>0</v>
      </c>
      <c r="BC33" s="352">
        <f t="shared" si="43"/>
        <v>0</v>
      </c>
      <c r="BD33" s="444">
        <f t="shared" si="12"/>
        <v>0</v>
      </c>
      <c r="BE33" s="272">
        <f t="shared" si="13"/>
        <v>0</v>
      </c>
      <c r="BF33" s="364">
        <f t="shared" si="44"/>
        <v>0</v>
      </c>
      <c r="BG33" s="364">
        <f t="shared" si="14"/>
        <v>0</v>
      </c>
      <c r="BH33" s="371">
        <f t="shared" si="15"/>
        <v>0</v>
      </c>
      <c r="BI33" s="372">
        <f t="shared" si="45"/>
        <v>0</v>
      </c>
      <c r="BJ33" s="372">
        <f t="shared" si="16"/>
        <v>0</v>
      </c>
      <c r="BK33" s="419">
        <f t="shared" si="17"/>
        <v>0</v>
      </c>
      <c r="BL33" s="372">
        <f t="shared" si="18"/>
        <v>0</v>
      </c>
      <c r="BM33" s="372">
        <f t="shared" si="19"/>
        <v>0</v>
      </c>
      <c r="BN33" s="436"/>
      <c r="BO33" s="160">
        <f>VLOOKUP($B33,Test!$A$69:$J$122,7,0)</f>
        <v>0</v>
      </c>
    </row>
    <row r="34" spans="1:67" s="149" customFormat="1" ht="30" customHeight="1">
      <c r="A34" s="40">
        <f t="shared" si="46"/>
        <v>28</v>
      </c>
      <c r="B34" s="197">
        <v>51499</v>
      </c>
      <c r="C34" s="198" t="s">
        <v>23</v>
      </c>
      <c r="D34" s="151" t="s">
        <v>65</v>
      </c>
      <c r="E34" s="168">
        <v>0</v>
      </c>
      <c r="F34" s="161">
        <v>0</v>
      </c>
      <c r="G34" s="448">
        <f t="shared" si="20"/>
        <v>0</v>
      </c>
      <c r="H34" s="161">
        <v>0</v>
      </c>
      <c r="I34" s="352"/>
      <c r="J34" s="448">
        <f t="shared" si="21"/>
        <v>0</v>
      </c>
      <c r="K34" s="161">
        <v>0</v>
      </c>
      <c r="L34" s="352"/>
      <c r="M34" s="444">
        <f t="shared" si="22"/>
        <v>0</v>
      </c>
      <c r="N34" s="404">
        <f t="shared" si="23"/>
        <v>0</v>
      </c>
      <c r="O34" s="161">
        <f t="shared" si="24"/>
        <v>0</v>
      </c>
      <c r="P34" s="403">
        <f t="shared" si="25"/>
        <v>0</v>
      </c>
      <c r="Q34" s="168">
        <v>0</v>
      </c>
      <c r="R34" s="352"/>
      <c r="S34" s="448">
        <f t="shared" si="26"/>
        <v>0</v>
      </c>
      <c r="T34" s="161">
        <v>0</v>
      </c>
      <c r="U34" s="352"/>
      <c r="V34" s="448">
        <f t="shared" si="27"/>
        <v>0</v>
      </c>
      <c r="W34" s="161">
        <v>0</v>
      </c>
      <c r="X34" s="352"/>
      <c r="Y34" s="444">
        <f t="shared" si="28"/>
        <v>0</v>
      </c>
      <c r="Z34" s="168">
        <f t="shared" si="29"/>
        <v>0</v>
      </c>
      <c r="AA34" s="161">
        <f t="shared" si="30"/>
        <v>0</v>
      </c>
      <c r="AB34" s="403">
        <f t="shared" si="31"/>
        <v>0</v>
      </c>
      <c r="AC34" s="404">
        <f t="shared" si="32"/>
        <v>0</v>
      </c>
      <c r="AD34" s="161">
        <f t="shared" si="33"/>
        <v>0</v>
      </c>
      <c r="AE34" s="403">
        <f t="shared" si="34"/>
        <v>0</v>
      </c>
      <c r="AF34" s="168">
        <v>0</v>
      </c>
      <c r="AG34" s="352"/>
      <c r="AH34" s="462">
        <f t="shared" si="35"/>
        <v>0</v>
      </c>
      <c r="AI34" s="457">
        <f t="shared" si="7"/>
        <v>0</v>
      </c>
      <c r="AJ34" s="352"/>
      <c r="AK34" s="448">
        <f t="shared" si="36"/>
        <v>0</v>
      </c>
      <c r="AL34" s="161"/>
      <c r="AM34" s="352"/>
      <c r="AN34" s="462">
        <f t="shared" si="37"/>
        <v>0</v>
      </c>
      <c r="AO34" s="352">
        <f t="shared" si="38"/>
        <v>0</v>
      </c>
      <c r="AP34" s="161">
        <v>0</v>
      </c>
      <c r="AQ34" s="352">
        <f t="shared" si="39"/>
        <v>0</v>
      </c>
      <c r="AR34" s="427">
        <f t="shared" si="8"/>
        <v>0</v>
      </c>
      <c r="AS34" s="352"/>
      <c r="AT34" s="161">
        <f t="shared" si="40"/>
        <v>0</v>
      </c>
      <c r="AU34" s="161">
        <f t="shared" si="9"/>
        <v>0</v>
      </c>
      <c r="AV34" s="352"/>
      <c r="AW34" s="352">
        <f t="shared" si="41"/>
        <v>0</v>
      </c>
      <c r="AX34" s="462">
        <f t="shared" si="10"/>
        <v>0</v>
      </c>
      <c r="AY34" s="352"/>
      <c r="AZ34" s="352">
        <f t="shared" si="42"/>
        <v>0</v>
      </c>
      <c r="BA34" s="448">
        <f t="shared" si="11"/>
        <v>0</v>
      </c>
      <c r="BB34" s="161">
        <v>0</v>
      </c>
      <c r="BC34" s="352">
        <f t="shared" si="43"/>
        <v>0</v>
      </c>
      <c r="BD34" s="444">
        <f t="shared" si="12"/>
        <v>0</v>
      </c>
      <c r="BE34" s="272">
        <f t="shared" si="13"/>
        <v>0</v>
      </c>
      <c r="BF34" s="364">
        <f t="shared" si="44"/>
        <v>0</v>
      </c>
      <c r="BG34" s="364">
        <f t="shared" si="14"/>
        <v>0</v>
      </c>
      <c r="BH34" s="371">
        <f t="shared" si="15"/>
        <v>0</v>
      </c>
      <c r="BI34" s="372">
        <f t="shared" si="45"/>
        <v>0</v>
      </c>
      <c r="BJ34" s="372">
        <f t="shared" si="16"/>
        <v>0</v>
      </c>
      <c r="BK34" s="419">
        <f t="shared" si="17"/>
        <v>0</v>
      </c>
      <c r="BL34" s="372">
        <f t="shared" si="18"/>
        <v>0</v>
      </c>
      <c r="BM34" s="372">
        <f t="shared" si="19"/>
        <v>0</v>
      </c>
      <c r="BN34" s="436"/>
      <c r="BO34" s="160">
        <f>VLOOKUP($B34,Test!$A$69:$J$122,7,0)</f>
        <v>0</v>
      </c>
    </row>
    <row r="35" spans="1:67" s="149" customFormat="1" ht="30" customHeight="1">
      <c r="A35" s="40">
        <f t="shared" si="46"/>
        <v>29</v>
      </c>
      <c r="B35" s="197">
        <v>51601</v>
      </c>
      <c r="C35" s="198" t="s">
        <v>24</v>
      </c>
      <c r="D35" s="151" t="s">
        <v>66</v>
      </c>
      <c r="E35" s="168">
        <v>0</v>
      </c>
      <c r="F35" s="161">
        <v>0</v>
      </c>
      <c r="G35" s="448">
        <f t="shared" si="20"/>
        <v>0</v>
      </c>
      <c r="H35" s="161">
        <v>0</v>
      </c>
      <c r="I35" s="352"/>
      <c r="J35" s="448">
        <f t="shared" si="21"/>
        <v>0</v>
      </c>
      <c r="K35" s="161">
        <v>0</v>
      </c>
      <c r="L35" s="352"/>
      <c r="M35" s="444">
        <f t="shared" si="22"/>
        <v>0</v>
      </c>
      <c r="N35" s="404">
        <f t="shared" si="23"/>
        <v>0</v>
      </c>
      <c r="O35" s="161">
        <f t="shared" si="24"/>
        <v>0</v>
      </c>
      <c r="P35" s="403">
        <f t="shared" si="25"/>
        <v>0</v>
      </c>
      <c r="Q35" s="168">
        <v>0</v>
      </c>
      <c r="R35" s="352"/>
      <c r="S35" s="448">
        <f t="shared" si="26"/>
        <v>0</v>
      </c>
      <c r="T35" s="161">
        <v>0</v>
      </c>
      <c r="U35" s="352"/>
      <c r="V35" s="448">
        <f t="shared" si="27"/>
        <v>0</v>
      </c>
      <c r="W35" s="161">
        <v>0</v>
      </c>
      <c r="X35" s="352"/>
      <c r="Y35" s="444">
        <f t="shared" si="28"/>
        <v>0</v>
      </c>
      <c r="Z35" s="168">
        <f t="shared" si="29"/>
        <v>0</v>
      </c>
      <c r="AA35" s="161">
        <f t="shared" si="30"/>
        <v>0</v>
      </c>
      <c r="AB35" s="403">
        <f t="shared" si="31"/>
        <v>0</v>
      </c>
      <c r="AC35" s="404">
        <f t="shared" si="32"/>
        <v>0</v>
      </c>
      <c r="AD35" s="161">
        <f t="shared" si="33"/>
        <v>0</v>
      </c>
      <c r="AE35" s="403">
        <f t="shared" si="34"/>
        <v>0</v>
      </c>
      <c r="AF35" s="168">
        <v>0</v>
      </c>
      <c r="AG35" s="352"/>
      <c r="AH35" s="462">
        <f t="shared" si="35"/>
        <v>0</v>
      </c>
      <c r="AI35" s="457">
        <f t="shared" si="7"/>
        <v>0</v>
      </c>
      <c r="AJ35" s="352"/>
      <c r="AK35" s="448">
        <f t="shared" si="36"/>
        <v>0</v>
      </c>
      <c r="AL35" s="161"/>
      <c r="AM35" s="352"/>
      <c r="AN35" s="462">
        <f t="shared" si="37"/>
        <v>0</v>
      </c>
      <c r="AO35" s="352">
        <f t="shared" si="38"/>
        <v>0</v>
      </c>
      <c r="AP35" s="161">
        <v>0</v>
      </c>
      <c r="AQ35" s="352">
        <f t="shared" si="39"/>
        <v>0</v>
      </c>
      <c r="AR35" s="427">
        <f t="shared" si="8"/>
        <v>0</v>
      </c>
      <c r="AS35" s="352"/>
      <c r="AT35" s="161">
        <f t="shared" si="40"/>
        <v>0</v>
      </c>
      <c r="AU35" s="161">
        <f t="shared" si="9"/>
        <v>0</v>
      </c>
      <c r="AV35" s="352"/>
      <c r="AW35" s="352">
        <f t="shared" si="41"/>
        <v>0</v>
      </c>
      <c r="AX35" s="462">
        <f t="shared" si="10"/>
        <v>0</v>
      </c>
      <c r="AY35" s="352"/>
      <c r="AZ35" s="352">
        <f t="shared" si="42"/>
        <v>0</v>
      </c>
      <c r="BA35" s="448">
        <f t="shared" si="11"/>
        <v>0</v>
      </c>
      <c r="BB35" s="161">
        <v>0</v>
      </c>
      <c r="BC35" s="352">
        <f t="shared" si="43"/>
        <v>0</v>
      </c>
      <c r="BD35" s="444">
        <f t="shared" si="12"/>
        <v>0</v>
      </c>
      <c r="BE35" s="272">
        <f t="shared" si="13"/>
        <v>0</v>
      </c>
      <c r="BF35" s="364">
        <f t="shared" si="44"/>
        <v>0</v>
      </c>
      <c r="BG35" s="364">
        <f t="shared" si="14"/>
        <v>0</v>
      </c>
      <c r="BH35" s="371">
        <f t="shared" si="15"/>
        <v>0</v>
      </c>
      <c r="BI35" s="372">
        <f t="shared" si="45"/>
        <v>0</v>
      </c>
      <c r="BJ35" s="372">
        <f t="shared" si="16"/>
        <v>0</v>
      </c>
      <c r="BK35" s="419">
        <f t="shared" si="17"/>
        <v>0</v>
      </c>
      <c r="BL35" s="372">
        <f t="shared" si="18"/>
        <v>0</v>
      </c>
      <c r="BM35" s="372">
        <f t="shared" si="19"/>
        <v>0</v>
      </c>
      <c r="BN35" s="436"/>
      <c r="BO35" s="160">
        <f>VLOOKUP($B35,Test!$A$69:$J$122,7,0)</f>
        <v>0</v>
      </c>
    </row>
    <row r="36" spans="1:67" s="149" customFormat="1" ht="30" customHeight="1">
      <c r="A36" s="40">
        <f t="shared" si="46"/>
        <v>30</v>
      </c>
      <c r="B36" s="197">
        <v>51602</v>
      </c>
      <c r="C36" s="198" t="s">
        <v>25</v>
      </c>
      <c r="D36" s="151" t="s">
        <v>67</v>
      </c>
      <c r="E36" s="168">
        <v>0</v>
      </c>
      <c r="F36" s="161">
        <v>0</v>
      </c>
      <c r="G36" s="448">
        <f t="shared" si="20"/>
        <v>0</v>
      </c>
      <c r="H36" s="161">
        <v>0</v>
      </c>
      <c r="I36" s="352"/>
      <c r="J36" s="448">
        <f t="shared" si="21"/>
        <v>0</v>
      </c>
      <c r="K36" s="161">
        <v>0</v>
      </c>
      <c r="L36" s="352"/>
      <c r="M36" s="444">
        <f t="shared" si="22"/>
        <v>0</v>
      </c>
      <c r="N36" s="404">
        <f t="shared" si="23"/>
        <v>0</v>
      </c>
      <c r="O36" s="161">
        <f t="shared" si="24"/>
        <v>0</v>
      </c>
      <c r="P36" s="403">
        <f t="shared" si="25"/>
        <v>0</v>
      </c>
      <c r="Q36" s="168">
        <v>0</v>
      </c>
      <c r="R36" s="352"/>
      <c r="S36" s="448">
        <f t="shared" si="26"/>
        <v>0</v>
      </c>
      <c r="T36" s="161">
        <v>0</v>
      </c>
      <c r="U36" s="352"/>
      <c r="V36" s="448">
        <f t="shared" si="27"/>
        <v>0</v>
      </c>
      <c r="W36" s="161">
        <v>0</v>
      </c>
      <c r="X36" s="352"/>
      <c r="Y36" s="444">
        <f t="shared" si="28"/>
        <v>0</v>
      </c>
      <c r="Z36" s="168">
        <f t="shared" si="29"/>
        <v>0</v>
      </c>
      <c r="AA36" s="161">
        <f t="shared" si="30"/>
        <v>0</v>
      </c>
      <c r="AB36" s="403">
        <f t="shared" si="31"/>
        <v>0</v>
      </c>
      <c r="AC36" s="404">
        <f t="shared" si="32"/>
        <v>0</v>
      </c>
      <c r="AD36" s="161">
        <f t="shared" si="33"/>
        <v>0</v>
      </c>
      <c r="AE36" s="403">
        <f t="shared" si="34"/>
        <v>0</v>
      </c>
      <c r="AF36" s="168">
        <v>0</v>
      </c>
      <c r="AG36" s="352"/>
      <c r="AH36" s="462">
        <f t="shared" si="35"/>
        <v>0</v>
      </c>
      <c r="AI36" s="457">
        <f t="shared" si="7"/>
        <v>0</v>
      </c>
      <c r="AJ36" s="352"/>
      <c r="AK36" s="448">
        <f t="shared" si="36"/>
        <v>0</v>
      </c>
      <c r="AL36" s="161"/>
      <c r="AM36" s="352"/>
      <c r="AN36" s="462">
        <f t="shared" si="37"/>
        <v>0</v>
      </c>
      <c r="AO36" s="352">
        <f t="shared" si="38"/>
        <v>0</v>
      </c>
      <c r="AP36" s="161">
        <v>0</v>
      </c>
      <c r="AQ36" s="352">
        <f t="shared" si="39"/>
        <v>0</v>
      </c>
      <c r="AR36" s="427">
        <f t="shared" si="8"/>
        <v>0</v>
      </c>
      <c r="AS36" s="352"/>
      <c r="AT36" s="161">
        <f t="shared" si="40"/>
        <v>0</v>
      </c>
      <c r="AU36" s="161">
        <f t="shared" si="9"/>
        <v>0</v>
      </c>
      <c r="AV36" s="352"/>
      <c r="AW36" s="352">
        <f t="shared" si="41"/>
        <v>0</v>
      </c>
      <c r="AX36" s="462">
        <f t="shared" si="10"/>
        <v>0</v>
      </c>
      <c r="AY36" s="352"/>
      <c r="AZ36" s="352">
        <f t="shared" si="42"/>
        <v>0</v>
      </c>
      <c r="BA36" s="448">
        <f t="shared" si="11"/>
        <v>0</v>
      </c>
      <c r="BB36" s="161">
        <v>0</v>
      </c>
      <c r="BC36" s="352">
        <f t="shared" si="43"/>
        <v>0</v>
      </c>
      <c r="BD36" s="444">
        <f t="shared" si="12"/>
        <v>0</v>
      </c>
      <c r="BE36" s="272">
        <f t="shared" si="13"/>
        <v>0</v>
      </c>
      <c r="BF36" s="364">
        <f t="shared" si="44"/>
        <v>0</v>
      </c>
      <c r="BG36" s="364">
        <f t="shared" si="14"/>
        <v>0</v>
      </c>
      <c r="BH36" s="371">
        <f t="shared" si="15"/>
        <v>0</v>
      </c>
      <c r="BI36" s="372">
        <f t="shared" si="45"/>
        <v>0</v>
      </c>
      <c r="BJ36" s="372">
        <f t="shared" si="16"/>
        <v>0</v>
      </c>
      <c r="BK36" s="419">
        <f t="shared" si="17"/>
        <v>0</v>
      </c>
      <c r="BL36" s="372">
        <f t="shared" si="18"/>
        <v>0</v>
      </c>
      <c r="BM36" s="372">
        <f t="shared" si="19"/>
        <v>0</v>
      </c>
      <c r="BN36" s="436"/>
      <c r="BO36" s="160">
        <f>VLOOKUP($B36,Test!$A$69:$J$122,7,0)</f>
        <v>0</v>
      </c>
    </row>
    <row r="37" spans="1:67" s="149" customFormat="1" ht="30" customHeight="1">
      <c r="A37" s="40">
        <f t="shared" si="46"/>
        <v>31</v>
      </c>
      <c r="B37" s="197">
        <v>51603</v>
      </c>
      <c r="C37" s="198" t="s">
        <v>26</v>
      </c>
      <c r="D37" s="151" t="s">
        <v>84</v>
      </c>
      <c r="E37" s="168">
        <v>0</v>
      </c>
      <c r="F37" s="161">
        <v>0</v>
      </c>
      <c r="G37" s="448">
        <f t="shared" si="20"/>
        <v>0</v>
      </c>
      <c r="H37" s="161">
        <v>0</v>
      </c>
      <c r="I37" s="352"/>
      <c r="J37" s="448">
        <f t="shared" si="21"/>
        <v>0</v>
      </c>
      <c r="K37" s="161">
        <v>0</v>
      </c>
      <c r="L37" s="352"/>
      <c r="M37" s="444">
        <f t="shared" si="22"/>
        <v>0</v>
      </c>
      <c r="N37" s="404">
        <f t="shared" si="23"/>
        <v>0</v>
      </c>
      <c r="O37" s="161">
        <f t="shared" si="24"/>
        <v>0</v>
      </c>
      <c r="P37" s="403">
        <f t="shared" si="25"/>
        <v>0</v>
      </c>
      <c r="Q37" s="168">
        <v>0</v>
      </c>
      <c r="R37" s="352"/>
      <c r="S37" s="448">
        <f t="shared" si="26"/>
        <v>0</v>
      </c>
      <c r="T37" s="161">
        <v>0</v>
      </c>
      <c r="U37" s="352"/>
      <c r="V37" s="448">
        <f t="shared" si="27"/>
        <v>0</v>
      </c>
      <c r="W37" s="161">
        <v>0</v>
      </c>
      <c r="X37" s="352"/>
      <c r="Y37" s="444">
        <f t="shared" si="28"/>
        <v>0</v>
      </c>
      <c r="Z37" s="168">
        <f t="shared" si="29"/>
        <v>0</v>
      </c>
      <c r="AA37" s="161">
        <f t="shared" si="30"/>
        <v>0</v>
      </c>
      <c r="AB37" s="403">
        <f t="shared" si="31"/>
        <v>0</v>
      </c>
      <c r="AC37" s="404">
        <f t="shared" si="32"/>
        <v>0</v>
      </c>
      <c r="AD37" s="161">
        <f t="shared" si="33"/>
        <v>0</v>
      </c>
      <c r="AE37" s="403">
        <f t="shared" si="34"/>
        <v>0</v>
      </c>
      <c r="AF37" s="168">
        <v>0</v>
      </c>
      <c r="AG37" s="352"/>
      <c r="AH37" s="462">
        <f t="shared" si="35"/>
        <v>0</v>
      </c>
      <c r="AI37" s="457">
        <f t="shared" si="7"/>
        <v>0</v>
      </c>
      <c r="AJ37" s="352"/>
      <c r="AK37" s="448">
        <f t="shared" si="36"/>
        <v>0</v>
      </c>
      <c r="AL37" s="161"/>
      <c r="AM37" s="352"/>
      <c r="AN37" s="462">
        <f t="shared" si="37"/>
        <v>0</v>
      </c>
      <c r="AO37" s="352">
        <f t="shared" si="38"/>
        <v>0</v>
      </c>
      <c r="AP37" s="161">
        <v>0</v>
      </c>
      <c r="AQ37" s="352">
        <f t="shared" si="39"/>
        <v>0</v>
      </c>
      <c r="AR37" s="427">
        <f t="shared" si="8"/>
        <v>0</v>
      </c>
      <c r="AS37" s="352"/>
      <c r="AT37" s="161">
        <f t="shared" si="40"/>
        <v>0</v>
      </c>
      <c r="AU37" s="161">
        <f t="shared" si="9"/>
        <v>0</v>
      </c>
      <c r="AV37" s="352"/>
      <c r="AW37" s="352">
        <f t="shared" si="41"/>
        <v>0</v>
      </c>
      <c r="AX37" s="462">
        <f t="shared" si="10"/>
        <v>0</v>
      </c>
      <c r="AY37" s="352"/>
      <c r="AZ37" s="352">
        <f t="shared" si="42"/>
        <v>0</v>
      </c>
      <c r="BA37" s="448">
        <f t="shared" si="11"/>
        <v>0</v>
      </c>
      <c r="BB37" s="161">
        <v>0</v>
      </c>
      <c r="BC37" s="352">
        <f t="shared" si="43"/>
        <v>0</v>
      </c>
      <c r="BD37" s="444">
        <f t="shared" si="12"/>
        <v>0</v>
      </c>
      <c r="BE37" s="272">
        <f t="shared" si="13"/>
        <v>0</v>
      </c>
      <c r="BF37" s="364">
        <f t="shared" si="44"/>
        <v>0</v>
      </c>
      <c r="BG37" s="364">
        <f t="shared" si="14"/>
        <v>0</v>
      </c>
      <c r="BH37" s="371">
        <f t="shared" si="15"/>
        <v>0</v>
      </c>
      <c r="BI37" s="372">
        <f t="shared" si="45"/>
        <v>0</v>
      </c>
      <c r="BJ37" s="372">
        <f t="shared" si="16"/>
        <v>0</v>
      </c>
      <c r="BK37" s="419">
        <f t="shared" si="17"/>
        <v>0</v>
      </c>
      <c r="BL37" s="372">
        <f t="shared" si="18"/>
        <v>0</v>
      </c>
      <c r="BM37" s="372">
        <f t="shared" si="19"/>
        <v>0</v>
      </c>
      <c r="BN37" s="436"/>
      <c r="BO37" s="160">
        <f>VLOOKUP($B37,Test!$A$69:$J$122,7,0)</f>
        <v>0</v>
      </c>
    </row>
    <row r="38" spans="1:67" s="149" customFormat="1" ht="30" customHeight="1">
      <c r="A38" s="40">
        <f t="shared" si="46"/>
        <v>32</v>
      </c>
      <c r="B38" s="197">
        <v>51604</v>
      </c>
      <c r="C38" s="198" t="s">
        <v>27</v>
      </c>
      <c r="D38" s="151" t="s">
        <v>68</v>
      </c>
      <c r="E38" s="168">
        <v>0</v>
      </c>
      <c r="F38" s="161">
        <v>0</v>
      </c>
      <c r="G38" s="448">
        <f t="shared" si="20"/>
        <v>0</v>
      </c>
      <c r="H38" s="161">
        <v>0</v>
      </c>
      <c r="I38" s="352"/>
      <c r="J38" s="448">
        <f t="shared" si="21"/>
        <v>0</v>
      </c>
      <c r="K38" s="161">
        <v>0</v>
      </c>
      <c r="L38" s="352"/>
      <c r="M38" s="444">
        <f t="shared" si="22"/>
        <v>0</v>
      </c>
      <c r="N38" s="404">
        <f t="shared" si="23"/>
        <v>0</v>
      </c>
      <c r="O38" s="161">
        <f t="shared" si="24"/>
        <v>0</v>
      </c>
      <c r="P38" s="403">
        <f t="shared" si="25"/>
        <v>0</v>
      </c>
      <c r="Q38" s="168">
        <v>0</v>
      </c>
      <c r="R38" s="352"/>
      <c r="S38" s="448">
        <f t="shared" si="26"/>
        <v>0</v>
      </c>
      <c r="T38" s="161">
        <v>0</v>
      </c>
      <c r="U38" s="352"/>
      <c r="V38" s="448">
        <f t="shared" si="27"/>
        <v>0</v>
      </c>
      <c r="W38" s="161">
        <v>0</v>
      </c>
      <c r="X38" s="352"/>
      <c r="Y38" s="444">
        <f t="shared" si="28"/>
        <v>0</v>
      </c>
      <c r="Z38" s="168">
        <f t="shared" si="29"/>
        <v>0</v>
      </c>
      <c r="AA38" s="161">
        <f t="shared" si="30"/>
        <v>0</v>
      </c>
      <c r="AB38" s="403">
        <f t="shared" si="31"/>
        <v>0</v>
      </c>
      <c r="AC38" s="404">
        <f t="shared" si="32"/>
        <v>0</v>
      </c>
      <c r="AD38" s="161">
        <f t="shared" si="33"/>
        <v>0</v>
      </c>
      <c r="AE38" s="403">
        <f t="shared" si="34"/>
        <v>0</v>
      </c>
      <c r="AF38" s="168">
        <v>0</v>
      </c>
      <c r="AG38" s="352"/>
      <c r="AH38" s="462">
        <f t="shared" si="35"/>
        <v>0</v>
      </c>
      <c r="AI38" s="457">
        <f t="shared" si="7"/>
        <v>0</v>
      </c>
      <c r="AJ38" s="352"/>
      <c r="AK38" s="448">
        <f t="shared" si="36"/>
        <v>0</v>
      </c>
      <c r="AL38" s="161"/>
      <c r="AM38" s="352"/>
      <c r="AN38" s="462">
        <f t="shared" si="37"/>
        <v>0</v>
      </c>
      <c r="AO38" s="352">
        <f t="shared" si="38"/>
        <v>0</v>
      </c>
      <c r="AP38" s="161">
        <v>0</v>
      </c>
      <c r="AQ38" s="352">
        <f t="shared" si="39"/>
        <v>0</v>
      </c>
      <c r="AR38" s="427">
        <f t="shared" si="8"/>
        <v>0</v>
      </c>
      <c r="AS38" s="352"/>
      <c r="AT38" s="161">
        <f t="shared" si="40"/>
        <v>0</v>
      </c>
      <c r="AU38" s="161">
        <f t="shared" si="9"/>
        <v>0</v>
      </c>
      <c r="AV38" s="352"/>
      <c r="AW38" s="352">
        <f t="shared" si="41"/>
        <v>0</v>
      </c>
      <c r="AX38" s="462">
        <f t="shared" si="10"/>
        <v>0</v>
      </c>
      <c r="AY38" s="352"/>
      <c r="AZ38" s="352">
        <f t="shared" si="42"/>
        <v>0</v>
      </c>
      <c r="BA38" s="448">
        <f t="shared" si="11"/>
        <v>0</v>
      </c>
      <c r="BB38" s="161">
        <v>0</v>
      </c>
      <c r="BC38" s="352">
        <f t="shared" si="43"/>
        <v>0</v>
      </c>
      <c r="BD38" s="444">
        <f t="shared" si="12"/>
        <v>0</v>
      </c>
      <c r="BE38" s="272">
        <f t="shared" si="13"/>
        <v>0</v>
      </c>
      <c r="BF38" s="364">
        <f t="shared" si="44"/>
        <v>0</v>
      </c>
      <c r="BG38" s="364">
        <f t="shared" si="14"/>
        <v>0</v>
      </c>
      <c r="BH38" s="371">
        <f t="shared" si="15"/>
        <v>0</v>
      </c>
      <c r="BI38" s="372">
        <f t="shared" si="45"/>
        <v>0</v>
      </c>
      <c r="BJ38" s="372">
        <f t="shared" si="16"/>
        <v>0</v>
      </c>
      <c r="BK38" s="419">
        <f t="shared" si="17"/>
        <v>0</v>
      </c>
      <c r="BL38" s="372">
        <f t="shared" si="18"/>
        <v>0</v>
      </c>
      <c r="BM38" s="372">
        <f t="shared" si="19"/>
        <v>0</v>
      </c>
      <c r="BN38" s="436"/>
      <c r="BO38" s="160">
        <f>VLOOKUP($B38,Test!$A$69:$J$122,7,0)</f>
        <v>0</v>
      </c>
    </row>
    <row r="39" spans="1:67" s="149" customFormat="1" ht="30" customHeight="1">
      <c r="A39" s="40">
        <f t="shared" si="46"/>
        <v>33</v>
      </c>
      <c r="B39" s="197">
        <v>51605</v>
      </c>
      <c r="C39" s="198" t="s">
        <v>28</v>
      </c>
      <c r="D39" s="151" t="s">
        <v>85</v>
      </c>
      <c r="E39" s="168">
        <v>0</v>
      </c>
      <c r="F39" s="161">
        <v>0</v>
      </c>
      <c r="G39" s="448">
        <f t="shared" si="20"/>
        <v>0</v>
      </c>
      <c r="H39" s="161">
        <v>0</v>
      </c>
      <c r="I39" s="352"/>
      <c r="J39" s="448">
        <f t="shared" si="21"/>
        <v>0</v>
      </c>
      <c r="K39" s="161">
        <v>0</v>
      </c>
      <c r="L39" s="352"/>
      <c r="M39" s="444">
        <f t="shared" si="22"/>
        <v>0</v>
      </c>
      <c r="N39" s="404">
        <f t="shared" si="23"/>
        <v>0</v>
      </c>
      <c r="O39" s="161">
        <f t="shared" si="24"/>
        <v>0</v>
      </c>
      <c r="P39" s="403">
        <f t="shared" si="25"/>
        <v>0</v>
      </c>
      <c r="Q39" s="168">
        <v>0</v>
      </c>
      <c r="R39" s="352"/>
      <c r="S39" s="448">
        <f t="shared" si="26"/>
        <v>0</v>
      </c>
      <c r="T39" s="161">
        <v>0</v>
      </c>
      <c r="U39" s="352"/>
      <c r="V39" s="448">
        <f t="shared" si="27"/>
        <v>0</v>
      </c>
      <c r="W39" s="161">
        <v>0</v>
      </c>
      <c r="X39" s="352"/>
      <c r="Y39" s="444">
        <f t="shared" si="28"/>
        <v>0</v>
      </c>
      <c r="Z39" s="168">
        <f t="shared" si="29"/>
        <v>0</v>
      </c>
      <c r="AA39" s="161">
        <f t="shared" si="30"/>
        <v>0</v>
      </c>
      <c r="AB39" s="403">
        <f t="shared" si="31"/>
        <v>0</v>
      </c>
      <c r="AC39" s="404">
        <f t="shared" si="32"/>
        <v>0</v>
      </c>
      <c r="AD39" s="161">
        <f t="shared" si="33"/>
        <v>0</v>
      </c>
      <c r="AE39" s="403">
        <f t="shared" si="34"/>
        <v>0</v>
      </c>
      <c r="AF39" s="168">
        <v>0</v>
      </c>
      <c r="AG39" s="352"/>
      <c r="AH39" s="462">
        <f t="shared" si="35"/>
        <v>0</v>
      </c>
      <c r="AI39" s="457">
        <f t="shared" si="7"/>
        <v>0</v>
      </c>
      <c r="AJ39" s="352"/>
      <c r="AK39" s="448">
        <f t="shared" si="36"/>
        <v>0</v>
      </c>
      <c r="AL39" s="161"/>
      <c r="AM39" s="352"/>
      <c r="AN39" s="462">
        <f t="shared" si="37"/>
        <v>0</v>
      </c>
      <c r="AO39" s="352">
        <f t="shared" si="38"/>
        <v>0</v>
      </c>
      <c r="AP39" s="161">
        <v>0</v>
      </c>
      <c r="AQ39" s="352">
        <f t="shared" si="39"/>
        <v>0</v>
      </c>
      <c r="AR39" s="427">
        <f t="shared" si="8"/>
        <v>0</v>
      </c>
      <c r="AS39" s="352"/>
      <c r="AT39" s="161">
        <f t="shared" si="40"/>
        <v>0</v>
      </c>
      <c r="AU39" s="161">
        <f t="shared" si="9"/>
        <v>0</v>
      </c>
      <c r="AV39" s="352"/>
      <c r="AW39" s="352">
        <f t="shared" si="41"/>
        <v>0</v>
      </c>
      <c r="AX39" s="462">
        <f t="shared" si="10"/>
        <v>0</v>
      </c>
      <c r="AY39" s="352"/>
      <c r="AZ39" s="352">
        <f t="shared" si="42"/>
        <v>0</v>
      </c>
      <c r="BA39" s="448">
        <f t="shared" si="11"/>
        <v>0</v>
      </c>
      <c r="BB39" s="161">
        <v>0</v>
      </c>
      <c r="BC39" s="352">
        <f t="shared" si="43"/>
        <v>0</v>
      </c>
      <c r="BD39" s="444">
        <f t="shared" si="12"/>
        <v>0</v>
      </c>
      <c r="BE39" s="272">
        <f t="shared" si="13"/>
        <v>0</v>
      </c>
      <c r="BF39" s="364">
        <f t="shared" si="44"/>
        <v>0</v>
      </c>
      <c r="BG39" s="364">
        <f t="shared" si="14"/>
        <v>0</v>
      </c>
      <c r="BH39" s="371">
        <f t="shared" si="15"/>
        <v>0</v>
      </c>
      <c r="BI39" s="372">
        <f t="shared" si="45"/>
        <v>0</v>
      </c>
      <c r="BJ39" s="372">
        <f t="shared" si="16"/>
        <v>0</v>
      </c>
      <c r="BK39" s="419">
        <f t="shared" si="17"/>
        <v>0</v>
      </c>
      <c r="BL39" s="372">
        <f t="shared" si="18"/>
        <v>0</v>
      </c>
      <c r="BM39" s="372">
        <f t="shared" si="19"/>
        <v>0</v>
      </c>
      <c r="BN39" s="436"/>
      <c r="BO39" s="160">
        <f>VLOOKUP($B39,Test!$A$69:$J$122,7,0)</f>
        <v>0</v>
      </c>
    </row>
    <row r="40" spans="1:67" s="149" customFormat="1" ht="30" customHeight="1">
      <c r="A40" s="40">
        <f t="shared" si="46"/>
        <v>34</v>
      </c>
      <c r="B40" s="197">
        <v>51606</v>
      </c>
      <c r="C40" s="198" t="s">
        <v>29</v>
      </c>
      <c r="D40" s="151" t="s">
        <v>69</v>
      </c>
      <c r="E40" s="168">
        <v>0</v>
      </c>
      <c r="F40" s="161">
        <v>0</v>
      </c>
      <c r="G40" s="448">
        <f t="shared" si="20"/>
        <v>0</v>
      </c>
      <c r="H40" s="161">
        <v>0</v>
      </c>
      <c r="I40" s="352"/>
      <c r="J40" s="448">
        <f t="shared" si="21"/>
        <v>0</v>
      </c>
      <c r="K40" s="161">
        <v>0</v>
      </c>
      <c r="L40" s="352"/>
      <c r="M40" s="444">
        <f t="shared" si="22"/>
        <v>0</v>
      </c>
      <c r="N40" s="404">
        <f t="shared" si="23"/>
        <v>0</v>
      </c>
      <c r="O40" s="161">
        <f t="shared" si="24"/>
        <v>0</v>
      </c>
      <c r="P40" s="403">
        <f t="shared" si="25"/>
        <v>0</v>
      </c>
      <c r="Q40" s="168">
        <v>0</v>
      </c>
      <c r="R40" s="352"/>
      <c r="S40" s="448">
        <f t="shared" si="26"/>
        <v>0</v>
      </c>
      <c r="T40" s="161">
        <v>0</v>
      </c>
      <c r="U40" s="352"/>
      <c r="V40" s="448">
        <f t="shared" si="27"/>
        <v>0</v>
      </c>
      <c r="W40" s="161">
        <v>0</v>
      </c>
      <c r="X40" s="352"/>
      <c r="Y40" s="444">
        <f t="shared" si="28"/>
        <v>0</v>
      </c>
      <c r="Z40" s="168">
        <f t="shared" si="29"/>
        <v>0</v>
      </c>
      <c r="AA40" s="161">
        <f t="shared" si="30"/>
        <v>0</v>
      </c>
      <c r="AB40" s="403">
        <f t="shared" si="31"/>
        <v>0</v>
      </c>
      <c r="AC40" s="404">
        <f t="shared" si="32"/>
        <v>0</v>
      </c>
      <c r="AD40" s="161">
        <f t="shared" si="33"/>
        <v>0</v>
      </c>
      <c r="AE40" s="403">
        <f t="shared" si="34"/>
        <v>0</v>
      </c>
      <c r="AF40" s="168">
        <v>0</v>
      </c>
      <c r="AG40" s="352"/>
      <c r="AH40" s="462">
        <f t="shared" si="35"/>
        <v>0</v>
      </c>
      <c r="AI40" s="457">
        <f t="shared" si="7"/>
        <v>0</v>
      </c>
      <c r="AJ40" s="352"/>
      <c r="AK40" s="448">
        <f t="shared" si="36"/>
        <v>0</v>
      </c>
      <c r="AL40" s="161"/>
      <c r="AM40" s="352"/>
      <c r="AN40" s="462">
        <f t="shared" si="37"/>
        <v>0</v>
      </c>
      <c r="AO40" s="352">
        <f t="shared" si="38"/>
        <v>0</v>
      </c>
      <c r="AP40" s="161">
        <v>0</v>
      </c>
      <c r="AQ40" s="352">
        <f t="shared" si="39"/>
        <v>0</v>
      </c>
      <c r="AR40" s="427">
        <f t="shared" si="8"/>
        <v>0</v>
      </c>
      <c r="AS40" s="352"/>
      <c r="AT40" s="161">
        <f t="shared" si="40"/>
        <v>0</v>
      </c>
      <c r="AU40" s="161">
        <f t="shared" si="9"/>
        <v>0</v>
      </c>
      <c r="AV40" s="352"/>
      <c r="AW40" s="352">
        <f t="shared" si="41"/>
        <v>0</v>
      </c>
      <c r="AX40" s="462">
        <f t="shared" si="10"/>
        <v>0</v>
      </c>
      <c r="AY40" s="352"/>
      <c r="AZ40" s="352">
        <f t="shared" si="42"/>
        <v>0</v>
      </c>
      <c r="BA40" s="448">
        <f t="shared" si="11"/>
        <v>0</v>
      </c>
      <c r="BB40" s="161">
        <v>0</v>
      </c>
      <c r="BC40" s="352">
        <f t="shared" si="43"/>
        <v>0</v>
      </c>
      <c r="BD40" s="444">
        <f t="shared" si="12"/>
        <v>0</v>
      </c>
      <c r="BE40" s="272">
        <f t="shared" si="13"/>
        <v>0</v>
      </c>
      <c r="BF40" s="364">
        <f t="shared" si="44"/>
        <v>0</v>
      </c>
      <c r="BG40" s="364">
        <f t="shared" si="14"/>
        <v>0</v>
      </c>
      <c r="BH40" s="371">
        <f t="shared" si="15"/>
        <v>0</v>
      </c>
      <c r="BI40" s="372">
        <f t="shared" si="45"/>
        <v>0</v>
      </c>
      <c r="BJ40" s="372">
        <f t="shared" si="16"/>
        <v>0</v>
      </c>
      <c r="BK40" s="419">
        <f t="shared" si="17"/>
        <v>0</v>
      </c>
      <c r="BL40" s="372">
        <f t="shared" si="18"/>
        <v>0</v>
      </c>
      <c r="BM40" s="372">
        <f t="shared" si="19"/>
        <v>0</v>
      </c>
      <c r="BN40" s="436"/>
      <c r="BO40" s="160">
        <f>VLOOKUP($B40,Test!$A$69:$J$122,7,0)</f>
        <v>0</v>
      </c>
    </row>
    <row r="41" spans="1:67" s="149" customFormat="1" ht="30" customHeight="1">
      <c r="A41" s="40">
        <f t="shared" si="46"/>
        <v>35</v>
      </c>
      <c r="B41" s="197">
        <v>51607</v>
      </c>
      <c r="C41" s="198" t="s">
        <v>328</v>
      </c>
      <c r="D41" s="151" t="s">
        <v>70</v>
      </c>
      <c r="E41" s="168">
        <v>0</v>
      </c>
      <c r="F41" s="161">
        <v>0</v>
      </c>
      <c r="G41" s="448">
        <f t="shared" si="20"/>
        <v>0</v>
      </c>
      <c r="H41" s="161">
        <v>0</v>
      </c>
      <c r="I41" s="352"/>
      <c r="J41" s="448">
        <f t="shared" si="21"/>
        <v>0</v>
      </c>
      <c r="K41" s="161">
        <v>0</v>
      </c>
      <c r="L41" s="352"/>
      <c r="M41" s="444">
        <f t="shared" si="22"/>
        <v>0</v>
      </c>
      <c r="N41" s="404">
        <f t="shared" si="23"/>
        <v>0</v>
      </c>
      <c r="O41" s="161">
        <f t="shared" si="24"/>
        <v>0</v>
      </c>
      <c r="P41" s="403">
        <f t="shared" si="25"/>
        <v>0</v>
      </c>
      <c r="Q41" s="168">
        <v>0</v>
      </c>
      <c r="R41" s="352"/>
      <c r="S41" s="448">
        <f t="shared" si="26"/>
        <v>0</v>
      </c>
      <c r="T41" s="161">
        <v>0</v>
      </c>
      <c r="U41" s="352"/>
      <c r="V41" s="448">
        <f t="shared" si="27"/>
        <v>0</v>
      </c>
      <c r="W41" s="161">
        <v>0</v>
      </c>
      <c r="X41" s="352"/>
      <c r="Y41" s="444">
        <f t="shared" si="28"/>
        <v>0</v>
      </c>
      <c r="Z41" s="168">
        <f t="shared" si="29"/>
        <v>0</v>
      </c>
      <c r="AA41" s="161">
        <f t="shared" si="30"/>
        <v>0</v>
      </c>
      <c r="AB41" s="403">
        <f t="shared" si="31"/>
        <v>0</v>
      </c>
      <c r="AC41" s="404">
        <f t="shared" si="32"/>
        <v>0</v>
      </c>
      <c r="AD41" s="161">
        <f t="shared" si="33"/>
        <v>0</v>
      </c>
      <c r="AE41" s="403">
        <f t="shared" si="34"/>
        <v>0</v>
      </c>
      <c r="AF41" s="168">
        <v>0</v>
      </c>
      <c r="AG41" s="352"/>
      <c r="AH41" s="462">
        <f t="shared" si="35"/>
        <v>0</v>
      </c>
      <c r="AI41" s="457">
        <f t="shared" si="7"/>
        <v>0</v>
      </c>
      <c r="AJ41" s="352"/>
      <c r="AK41" s="448">
        <f t="shared" si="36"/>
        <v>0</v>
      </c>
      <c r="AL41" s="161"/>
      <c r="AM41" s="352"/>
      <c r="AN41" s="462">
        <f t="shared" si="37"/>
        <v>0</v>
      </c>
      <c r="AO41" s="352">
        <f t="shared" si="38"/>
        <v>0</v>
      </c>
      <c r="AP41" s="161">
        <v>0</v>
      </c>
      <c r="AQ41" s="352">
        <f t="shared" si="39"/>
        <v>0</v>
      </c>
      <c r="AR41" s="427">
        <f t="shared" si="8"/>
        <v>0</v>
      </c>
      <c r="AS41" s="352"/>
      <c r="AT41" s="161">
        <f t="shared" si="40"/>
        <v>0</v>
      </c>
      <c r="AU41" s="161">
        <f t="shared" si="9"/>
        <v>0</v>
      </c>
      <c r="AV41" s="352"/>
      <c r="AW41" s="352">
        <f t="shared" si="41"/>
        <v>0</v>
      </c>
      <c r="AX41" s="462">
        <f t="shared" si="10"/>
        <v>0</v>
      </c>
      <c r="AY41" s="352"/>
      <c r="AZ41" s="352">
        <f t="shared" si="42"/>
        <v>0</v>
      </c>
      <c r="BA41" s="448">
        <f t="shared" si="11"/>
        <v>0</v>
      </c>
      <c r="BB41" s="161">
        <v>0</v>
      </c>
      <c r="BC41" s="352">
        <f t="shared" si="43"/>
        <v>0</v>
      </c>
      <c r="BD41" s="444">
        <f t="shared" si="12"/>
        <v>0</v>
      </c>
      <c r="BE41" s="272">
        <f t="shared" si="13"/>
        <v>0</v>
      </c>
      <c r="BF41" s="364">
        <f t="shared" si="44"/>
        <v>0</v>
      </c>
      <c r="BG41" s="364">
        <f t="shared" si="14"/>
        <v>0</v>
      </c>
      <c r="BH41" s="371">
        <f t="shared" si="15"/>
        <v>0</v>
      </c>
      <c r="BI41" s="372">
        <f t="shared" si="45"/>
        <v>0</v>
      </c>
      <c r="BJ41" s="372">
        <f t="shared" si="16"/>
        <v>0</v>
      </c>
      <c r="BK41" s="419">
        <f t="shared" si="17"/>
        <v>0</v>
      </c>
      <c r="BL41" s="372">
        <f t="shared" si="18"/>
        <v>0</v>
      </c>
      <c r="BM41" s="372">
        <f t="shared" si="19"/>
        <v>0</v>
      </c>
      <c r="BN41" s="436"/>
      <c r="BO41" s="160">
        <f>VLOOKUP($B41,Test!$A$69:$J$122,7,0)</f>
        <v>0</v>
      </c>
    </row>
    <row r="42" spans="1:67" s="149" customFormat="1" ht="30" customHeight="1">
      <c r="A42" s="40">
        <f t="shared" si="46"/>
        <v>36</v>
      </c>
      <c r="B42" s="197">
        <v>51608</v>
      </c>
      <c r="C42" s="198" t="s">
        <v>31</v>
      </c>
      <c r="D42" s="151" t="s">
        <v>71</v>
      </c>
      <c r="E42" s="168">
        <v>0</v>
      </c>
      <c r="F42" s="161">
        <v>0</v>
      </c>
      <c r="G42" s="448">
        <f t="shared" si="20"/>
        <v>0</v>
      </c>
      <c r="H42" s="161">
        <v>0</v>
      </c>
      <c r="I42" s="352"/>
      <c r="J42" s="448">
        <f t="shared" si="21"/>
        <v>0</v>
      </c>
      <c r="K42" s="161">
        <v>0</v>
      </c>
      <c r="L42" s="352"/>
      <c r="M42" s="444">
        <f t="shared" si="22"/>
        <v>0</v>
      </c>
      <c r="N42" s="404">
        <f t="shared" si="23"/>
        <v>0</v>
      </c>
      <c r="O42" s="161">
        <f t="shared" si="24"/>
        <v>0</v>
      </c>
      <c r="P42" s="403">
        <f t="shared" si="25"/>
        <v>0</v>
      </c>
      <c r="Q42" s="168">
        <v>0</v>
      </c>
      <c r="R42" s="352"/>
      <c r="S42" s="448">
        <f t="shared" si="26"/>
        <v>0</v>
      </c>
      <c r="T42" s="161">
        <v>0</v>
      </c>
      <c r="U42" s="352"/>
      <c r="V42" s="448">
        <f t="shared" si="27"/>
        <v>0</v>
      </c>
      <c r="W42" s="161">
        <v>0</v>
      </c>
      <c r="X42" s="352"/>
      <c r="Y42" s="444">
        <f t="shared" si="28"/>
        <v>0</v>
      </c>
      <c r="Z42" s="168">
        <f t="shared" si="29"/>
        <v>0</v>
      </c>
      <c r="AA42" s="161">
        <f t="shared" si="30"/>
        <v>0</v>
      </c>
      <c r="AB42" s="403">
        <f t="shared" si="31"/>
        <v>0</v>
      </c>
      <c r="AC42" s="404">
        <f t="shared" si="32"/>
        <v>0</v>
      </c>
      <c r="AD42" s="161">
        <f t="shared" si="33"/>
        <v>0</v>
      </c>
      <c r="AE42" s="403">
        <f t="shared" si="34"/>
        <v>0</v>
      </c>
      <c r="AF42" s="168">
        <v>0</v>
      </c>
      <c r="AG42" s="352"/>
      <c r="AH42" s="462">
        <f t="shared" si="35"/>
        <v>0</v>
      </c>
      <c r="AI42" s="457">
        <f t="shared" si="7"/>
        <v>0</v>
      </c>
      <c r="AJ42" s="352"/>
      <c r="AK42" s="448">
        <f t="shared" si="36"/>
        <v>0</v>
      </c>
      <c r="AL42" s="161"/>
      <c r="AM42" s="352"/>
      <c r="AN42" s="462">
        <f t="shared" si="37"/>
        <v>0</v>
      </c>
      <c r="AO42" s="352">
        <f t="shared" si="38"/>
        <v>0</v>
      </c>
      <c r="AP42" s="161">
        <v>0</v>
      </c>
      <c r="AQ42" s="352">
        <f t="shared" si="39"/>
        <v>0</v>
      </c>
      <c r="AR42" s="427">
        <f t="shared" si="8"/>
        <v>0</v>
      </c>
      <c r="AS42" s="352"/>
      <c r="AT42" s="161">
        <f t="shared" si="40"/>
        <v>0</v>
      </c>
      <c r="AU42" s="161">
        <f t="shared" si="9"/>
        <v>0</v>
      </c>
      <c r="AV42" s="352"/>
      <c r="AW42" s="352">
        <f t="shared" si="41"/>
        <v>0</v>
      </c>
      <c r="AX42" s="462">
        <f t="shared" si="10"/>
        <v>0</v>
      </c>
      <c r="AY42" s="352"/>
      <c r="AZ42" s="352">
        <f t="shared" si="42"/>
        <v>0</v>
      </c>
      <c r="BA42" s="448">
        <f t="shared" si="11"/>
        <v>0</v>
      </c>
      <c r="BB42" s="161">
        <v>0</v>
      </c>
      <c r="BC42" s="352">
        <f t="shared" si="43"/>
        <v>0</v>
      </c>
      <c r="BD42" s="444">
        <f t="shared" si="12"/>
        <v>0</v>
      </c>
      <c r="BE42" s="272">
        <f t="shared" si="13"/>
        <v>0</v>
      </c>
      <c r="BF42" s="364">
        <f t="shared" si="44"/>
        <v>0</v>
      </c>
      <c r="BG42" s="364">
        <f t="shared" si="14"/>
        <v>0</v>
      </c>
      <c r="BH42" s="371">
        <f t="shared" si="15"/>
        <v>0</v>
      </c>
      <c r="BI42" s="372">
        <f t="shared" si="45"/>
        <v>0</v>
      </c>
      <c r="BJ42" s="372">
        <f t="shared" si="16"/>
        <v>0</v>
      </c>
      <c r="BK42" s="419">
        <f t="shared" si="17"/>
        <v>0</v>
      </c>
      <c r="BL42" s="372">
        <f t="shared" si="18"/>
        <v>0</v>
      </c>
      <c r="BM42" s="372">
        <f t="shared" si="19"/>
        <v>0</v>
      </c>
      <c r="BN42" s="436"/>
      <c r="BO42" s="160">
        <f>VLOOKUP($B42,Test!$A$69:$J$122,7,0)</f>
        <v>0</v>
      </c>
    </row>
    <row r="43" spans="1:67" s="149" customFormat="1" ht="30" customHeight="1">
      <c r="A43" s="40">
        <f t="shared" si="46"/>
        <v>37</v>
      </c>
      <c r="B43" s="197">
        <v>51609</v>
      </c>
      <c r="C43" s="198" t="s">
        <v>32</v>
      </c>
      <c r="D43" s="151" t="s">
        <v>72</v>
      </c>
      <c r="E43" s="168">
        <v>0</v>
      </c>
      <c r="F43" s="161">
        <v>0</v>
      </c>
      <c r="G43" s="448">
        <f t="shared" si="20"/>
        <v>0</v>
      </c>
      <c r="H43" s="161">
        <v>0</v>
      </c>
      <c r="I43" s="352"/>
      <c r="J43" s="448">
        <f t="shared" si="21"/>
        <v>0</v>
      </c>
      <c r="K43" s="161">
        <v>0</v>
      </c>
      <c r="L43" s="352"/>
      <c r="M43" s="444">
        <f t="shared" si="22"/>
        <v>0</v>
      </c>
      <c r="N43" s="404">
        <f t="shared" si="23"/>
        <v>0</v>
      </c>
      <c r="O43" s="161">
        <f t="shared" si="24"/>
        <v>0</v>
      </c>
      <c r="P43" s="403">
        <f t="shared" si="25"/>
        <v>0</v>
      </c>
      <c r="Q43" s="168">
        <v>0</v>
      </c>
      <c r="R43" s="352"/>
      <c r="S43" s="448">
        <f t="shared" si="26"/>
        <v>0</v>
      </c>
      <c r="T43" s="161">
        <v>0</v>
      </c>
      <c r="U43" s="352"/>
      <c r="V43" s="448">
        <f t="shared" si="27"/>
        <v>0</v>
      </c>
      <c r="W43" s="161">
        <v>0</v>
      </c>
      <c r="X43" s="352"/>
      <c r="Y43" s="444">
        <f t="shared" si="28"/>
        <v>0</v>
      </c>
      <c r="Z43" s="168">
        <f t="shared" si="29"/>
        <v>0</v>
      </c>
      <c r="AA43" s="161">
        <f t="shared" si="30"/>
        <v>0</v>
      </c>
      <c r="AB43" s="403">
        <f t="shared" si="31"/>
        <v>0</v>
      </c>
      <c r="AC43" s="404">
        <f t="shared" si="32"/>
        <v>0</v>
      </c>
      <c r="AD43" s="161">
        <f t="shared" si="33"/>
        <v>0</v>
      </c>
      <c r="AE43" s="403">
        <f t="shared" si="34"/>
        <v>0</v>
      </c>
      <c r="AF43" s="168">
        <v>0</v>
      </c>
      <c r="AG43" s="352"/>
      <c r="AH43" s="462">
        <f t="shared" si="35"/>
        <v>0</v>
      </c>
      <c r="AI43" s="457">
        <f t="shared" si="7"/>
        <v>0</v>
      </c>
      <c r="AJ43" s="352"/>
      <c r="AK43" s="448">
        <f t="shared" si="36"/>
        <v>0</v>
      </c>
      <c r="AL43" s="161"/>
      <c r="AM43" s="352"/>
      <c r="AN43" s="462">
        <f t="shared" si="37"/>
        <v>0</v>
      </c>
      <c r="AO43" s="352">
        <f t="shared" si="38"/>
        <v>0</v>
      </c>
      <c r="AP43" s="161">
        <v>0</v>
      </c>
      <c r="AQ43" s="352">
        <f t="shared" si="39"/>
        <v>0</v>
      </c>
      <c r="AR43" s="427">
        <f t="shared" si="8"/>
        <v>0</v>
      </c>
      <c r="AS43" s="352"/>
      <c r="AT43" s="161">
        <f t="shared" si="40"/>
        <v>0</v>
      </c>
      <c r="AU43" s="161">
        <f t="shared" si="9"/>
        <v>0</v>
      </c>
      <c r="AV43" s="352"/>
      <c r="AW43" s="352">
        <f t="shared" si="41"/>
        <v>0</v>
      </c>
      <c r="AX43" s="462">
        <f t="shared" si="10"/>
        <v>0</v>
      </c>
      <c r="AY43" s="352"/>
      <c r="AZ43" s="352">
        <f t="shared" si="42"/>
        <v>0</v>
      </c>
      <c r="BA43" s="448">
        <f t="shared" si="11"/>
        <v>0</v>
      </c>
      <c r="BB43" s="161">
        <v>0</v>
      </c>
      <c r="BC43" s="352">
        <f t="shared" si="43"/>
        <v>0</v>
      </c>
      <c r="BD43" s="444">
        <f t="shared" si="12"/>
        <v>0</v>
      </c>
      <c r="BE43" s="272">
        <f t="shared" si="13"/>
        <v>0</v>
      </c>
      <c r="BF43" s="364">
        <f t="shared" si="44"/>
        <v>0</v>
      </c>
      <c r="BG43" s="364">
        <f t="shared" si="14"/>
        <v>0</v>
      </c>
      <c r="BH43" s="371">
        <f t="shared" si="15"/>
        <v>0</v>
      </c>
      <c r="BI43" s="372">
        <f t="shared" si="45"/>
        <v>0</v>
      </c>
      <c r="BJ43" s="372">
        <f t="shared" si="16"/>
        <v>0</v>
      </c>
      <c r="BK43" s="419">
        <f t="shared" si="17"/>
        <v>0</v>
      </c>
      <c r="BL43" s="372">
        <f t="shared" si="18"/>
        <v>0</v>
      </c>
      <c r="BM43" s="372">
        <f t="shared" si="19"/>
        <v>0</v>
      </c>
      <c r="BN43" s="436"/>
      <c r="BO43" s="160">
        <f>VLOOKUP($B43,Test!$A$69:$J$122,7,0)</f>
        <v>0</v>
      </c>
    </row>
    <row r="44" spans="1:67" s="149" customFormat="1" ht="30" customHeight="1">
      <c r="A44" s="40">
        <f t="shared" si="46"/>
        <v>38</v>
      </c>
      <c r="B44" s="197">
        <v>51610</v>
      </c>
      <c r="C44" s="198" t="s">
        <v>33</v>
      </c>
      <c r="D44" s="151" t="s">
        <v>73</v>
      </c>
      <c r="E44" s="168">
        <v>0</v>
      </c>
      <c r="F44" s="161">
        <v>0</v>
      </c>
      <c r="G44" s="448">
        <f t="shared" si="20"/>
        <v>0</v>
      </c>
      <c r="H44" s="161">
        <v>0</v>
      </c>
      <c r="I44" s="352"/>
      <c r="J44" s="448">
        <f t="shared" si="21"/>
        <v>0</v>
      </c>
      <c r="K44" s="161">
        <v>0</v>
      </c>
      <c r="L44" s="352"/>
      <c r="M44" s="444">
        <f t="shared" si="22"/>
        <v>0</v>
      </c>
      <c r="N44" s="404">
        <f t="shared" si="23"/>
        <v>0</v>
      </c>
      <c r="O44" s="161">
        <f t="shared" si="24"/>
        <v>0</v>
      </c>
      <c r="P44" s="403">
        <f t="shared" si="25"/>
        <v>0</v>
      </c>
      <c r="Q44" s="168">
        <v>0</v>
      </c>
      <c r="R44" s="352"/>
      <c r="S44" s="448">
        <f t="shared" si="26"/>
        <v>0</v>
      </c>
      <c r="T44" s="161">
        <v>0</v>
      </c>
      <c r="U44" s="352"/>
      <c r="V44" s="448">
        <f t="shared" si="27"/>
        <v>0</v>
      </c>
      <c r="W44" s="161">
        <v>0</v>
      </c>
      <c r="X44" s="352"/>
      <c r="Y44" s="444">
        <f t="shared" si="28"/>
        <v>0</v>
      </c>
      <c r="Z44" s="168">
        <f t="shared" si="29"/>
        <v>0</v>
      </c>
      <c r="AA44" s="161">
        <f t="shared" si="30"/>
        <v>0</v>
      </c>
      <c r="AB44" s="403">
        <f t="shared" si="31"/>
        <v>0</v>
      </c>
      <c r="AC44" s="404">
        <f t="shared" si="32"/>
        <v>0</v>
      </c>
      <c r="AD44" s="161">
        <f t="shared" si="33"/>
        <v>0</v>
      </c>
      <c r="AE44" s="403">
        <f t="shared" si="34"/>
        <v>0</v>
      </c>
      <c r="AF44" s="168">
        <v>0</v>
      </c>
      <c r="AG44" s="352"/>
      <c r="AH44" s="462">
        <f t="shared" si="35"/>
        <v>0</v>
      </c>
      <c r="AI44" s="457">
        <f t="shared" si="7"/>
        <v>0</v>
      </c>
      <c r="AJ44" s="352"/>
      <c r="AK44" s="448">
        <f t="shared" si="36"/>
        <v>0</v>
      </c>
      <c r="AL44" s="161"/>
      <c r="AM44" s="352"/>
      <c r="AN44" s="462">
        <f t="shared" si="37"/>
        <v>0</v>
      </c>
      <c r="AO44" s="352">
        <f t="shared" si="38"/>
        <v>0</v>
      </c>
      <c r="AP44" s="161">
        <v>0</v>
      </c>
      <c r="AQ44" s="352">
        <f t="shared" si="39"/>
        <v>0</v>
      </c>
      <c r="AR44" s="427">
        <f t="shared" si="8"/>
        <v>0</v>
      </c>
      <c r="AS44" s="352"/>
      <c r="AT44" s="161">
        <f t="shared" si="40"/>
        <v>0</v>
      </c>
      <c r="AU44" s="161">
        <f t="shared" si="9"/>
        <v>0</v>
      </c>
      <c r="AV44" s="352"/>
      <c r="AW44" s="352">
        <f t="shared" si="41"/>
        <v>0</v>
      </c>
      <c r="AX44" s="462">
        <f t="shared" si="10"/>
        <v>0</v>
      </c>
      <c r="AY44" s="352"/>
      <c r="AZ44" s="352">
        <f t="shared" si="42"/>
        <v>0</v>
      </c>
      <c r="BA44" s="448">
        <f t="shared" si="11"/>
        <v>0</v>
      </c>
      <c r="BB44" s="161">
        <v>0</v>
      </c>
      <c r="BC44" s="352">
        <f t="shared" si="43"/>
        <v>0</v>
      </c>
      <c r="BD44" s="444">
        <f t="shared" si="12"/>
        <v>0</v>
      </c>
      <c r="BE44" s="272">
        <f t="shared" si="13"/>
        <v>0</v>
      </c>
      <c r="BF44" s="364">
        <f t="shared" si="44"/>
        <v>0</v>
      </c>
      <c r="BG44" s="364">
        <f t="shared" si="14"/>
        <v>0</v>
      </c>
      <c r="BH44" s="371">
        <f t="shared" si="15"/>
        <v>0</v>
      </c>
      <c r="BI44" s="372">
        <f t="shared" si="45"/>
        <v>0</v>
      </c>
      <c r="BJ44" s="372">
        <f t="shared" si="16"/>
        <v>0</v>
      </c>
      <c r="BK44" s="419">
        <f t="shared" si="17"/>
        <v>0</v>
      </c>
      <c r="BL44" s="372">
        <f t="shared" si="18"/>
        <v>0</v>
      </c>
      <c r="BM44" s="372">
        <f t="shared" si="19"/>
        <v>0</v>
      </c>
      <c r="BN44" s="436"/>
      <c r="BO44" s="160">
        <f>VLOOKUP($B44,Test!$A$69:$J$122,7,0)</f>
        <v>0</v>
      </c>
    </row>
    <row r="45" spans="1:67" s="149" customFormat="1" ht="30" customHeight="1">
      <c r="A45" s="40">
        <f t="shared" si="46"/>
        <v>39</v>
      </c>
      <c r="B45" s="197">
        <v>51611</v>
      </c>
      <c r="C45" s="198" t="s">
        <v>34</v>
      </c>
      <c r="D45" s="151" t="s">
        <v>74</v>
      </c>
      <c r="E45" s="168">
        <v>0</v>
      </c>
      <c r="F45" s="161">
        <v>0</v>
      </c>
      <c r="G45" s="448">
        <f t="shared" si="20"/>
        <v>0</v>
      </c>
      <c r="H45" s="161">
        <v>0</v>
      </c>
      <c r="I45" s="352"/>
      <c r="J45" s="448">
        <f t="shared" si="21"/>
        <v>0</v>
      </c>
      <c r="K45" s="161">
        <v>0</v>
      </c>
      <c r="L45" s="352"/>
      <c r="M45" s="444">
        <f t="shared" si="22"/>
        <v>0</v>
      </c>
      <c r="N45" s="404">
        <f t="shared" si="23"/>
        <v>0</v>
      </c>
      <c r="O45" s="161">
        <f t="shared" si="24"/>
        <v>0</v>
      </c>
      <c r="P45" s="403">
        <f t="shared" si="25"/>
        <v>0</v>
      </c>
      <c r="Q45" s="168">
        <v>0</v>
      </c>
      <c r="R45" s="352"/>
      <c r="S45" s="448">
        <f t="shared" si="26"/>
        <v>0</v>
      </c>
      <c r="T45" s="161">
        <v>0</v>
      </c>
      <c r="U45" s="352"/>
      <c r="V45" s="448">
        <f t="shared" si="27"/>
        <v>0</v>
      </c>
      <c r="W45" s="161">
        <v>0</v>
      </c>
      <c r="X45" s="352"/>
      <c r="Y45" s="444">
        <f t="shared" si="28"/>
        <v>0</v>
      </c>
      <c r="Z45" s="168">
        <f t="shared" si="29"/>
        <v>0</v>
      </c>
      <c r="AA45" s="161">
        <f t="shared" si="30"/>
        <v>0</v>
      </c>
      <c r="AB45" s="403">
        <f t="shared" si="31"/>
        <v>0</v>
      </c>
      <c r="AC45" s="404">
        <f t="shared" si="32"/>
        <v>0</v>
      </c>
      <c r="AD45" s="161">
        <f t="shared" si="33"/>
        <v>0</v>
      </c>
      <c r="AE45" s="403">
        <f t="shared" si="34"/>
        <v>0</v>
      </c>
      <c r="AF45" s="168">
        <v>0</v>
      </c>
      <c r="AG45" s="352"/>
      <c r="AH45" s="462">
        <f t="shared" si="35"/>
        <v>0</v>
      </c>
      <c r="AI45" s="457">
        <f t="shared" si="7"/>
        <v>0</v>
      </c>
      <c r="AJ45" s="352"/>
      <c r="AK45" s="448">
        <f t="shared" si="36"/>
        <v>0</v>
      </c>
      <c r="AL45" s="161"/>
      <c r="AM45" s="352"/>
      <c r="AN45" s="462">
        <f t="shared" si="37"/>
        <v>0</v>
      </c>
      <c r="AO45" s="352">
        <f t="shared" si="38"/>
        <v>0</v>
      </c>
      <c r="AP45" s="161">
        <v>0</v>
      </c>
      <c r="AQ45" s="352">
        <f t="shared" si="39"/>
        <v>0</v>
      </c>
      <c r="AR45" s="427">
        <f t="shared" si="8"/>
        <v>0</v>
      </c>
      <c r="AS45" s="352"/>
      <c r="AT45" s="161">
        <f t="shared" si="40"/>
        <v>0</v>
      </c>
      <c r="AU45" s="161">
        <f t="shared" si="9"/>
        <v>0</v>
      </c>
      <c r="AV45" s="352"/>
      <c r="AW45" s="352">
        <f t="shared" si="41"/>
        <v>0</v>
      </c>
      <c r="AX45" s="462">
        <f t="shared" si="10"/>
        <v>0</v>
      </c>
      <c r="AY45" s="352"/>
      <c r="AZ45" s="352">
        <f t="shared" si="42"/>
        <v>0</v>
      </c>
      <c r="BA45" s="448">
        <f t="shared" si="11"/>
        <v>0</v>
      </c>
      <c r="BB45" s="161">
        <v>0</v>
      </c>
      <c r="BC45" s="352">
        <f t="shared" si="43"/>
        <v>0</v>
      </c>
      <c r="BD45" s="444">
        <f t="shared" si="12"/>
        <v>0</v>
      </c>
      <c r="BE45" s="272">
        <f t="shared" si="13"/>
        <v>0</v>
      </c>
      <c r="BF45" s="364">
        <f t="shared" si="44"/>
        <v>0</v>
      </c>
      <c r="BG45" s="364">
        <f t="shared" si="14"/>
        <v>0</v>
      </c>
      <c r="BH45" s="371">
        <f t="shared" si="15"/>
        <v>0</v>
      </c>
      <c r="BI45" s="372">
        <f t="shared" si="45"/>
        <v>0</v>
      </c>
      <c r="BJ45" s="372">
        <f t="shared" si="16"/>
        <v>0</v>
      </c>
      <c r="BK45" s="419">
        <f t="shared" si="17"/>
        <v>0</v>
      </c>
      <c r="BL45" s="372">
        <f t="shared" si="18"/>
        <v>0</v>
      </c>
      <c r="BM45" s="372">
        <f t="shared" si="19"/>
        <v>0</v>
      </c>
      <c r="BN45" s="436"/>
      <c r="BO45" s="160">
        <f>VLOOKUP($B45,Test!$A$69:$J$122,7,0)</f>
        <v>0</v>
      </c>
    </row>
    <row r="46" spans="1:67" s="149" customFormat="1" ht="30" customHeight="1">
      <c r="A46" s="40">
        <f t="shared" si="46"/>
        <v>40</v>
      </c>
      <c r="B46" s="197">
        <v>51612</v>
      </c>
      <c r="C46" s="198" t="s">
        <v>35</v>
      </c>
      <c r="D46" s="151" t="s">
        <v>86</v>
      </c>
      <c r="E46" s="168">
        <v>0</v>
      </c>
      <c r="F46" s="161">
        <v>0</v>
      </c>
      <c r="G46" s="448">
        <f t="shared" si="20"/>
        <v>0</v>
      </c>
      <c r="H46" s="161">
        <v>0</v>
      </c>
      <c r="I46" s="352"/>
      <c r="J46" s="448">
        <f t="shared" si="21"/>
        <v>0</v>
      </c>
      <c r="K46" s="161">
        <v>0</v>
      </c>
      <c r="L46" s="352"/>
      <c r="M46" s="444">
        <f t="shared" si="22"/>
        <v>0</v>
      </c>
      <c r="N46" s="404">
        <f t="shared" si="23"/>
        <v>0</v>
      </c>
      <c r="O46" s="161">
        <f t="shared" si="24"/>
        <v>0</v>
      </c>
      <c r="P46" s="403">
        <f t="shared" si="25"/>
        <v>0</v>
      </c>
      <c r="Q46" s="168">
        <v>0</v>
      </c>
      <c r="R46" s="352"/>
      <c r="S46" s="448">
        <f t="shared" si="26"/>
        <v>0</v>
      </c>
      <c r="T46" s="161">
        <v>0</v>
      </c>
      <c r="U46" s="352"/>
      <c r="V46" s="448">
        <f t="shared" si="27"/>
        <v>0</v>
      </c>
      <c r="W46" s="161">
        <v>0</v>
      </c>
      <c r="X46" s="352"/>
      <c r="Y46" s="444">
        <f t="shared" si="28"/>
        <v>0</v>
      </c>
      <c r="Z46" s="168">
        <f t="shared" si="29"/>
        <v>0</v>
      </c>
      <c r="AA46" s="161">
        <f t="shared" si="30"/>
        <v>0</v>
      </c>
      <c r="AB46" s="403">
        <f t="shared" si="31"/>
        <v>0</v>
      </c>
      <c r="AC46" s="404">
        <f t="shared" si="32"/>
        <v>0</v>
      </c>
      <c r="AD46" s="161">
        <f t="shared" si="33"/>
        <v>0</v>
      </c>
      <c r="AE46" s="403">
        <f t="shared" si="34"/>
        <v>0</v>
      </c>
      <c r="AF46" s="168">
        <v>0</v>
      </c>
      <c r="AG46" s="352"/>
      <c r="AH46" s="462">
        <f t="shared" si="35"/>
        <v>0</v>
      </c>
      <c r="AI46" s="457">
        <f t="shared" si="7"/>
        <v>0</v>
      </c>
      <c r="AJ46" s="352"/>
      <c r="AK46" s="448">
        <f t="shared" si="36"/>
        <v>0</v>
      </c>
      <c r="AL46" s="161"/>
      <c r="AM46" s="352"/>
      <c r="AN46" s="462">
        <f t="shared" si="37"/>
        <v>0</v>
      </c>
      <c r="AO46" s="352">
        <f t="shared" si="38"/>
        <v>0</v>
      </c>
      <c r="AP46" s="161">
        <v>0</v>
      </c>
      <c r="AQ46" s="352">
        <f t="shared" si="39"/>
        <v>0</v>
      </c>
      <c r="AR46" s="427">
        <f t="shared" si="8"/>
        <v>0</v>
      </c>
      <c r="AS46" s="352"/>
      <c r="AT46" s="161">
        <f t="shared" si="40"/>
        <v>0</v>
      </c>
      <c r="AU46" s="161">
        <f t="shared" si="9"/>
        <v>0</v>
      </c>
      <c r="AV46" s="352"/>
      <c r="AW46" s="352">
        <f t="shared" si="41"/>
        <v>0</v>
      </c>
      <c r="AX46" s="462">
        <f t="shared" si="10"/>
        <v>0</v>
      </c>
      <c r="AY46" s="352"/>
      <c r="AZ46" s="352">
        <f t="shared" si="42"/>
        <v>0</v>
      </c>
      <c r="BA46" s="448">
        <f t="shared" si="11"/>
        <v>0</v>
      </c>
      <c r="BB46" s="161">
        <v>0</v>
      </c>
      <c r="BC46" s="352">
        <f t="shared" si="43"/>
        <v>0</v>
      </c>
      <c r="BD46" s="444">
        <f t="shared" si="12"/>
        <v>0</v>
      </c>
      <c r="BE46" s="272">
        <f t="shared" si="13"/>
        <v>0</v>
      </c>
      <c r="BF46" s="364">
        <f t="shared" si="44"/>
        <v>0</v>
      </c>
      <c r="BG46" s="364">
        <f t="shared" si="14"/>
        <v>0</v>
      </c>
      <c r="BH46" s="371">
        <f t="shared" si="15"/>
        <v>0</v>
      </c>
      <c r="BI46" s="372">
        <f t="shared" si="45"/>
        <v>0</v>
      </c>
      <c r="BJ46" s="372">
        <f t="shared" si="16"/>
        <v>0</v>
      </c>
      <c r="BK46" s="419">
        <f t="shared" si="17"/>
        <v>0</v>
      </c>
      <c r="BL46" s="372">
        <f t="shared" si="18"/>
        <v>0</v>
      </c>
      <c r="BM46" s="372">
        <f t="shared" si="19"/>
        <v>0</v>
      </c>
      <c r="BN46" s="436"/>
      <c r="BO46" s="160">
        <f>VLOOKUP($B46,Test!$A$69:$J$122,7,0)</f>
        <v>0</v>
      </c>
    </row>
    <row r="47" spans="1:67" s="149" customFormat="1" ht="30" customHeight="1">
      <c r="A47" s="40">
        <f t="shared" si="46"/>
        <v>41</v>
      </c>
      <c r="B47" s="197">
        <v>51613</v>
      </c>
      <c r="C47" s="198" t="s">
        <v>36</v>
      </c>
      <c r="D47" s="151" t="s">
        <v>75</v>
      </c>
      <c r="E47" s="168">
        <v>0</v>
      </c>
      <c r="F47" s="161">
        <v>0</v>
      </c>
      <c r="G47" s="448">
        <f t="shared" si="20"/>
        <v>0</v>
      </c>
      <c r="H47" s="161">
        <v>0</v>
      </c>
      <c r="I47" s="352"/>
      <c r="J47" s="448">
        <f t="shared" si="21"/>
        <v>0</v>
      </c>
      <c r="K47" s="161">
        <v>0</v>
      </c>
      <c r="L47" s="352"/>
      <c r="M47" s="444">
        <f t="shared" si="22"/>
        <v>0</v>
      </c>
      <c r="N47" s="404">
        <f t="shared" si="23"/>
        <v>0</v>
      </c>
      <c r="O47" s="161">
        <f t="shared" si="24"/>
        <v>0</v>
      </c>
      <c r="P47" s="403">
        <f t="shared" si="25"/>
        <v>0</v>
      </c>
      <c r="Q47" s="168">
        <v>0</v>
      </c>
      <c r="R47" s="352"/>
      <c r="S47" s="448">
        <f t="shared" si="26"/>
        <v>0</v>
      </c>
      <c r="T47" s="161">
        <v>0</v>
      </c>
      <c r="U47" s="352"/>
      <c r="V47" s="448">
        <f t="shared" si="27"/>
        <v>0</v>
      </c>
      <c r="W47" s="161">
        <v>0</v>
      </c>
      <c r="X47" s="352"/>
      <c r="Y47" s="444">
        <f t="shared" si="28"/>
        <v>0</v>
      </c>
      <c r="Z47" s="168">
        <f t="shared" si="29"/>
        <v>0</v>
      </c>
      <c r="AA47" s="161">
        <f t="shared" si="30"/>
        <v>0</v>
      </c>
      <c r="AB47" s="403">
        <f t="shared" si="31"/>
        <v>0</v>
      </c>
      <c r="AC47" s="404">
        <f t="shared" si="32"/>
        <v>0</v>
      </c>
      <c r="AD47" s="161">
        <f t="shared" si="33"/>
        <v>0</v>
      </c>
      <c r="AE47" s="403">
        <f t="shared" si="34"/>
        <v>0</v>
      </c>
      <c r="AF47" s="168">
        <v>0</v>
      </c>
      <c r="AG47" s="352"/>
      <c r="AH47" s="462">
        <f t="shared" si="35"/>
        <v>0</v>
      </c>
      <c r="AI47" s="457">
        <f t="shared" si="7"/>
        <v>0</v>
      </c>
      <c r="AJ47" s="352"/>
      <c r="AK47" s="448">
        <f t="shared" si="36"/>
        <v>0</v>
      </c>
      <c r="AL47" s="161"/>
      <c r="AM47" s="352"/>
      <c r="AN47" s="462">
        <f t="shared" si="37"/>
        <v>0</v>
      </c>
      <c r="AO47" s="352">
        <f t="shared" si="38"/>
        <v>0</v>
      </c>
      <c r="AP47" s="161">
        <v>0</v>
      </c>
      <c r="AQ47" s="352">
        <f t="shared" si="39"/>
        <v>0</v>
      </c>
      <c r="AR47" s="427">
        <f t="shared" si="8"/>
        <v>0</v>
      </c>
      <c r="AS47" s="352"/>
      <c r="AT47" s="161">
        <f t="shared" si="40"/>
        <v>0</v>
      </c>
      <c r="AU47" s="161">
        <f t="shared" si="9"/>
        <v>0</v>
      </c>
      <c r="AV47" s="352"/>
      <c r="AW47" s="352">
        <f t="shared" si="41"/>
        <v>0</v>
      </c>
      <c r="AX47" s="462">
        <f t="shared" si="10"/>
        <v>0</v>
      </c>
      <c r="AY47" s="352"/>
      <c r="AZ47" s="352">
        <f t="shared" si="42"/>
        <v>0</v>
      </c>
      <c r="BA47" s="448">
        <f t="shared" si="11"/>
        <v>0</v>
      </c>
      <c r="BB47" s="161">
        <v>0</v>
      </c>
      <c r="BC47" s="352">
        <f t="shared" si="43"/>
        <v>0</v>
      </c>
      <c r="BD47" s="444">
        <f t="shared" si="12"/>
        <v>0</v>
      </c>
      <c r="BE47" s="272">
        <f t="shared" si="13"/>
        <v>0</v>
      </c>
      <c r="BF47" s="364">
        <f t="shared" si="44"/>
        <v>0</v>
      </c>
      <c r="BG47" s="364">
        <f t="shared" si="14"/>
        <v>0</v>
      </c>
      <c r="BH47" s="371">
        <f t="shared" si="15"/>
        <v>0</v>
      </c>
      <c r="BI47" s="372">
        <f t="shared" si="45"/>
        <v>0</v>
      </c>
      <c r="BJ47" s="372">
        <f t="shared" si="16"/>
        <v>0</v>
      </c>
      <c r="BK47" s="419">
        <f t="shared" si="17"/>
        <v>0</v>
      </c>
      <c r="BL47" s="372">
        <f t="shared" si="18"/>
        <v>0</v>
      </c>
      <c r="BM47" s="372">
        <f t="shared" si="19"/>
        <v>0</v>
      </c>
      <c r="BN47" s="436"/>
      <c r="BO47" s="160">
        <f>VLOOKUP($B47,Test!$A$69:$J$122,7,0)</f>
        <v>0</v>
      </c>
    </row>
    <row r="48" spans="1:67" s="149" customFormat="1" ht="30" customHeight="1">
      <c r="A48" s="40">
        <f t="shared" si="46"/>
        <v>42</v>
      </c>
      <c r="B48" s="197">
        <v>51614</v>
      </c>
      <c r="C48" s="198" t="s">
        <v>81</v>
      </c>
      <c r="D48" s="151" t="s">
        <v>76</v>
      </c>
      <c r="E48" s="168">
        <v>0</v>
      </c>
      <c r="F48" s="161">
        <v>0</v>
      </c>
      <c r="G48" s="448">
        <f t="shared" si="20"/>
        <v>0</v>
      </c>
      <c r="H48" s="161">
        <v>0</v>
      </c>
      <c r="I48" s="352"/>
      <c r="J48" s="448">
        <f t="shared" si="21"/>
        <v>0</v>
      </c>
      <c r="K48" s="161">
        <v>0</v>
      </c>
      <c r="L48" s="352"/>
      <c r="M48" s="444">
        <f t="shared" si="22"/>
        <v>0</v>
      </c>
      <c r="N48" s="404">
        <f t="shared" si="23"/>
        <v>0</v>
      </c>
      <c r="O48" s="161">
        <f t="shared" si="24"/>
        <v>0</v>
      </c>
      <c r="P48" s="403">
        <f t="shared" si="25"/>
        <v>0</v>
      </c>
      <c r="Q48" s="168">
        <v>0</v>
      </c>
      <c r="R48" s="352"/>
      <c r="S48" s="448">
        <f t="shared" si="26"/>
        <v>0</v>
      </c>
      <c r="T48" s="161">
        <v>0</v>
      </c>
      <c r="U48" s="352"/>
      <c r="V48" s="448">
        <f t="shared" si="27"/>
        <v>0</v>
      </c>
      <c r="W48" s="161">
        <v>0</v>
      </c>
      <c r="X48" s="352"/>
      <c r="Y48" s="444">
        <f t="shared" si="28"/>
        <v>0</v>
      </c>
      <c r="Z48" s="168">
        <f t="shared" si="29"/>
        <v>0</v>
      </c>
      <c r="AA48" s="161">
        <f t="shared" si="30"/>
        <v>0</v>
      </c>
      <c r="AB48" s="403">
        <f t="shared" si="31"/>
        <v>0</v>
      </c>
      <c r="AC48" s="404">
        <f t="shared" si="32"/>
        <v>0</v>
      </c>
      <c r="AD48" s="161">
        <f t="shared" si="33"/>
        <v>0</v>
      </c>
      <c r="AE48" s="403">
        <f t="shared" si="34"/>
        <v>0</v>
      </c>
      <c r="AF48" s="168">
        <v>0</v>
      </c>
      <c r="AG48" s="352"/>
      <c r="AH48" s="462">
        <f t="shared" si="35"/>
        <v>0</v>
      </c>
      <c r="AI48" s="457">
        <f t="shared" si="7"/>
        <v>0</v>
      </c>
      <c r="AJ48" s="352"/>
      <c r="AK48" s="448">
        <f t="shared" si="36"/>
        <v>0</v>
      </c>
      <c r="AL48" s="161"/>
      <c r="AM48" s="352"/>
      <c r="AN48" s="462">
        <f t="shared" si="37"/>
        <v>0</v>
      </c>
      <c r="AO48" s="352">
        <f t="shared" si="38"/>
        <v>0</v>
      </c>
      <c r="AP48" s="161">
        <v>0</v>
      </c>
      <c r="AQ48" s="352">
        <f t="shared" si="39"/>
        <v>0</v>
      </c>
      <c r="AR48" s="427">
        <f t="shared" si="8"/>
        <v>0</v>
      </c>
      <c r="AS48" s="352"/>
      <c r="AT48" s="161">
        <f t="shared" si="40"/>
        <v>0</v>
      </c>
      <c r="AU48" s="161">
        <f t="shared" si="9"/>
        <v>0</v>
      </c>
      <c r="AV48" s="352"/>
      <c r="AW48" s="352">
        <f t="shared" si="41"/>
        <v>0</v>
      </c>
      <c r="AX48" s="462">
        <f t="shared" si="10"/>
        <v>0</v>
      </c>
      <c r="AY48" s="352"/>
      <c r="AZ48" s="352">
        <f t="shared" si="42"/>
        <v>0</v>
      </c>
      <c r="BA48" s="448">
        <f t="shared" si="11"/>
        <v>0</v>
      </c>
      <c r="BB48" s="161">
        <v>0</v>
      </c>
      <c r="BC48" s="352">
        <f t="shared" si="43"/>
        <v>0</v>
      </c>
      <c r="BD48" s="444">
        <f t="shared" si="12"/>
        <v>0</v>
      </c>
      <c r="BE48" s="272">
        <f t="shared" si="13"/>
        <v>0</v>
      </c>
      <c r="BF48" s="364">
        <f t="shared" si="44"/>
        <v>0</v>
      </c>
      <c r="BG48" s="364">
        <f t="shared" si="14"/>
        <v>0</v>
      </c>
      <c r="BH48" s="371">
        <f t="shared" si="15"/>
        <v>0</v>
      </c>
      <c r="BI48" s="372">
        <f t="shared" si="45"/>
        <v>0</v>
      </c>
      <c r="BJ48" s="372">
        <f t="shared" si="16"/>
        <v>0</v>
      </c>
      <c r="BK48" s="419">
        <f t="shared" si="17"/>
        <v>0</v>
      </c>
      <c r="BL48" s="372">
        <f t="shared" si="18"/>
        <v>0</v>
      </c>
      <c r="BM48" s="372">
        <f t="shared" si="19"/>
        <v>0</v>
      </c>
      <c r="BN48" s="436"/>
      <c r="BO48" s="160">
        <f>VLOOKUP($B48,Test!$A$69:$J$122,7,0)</f>
        <v>0</v>
      </c>
    </row>
    <row r="49" spans="1:67" s="149" customFormat="1" ht="30" customHeight="1">
      <c r="A49" s="40">
        <f t="shared" si="46"/>
        <v>43</v>
      </c>
      <c r="B49" s="197">
        <v>51615</v>
      </c>
      <c r="C49" s="198" t="s">
        <v>82</v>
      </c>
      <c r="D49" s="151" t="s">
        <v>87</v>
      </c>
      <c r="E49" s="168">
        <v>0</v>
      </c>
      <c r="F49" s="161">
        <v>0</v>
      </c>
      <c r="G49" s="448">
        <f t="shared" si="20"/>
        <v>0</v>
      </c>
      <c r="H49" s="161">
        <v>0</v>
      </c>
      <c r="I49" s="352"/>
      <c r="J49" s="448">
        <f t="shared" si="21"/>
        <v>0</v>
      </c>
      <c r="K49" s="161">
        <v>0</v>
      </c>
      <c r="L49" s="352"/>
      <c r="M49" s="444">
        <f t="shared" si="22"/>
        <v>0</v>
      </c>
      <c r="N49" s="404">
        <f t="shared" si="23"/>
        <v>0</v>
      </c>
      <c r="O49" s="161">
        <f t="shared" si="24"/>
        <v>0</v>
      </c>
      <c r="P49" s="403">
        <f t="shared" si="25"/>
        <v>0</v>
      </c>
      <c r="Q49" s="168">
        <v>0</v>
      </c>
      <c r="R49" s="352"/>
      <c r="S49" s="448">
        <f t="shared" si="26"/>
        <v>0</v>
      </c>
      <c r="T49" s="161">
        <v>0</v>
      </c>
      <c r="U49" s="352"/>
      <c r="V49" s="448">
        <f t="shared" si="27"/>
        <v>0</v>
      </c>
      <c r="W49" s="161">
        <v>0</v>
      </c>
      <c r="X49" s="352"/>
      <c r="Y49" s="444">
        <f t="shared" si="28"/>
        <v>0</v>
      </c>
      <c r="Z49" s="168">
        <f t="shared" si="29"/>
        <v>0</v>
      </c>
      <c r="AA49" s="161">
        <f t="shared" si="30"/>
        <v>0</v>
      </c>
      <c r="AB49" s="403">
        <f t="shared" si="31"/>
        <v>0</v>
      </c>
      <c r="AC49" s="404">
        <f t="shared" si="32"/>
        <v>0</v>
      </c>
      <c r="AD49" s="161">
        <f t="shared" si="33"/>
        <v>0</v>
      </c>
      <c r="AE49" s="403">
        <f t="shared" si="34"/>
        <v>0</v>
      </c>
      <c r="AF49" s="168">
        <v>0</v>
      </c>
      <c r="AG49" s="352"/>
      <c r="AH49" s="462">
        <f t="shared" si="35"/>
        <v>0</v>
      </c>
      <c r="AI49" s="457">
        <f t="shared" si="7"/>
        <v>0</v>
      </c>
      <c r="AJ49" s="352"/>
      <c r="AK49" s="448">
        <f t="shared" si="36"/>
        <v>0</v>
      </c>
      <c r="AL49" s="161"/>
      <c r="AM49" s="352"/>
      <c r="AN49" s="462">
        <f t="shared" si="37"/>
        <v>0</v>
      </c>
      <c r="AO49" s="352">
        <f t="shared" si="38"/>
        <v>0</v>
      </c>
      <c r="AP49" s="161">
        <v>0</v>
      </c>
      <c r="AQ49" s="352">
        <f t="shared" si="39"/>
        <v>0</v>
      </c>
      <c r="AR49" s="427">
        <f t="shared" si="8"/>
        <v>0</v>
      </c>
      <c r="AS49" s="352"/>
      <c r="AT49" s="161">
        <f t="shared" si="40"/>
        <v>0</v>
      </c>
      <c r="AU49" s="161">
        <f t="shared" si="9"/>
        <v>0</v>
      </c>
      <c r="AV49" s="352"/>
      <c r="AW49" s="352">
        <f t="shared" si="41"/>
        <v>0</v>
      </c>
      <c r="AX49" s="462">
        <f t="shared" si="10"/>
        <v>0</v>
      </c>
      <c r="AY49" s="352"/>
      <c r="AZ49" s="352">
        <f t="shared" si="42"/>
        <v>0</v>
      </c>
      <c r="BA49" s="448">
        <f t="shared" si="11"/>
        <v>0</v>
      </c>
      <c r="BB49" s="161">
        <v>0</v>
      </c>
      <c r="BC49" s="352">
        <f t="shared" si="43"/>
        <v>0</v>
      </c>
      <c r="BD49" s="444">
        <f t="shared" si="12"/>
        <v>0</v>
      </c>
      <c r="BE49" s="272">
        <f t="shared" si="13"/>
        <v>0</v>
      </c>
      <c r="BF49" s="364">
        <f t="shared" si="44"/>
        <v>0</v>
      </c>
      <c r="BG49" s="364">
        <f t="shared" si="14"/>
        <v>0</v>
      </c>
      <c r="BH49" s="371">
        <f t="shared" si="15"/>
        <v>0</v>
      </c>
      <c r="BI49" s="372">
        <f t="shared" si="45"/>
        <v>0</v>
      </c>
      <c r="BJ49" s="372">
        <f t="shared" si="16"/>
        <v>0</v>
      </c>
      <c r="BK49" s="419">
        <f t="shared" si="17"/>
        <v>0</v>
      </c>
      <c r="BL49" s="372">
        <f t="shared" si="18"/>
        <v>0</v>
      </c>
      <c r="BM49" s="372">
        <f t="shared" si="19"/>
        <v>0</v>
      </c>
      <c r="BN49" s="436"/>
      <c r="BO49" s="160">
        <f>VLOOKUP($B49,Test!$A$69:$J$122,7,0)</f>
        <v>0</v>
      </c>
    </row>
    <row r="50" spans="1:67" s="149" customFormat="1" ht="30" customHeight="1">
      <c r="A50" s="40">
        <f t="shared" si="46"/>
        <v>44</v>
      </c>
      <c r="B50" s="197">
        <v>51616</v>
      </c>
      <c r="C50" s="198" t="s">
        <v>37</v>
      </c>
      <c r="D50" s="151" t="s">
        <v>77</v>
      </c>
      <c r="E50" s="168">
        <v>0</v>
      </c>
      <c r="F50" s="161">
        <v>0</v>
      </c>
      <c r="G50" s="448">
        <f t="shared" si="20"/>
        <v>0</v>
      </c>
      <c r="H50" s="161">
        <v>0</v>
      </c>
      <c r="I50" s="352"/>
      <c r="J50" s="448">
        <f t="shared" si="21"/>
        <v>0</v>
      </c>
      <c r="K50" s="161">
        <v>0</v>
      </c>
      <c r="L50" s="352"/>
      <c r="M50" s="444">
        <f t="shared" si="22"/>
        <v>0</v>
      </c>
      <c r="N50" s="404">
        <f t="shared" si="23"/>
        <v>0</v>
      </c>
      <c r="O50" s="161">
        <f t="shared" si="24"/>
        <v>0</v>
      </c>
      <c r="P50" s="403">
        <f t="shared" si="25"/>
        <v>0</v>
      </c>
      <c r="Q50" s="168">
        <v>0</v>
      </c>
      <c r="R50" s="352"/>
      <c r="S50" s="448">
        <f t="shared" si="26"/>
        <v>0</v>
      </c>
      <c r="T50" s="161">
        <v>0</v>
      </c>
      <c r="U50" s="352"/>
      <c r="V50" s="448">
        <f t="shared" si="27"/>
        <v>0</v>
      </c>
      <c r="W50" s="161">
        <v>0</v>
      </c>
      <c r="X50" s="352"/>
      <c r="Y50" s="444">
        <f t="shared" si="28"/>
        <v>0</v>
      </c>
      <c r="Z50" s="168">
        <f t="shared" si="29"/>
        <v>0</v>
      </c>
      <c r="AA50" s="161">
        <f t="shared" si="30"/>
        <v>0</v>
      </c>
      <c r="AB50" s="403">
        <f t="shared" si="31"/>
        <v>0</v>
      </c>
      <c r="AC50" s="404">
        <f t="shared" si="32"/>
        <v>0</v>
      </c>
      <c r="AD50" s="161">
        <f t="shared" si="33"/>
        <v>0</v>
      </c>
      <c r="AE50" s="403">
        <f t="shared" si="34"/>
        <v>0</v>
      </c>
      <c r="AF50" s="168">
        <v>0</v>
      </c>
      <c r="AG50" s="352"/>
      <c r="AH50" s="462">
        <f t="shared" si="35"/>
        <v>0</v>
      </c>
      <c r="AI50" s="457">
        <f t="shared" si="7"/>
        <v>0</v>
      </c>
      <c r="AJ50" s="352"/>
      <c r="AK50" s="448">
        <f t="shared" si="36"/>
        <v>0</v>
      </c>
      <c r="AL50" s="161"/>
      <c r="AM50" s="352"/>
      <c r="AN50" s="462">
        <f t="shared" si="37"/>
        <v>0</v>
      </c>
      <c r="AO50" s="352">
        <f t="shared" si="38"/>
        <v>0</v>
      </c>
      <c r="AP50" s="161">
        <v>0</v>
      </c>
      <c r="AQ50" s="352">
        <f t="shared" si="39"/>
        <v>0</v>
      </c>
      <c r="AR50" s="427">
        <f t="shared" si="8"/>
        <v>0</v>
      </c>
      <c r="AS50" s="352"/>
      <c r="AT50" s="161">
        <f t="shared" si="40"/>
        <v>0</v>
      </c>
      <c r="AU50" s="161">
        <f t="shared" si="9"/>
        <v>0</v>
      </c>
      <c r="AV50" s="352"/>
      <c r="AW50" s="352">
        <f t="shared" si="41"/>
        <v>0</v>
      </c>
      <c r="AX50" s="462">
        <f t="shared" si="10"/>
        <v>0</v>
      </c>
      <c r="AY50" s="352"/>
      <c r="AZ50" s="352">
        <f t="shared" si="42"/>
        <v>0</v>
      </c>
      <c r="BA50" s="448">
        <f t="shared" si="11"/>
        <v>0</v>
      </c>
      <c r="BB50" s="161">
        <v>0</v>
      </c>
      <c r="BC50" s="352">
        <f t="shared" si="43"/>
        <v>0</v>
      </c>
      <c r="BD50" s="444">
        <f t="shared" si="12"/>
        <v>0</v>
      </c>
      <c r="BE50" s="272">
        <f t="shared" si="13"/>
        <v>0</v>
      </c>
      <c r="BF50" s="364">
        <f t="shared" si="44"/>
        <v>0</v>
      </c>
      <c r="BG50" s="364">
        <f t="shared" si="14"/>
        <v>0</v>
      </c>
      <c r="BH50" s="371">
        <f t="shared" si="15"/>
        <v>0</v>
      </c>
      <c r="BI50" s="372">
        <f t="shared" si="45"/>
        <v>0</v>
      </c>
      <c r="BJ50" s="372">
        <f t="shared" si="16"/>
        <v>0</v>
      </c>
      <c r="BK50" s="419">
        <f t="shared" si="17"/>
        <v>0</v>
      </c>
      <c r="BL50" s="372">
        <f t="shared" si="18"/>
        <v>0</v>
      </c>
      <c r="BM50" s="372">
        <f t="shared" si="19"/>
        <v>0</v>
      </c>
      <c r="BN50" s="436"/>
      <c r="BO50" s="160">
        <f>VLOOKUP($B50,Test!$A$69:$J$122,7,0)</f>
        <v>0</v>
      </c>
    </row>
    <row r="51" spans="1:67" s="149" customFormat="1" ht="30" customHeight="1">
      <c r="A51" s="40">
        <f t="shared" si="46"/>
        <v>45</v>
      </c>
      <c r="B51" s="197">
        <v>51617</v>
      </c>
      <c r="C51" s="198" t="s">
        <v>38</v>
      </c>
      <c r="D51" s="151" t="s">
        <v>77</v>
      </c>
      <c r="E51" s="168">
        <v>0</v>
      </c>
      <c r="F51" s="161">
        <v>0</v>
      </c>
      <c r="G51" s="448">
        <f t="shared" si="20"/>
        <v>0</v>
      </c>
      <c r="H51" s="161">
        <v>0</v>
      </c>
      <c r="I51" s="352"/>
      <c r="J51" s="448">
        <f t="shared" si="21"/>
        <v>0</v>
      </c>
      <c r="K51" s="161">
        <v>0</v>
      </c>
      <c r="L51" s="352"/>
      <c r="M51" s="444">
        <f t="shared" si="22"/>
        <v>0</v>
      </c>
      <c r="N51" s="404">
        <f t="shared" ref="N51:N52" si="47">+E51+H51+K51</f>
        <v>0</v>
      </c>
      <c r="O51" s="161">
        <f t="shared" ref="O51:O52" si="48">+F51+I51+L51</f>
        <v>0</v>
      </c>
      <c r="P51" s="403">
        <f t="shared" si="25"/>
        <v>0</v>
      </c>
      <c r="Q51" s="168">
        <v>0</v>
      </c>
      <c r="R51" s="352"/>
      <c r="S51" s="448">
        <f t="shared" si="26"/>
        <v>0</v>
      </c>
      <c r="T51" s="161">
        <v>0</v>
      </c>
      <c r="U51" s="352"/>
      <c r="V51" s="448">
        <f t="shared" si="27"/>
        <v>0</v>
      </c>
      <c r="W51" s="161">
        <v>0</v>
      </c>
      <c r="X51" s="352"/>
      <c r="Y51" s="444">
        <f t="shared" si="28"/>
        <v>0</v>
      </c>
      <c r="Z51" s="168">
        <f t="shared" ref="Z51:Z52" si="49">+Q51+T51+W51</f>
        <v>0</v>
      </c>
      <c r="AA51" s="161">
        <f t="shared" ref="AA51:AA52" si="50">+R51+U51+X51</f>
        <v>0</v>
      </c>
      <c r="AB51" s="403">
        <f t="shared" si="31"/>
        <v>0</v>
      </c>
      <c r="AC51" s="404">
        <f t="shared" ref="AC51:AC52" si="51">+E51+H51+K51+Q51+T51+W51</f>
        <v>0</v>
      </c>
      <c r="AD51" s="161">
        <f t="shared" ref="AD51:AD52" si="52">+F51+I51+L51+R51+U51+X51</f>
        <v>0</v>
      </c>
      <c r="AE51" s="403">
        <f t="shared" si="34"/>
        <v>0</v>
      </c>
      <c r="AF51" s="168">
        <v>0</v>
      </c>
      <c r="AG51" s="352"/>
      <c r="AH51" s="462">
        <f t="shared" si="35"/>
        <v>0</v>
      </c>
      <c r="AI51" s="457">
        <f t="shared" ref="AI51:AI52" si="53">+AF51-AH51</f>
        <v>0</v>
      </c>
      <c r="AJ51" s="352"/>
      <c r="AK51" s="448">
        <f t="shared" si="36"/>
        <v>0</v>
      </c>
      <c r="AL51" s="161"/>
      <c r="AM51" s="352"/>
      <c r="AN51" s="462">
        <f t="shared" si="37"/>
        <v>0</v>
      </c>
      <c r="AO51" s="352">
        <f t="shared" ref="AO51:AO52" si="54">+AL51-AM51</f>
        <v>0</v>
      </c>
      <c r="AP51" s="161">
        <v>0</v>
      </c>
      <c r="AQ51" s="352">
        <f t="shared" si="39"/>
        <v>0</v>
      </c>
      <c r="AR51" s="427">
        <f t="shared" ref="AR51:AR52" si="55">+AP51-AQ51</f>
        <v>0</v>
      </c>
      <c r="AS51" s="352"/>
      <c r="AT51" s="161">
        <f t="shared" si="40"/>
        <v>0</v>
      </c>
      <c r="AU51" s="161">
        <f t="shared" ref="AU51:AU52" si="56">+AS51-AT51</f>
        <v>0</v>
      </c>
      <c r="AV51" s="352"/>
      <c r="AW51" s="352">
        <f t="shared" si="41"/>
        <v>0</v>
      </c>
      <c r="AX51" s="462">
        <f t="shared" ref="AX51:AX52" si="57">+AV51-AW51</f>
        <v>0</v>
      </c>
      <c r="AY51" s="352"/>
      <c r="AZ51" s="352">
        <f t="shared" si="42"/>
        <v>0</v>
      </c>
      <c r="BA51" s="448">
        <f t="shared" ref="BA51:BA52" si="58">+AY51-AZ51</f>
        <v>0</v>
      </c>
      <c r="BB51" s="161">
        <v>0</v>
      </c>
      <c r="BC51" s="352">
        <f t="shared" si="43"/>
        <v>0</v>
      </c>
      <c r="BD51" s="444">
        <f t="shared" ref="BD51:BD52" si="59">+BB51-BC51</f>
        <v>0</v>
      </c>
      <c r="BE51" s="272">
        <f t="shared" ref="BE51:BE52" si="60">+AV51+AY51+BB51</f>
        <v>0</v>
      </c>
      <c r="BF51" s="364">
        <f t="shared" si="44"/>
        <v>0</v>
      </c>
      <c r="BG51" s="364">
        <f t="shared" ref="BG51:BG52" si="61">+BE51-BF51</f>
        <v>0</v>
      </c>
      <c r="BH51" s="371">
        <f t="shared" ref="BH51:BH52" si="62">AF51+AK51+AP51+AV51+AY51+BB51</f>
        <v>0</v>
      </c>
      <c r="BI51" s="372">
        <f t="shared" si="45"/>
        <v>0</v>
      </c>
      <c r="BJ51" s="374">
        <f t="shared" ref="BJ51" si="63">+BH51-BI51</f>
        <v>0</v>
      </c>
      <c r="BK51" s="420">
        <f t="shared" ref="BK51" si="64">+AC51+BH51</f>
        <v>0</v>
      </c>
      <c r="BL51" s="374">
        <f t="shared" ref="BL51" si="65">+AD51+BI51</f>
        <v>0</v>
      </c>
      <c r="BM51" s="374">
        <f t="shared" ref="BM51" si="66">+BK51-BL51</f>
        <v>0</v>
      </c>
      <c r="BN51" s="436"/>
      <c r="BO51" s="160">
        <f>VLOOKUP($B51,Test!$A$69:$J$122,7,0)</f>
        <v>0</v>
      </c>
    </row>
    <row r="52" spans="1:67" s="149" customFormat="1" ht="30" customHeight="1">
      <c r="A52" s="40">
        <f t="shared" si="46"/>
        <v>46</v>
      </c>
      <c r="B52" s="488">
        <v>51708</v>
      </c>
      <c r="C52" s="489" t="s">
        <v>306</v>
      </c>
      <c r="D52" s="152"/>
      <c r="E52" s="168">
        <v>0</v>
      </c>
      <c r="F52" s="161">
        <v>0</v>
      </c>
      <c r="G52" s="448">
        <f t="shared" si="20"/>
        <v>0</v>
      </c>
      <c r="H52" s="161">
        <v>0</v>
      </c>
      <c r="I52" s="352"/>
      <c r="J52" s="448">
        <f t="shared" si="21"/>
        <v>0</v>
      </c>
      <c r="K52" s="161">
        <v>0</v>
      </c>
      <c r="L52" s="352"/>
      <c r="M52" s="444">
        <f t="shared" si="22"/>
        <v>0</v>
      </c>
      <c r="N52" s="404">
        <f t="shared" si="47"/>
        <v>0</v>
      </c>
      <c r="O52" s="161">
        <f t="shared" si="48"/>
        <v>0</v>
      </c>
      <c r="P52" s="403">
        <f t="shared" si="25"/>
        <v>0</v>
      </c>
      <c r="Q52" s="168">
        <v>0</v>
      </c>
      <c r="R52" s="352"/>
      <c r="S52" s="448">
        <f t="shared" si="26"/>
        <v>0</v>
      </c>
      <c r="T52" s="161">
        <v>0</v>
      </c>
      <c r="U52" s="352"/>
      <c r="V52" s="448">
        <f t="shared" si="27"/>
        <v>0</v>
      </c>
      <c r="W52" s="161">
        <v>0</v>
      </c>
      <c r="X52" s="352"/>
      <c r="Y52" s="444">
        <f t="shared" si="28"/>
        <v>0</v>
      </c>
      <c r="Z52" s="168">
        <f t="shared" si="49"/>
        <v>0</v>
      </c>
      <c r="AA52" s="161">
        <f t="shared" si="50"/>
        <v>0</v>
      </c>
      <c r="AB52" s="403">
        <f t="shared" si="31"/>
        <v>0</v>
      </c>
      <c r="AC52" s="404">
        <f t="shared" si="51"/>
        <v>0</v>
      </c>
      <c r="AD52" s="161">
        <f t="shared" si="52"/>
        <v>0</v>
      </c>
      <c r="AE52" s="403">
        <f t="shared" si="34"/>
        <v>0</v>
      </c>
      <c r="AF52" s="168">
        <v>0</v>
      </c>
      <c r="AG52" s="352"/>
      <c r="AH52" s="462">
        <f t="shared" si="35"/>
        <v>0</v>
      </c>
      <c r="AI52" s="457">
        <f t="shared" si="53"/>
        <v>0</v>
      </c>
      <c r="AJ52" s="352"/>
      <c r="AK52" s="448">
        <f t="shared" si="36"/>
        <v>0</v>
      </c>
      <c r="AL52" s="161"/>
      <c r="AM52" s="352"/>
      <c r="AN52" s="462">
        <f t="shared" si="37"/>
        <v>0</v>
      </c>
      <c r="AO52" s="352">
        <f t="shared" si="54"/>
        <v>0</v>
      </c>
      <c r="AP52" s="161">
        <v>0</v>
      </c>
      <c r="AQ52" s="352">
        <f t="shared" si="39"/>
        <v>0</v>
      </c>
      <c r="AR52" s="427">
        <f t="shared" si="55"/>
        <v>0</v>
      </c>
      <c r="AS52" s="352"/>
      <c r="AT52" s="161">
        <f t="shared" si="40"/>
        <v>0</v>
      </c>
      <c r="AU52" s="161">
        <f t="shared" si="56"/>
        <v>0</v>
      </c>
      <c r="AV52" s="352"/>
      <c r="AW52" s="352">
        <f t="shared" si="41"/>
        <v>0</v>
      </c>
      <c r="AX52" s="462">
        <f t="shared" si="57"/>
        <v>0</v>
      </c>
      <c r="AY52" s="352"/>
      <c r="AZ52" s="352">
        <f t="shared" si="42"/>
        <v>0</v>
      </c>
      <c r="BA52" s="448">
        <f t="shared" si="58"/>
        <v>0</v>
      </c>
      <c r="BB52" s="161">
        <v>0</v>
      </c>
      <c r="BC52" s="352">
        <f t="shared" si="43"/>
        <v>0</v>
      </c>
      <c r="BD52" s="444">
        <f t="shared" si="59"/>
        <v>0</v>
      </c>
      <c r="BE52" s="272">
        <f t="shared" si="60"/>
        <v>0</v>
      </c>
      <c r="BF52" s="364">
        <f t="shared" si="44"/>
        <v>0</v>
      </c>
      <c r="BG52" s="364">
        <f t="shared" si="61"/>
        <v>0</v>
      </c>
      <c r="BH52" s="371">
        <f t="shared" si="62"/>
        <v>0</v>
      </c>
      <c r="BI52" s="372">
        <f t="shared" si="45"/>
        <v>0</v>
      </c>
      <c r="BJ52" s="374">
        <f t="shared" ref="BJ52" si="67">+BH52-BI52</f>
        <v>0</v>
      </c>
      <c r="BK52" s="420">
        <f t="shared" ref="BK52" si="68">+AC52+BH52</f>
        <v>0</v>
      </c>
      <c r="BL52" s="374">
        <f t="shared" ref="BL52" si="69">+AD52+BI52</f>
        <v>0</v>
      </c>
      <c r="BM52" s="374">
        <f t="shared" ref="BM52" si="70">+BK52-BL52</f>
        <v>0</v>
      </c>
      <c r="BN52" s="436"/>
      <c r="BO52" s="160">
        <f>VLOOKUP($B52,Test!$A$69:$J$122,7,0)</f>
        <v>0</v>
      </c>
    </row>
    <row r="53" spans="1:67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>
        <v>0</v>
      </c>
      <c r="F53" s="162"/>
      <c r="G53" s="449">
        <f t="shared" si="20"/>
        <v>0</v>
      </c>
      <c r="H53" s="162">
        <v>0</v>
      </c>
      <c r="I53" s="387"/>
      <c r="J53" s="449">
        <f t="shared" si="21"/>
        <v>0</v>
      </c>
      <c r="K53" s="162">
        <v>0</v>
      </c>
      <c r="L53" s="387"/>
      <c r="M53" s="445">
        <f t="shared" si="22"/>
        <v>0</v>
      </c>
      <c r="N53" s="406">
        <f t="shared" si="23"/>
        <v>0</v>
      </c>
      <c r="O53" s="162">
        <f t="shared" si="24"/>
        <v>0</v>
      </c>
      <c r="P53" s="405">
        <f t="shared" si="25"/>
        <v>0</v>
      </c>
      <c r="Q53" s="169">
        <v>0</v>
      </c>
      <c r="R53" s="387"/>
      <c r="S53" s="449">
        <f t="shared" si="26"/>
        <v>0</v>
      </c>
      <c r="T53" s="162">
        <v>0</v>
      </c>
      <c r="U53" s="387"/>
      <c r="V53" s="449">
        <f t="shared" si="27"/>
        <v>0</v>
      </c>
      <c r="W53" s="162">
        <v>0</v>
      </c>
      <c r="X53" s="387"/>
      <c r="Y53" s="444">
        <f t="shared" si="28"/>
        <v>0</v>
      </c>
      <c r="Z53" s="169">
        <f t="shared" si="29"/>
        <v>0</v>
      </c>
      <c r="AA53" s="162">
        <f t="shared" si="30"/>
        <v>0</v>
      </c>
      <c r="AB53" s="405">
        <f t="shared" si="31"/>
        <v>0</v>
      </c>
      <c r="AC53" s="407">
        <f t="shared" si="32"/>
        <v>0</v>
      </c>
      <c r="AD53" s="163">
        <f t="shared" si="33"/>
        <v>0</v>
      </c>
      <c r="AE53" s="408">
        <f t="shared" si="34"/>
        <v>0</v>
      </c>
      <c r="AF53" s="169">
        <v>0</v>
      </c>
      <c r="AG53" s="387"/>
      <c r="AH53" s="465">
        <f t="shared" si="35"/>
        <v>0</v>
      </c>
      <c r="AI53" s="459">
        <f t="shared" si="7"/>
        <v>0</v>
      </c>
      <c r="AJ53" s="387"/>
      <c r="AK53" s="449">
        <f t="shared" si="36"/>
        <v>0</v>
      </c>
      <c r="AL53" s="162"/>
      <c r="AM53" s="387"/>
      <c r="AN53" s="465">
        <f t="shared" si="37"/>
        <v>0</v>
      </c>
      <c r="AO53" s="387">
        <f t="shared" si="38"/>
        <v>0</v>
      </c>
      <c r="AP53" s="162">
        <v>0</v>
      </c>
      <c r="AQ53" s="387">
        <f t="shared" si="39"/>
        <v>0</v>
      </c>
      <c r="AR53" s="430">
        <f t="shared" si="8"/>
        <v>0</v>
      </c>
      <c r="AS53" s="387"/>
      <c r="AT53" s="162">
        <f t="shared" si="40"/>
        <v>0</v>
      </c>
      <c r="AU53" s="162">
        <f t="shared" si="9"/>
        <v>0</v>
      </c>
      <c r="AV53" s="387"/>
      <c r="AW53" s="387">
        <f t="shared" si="41"/>
        <v>0</v>
      </c>
      <c r="AX53" s="465">
        <f t="shared" si="10"/>
        <v>0</v>
      </c>
      <c r="AY53" s="387"/>
      <c r="AZ53" s="387">
        <f t="shared" si="42"/>
        <v>0</v>
      </c>
      <c r="BA53" s="468">
        <f t="shared" si="11"/>
        <v>0</v>
      </c>
      <c r="BB53" s="162">
        <v>0</v>
      </c>
      <c r="BC53" s="387">
        <f t="shared" si="43"/>
        <v>0</v>
      </c>
      <c r="BD53" s="469">
        <f t="shared" si="12"/>
        <v>0</v>
      </c>
      <c r="BE53" s="273">
        <f t="shared" si="13"/>
        <v>0</v>
      </c>
      <c r="BF53" s="365">
        <f t="shared" si="44"/>
        <v>0</v>
      </c>
      <c r="BG53" s="365">
        <f t="shared" si="14"/>
        <v>0</v>
      </c>
      <c r="BH53" s="373">
        <f t="shared" si="15"/>
        <v>0</v>
      </c>
      <c r="BI53" s="374">
        <f t="shared" si="45"/>
        <v>0</v>
      </c>
      <c r="BJ53" s="374">
        <f t="shared" si="16"/>
        <v>0</v>
      </c>
      <c r="BK53" s="473"/>
      <c r="BL53" s="374">
        <f t="shared" si="18"/>
        <v>0</v>
      </c>
      <c r="BM53" s="374">
        <f t="shared" si="19"/>
        <v>0</v>
      </c>
      <c r="BN53" s="436"/>
      <c r="BO53" s="338"/>
    </row>
    <row r="54" spans="1:67" s="158" customFormat="1" ht="35.1" customHeight="1" thickBot="1">
      <c r="A54" s="571" t="s">
        <v>98</v>
      </c>
      <c r="B54" s="572"/>
      <c r="C54" s="573"/>
      <c r="D54" s="155"/>
      <c r="E54" s="157">
        <f t="shared" ref="E54:K54" si="71">SUM(E7:E53)</f>
        <v>0</v>
      </c>
      <c r="F54" s="354">
        <f t="shared" si="71"/>
        <v>0</v>
      </c>
      <c r="G54" s="451">
        <f t="shared" si="71"/>
        <v>0</v>
      </c>
      <c r="H54" s="156">
        <f t="shared" si="71"/>
        <v>0</v>
      </c>
      <c r="I54" s="156">
        <f t="shared" si="71"/>
        <v>0</v>
      </c>
      <c r="J54" s="450">
        <f t="shared" si="71"/>
        <v>0</v>
      </c>
      <c r="K54" s="156">
        <f t="shared" si="71"/>
        <v>0</v>
      </c>
      <c r="L54" s="156">
        <v>0</v>
      </c>
      <c r="M54" s="446">
        <f t="shared" ref="M54:AR54" si="72">SUM(M7:M53)</f>
        <v>0</v>
      </c>
      <c r="N54" s="410">
        <f t="shared" si="72"/>
        <v>0</v>
      </c>
      <c r="O54" s="411">
        <f t="shared" si="72"/>
        <v>0</v>
      </c>
      <c r="P54" s="412">
        <f t="shared" si="72"/>
        <v>0</v>
      </c>
      <c r="Q54" s="157">
        <f t="shared" si="72"/>
        <v>0</v>
      </c>
      <c r="R54" s="156">
        <f t="shared" si="72"/>
        <v>0</v>
      </c>
      <c r="S54" s="451">
        <f t="shared" si="72"/>
        <v>0</v>
      </c>
      <c r="T54" s="156">
        <f t="shared" si="72"/>
        <v>0</v>
      </c>
      <c r="U54" s="156">
        <f t="shared" si="72"/>
        <v>0</v>
      </c>
      <c r="V54" s="450">
        <f t="shared" si="72"/>
        <v>0</v>
      </c>
      <c r="W54" s="156">
        <f t="shared" si="72"/>
        <v>0</v>
      </c>
      <c r="X54" s="156">
        <f t="shared" si="72"/>
        <v>0</v>
      </c>
      <c r="Y54" s="446">
        <f t="shared" si="72"/>
        <v>0</v>
      </c>
      <c r="Z54" s="413">
        <f t="shared" si="72"/>
        <v>0</v>
      </c>
      <c r="AA54" s="411">
        <f t="shared" si="72"/>
        <v>0</v>
      </c>
      <c r="AB54" s="412">
        <f t="shared" si="72"/>
        <v>0</v>
      </c>
      <c r="AC54" s="414">
        <f t="shared" si="72"/>
        <v>0</v>
      </c>
      <c r="AD54" s="156">
        <f t="shared" si="72"/>
        <v>0</v>
      </c>
      <c r="AE54" s="409">
        <f t="shared" si="72"/>
        <v>0</v>
      </c>
      <c r="AF54" s="157">
        <f t="shared" si="72"/>
        <v>0</v>
      </c>
      <c r="AG54" s="156">
        <f t="shared" si="72"/>
        <v>0</v>
      </c>
      <c r="AH54" s="450">
        <f t="shared" si="72"/>
        <v>0</v>
      </c>
      <c r="AI54" s="426">
        <f t="shared" si="72"/>
        <v>0</v>
      </c>
      <c r="AJ54" s="354">
        <f t="shared" si="72"/>
        <v>0</v>
      </c>
      <c r="AK54" s="450">
        <f t="shared" si="72"/>
        <v>0</v>
      </c>
      <c r="AL54" s="156">
        <f t="shared" si="72"/>
        <v>0</v>
      </c>
      <c r="AM54" s="156">
        <f t="shared" si="72"/>
        <v>0</v>
      </c>
      <c r="AN54" s="451">
        <f t="shared" si="72"/>
        <v>0</v>
      </c>
      <c r="AO54" s="354">
        <f t="shared" si="72"/>
        <v>0</v>
      </c>
      <c r="AP54" s="156">
        <f t="shared" si="72"/>
        <v>0</v>
      </c>
      <c r="AQ54" s="156">
        <f t="shared" si="72"/>
        <v>0</v>
      </c>
      <c r="AR54" s="428">
        <f t="shared" si="72"/>
        <v>0</v>
      </c>
      <c r="AS54" s="410">
        <f t="shared" ref="AS54:BM54" si="73">SUM(AS7:AS53)</f>
        <v>0</v>
      </c>
      <c r="AT54" s="411">
        <f t="shared" si="73"/>
        <v>0</v>
      </c>
      <c r="AU54" s="411">
        <f t="shared" si="73"/>
        <v>0</v>
      </c>
      <c r="AV54" s="157">
        <f t="shared" si="73"/>
        <v>0</v>
      </c>
      <c r="AW54" s="156">
        <f t="shared" si="73"/>
        <v>0</v>
      </c>
      <c r="AX54" s="451">
        <f t="shared" si="73"/>
        <v>0</v>
      </c>
      <c r="AY54" s="156">
        <f t="shared" si="73"/>
        <v>0</v>
      </c>
      <c r="AZ54" s="156">
        <f t="shared" si="73"/>
        <v>0</v>
      </c>
      <c r="BA54" s="450">
        <f t="shared" si="73"/>
        <v>0</v>
      </c>
      <c r="BB54" s="156">
        <f t="shared" si="73"/>
        <v>0</v>
      </c>
      <c r="BC54" s="354">
        <f t="shared" si="73"/>
        <v>0</v>
      </c>
      <c r="BD54" s="446">
        <f t="shared" si="73"/>
        <v>0</v>
      </c>
      <c r="BE54" s="274">
        <f t="shared" si="73"/>
        <v>0</v>
      </c>
      <c r="BF54" s="366">
        <f t="shared" si="73"/>
        <v>0</v>
      </c>
      <c r="BG54" s="366">
        <f t="shared" si="73"/>
        <v>0</v>
      </c>
      <c r="BH54" s="375">
        <f t="shared" si="73"/>
        <v>0</v>
      </c>
      <c r="BI54" s="376">
        <f t="shared" si="73"/>
        <v>0</v>
      </c>
      <c r="BJ54" s="376">
        <f t="shared" si="73"/>
        <v>0</v>
      </c>
      <c r="BK54" s="421">
        <f t="shared" si="73"/>
        <v>0</v>
      </c>
      <c r="BL54" s="376">
        <f t="shared" si="73"/>
        <v>0</v>
      </c>
      <c r="BM54" s="376">
        <f t="shared" si="73"/>
        <v>0</v>
      </c>
      <c r="BN54" s="434"/>
      <c r="BO54" s="339">
        <f>SUM(BO7:BO53)</f>
        <v>0</v>
      </c>
    </row>
    <row r="55" spans="1:67" ht="29.25" customHeight="1"/>
    <row r="56" spans="1:67" ht="29.25" customHeight="1"/>
    <row r="57" spans="1:67" ht="29.25" customHeight="1"/>
    <row r="58" spans="1:67" ht="29.25" customHeight="1"/>
    <row r="59" spans="1:67" ht="29.25" customHeight="1"/>
    <row r="64" spans="1:67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P5:AR5"/>
    <mergeCell ref="AF4:AN4"/>
    <mergeCell ref="AR4:AZ4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K64"/>
  <sheetViews>
    <sheetView showGridLines="0" zoomScale="60" workbookViewId="0">
      <pane xSplit="4" ySplit="6" topLeftCell="AY7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8"/>
  <cols>
    <col min="1" max="1" width="8.28515625" style="38" customWidth="1"/>
    <col min="2" max="2" width="20.5703125" style="189" customWidth="1"/>
    <col min="3" max="3" width="40.42578125" style="190" customWidth="1"/>
    <col min="4" max="4" width="44" style="38" hidden="1" customWidth="1"/>
    <col min="5" max="13" width="17.7109375" style="38" customWidth="1"/>
    <col min="14" max="16" width="17.7109375" style="38" hidden="1" customWidth="1"/>
    <col min="17" max="25" width="17" style="38" customWidth="1"/>
    <col min="26" max="31" width="17.7109375" style="38" hidden="1" customWidth="1"/>
    <col min="32" max="40" width="16.7109375" style="38" customWidth="1"/>
    <col min="41" max="43" width="16.7109375" style="38" hidden="1" customWidth="1"/>
    <col min="44" max="45" width="16.7109375" style="38" customWidth="1"/>
    <col min="46" max="46" width="17.7109375" style="38" customWidth="1"/>
    <col min="47" max="55" width="16.7109375" style="38" customWidth="1"/>
    <col min="56" max="61" width="17.7109375" style="38" customWidth="1"/>
    <col min="62" max="62" width="11" style="38" customWidth="1"/>
    <col min="63" max="63" width="25.7109375" style="337" customWidth="1"/>
    <col min="64" max="16384" width="9.140625" style="38"/>
  </cols>
  <sheetData>
    <row r="1" spans="1:63" s="173" customFormat="1" ht="39.950000000000003" customHeight="1">
      <c r="A1" s="146" t="s">
        <v>104</v>
      </c>
      <c r="B1" s="171"/>
      <c r="C1" s="172"/>
      <c r="G1" s="174"/>
      <c r="J1" s="174"/>
      <c r="M1" s="174"/>
      <c r="N1" s="38"/>
      <c r="O1" s="38"/>
      <c r="P1" s="175"/>
      <c r="S1" s="174"/>
      <c r="V1" s="174"/>
      <c r="Y1" s="174"/>
      <c r="Z1" s="38"/>
      <c r="AA1" s="38"/>
      <c r="AB1" s="175"/>
      <c r="AE1" s="174"/>
      <c r="AH1" s="174"/>
      <c r="AO1" s="38"/>
      <c r="AP1" s="38"/>
      <c r="AQ1" s="38"/>
      <c r="BA1" s="38"/>
      <c r="BB1" s="38"/>
      <c r="BC1" s="38"/>
      <c r="BK1" s="334"/>
    </row>
    <row r="2" spans="1:63" s="173" customFormat="1" ht="39.950000000000003" customHeight="1">
      <c r="A2" s="146" t="s">
        <v>329</v>
      </c>
      <c r="B2" s="176"/>
      <c r="C2" s="176"/>
      <c r="D2" s="176"/>
      <c r="E2" s="147"/>
      <c r="F2" s="177"/>
      <c r="G2" s="177"/>
      <c r="H2" s="177"/>
      <c r="N2" s="38"/>
      <c r="O2" s="38"/>
      <c r="P2" s="38"/>
      <c r="Z2" s="38"/>
      <c r="AA2" s="38"/>
      <c r="AB2" s="38"/>
      <c r="AF2" s="147"/>
      <c r="AG2" s="177"/>
      <c r="AH2" s="177"/>
      <c r="AI2" s="177"/>
      <c r="AO2" s="38"/>
      <c r="AP2" s="38"/>
      <c r="AQ2" s="38"/>
      <c r="BA2" s="38"/>
      <c r="BB2" s="38"/>
      <c r="BC2" s="38"/>
      <c r="BK2" s="334"/>
    </row>
    <row r="3" spans="1:63" s="173" customFormat="1" ht="39.950000000000003" customHeight="1" thickBot="1">
      <c r="A3" s="146" t="s">
        <v>119</v>
      </c>
      <c r="B3" s="171"/>
      <c r="N3" s="38"/>
      <c r="O3" s="38"/>
      <c r="P3" s="38"/>
      <c r="Z3" s="38"/>
      <c r="AA3" s="38"/>
      <c r="AB3" s="38"/>
      <c r="AO3" s="38"/>
      <c r="AP3" s="38"/>
      <c r="AQ3" s="38"/>
      <c r="BA3" s="158"/>
      <c r="BB3" s="38"/>
      <c r="BC3" s="38"/>
      <c r="BK3" s="334"/>
    </row>
    <row r="4" spans="1:63" s="179" customFormat="1" ht="35.1" customHeight="1">
      <c r="A4" s="520"/>
      <c r="B4" s="178" t="s">
        <v>40</v>
      </c>
      <c r="C4" s="194" t="s">
        <v>42</v>
      </c>
      <c r="D4" s="170" t="s">
        <v>42</v>
      </c>
      <c r="E4" s="574">
        <v>2020</v>
      </c>
      <c r="F4" s="575"/>
      <c r="G4" s="575"/>
      <c r="H4" s="575"/>
      <c r="I4" s="575"/>
      <c r="J4" s="575"/>
      <c r="K4" s="575"/>
      <c r="L4" s="575"/>
      <c r="M4" s="576"/>
      <c r="N4" s="521">
        <f>$E$4</f>
        <v>2020</v>
      </c>
      <c r="O4" s="393"/>
      <c r="P4" s="394"/>
      <c r="Q4" s="574">
        <f t="shared" ref="Q4" si="0">$E$4</f>
        <v>2020</v>
      </c>
      <c r="R4" s="575"/>
      <c r="S4" s="575"/>
      <c r="T4" s="575">
        <f t="shared" ref="T4" si="1">$E$4</f>
        <v>2020</v>
      </c>
      <c r="U4" s="575"/>
      <c r="V4" s="575"/>
      <c r="W4" s="575">
        <f t="shared" ref="W4" si="2">$E$4</f>
        <v>2020</v>
      </c>
      <c r="X4" s="575"/>
      <c r="Y4" s="576"/>
      <c r="Z4" s="392">
        <f>$E$4</f>
        <v>2020</v>
      </c>
      <c r="AA4" s="392"/>
      <c r="AB4" s="392"/>
      <c r="AC4" s="392">
        <f>$E$4</f>
        <v>2020</v>
      </c>
      <c r="AD4" s="393"/>
      <c r="AE4" s="394"/>
      <c r="AF4" s="574">
        <f>$E$4</f>
        <v>2020</v>
      </c>
      <c r="AG4" s="575"/>
      <c r="AH4" s="575"/>
      <c r="AI4" s="575">
        <f t="shared" ref="AI4" si="3">$E$4</f>
        <v>2020</v>
      </c>
      <c r="AJ4" s="575"/>
      <c r="AK4" s="575"/>
      <c r="AL4" s="575">
        <f t="shared" ref="AL4" si="4">$E$4</f>
        <v>2020</v>
      </c>
      <c r="AM4" s="575"/>
      <c r="AN4" s="576"/>
      <c r="AO4" s="392">
        <f>$E$4</f>
        <v>2020</v>
      </c>
      <c r="AP4" s="393"/>
      <c r="AQ4" s="393"/>
      <c r="AR4" s="574">
        <f>$E$4</f>
        <v>2020</v>
      </c>
      <c r="AS4" s="575"/>
      <c r="AT4" s="575"/>
      <c r="AU4" s="575">
        <f t="shared" ref="AU4" si="5">$E$4</f>
        <v>2020</v>
      </c>
      <c r="AV4" s="575"/>
      <c r="AW4" s="575"/>
      <c r="AX4" s="575">
        <f t="shared" ref="AX4" si="6">$E$4</f>
        <v>2020</v>
      </c>
      <c r="AY4" s="575"/>
      <c r="AZ4" s="576"/>
      <c r="BA4" s="340">
        <f>$E$4</f>
        <v>2020</v>
      </c>
      <c r="BB4" s="340"/>
      <c r="BC4" s="340"/>
      <c r="BD4" s="349">
        <f>+$E$4</f>
        <v>2020</v>
      </c>
      <c r="BE4" s="349"/>
      <c r="BF4" s="349"/>
      <c r="BG4" s="349" t="s">
        <v>133</v>
      </c>
      <c r="BH4" s="350"/>
      <c r="BI4" s="350"/>
      <c r="BJ4" s="433"/>
    </row>
    <row r="5" spans="1:63" s="179" customFormat="1" ht="35.1" customHeight="1">
      <c r="A5" s="180" t="s">
        <v>90</v>
      </c>
      <c r="B5" s="181" t="s">
        <v>41</v>
      </c>
      <c r="C5" s="195" t="s">
        <v>39</v>
      </c>
      <c r="D5" s="182"/>
      <c r="E5" s="342" t="s">
        <v>91</v>
      </c>
      <c r="F5" s="343"/>
      <c r="G5" s="344"/>
      <c r="H5" s="345" t="s">
        <v>92</v>
      </c>
      <c r="I5" s="343"/>
      <c r="J5" s="344"/>
      <c r="K5" s="345" t="s">
        <v>93</v>
      </c>
      <c r="L5" s="343"/>
      <c r="M5" s="346"/>
      <c r="N5" s="395" t="s">
        <v>275</v>
      </c>
      <c r="O5" s="343"/>
      <c r="P5" s="346"/>
      <c r="Q5" s="342" t="s">
        <v>94</v>
      </c>
      <c r="R5" s="343"/>
      <c r="S5" s="344"/>
      <c r="T5" s="345" t="s">
        <v>95</v>
      </c>
      <c r="U5" s="343"/>
      <c r="V5" s="344"/>
      <c r="W5" s="345" t="s">
        <v>96</v>
      </c>
      <c r="X5" s="343"/>
      <c r="Y5" s="346"/>
      <c r="Z5" s="395" t="s">
        <v>276</v>
      </c>
      <c r="AA5" s="395"/>
      <c r="AB5" s="395"/>
      <c r="AC5" s="395" t="s">
        <v>120</v>
      </c>
      <c r="AD5" s="343"/>
      <c r="AE5" s="346"/>
      <c r="AF5" s="342" t="s">
        <v>97</v>
      </c>
      <c r="AG5" s="343"/>
      <c r="AH5" s="344"/>
      <c r="AI5" s="345" t="s">
        <v>99</v>
      </c>
      <c r="AJ5" s="343"/>
      <c r="AK5" s="343"/>
      <c r="AL5" s="577" t="s">
        <v>100</v>
      </c>
      <c r="AM5" s="578"/>
      <c r="AN5" s="579"/>
      <c r="AO5" s="395" t="s">
        <v>277</v>
      </c>
      <c r="AP5" s="343"/>
      <c r="AQ5" s="343"/>
      <c r="AR5" s="342" t="s">
        <v>101</v>
      </c>
      <c r="AS5" s="343"/>
      <c r="AT5" s="343"/>
      <c r="AU5" s="345" t="s">
        <v>102</v>
      </c>
      <c r="AV5" s="343"/>
      <c r="AW5" s="344"/>
      <c r="AX5" s="345" t="s">
        <v>103</v>
      </c>
      <c r="AY5" s="343"/>
      <c r="AZ5" s="346"/>
      <c r="BA5" s="341" t="s">
        <v>278</v>
      </c>
      <c r="BB5" s="341"/>
      <c r="BC5" s="341"/>
      <c r="BD5" s="347" t="s">
        <v>122</v>
      </c>
      <c r="BE5" s="347"/>
      <c r="BF5" s="347"/>
      <c r="BG5" s="347" t="s">
        <v>121</v>
      </c>
      <c r="BH5" s="348"/>
      <c r="BI5" s="348"/>
      <c r="BJ5" s="433"/>
      <c r="BK5" s="336" t="s">
        <v>274</v>
      </c>
    </row>
    <row r="6" spans="1:63" s="158" customFormat="1" ht="35.1" customHeight="1">
      <c r="A6" s="183"/>
      <c r="B6" s="184"/>
      <c r="C6" s="187"/>
      <c r="D6" s="186"/>
      <c r="E6" s="192" t="s">
        <v>112</v>
      </c>
      <c r="F6" s="275" t="s">
        <v>110</v>
      </c>
      <c r="G6" s="447" t="s">
        <v>111</v>
      </c>
      <c r="H6" s="185" t="s">
        <v>112</v>
      </c>
      <c r="I6" s="185" t="s">
        <v>110</v>
      </c>
      <c r="J6" s="447" t="s">
        <v>111</v>
      </c>
      <c r="K6" s="185" t="s">
        <v>112</v>
      </c>
      <c r="L6" s="185" t="s">
        <v>110</v>
      </c>
      <c r="M6" s="443" t="s">
        <v>111</v>
      </c>
      <c r="N6" s="183" t="s">
        <v>112</v>
      </c>
      <c r="O6" s="275" t="s">
        <v>110</v>
      </c>
      <c r="P6" s="187" t="s">
        <v>111</v>
      </c>
      <c r="Q6" s="192" t="s">
        <v>112</v>
      </c>
      <c r="R6" s="185" t="s">
        <v>110</v>
      </c>
      <c r="S6" s="447" t="s">
        <v>111</v>
      </c>
      <c r="T6" s="185" t="s">
        <v>112</v>
      </c>
      <c r="U6" s="185" t="s">
        <v>110</v>
      </c>
      <c r="V6" s="447" t="s">
        <v>111</v>
      </c>
      <c r="W6" s="185" t="s">
        <v>112</v>
      </c>
      <c r="X6" s="185" t="s">
        <v>110</v>
      </c>
      <c r="Y6" s="443" t="s">
        <v>111</v>
      </c>
      <c r="Z6" s="396" t="s">
        <v>112</v>
      </c>
      <c r="AA6" s="275" t="s">
        <v>110</v>
      </c>
      <c r="AB6" s="397" t="s">
        <v>111</v>
      </c>
      <c r="AC6" s="183" t="s">
        <v>112</v>
      </c>
      <c r="AD6" s="275" t="s">
        <v>110</v>
      </c>
      <c r="AE6" s="397" t="s">
        <v>111</v>
      </c>
      <c r="AF6" s="192" t="s">
        <v>112</v>
      </c>
      <c r="AG6" s="185" t="s">
        <v>110</v>
      </c>
      <c r="AH6" s="461" t="s">
        <v>289</v>
      </c>
      <c r="AI6" s="185" t="s">
        <v>112</v>
      </c>
      <c r="AJ6" s="185" t="s">
        <v>110</v>
      </c>
      <c r="AK6" s="461" t="s">
        <v>289</v>
      </c>
      <c r="AL6" s="185" t="s">
        <v>112</v>
      </c>
      <c r="AM6" s="185" t="s">
        <v>110</v>
      </c>
      <c r="AN6" s="467" t="s">
        <v>289</v>
      </c>
      <c r="AO6" s="183" t="s">
        <v>112</v>
      </c>
      <c r="AP6" s="275" t="s">
        <v>110</v>
      </c>
      <c r="AQ6" s="397" t="s">
        <v>289</v>
      </c>
      <c r="AR6" s="475" t="s">
        <v>112</v>
      </c>
      <c r="AS6" s="185" t="s">
        <v>110</v>
      </c>
      <c r="AT6" s="461" t="s">
        <v>289</v>
      </c>
      <c r="AU6" s="275" t="s">
        <v>112</v>
      </c>
      <c r="AV6" s="185" t="s">
        <v>110</v>
      </c>
      <c r="AW6" s="461" t="s">
        <v>289</v>
      </c>
      <c r="AX6" s="275" t="s">
        <v>112</v>
      </c>
      <c r="AY6" s="275" t="s">
        <v>110</v>
      </c>
      <c r="AZ6" s="467" t="s">
        <v>289</v>
      </c>
      <c r="BA6" s="271" t="s">
        <v>112</v>
      </c>
      <c r="BB6" s="362" t="s">
        <v>110</v>
      </c>
      <c r="BC6" s="362" t="s">
        <v>289</v>
      </c>
      <c r="BD6" s="367" t="s">
        <v>112</v>
      </c>
      <c r="BE6" s="368" t="s">
        <v>110</v>
      </c>
      <c r="BF6" s="368" t="s">
        <v>289</v>
      </c>
      <c r="BG6" s="367" t="s">
        <v>112</v>
      </c>
      <c r="BH6" s="368" t="s">
        <v>110</v>
      </c>
      <c r="BI6" s="368" t="s">
        <v>289</v>
      </c>
      <c r="BJ6" s="434"/>
      <c r="BK6" s="335"/>
    </row>
    <row r="7" spans="1:63" s="149" customFormat="1" ht="30" customHeight="1">
      <c r="A7" s="199">
        <v>1</v>
      </c>
      <c r="B7" s="197">
        <v>51201</v>
      </c>
      <c r="C7" s="198" t="s">
        <v>0</v>
      </c>
      <c r="D7" s="150" t="s">
        <v>83</v>
      </c>
      <c r="E7" s="168"/>
      <c r="F7" s="161"/>
      <c r="G7" s="448">
        <f>E7-F7</f>
        <v>0</v>
      </c>
      <c r="H7" s="161"/>
      <c r="I7" s="161"/>
      <c r="J7" s="448">
        <f>H7-I7</f>
        <v>0</v>
      </c>
      <c r="K7" s="161"/>
      <c r="L7" s="161"/>
      <c r="M7" s="444">
        <f>K7-L7</f>
        <v>0</v>
      </c>
      <c r="N7" s="404">
        <f t="shared" ref="N7:O12" si="7">+E7+H7+K7</f>
        <v>0</v>
      </c>
      <c r="O7" s="161">
        <f t="shared" si="7"/>
        <v>0</v>
      </c>
      <c r="P7" s="403">
        <f>N7-O7</f>
        <v>0</v>
      </c>
      <c r="Q7" s="161"/>
      <c r="R7" s="161"/>
      <c r="S7" s="448">
        <f>Q7-R7</f>
        <v>0</v>
      </c>
      <c r="T7" s="161"/>
      <c r="U7" s="161"/>
      <c r="V7" s="448">
        <f>T7-U7</f>
        <v>0</v>
      </c>
      <c r="W7" s="161"/>
      <c r="X7" s="161"/>
      <c r="Y7" s="444">
        <f>W7-X7</f>
        <v>0</v>
      </c>
      <c r="Z7" s="168">
        <f t="shared" ref="Z7:AA12" si="8">+Q7+T7+W7</f>
        <v>0</v>
      </c>
      <c r="AA7" s="161">
        <f t="shared" si="8"/>
        <v>0</v>
      </c>
      <c r="AB7" s="403">
        <f>Z7-AA7</f>
        <v>0</v>
      </c>
      <c r="AC7" s="404">
        <f t="shared" ref="AC7:AD12" si="9">+E7+H7+K7+Q7+T7+W7</f>
        <v>0</v>
      </c>
      <c r="AD7" s="161">
        <f t="shared" si="9"/>
        <v>0</v>
      </c>
      <c r="AE7" s="403">
        <f>AC7-AD7</f>
        <v>0</v>
      </c>
      <c r="AF7" s="161"/>
      <c r="AG7" s="161"/>
      <c r="AH7" s="462">
        <f>AF7-AG7</f>
        <v>0</v>
      </c>
      <c r="AI7" s="161"/>
      <c r="AJ7" s="161"/>
      <c r="AK7" s="462">
        <f>AI7-AJ7</f>
        <v>0</v>
      </c>
      <c r="AL7" s="161"/>
      <c r="AM7" s="161"/>
      <c r="AN7" s="444">
        <f>AL7-AM7</f>
        <v>0</v>
      </c>
      <c r="AO7" s="404">
        <f t="shared" ref="AO7:AO53" si="10">+AF7+AI7+AL7</f>
        <v>0</v>
      </c>
      <c r="AP7" s="161">
        <f t="shared" ref="AP7:AP53" si="11">+AG7+AJ7+AM7</f>
        <v>0</v>
      </c>
      <c r="AQ7" s="403">
        <f>AO7-AP7</f>
        <v>0</v>
      </c>
      <c r="AR7" s="161"/>
      <c r="AS7" s="161"/>
      <c r="AT7" s="462">
        <f>AR7-AS7</f>
        <v>0</v>
      </c>
      <c r="AU7" s="161"/>
      <c r="AV7" s="161"/>
      <c r="AW7" s="448">
        <f>AU7-AV7</f>
        <v>0</v>
      </c>
      <c r="AX7" s="161"/>
      <c r="AY7" s="161"/>
      <c r="AZ7" s="444">
        <f>AX7-AY7</f>
        <v>0</v>
      </c>
      <c r="BA7" s="272">
        <f t="shared" ref="BA7:BA53" si="12">+AR7+AU7+AX7</f>
        <v>0</v>
      </c>
      <c r="BB7" s="364">
        <f t="shared" ref="BB7:BB53" si="13">+AS7+AV7+AY7</f>
        <v>0</v>
      </c>
      <c r="BC7" s="364">
        <f>BA7-BB7</f>
        <v>0</v>
      </c>
      <c r="BD7" s="371">
        <f t="shared" ref="BD7:BD53" si="14">AF7+AI7+AL7+AR7+AU7+AX7</f>
        <v>0</v>
      </c>
      <c r="BE7" s="372">
        <f t="shared" ref="BE7:BE53" si="15">+AG7+AJ7+AM7+AS7+AV7+AY7</f>
        <v>0</v>
      </c>
      <c r="BF7" s="372">
        <f>BD7-BE7</f>
        <v>0</v>
      </c>
      <c r="BG7" s="371">
        <f t="shared" ref="BG7:BG53" si="16">+AC7+BD7</f>
        <v>0</v>
      </c>
      <c r="BH7" s="372">
        <f t="shared" ref="BH7:BH53" si="17">+AD7+BE7</f>
        <v>0</v>
      </c>
      <c r="BI7" s="372">
        <f>BG7-BH7</f>
        <v>0</v>
      </c>
      <c r="BJ7" s="436"/>
      <c r="BK7" s="160">
        <f>VLOOKUP($B7,Test!$A$69:$J$122,8,0)</f>
        <v>0</v>
      </c>
    </row>
    <row r="8" spans="1:63" s="149" customFormat="1" ht="30" customHeight="1">
      <c r="A8" s="40">
        <f>A7+1</f>
        <v>2</v>
      </c>
      <c r="B8" s="197">
        <v>51202</v>
      </c>
      <c r="C8" s="198" t="s">
        <v>1</v>
      </c>
      <c r="D8" s="150" t="s">
        <v>43</v>
      </c>
      <c r="E8" s="168"/>
      <c r="F8" s="161"/>
      <c r="G8" s="448">
        <f t="shared" ref="G8:G53" si="18">E8-F8</f>
        <v>0</v>
      </c>
      <c r="H8" s="161"/>
      <c r="I8" s="161"/>
      <c r="J8" s="448">
        <f t="shared" ref="J8:J53" si="19">H8-I8</f>
        <v>0</v>
      </c>
      <c r="K8" s="161"/>
      <c r="L8" s="161"/>
      <c r="M8" s="444">
        <f t="shared" ref="M8:M53" si="20">K8-L8</f>
        <v>0</v>
      </c>
      <c r="N8" s="404">
        <f t="shared" si="7"/>
        <v>0</v>
      </c>
      <c r="O8" s="161">
        <f t="shared" si="7"/>
        <v>0</v>
      </c>
      <c r="P8" s="403">
        <f t="shared" ref="P8:P53" si="21">N8-O8</f>
        <v>0</v>
      </c>
      <c r="Q8" s="161"/>
      <c r="R8" s="161"/>
      <c r="S8" s="448">
        <f t="shared" ref="S8:S53" si="22">Q8-R8</f>
        <v>0</v>
      </c>
      <c r="T8" s="161"/>
      <c r="U8" s="161"/>
      <c r="V8" s="448">
        <f t="shared" ref="V8:V53" si="23">T8-U8</f>
        <v>0</v>
      </c>
      <c r="W8" s="161"/>
      <c r="X8" s="161"/>
      <c r="Y8" s="444">
        <f t="shared" ref="Y8:Y53" si="24">W8-X8</f>
        <v>0</v>
      </c>
      <c r="Z8" s="168">
        <f t="shared" si="8"/>
        <v>0</v>
      </c>
      <c r="AA8" s="161">
        <f t="shared" si="8"/>
        <v>0</v>
      </c>
      <c r="AB8" s="403">
        <f t="shared" ref="AB8:AB53" si="25">Z8-AA8</f>
        <v>0</v>
      </c>
      <c r="AC8" s="404">
        <f t="shared" si="9"/>
        <v>0</v>
      </c>
      <c r="AD8" s="161">
        <f t="shared" si="9"/>
        <v>0</v>
      </c>
      <c r="AE8" s="403">
        <f t="shared" ref="AE8:AE53" si="26">AC8-AD8</f>
        <v>0</v>
      </c>
      <c r="AF8" s="161"/>
      <c r="AG8" s="161"/>
      <c r="AH8" s="462">
        <f t="shared" ref="AH8:AH53" si="27">AF8-AG8</f>
        <v>0</v>
      </c>
      <c r="AI8" s="161"/>
      <c r="AJ8" s="161"/>
      <c r="AK8" s="462">
        <f t="shared" ref="AK8:AK53" si="28">AI8-AJ8</f>
        <v>0</v>
      </c>
      <c r="AL8" s="161"/>
      <c r="AM8" s="161"/>
      <c r="AN8" s="444">
        <f t="shared" ref="AN8:AN53" si="29">AL8-AM8</f>
        <v>0</v>
      </c>
      <c r="AO8" s="404">
        <f t="shared" si="10"/>
        <v>0</v>
      </c>
      <c r="AP8" s="161">
        <f t="shared" si="11"/>
        <v>0</v>
      </c>
      <c r="AQ8" s="403">
        <f t="shared" ref="AQ8:AQ53" si="30">AO8-AP8</f>
        <v>0</v>
      </c>
      <c r="AR8" s="161"/>
      <c r="AS8" s="161"/>
      <c r="AT8" s="462">
        <f t="shared" ref="AT8:AT53" si="31">AR8-AS8</f>
        <v>0</v>
      </c>
      <c r="AU8" s="161"/>
      <c r="AV8" s="161"/>
      <c r="AW8" s="448">
        <f t="shared" ref="AW8:AW53" si="32">AU8-AV8</f>
        <v>0</v>
      </c>
      <c r="AX8" s="161"/>
      <c r="AY8" s="161"/>
      <c r="AZ8" s="444">
        <f t="shared" ref="AZ8:AZ53" si="33">AX8-AY8</f>
        <v>0</v>
      </c>
      <c r="BA8" s="272">
        <f t="shared" si="12"/>
        <v>0</v>
      </c>
      <c r="BB8" s="364">
        <f t="shared" si="13"/>
        <v>0</v>
      </c>
      <c r="BC8" s="364">
        <f t="shared" ref="BC8:BC53" si="34">BA8-BB8</f>
        <v>0</v>
      </c>
      <c r="BD8" s="371">
        <f t="shared" si="14"/>
        <v>0</v>
      </c>
      <c r="BE8" s="372">
        <f t="shared" si="15"/>
        <v>0</v>
      </c>
      <c r="BF8" s="372">
        <f t="shared" ref="BF8:BF53" si="35">BD8-BE8</f>
        <v>0</v>
      </c>
      <c r="BG8" s="371">
        <f t="shared" si="16"/>
        <v>0</v>
      </c>
      <c r="BH8" s="372">
        <f t="shared" si="17"/>
        <v>0</v>
      </c>
      <c r="BI8" s="372">
        <f t="shared" ref="BI8:BI53" si="36">BG8-BH8</f>
        <v>0</v>
      </c>
      <c r="BJ8" s="436"/>
      <c r="BK8" s="160">
        <f>VLOOKUP($B8,Test!$A$69:$J$122,8,0)</f>
        <v>0</v>
      </c>
    </row>
    <row r="9" spans="1:63" s="149" customFormat="1" ht="30" customHeight="1">
      <c r="A9" s="40">
        <f t="shared" ref="A9:A52" si="37">A8+1</f>
        <v>3</v>
      </c>
      <c r="B9" s="197">
        <v>51203</v>
      </c>
      <c r="C9" s="198" t="s">
        <v>2</v>
      </c>
      <c r="D9" s="150" t="s">
        <v>44</v>
      </c>
      <c r="E9" s="168"/>
      <c r="F9" s="161"/>
      <c r="G9" s="448">
        <f t="shared" si="18"/>
        <v>0</v>
      </c>
      <c r="H9" s="161"/>
      <c r="I9" s="161"/>
      <c r="J9" s="448">
        <f t="shared" si="19"/>
        <v>0</v>
      </c>
      <c r="K9" s="161"/>
      <c r="L9" s="161"/>
      <c r="M9" s="444">
        <f t="shared" si="20"/>
        <v>0</v>
      </c>
      <c r="N9" s="404">
        <f t="shared" si="7"/>
        <v>0</v>
      </c>
      <c r="O9" s="161">
        <f t="shared" si="7"/>
        <v>0</v>
      </c>
      <c r="P9" s="403">
        <f t="shared" si="21"/>
        <v>0</v>
      </c>
      <c r="Q9" s="161"/>
      <c r="R9" s="161"/>
      <c r="S9" s="448">
        <f t="shared" si="22"/>
        <v>0</v>
      </c>
      <c r="T9" s="161"/>
      <c r="U9" s="161"/>
      <c r="V9" s="448">
        <f t="shared" si="23"/>
        <v>0</v>
      </c>
      <c r="W9" s="161"/>
      <c r="X9" s="161"/>
      <c r="Y9" s="444">
        <f t="shared" si="24"/>
        <v>0</v>
      </c>
      <c r="Z9" s="168">
        <f t="shared" si="8"/>
        <v>0</v>
      </c>
      <c r="AA9" s="161">
        <f t="shared" si="8"/>
        <v>0</v>
      </c>
      <c r="AB9" s="403">
        <f t="shared" si="25"/>
        <v>0</v>
      </c>
      <c r="AC9" s="404">
        <f t="shared" si="9"/>
        <v>0</v>
      </c>
      <c r="AD9" s="161">
        <f t="shared" si="9"/>
        <v>0</v>
      </c>
      <c r="AE9" s="403">
        <f t="shared" si="26"/>
        <v>0</v>
      </c>
      <c r="AF9" s="161"/>
      <c r="AG9" s="161"/>
      <c r="AH9" s="462">
        <f t="shared" si="27"/>
        <v>0</v>
      </c>
      <c r="AI9" s="161"/>
      <c r="AJ9" s="161"/>
      <c r="AK9" s="462">
        <f t="shared" si="28"/>
        <v>0</v>
      </c>
      <c r="AL9" s="161"/>
      <c r="AM9" s="161"/>
      <c r="AN9" s="444">
        <f t="shared" si="29"/>
        <v>0</v>
      </c>
      <c r="AO9" s="404">
        <f t="shared" si="10"/>
        <v>0</v>
      </c>
      <c r="AP9" s="161">
        <f t="shared" si="11"/>
        <v>0</v>
      </c>
      <c r="AQ9" s="403">
        <f t="shared" si="30"/>
        <v>0</v>
      </c>
      <c r="AR9" s="161"/>
      <c r="AS9" s="161"/>
      <c r="AT9" s="462">
        <f t="shared" si="31"/>
        <v>0</v>
      </c>
      <c r="AU9" s="161"/>
      <c r="AV9" s="161"/>
      <c r="AW9" s="448">
        <f t="shared" si="32"/>
        <v>0</v>
      </c>
      <c r="AX9" s="161"/>
      <c r="AY9" s="161"/>
      <c r="AZ9" s="444">
        <f t="shared" si="33"/>
        <v>0</v>
      </c>
      <c r="BA9" s="272">
        <f t="shared" si="12"/>
        <v>0</v>
      </c>
      <c r="BB9" s="364">
        <f t="shared" si="13"/>
        <v>0</v>
      </c>
      <c r="BC9" s="364">
        <f t="shared" si="34"/>
        <v>0</v>
      </c>
      <c r="BD9" s="371">
        <f t="shared" si="14"/>
        <v>0</v>
      </c>
      <c r="BE9" s="372">
        <f t="shared" si="15"/>
        <v>0</v>
      </c>
      <c r="BF9" s="372">
        <f t="shared" si="35"/>
        <v>0</v>
      </c>
      <c r="BG9" s="371">
        <f t="shared" si="16"/>
        <v>0</v>
      </c>
      <c r="BH9" s="372">
        <f t="shared" si="17"/>
        <v>0</v>
      </c>
      <c r="BI9" s="372">
        <f t="shared" si="36"/>
        <v>0</v>
      </c>
      <c r="BJ9" s="436"/>
      <c r="BK9" s="160">
        <f>VLOOKUP($B9,Test!$A$69:$J$122,8,0)</f>
        <v>0</v>
      </c>
    </row>
    <row r="10" spans="1:63" s="149" customFormat="1" ht="30" customHeight="1">
      <c r="A10" s="40">
        <f t="shared" si="37"/>
        <v>4</v>
      </c>
      <c r="B10" s="197">
        <v>51299</v>
      </c>
      <c r="C10" s="198" t="s">
        <v>3</v>
      </c>
      <c r="D10" s="150" t="s">
        <v>45</v>
      </c>
      <c r="E10" s="168"/>
      <c r="F10" s="161"/>
      <c r="G10" s="448">
        <f t="shared" si="18"/>
        <v>0</v>
      </c>
      <c r="H10" s="161"/>
      <c r="I10" s="161"/>
      <c r="J10" s="448">
        <f t="shared" si="19"/>
        <v>0</v>
      </c>
      <c r="K10" s="161"/>
      <c r="L10" s="161"/>
      <c r="M10" s="444">
        <f t="shared" si="20"/>
        <v>0</v>
      </c>
      <c r="N10" s="404">
        <f t="shared" si="7"/>
        <v>0</v>
      </c>
      <c r="O10" s="161">
        <f t="shared" si="7"/>
        <v>0</v>
      </c>
      <c r="P10" s="403">
        <f t="shared" si="21"/>
        <v>0</v>
      </c>
      <c r="Q10" s="161"/>
      <c r="R10" s="161"/>
      <c r="S10" s="448">
        <f t="shared" si="22"/>
        <v>0</v>
      </c>
      <c r="T10" s="161"/>
      <c r="U10" s="161"/>
      <c r="V10" s="448">
        <f t="shared" si="23"/>
        <v>0</v>
      </c>
      <c r="W10" s="161"/>
      <c r="X10" s="161"/>
      <c r="Y10" s="444">
        <f t="shared" si="24"/>
        <v>0</v>
      </c>
      <c r="Z10" s="168">
        <f t="shared" si="8"/>
        <v>0</v>
      </c>
      <c r="AA10" s="161">
        <f t="shared" si="8"/>
        <v>0</v>
      </c>
      <c r="AB10" s="403">
        <f t="shared" si="25"/>
        <v>0</v>
      </c>
      <c r="AC10" s="404">
        <f t="shared" si="9"/>
        <v>0</v>
      </c>
      <c r="AD10" s="161">
        <f t="shared" si="9"/>
        <v>0</v>
      </c>
      <c r="AE10" s="403">
        <f t="shared" si="26"/>
        <v>0</v>
      </c>
      <c r="AF10" s="161"/>
      <c r="AG10" s="161"/>
      <c r="AH10" s="462">
        <f t="shared" si="27"/>
        <v>0</v>
      </c>
      <c r="AI10" s="161"/>
      <c r="AJ10" s="161"/>
      <c r="AK10" s="462">
        <f t="shared" si="28"/>
        <v>0</v>
      </c>
      <c r="AL10" s="161"/>
      <c r="AM10" s="161"/>
      <c r="AN10" s="444">
        <f t="shared" si="29"/>
        <v>0</v>
      </c>
      <c r="AO10" s="404">
        <f t="shared" si="10"/>
        <v>0</v>
      </c>
      <c r="AP10" s="161">
        <f t="shared" si="11"/>
        <v>0</v>
      </c>
      <c r="AQ10" s="403">
        <f t="shared" si="30"/>
        <v>0</v>
      </c>
      <c r="AR10" s="161"/>
      <c r="AS10" s="161"/>
      <c r="AT10" s="462">
        <f t="shared" si="31"/>
        <v>0</v>
      </c>
      <c r="AU10" s="161"/>
      <c r="AV10" s="161"/>
      <c r="AW10" s="448">
        <f t="shared" si="32"/>
        <v>0</v>
      </c>
      <c r="AX10" s="161"/>
      <c r="AY10" s="161"/>
      <c r="AZ10" s="444">
        <f t="shared" si="33"/>
        <v>0</v>
      </c>
      <c r="BA10" s="272">
        <f t="shared" si="12"/>
        <v>0</v>
      </c>
      <c r="BB10" s="364">
        <f t="shared" si="13"/>
        <v>0</v>
      </c>
      <c r="BC10" s="364">
        <f t="shared" si="34"/>
        <v>0</v>
      </c>
      <c r="BD10" s="371">
        <f t="shared" si="14"/>
        <v>0</v>
      </c>
      <c r="BE10" s="372">
        <f t="shared" si="15"/>
        <v>0</v>
      </c>
      <c r="BF10" s="372">
        <f t="shared" si="35"/>
        <v>0</v>
      </c>
      <c r="BG10" s="371">
        <f t="shared" si="16"/>
        <v>0</v>
      </c>
      <c r="BH10" s="372">
        <f t="shared" si="17"/>
        <v>0</v>
      </c>
      <c r="BI10" s="372">
        <f t="shared" si="36"/>
        <v>0</v>
      </c>
      <c r="BJ10" s="436"/>
      <c r="BK10" s="160">
        <f>VLOOKUP($B10,Test!$A$69:$J$122,8,0)</f>
        <v>0</v>
      </c>
    </row>
    <row r="11" spans="1:63" s="149" customFormat="1" ht="30" customHeight="1">
      <c r="A11" s="40">
        <f t="shared" si="37"/>
        <v>5</v>
      </c>
      <c r="B11" s="197">
        <v>51301</v>
      </c>
      <c r="C11" s="198" t="s">
        <v>4</v>
      </c>
      <c r="D11" s="150" t="s">
        <v>46</v>
      </c>
      <c r="E11" s="168"/>
      <c r="F11" s="161"/>
      <c r="G11" s="448">
        <f t="shared" si="18"/>
        <v>0</v>
      </c>
      <c r="H11" s="161"/>
      <c r="I11" s="161"/>
      <c r="J11" s="448">
        <f t="shared" si="19"/>
        <v>0</v>
      </c>
      <c r="K11" s="161"/>
      <c r="L11" s="161"/>
      <c r="M11" s="444">
        <f t="shared" si="20"/>
        <v>0</v>
      </c>
      <c r="N11" s="404">
        <f t="shared" si="7"/>
        <v>0</v>
      </c>
      <c r="O11" s="161">
        <f t="shared" si="7"/>
        <v>0</v>
      </c>
      <c r="P11" s="403">
        <f t="shared" si="21"/>
        <v>0</v>
      </c>
      <c r="Q11" s="161"/>
      <c r="R11" s="161"/>
      <c r="S11" s="448">
        <f t="shared" si="22"/>
        <v>0</v>
      </c>
      <c r="T11" s="161"/>
      <c r="U11" s="161"/>
      <c r="V11" s="448">
        <f t="shared" si="23"/>
        <v>0</v>
      </c>
      <c r="W11" s="161"/>
      <c r="X11" s="161"/>
      <c r="Y11" s="444">
        <f t="shared" si="24"/>
        <v>0</v>
      </c>
      <c r="Z11" s="168">
        <f t="shared" si="8"/>
        <v>0</v>
      </c>
      <c r="AA11" s="161">
        <f t="shared" si="8"/>
        <v>0</v>
      </c>
      <c r="AB11" s="403">
        <f t="shared" si="25"/>
        <v>0</v>
      </c>
      <c r="AC11" s="404">
        <f t="shared" si="9"/>
        <v>0</v>
      </c>
      <c r="AD11" s="161">
        <f t="shared" si="9"/>
        <v>0</v>
      </c>
      <c r="AE11" s="403">
        <f t="shared" si="26"/>
        <v>0</v>
      </c>
      <c r="AF11" s="161"/>
      <c r="AG11" s="161"/>
      <c r="AH11" s="462">
        <f t="shared" si="27"/>
        <v>0</v>
      </c>
      <c r="AI11" s="161"/>
      <c r="AJ11" s="161"/>
      <c r="AK11" s="462">
        <f t="shared" si="28"/>
        <v>0</v>
      </c>
      <c r="AL11" s="161"/>
      <c r="AM11" s="161"/>
      <c r="AN11" s="444">
        <f t="shared" si="29"/>
        <v>0</v>
      </c>
      <c r="AO11" s="404">
        <f t="shared" si="10"/>
        <v>0</v>
      </c>
      <c r="AP11" s="161">
        <f t="shared" si="11"/>
        <v>0</v>
      </c>
      <c r="AQ11" s="403">
        <f t="shared" si="30"/>
        <v>0</v>
      </c>
      <c r="AR11" s="161"/>
      <c r="AS11" s="161"/>
      <c r="AT11" s="462">
        <f t="shared" si="31"/>
        <v>0</v>
      </c>
      <c r="AU11" s="161"/>
      <c r="AV11" s="161"/>
      <c r="AW11" s="448">
        <f t="shared" si="32"/>
        <v>0</v>
      </c>
      <c r="AX11" s="161"/>
      <c r="AY11" s="161"/>
      <c r="AZ11" s="444">
        <f t="shared" si="33"/>
        <v>0</v>
      </c>
      <c r="BA11" s="272">
        <f t="shared" si="12"/>
        <v>0</v>
      </c>
      <c r="BB11" s="364">
        <f t="shared" si="13"/>
        <v>0</v>
      </c>
      <c r="BC11" s="364">
        <f t="shared" si="34"/>
        <v>0</v>
      </c>
      <c r="BD11" s="371">
        <f t="shared" si="14"/>
        <v>0</v>
      </c>
      <c r="BE11" s="372">
        <f t="shared" si="15"/>
        <v>0</v>
      </c>
      <c r="BF11" s="372">
        <f t="shared" si="35"/>
        <v>0</v>
      </c>
      <c r="BG11" s="371">
        <f t="shared" si="16"/>
        <v>0</v>
      </c>
      <c r="BH11" s="372">
        <f t="shared" si="17"/>
        <v>0</v>
      </c>
      <c r="BI11" s="372">
        <f t="shared" si="36"/>
        <v>0</v>
      </c>
      <c r="BJ11" s="436"/>
      <c r="BK11" s="160">
        <f>VLOOKUP($B11,Test!$A$69:$J$122,8,0)</f>
        <v>0</v>
      </c>
    </row>
    <row r="12" spans="1:63" s="149" customFormat="1" ht="30" customHeight="1">
      <c r="A12" s="40">
        <f t="shared" si="37"/>
        <v>6</v>
      </c>
      <c r="B12" s="197">
        <v>51302</v>
      </c>
      <c r="C12" s="198" t="s">
        <v>5</v>
      </c>
      <c r="D12" s="150" t="s">
        <v>47</v>
      </c>
      <c r="E12" s="168"/>
      <c r="F12" s="161"/>
      <c r="G12" s="448">
        <f t="shared" si="18"/>
        <v>0</v>
      </c>
      <c r="H12" s="161"/>
      <c r="I12" s="161"/>
      <c r="J12" s="448">
        <f t="shared" si="19"/>
        <v>0</v>
      </c>
      <c r="K12" s="161"/>
      <c r="L12" s="161"/>
      <c r="M12" s="444">
        <f t="shared" si="20"/>
        <v>0</v>
      </c>
      <c r="N12" s="404">
        <f t="shared" si="7"/>
        <v>0</v>
      </c>
      <c r="O12" s="161">
        <f t="shared" si="7"/>
        <v>0</v>
      </c>
      <c r="P12" s="403">
        <f t="shared" si="21"/>
        <v>0</v>
      </c>
      <c r="Q12" s="161"/>
      <c r="R12" s="161"/>
      <c r="S12" s="448">
        <f t="shared" si="22"/>
        <v>0</v>
      </c>
      <c r="T12" s="161"/>
      <c r="U12" s="161"/>
      <c r="V12" s="448">
        <f t="shared" si="23"/>
        <v>0</v>
      </c>
      <c r="W12" s="161"/>
      <c r="X12" s="161"/>
      <c r="Y12" s="444">
        <f t="shared" si="24"/>
        <v>0</v>
      </c>
      <c r="Z12" s="168">
        <f t="shared" si="8"/>
        <v>0</v>
      </c>
      <c r="AA12" s="161">
        <f t="shared" si="8"/>
        <v>0</v>
      </c>
      <c r="AB12" s="403">
        <f t="shared" si="25"/>
        <v>0</v>
      </c>
      <c r="AC12" s="404">
        <f t="shared" si="9"/>
        <v>0</v>
      </c>
      <c r="AD12" s="161">
        <f t="shared" si="9"/>
        <v>0</v>
      </c>
      <c r="AE12" s="403">
        <f t="shared" si="26"/>
        <v>0</v>
      </c>
      <c r="AF12" s="161"/>
      <c r="AG12" s="161"/>
      <c r="AH12" s="462">
        <f t="shared" si="27"/>
        <v>0</v>
      </c>
      <c r="AI12" s="161"/>
      <c r="AJ12" s="161"/>
      <c r="AK12" s="462">
        <f t="shared" si="28"/>
        <v>0</v>
      </c>
      <c r="AL12" s="161"/>
      <c r="AM12" s="161"/>
      <c r="AN12" s="444">
        <f t="shared" si="29"/>
        <v>0</v>
      </c>
      <c r="AO12" s="404">
        <f t="shared" si="10"/>
        <v>0</v>
      </c>
      <c r="AP12" s="161">
        <f t="shared" si="11"/>
        <v>0</v>
      </c>
      <c r="AQ12" s="403">
        <f t="shared" si="30"/>
        <v>0</v>
      </c>
      <c r="AR12" s="161"/>
      <c r="AS12" s="161"/>
      <c r="AT12" s="462">
        <f t="shared" si="31"/>
        <v>0</v>
      </c>
      <c r="AU12" s="161"/>
      <c r="AV12" s="161"/>
      <c r="AW12" s="448">
        <f t="shared" si="32"/>
        <v>0</v>
      </c>
      <c r="AX12" s="161"/>
      <c r="AY12" s="161"/>
      <c r="AZ12" s="444">
        <f t="shared" si="33"/>
        <v>0</v>
      </c>
      <c r="BA12" s="272">
        <f t="shared" si="12"/>
        <v>0</v>
      </c>
      <c r="BB12" s="364">
        <f t="shared" si="13"/>
        <v>0</v>
      </c>
      <c r="BC12" s="364">
        <f t="shared" si="34"/>
        <v>0</v>
      </c>
      <c r="BD12" s="371">
        <f t="shared" si="14"/>
        <v>0</v>
      </c>
      <c r="BE12" s="372">
        <f t="shared" si="15"/>
        <v>0</v>
      </c>
      <c r="BF12" s="372">
        <f t="shared" si="35"/>
        <v>0</v>
      </c>
      <c r="BG12" s="371">
        <f t="shared" si="16"/>
        <v>0</v>
      </c>
      <c r="BH12" s="372">
        <f t="shared" si="17"/>
        <v>0</v>
      </c>
      <c r="BI12" s="372">
        <f t="shared" si="36"/>
        <v>0</v>
      </c>
      <c r="BJ12" s="436"/>
      <c r="BK12" s="160">
        <f>VLOOKUP($B12,Test!$A$69:$J$122,8,0)</f>
        <v>0</v>
      </c>
    </row>
    <row r="13" spans="1:63" s="149" customFormat="1" ht="30" customHeight="1">
      <c r="A13" s="40">
        <f t="shared" si="37"/>
        <v>7</v>
      </c>
      <c r="B13" s="197">
        <v>51306</v>
      </c>
      <c r="C13" s="198" t="s">
        <v>6</v>
      </c>
      <c r="D13" s="150" t="s">
        <v>48</v>
      </c>
      <c r="E13" s="168"/>
      <c r="F13" s="161"/>
      <c r="G13" s="448">
        <f t="shared" si="18"/>
        <v>0</v>
      </c>
      <c r="H13" s="161"/>
      <c r="I13" s="161"/>
      <c r="J13" s="448">
        <f t="shared" si="19"/>
        <v>0</v>
      </c>
      <c r="K13" s="161"/>
      <c r="L13" s="161"/>
      <c r="M13" s="444">
        <f t="shared" si="20"/>
        <v>0</v>
      </c>
      <c r="N13" s="404">
        <f t="shared" ref="N13:N28" si="38">+E13+H13+K13</f>
        <v>0</v>
      </c>
      <c r="O13" s="161">
        <f t="shared" ref="O13:O28" si="39">+F13+I13+L13</f>
        <v>0</v>
      </c>
      <c r="P13" s="403">
        <f t="shared" si="21"/>
        <v>0</v>
      </c>
      <c r="Q13" s="161"/>
      <c r="R13" s="161"/>
      <c r="S13" s="448">
        <f t="shared" si="22"/>
        <v>0</v>
      </c>
      <c r="T13" s="161"/>
      <c r="U13" s="161"/>
      <c r="V13" s="448">
        <f t="shared" si="23"/>
        <v>0</v>
      </c>
      <c r="W13" s="161"/>
      <c r="X13" s="161"/>
      <c r="Y13" s="444">
        <f t="shared" si="24"/>
        <v>0</v>
      </c>
      <c r="Z13" s="168">
        <f t="shared" ref="Z13:Z28" si="40">+Q13+T13+W13</f>
        <v>0</v>
      </c>
      <c r="AA13" s="161">
        <f t="shared" ref="AA13:AA28" si="41">+R13+U13+X13</f>
        <v>0</v>
      </c>
      <c r="AB13" s="403">
        <f t="shared" si="25"/>
        <v>0</v>
      </c>
      <c r="AC13" s="404">
        <f t="shared" ref="AC13:AC28" si="42">+E13+H13+K13+Q13+T13+W13</f>
        <v>0</v>
      </c>
      <c r="AD13" s="161">
        <f t="shared" ref="AD13:AD28" si="43">+F13+I13+L13+R13+U13+X13</f>
        <v>0</v>
      </c>
      <c r="AE13" s="403">
        <f t="shared" si="26"/>
        <v>0</v>
      </c>
      <c r="AF13" s="161"/>
      <c r="AG13" s="161"/>
      <c r="AH13" s="462">
        <f t="shared" si="27"/>
        <v>0</v>
      </c>
      <c r="AI13" s="161"/>
      <c r="AJ13" s="161"/>
      <c r="AK13" s="462">
        <f t="shared" si="28"/>
        <v>0</v>
      </c>
      <c r="AL13" s="161"/>
      <c r="AM13" s="161"/>
      <c r="AN13" s="444">
        <f t="shared" si="29"/>
        <v>0</v>
      </c>
      <c r="AO13" s="404">
        <f t="shared" si="10"/>
        <v>0</v>
      </c>
      <c r="AP13" s="161">
        <f t="shared" si="11"/>
        <v>0</v>
      </c>
      <c r="AQ13" s="403">
        <f t="shared" si="30"/>
        <v>0</v>
      </c>
      <c r="AR13" s="161"/>
      <c r="AS13" s="161"/>
      <c r="AT13" s="462">
        <f t="shared" si="31"/>
        <v>0</v>
      </c>
      <c r="AU13" s="161"/>
      <c r="AV13" s="161"/>
      <c r="AW13" s="448">
        <f t="shared" si="32"/>
        <v>0</v>
      </c>
      <c r="AX13" s="161"/>
      <c r="AY13" s="161"/>
      <c r="AZ13" s="444">
        <f t="shared" si="33"/>
        <v>0</v>
      </c>
      <c r="BA13" s="272">
        <f t="shared" si="12"/>
        <v>0</v>
      </c>
      <c r="BB13" s="364">
        <f t="shared" si="13"/>
        <v>0</v>
      </c>
      <c r="BC13" s="364">
        <f t="shared" si="34"/>
        <v>0</v>
      </c>
      <c r="BD13" s="371">
        <f t="shared" si="14"/>
        <v>0</v>
      </c>
      <c r="BE13" s="372">
        <f t="shared" si="15"/>
        <v>0</v>
      </c>
      <c r="BF13" s="372">
        <f t="shared" si="35"/>
        <v>0</v>
      </c>
      <c r="BG13" s="371">
        <f t="shared" si="16"/>
        <v>0</v>
      </c>
      <c r="BH13" s="372">
        <f t="shared" si="17"/>
        <v>0</v>
      </c>
      <c r="BI13" s="372">
        <f t="shared" si="36"/>
        <v>0</v>
      </c>
      <c r="BJ13" s="436"/>
      <c r="BK13" s="160">
        <f>VLOOKUP($B13,Test!$A$69:$J$122,8,0)</f>
        <v>0</v>
      </c>
    </row>
    <row r="14" spans="1:63" s="149" customFormat="1" ht="30" customHeight="1">
      <c r="A14" s="40">
        <f t="shared" si="37"/>
        <v>8</v>
      </c>
      <c r="B14" s="197">
        <v>51307</v>
      </c>
      <c r="C14" s="198" t="s">
        <v>7</v>
      </c>
      <c r="D14" s="150" t="s">
        <v>49</v>
      </c>
      <c r="E14" s="168"/>
      <c r="F14" s="161"/>
      <c r="G14" s="448">
        <f t="shared" si="18"/>
        <v>0</v>
      </c>
      <c r="H14" s="161"/>
      <c r="I14" s="161"/>
      <c r="J14" s="448">
        <f t="shared" si="19"/>
        <v>0</v>
      </c>
      <c r="K14" s="161"/>
      <c r="L14" s="161"/>
      <c r="M14" s="444">
        <f t="shared" si="20"/>
        <v>0</v>
      </c>
      <c r="N14" s="404">
        <f t="shared" si="38"/>
        <v>0</v>
      </c>
      <c r="O14" s="161">
        <f t="shared" si="39"/>
        <v>0</v>
      </c>
      <c r="P14" s="403">
        <f t="shared" si="21"/>
        <v>0</v>
      </c>
      <c r="Q14" s="161"/>
      <c r="R14" s="161"/>
      <c r="S14" s="448">
        <f t="shared" si="22"/>
        <v>0</v>
      </c>
      <c r="T14" s="161"/>
      <c r="U14" s="161"/>
      <c r="V14" s="448">
        <f t="shared" si="23"/>
        <v>0</v>
      </c>
      <c r="W14" s="161"/>
      <c r="X14" s="161"/>
      <c r="Y14" s="444">
        <f t="shared" si="24"/>
        <v>0</v>
      </c>
      <c r="Z14" s="168">
        <f t="shared" si="40"/>
        <v>0</v>
      </c>
      <c r="AA14" s="161">
        <f t="shared" si="41"/>
        <v>0</v>
      </c>
      <c r="AB14" s="403">
        <f t="shared" si="25"/>
        <v>0</v>
      </c>
      <c r="AC14" s="404">
        <f t="shared" si="42"/>
        <v>0</v>
      </c>
      <c r="AD14" s="161">
        <f t="shared" si="43"/>
        <v>0</v>
      </c>
      <c r="AE14" s="403">
        <f t="shared" si="26"/>
        <v>0</v>
      </c>
      <c r="AF14" s="161"/>
      <c r="AG14" s="161"/>
      <c r="AH14" s="462">
        <f t="shared" si="27"/>
        <v>0</v>
      </c>
      <c r="AI14" s="161"/>
      <c r="AJ14" s="161"/>
      <c r="AK14" s="462">
        <f t="shared" si="28"/>
        <v>0</v>
      </c>
      <c r="AL14" s="161"/>
      <c r="AM14" s="161"/>
      <c r="AN14" s="444">
        <f t="shared" si="29"/>
        <v>0</v>
      </c>
      <c r="AO14" s="404">
        <f t="shared" si="10"/>
        <v>0</v>
      </c>
      <c r="AP14" s="161">
        <f t="shared" si="11"/>
        <v>0</v>
      </c>
      <c r="AQ14" s="403">
        <f t="shared" si="30"/>
        <v>0</v>
      </c>
      <c r="AR14" s="161"/>
      <c r="AS14" s="161"/>
      <c r="AT14" s="462">
        <f t="shared" si="31"/>
        <v>0</v>
      </c>
      <c r="AU14" s="161"/>
      <c r="AV14" s="161"/>
      <c r="AW14" s="448">
        <f t="shared" si="32"/>
        <v>0</v>
      </c>
      <c r="AX14" s="161"/>
      <c r="AY14" s="161"/>
      <c r="AZ14" s="444">
        <f t="shared" si="33"/>
        <v>0</v>
      </c>
      <c r="BA14" s="272">
        <f t="shared" si="12"/>
        <v>0</v>
      </c>
      <c r="BB14" s="364">
        <f t="shared" si="13"/>
        <v>0</v>
      </c>
      <c r="BC14" s="364">
        <f t="shared" si="34"/>
        <v>0</v>
      </c>
      <c r="BD14" s="371">
        <f t="shared" si="14"/>
        <v>0</v>
      </c>
      <c r="BE14" s="372">
        <f t="shared" si="15"/>
        <v>0</v>
      </c>
      <c r="BF14" s="372">
        <f t="shared" si="35"/>
        <v>0</v>
      </c>
      <c r="BG14" s="371">
        <f t="shared" si="16"/>
        <v>0</v>
      </c>
      <c r="BH14" s="372">
        <f t="shared" si="17"/>
        <v>0</v>
      </c>
      <c r="BI14" s="372">
        <f t="shared" si="36"/>
        <v>0</v>
      </c>
      <c r="BJ14" s="436"/>
      <c r="BK14" s="160">
        <f>VLOOKUP($B14,Test!$A$69:$J$122,8,0)</f>
        <v>0</v>
      </c>
    </row>
    <row r="15" spans="1:63" s="149" customFormat="1" ht="30" customHeight="1">
      <c r="A15" s="40">
        <f t="shared" si="37"/>
        <v>9</v>
      </c>
      <c r="B15" s="197">
        <v>51308</v>
      </c>
      <c r="C15" s="198" t="s">
        <v>8</v>
      </c>
      <c r="D15" s="150" t="s">
        <v>50</v>
      </c>
      <c r="E15" s="168"/>
      <c r="F15" s="161"/>
      <c r="G15" s="448">
        <f t="shared" si="18"/>
        <v>0</v>
      </c>
      <c r="H15" s="161"/>
      <c r="I15" s="161"/>
      <c r="J15" s="448">
        <f t="shared" si="19"/>
        <v>0</v>
      </c>
      <c r="K15" s="161"/>
      <c r="L15" s="161"/>
      <c r="M15" s="444">
        <f t="shared" si="20"/>
        <v>0</v>
      </c>
      <c r="N15" s="404">
        <f t="shared" si="38"/>
        <v>0</v>
      </c>
      <c r="O15" s="161">
        <f t="shared" si="39"/>
        <v>0</v>
      </c>
      <c r="P15" s="403">
        <f t="shared" si="21"/>
        <v>0</v>
      </c>
      <c r="Q15" s="161"/>
      <c r="R15" s="161"/>
      <c r="S15" s="448">
        <f t="shared" si="22"/>
        <v>0</v>
      </c>
      <c r="T15" s="161"/>
      <c r="U15" s="161"/>
      <c r="V15" s="448">
        <f t="shared" si="23"/>
        <v>0</v>
      </c>
      <c r="W15" s="161"/>
      <c r="X15" s="161"/>
      <c r="Y15" s="444">
        <f t="shared" si="24"/>
        <v>0</v>
      </c>
      <c r="Z15" s="168">
        <f t="shared" si="40"/>
        <v>0</v>
      </c>
      <c r="AA15" s="161">
        <f t="shared" si="41"/>
        <v>0</v>
      </c>
      <c r="AB15" s="403">
        <f t="shared" si="25"/>
        <v>0</v>
      </c>
      <c r="AC15" s="404">
        <f t="shared" si="42"/>
        <v>0</v>
      </c>
      <c r="AD15" s="161">
        <f t="shared" si="43"/>
        <v>0</v>
      </c>
      <c r="AE15" s="403">
        <f t="shared" si="26"/>
        <v>0</v>
      </c>
      <c r="AF15" s="161"/>
      <c r="AG15" s="161"/>
      <c r="AH15" s="462">
        <f t="shared" si="27"/>
        <v>0</v>
      </c>
      <c r="AI15" s="161"/>
      <c r="AJ15" s="161"/>
      <c r="AK15" s="462">
        <f t="shared" si="28"/>
        <v>0</v>
      </c>
      <c r="AL15" s="161"/>
      <c r="AM15" s="161"/>
      <c r="AN15" s="444">
        <f t="shared" si="29"/>
        <v>0</v>
      </c>
      <c r="AO15" s="404">
        <f t="shared" si="10"/>
        <v>0</v>
      </c>
      <c r="AP15" s="161">
        <f t="shared" si="11"/>
        <v>0</v>
      </c>
      <c r="AQ15" s="403">
        <f t="shared" si="30"/>
        <v>0</v>
      </c>
      <c r="AR15" s="161"/>
      <c r="AS15" s="161"/>
      <c r="AT15" s="462">
        <f t="shared" si="31"/>
        <v>0</v>
      </c>
      <c r="AU15" s="161"/>
      <c r="AV15" s="161"/>
      <c r="AW15" s="448">
        <f t="shared" si="32"/>
        <v>0</v>
      </c>
      <c r="AX15" s="161"/>
      <c r="AY15" s="161"/>
      <c r="AZ15" s="444">
        <f t="shared" si="33"/>
        <v>0</v>
      </c>
      <c r="BA15" s="272">
        <f t="shared" si="12"/>
        <v>0</v>
      </c>
      <c r="BB15" s="364">
        <f t="shared" si="13"/>
        <v>0</v>
      </c>
      <c r="BC15" s="364">
        <f t="shared" si="34"/>
        <v>0</v>
      </c>
      <c r="BD15" s="371">
        <f t="shared" si="14"/>
        <v>0</v>
      </c>
      <c r="BE15" s="372">
        <f t="shared" si="15"/>
        <v>0</v>
      </c>
      <c r="BF15" s="372">
        <f t="shared" si="35"/>
        <v>0</v>
      </c>
      <c r="BG15" s="371">
        <f t="shared" si="16"/>
        <v>0</v>
      </c>
      <c r="BH15" s="372">
        <f t="shared" si="17"/>
        <v>0</v>
      </c>
      <c r="BI15" s="372">
        <f t="shared" si="36"/>
        <v>0</v>
      </c>
      <c r="BJ15" s="436"/>
      <c r="BK15" s="160">
        <f>VLOOKUP($B15,Test!$A$69:$J$122,8,0)</f>
        <v>0</v>
      </c>
    </row>
    <row r="16" spans="1:63" s="149" customFormat="1" ht="30" customHeight="1">
      <c r="A16" s="40">
        <f t="shared" si="37"/>
        <v>10</v>
      </c>
      <c r="B16" s="197">
        <v>51309</v>
      </c>
      <c r="C16" s="198" t="s">
        <v>9</v>
      </c>
      <c r="D16" s="150" t="s">
        <v>88</v>
      </c>
      <c r="E16" s="168"/>
      <c r="F16" s="161"/>
      <c r="G16" s="448">
        <f t="shared" si="18"/>
        <v>0</v>
      </c>
      <c r="H16" s="161"/>
      <c r="I16" s="161"/>
      <c r="J16" s="448">
        <f t="shared" si="19"/>
        <v>0</v>
      </c>
      <c r="K16" s="161"/>
      <c r="L16" s="161"/>
      <c r="M16" s="444">
        <f t="shared" si="20"/>
        <v>0</v>
      </c>
      <c r="N16" s="404">
        <f t="shared" si="38"/>
        <v>0</v>
      </c>
      <c r="O16" s="161">
        <f t="shared" si="39"/>
        <v>0</v>
      </c>
      <c r="P16" s="403">
        <f t="shared" si="21"/>
        <v>0</v>
      </c>
      <c r="Q16" s="161"/>
      <c r="R16" s="161"/>
      <c r="S16" s="448">
        <f t="shared" si="22"/>
        <v>0</v>
      </c>
      <c r="T16" s="161"/>
      <c r="U16" s="161"/>
      <c r="V16" s="448">
        <f t="shared" si="23"/>
        <v>0</v>
      </c>
      <c r="W16" s="161"/>
      <c r="X16" s="161"/>
      <c r="Y16" s="444">
        <f t="shared" si="24"/>
        <v>0</v>
      </c>
      <c r="Z16" s="168">
        <f t="shared" si="40"/>
        <v>0</v>
      </c>
      <c r="AA16" s="161">
        <f t="shared" si="41"/>
        <v>0</v>
      </c>
      <c r="AB16" s="403">
        <f t="shared" si="25"/>
        <v>0</v>
      </c>
      <c r="AC16" s="404">
        <f t="shared" si="42"/>
        <v>0</v>
      </c>
      <c r="AD16" s="161">
        <f t="shared" si="43"/>
        <v>0</v>
      </c>
      <c r="AE16" s="403">
        <f t="shared" si="26"/>
        <v>0</v>
      </c>
      <c r="AF16" s="161"/>
      <c r="AG16" s="161"/>
      <c r="AH16" s="462">
        <f t="shared" si="27"/>
        <v>0</v>
      </c>
      <c r="AI16" s="161"/>
      <c r="AJ16" s="161"/>
      <c r="AK16" s="462">
        <f t="shared" si="28"/>
        <v>0</v>
      </c>
      <c r="AL16" s="161"/>
      <c r="AM16" s="161"/>
      <c r="AN16" s="444">
        <f t="shared" si="29"/>
        <v>0</v>
      </c>
      <c r="AO16" s="404">
        <f t="shared" si="10"/>
        <v>0</v>
      </c>
      <c r="AP16" s="161">
        <f t="shared" si="11"/>
        <v>0</v>
      </c>
      <c r="AQ16" s="403">
        <f t="shared" si="30"/>
        <v>0</v>
      </c>
      <c r="AR16" s="161"/>
      <c r="AS16" s="161"/>
      <c r="AT16" s="462">
        <f t="shared" si="31"/>
        <v>0</v>
      </c>
      <c r="AU16" s="161"/>
      <c r="AV16" s="161"/>
      <c r="AW16" s="448">
        <f t="shared" si="32"/>
        <v>0</v>
      </c>
      <c r="AX16" s="161"/>
      <c r="AY16" s="161"/>
      <c r="AZ16" s="444">
        <f t="shared" si="33"/>
        <v>0</v>
      </c>
      <c r="BA16" s="272">
        <f t="shared" si="12"/>
        <v>0</v>
      </c>
      <c r="BB16" s="364">
        <f t="shared" si="13"/>
        <v>0</v>
      </c>
      <c r="BC16" s="364">
        <f t="shared" si="34"/>
        <v>0</v>
      </c>
      <c r="BD16" s="371">
        <f t="shared" si="14"/>
        <v>0</v>
      </c>
      <c r="BE16" s="372">
        <f t="shared" si="15"/>
        <v>0</v>
      </c>
      <c r="BF16" s="372">
        <f t="shared" si="35"/>
        <v>0</v>
      </c>
      <c r="BG16" s="371">
        <f t="shared" si="16"/>
        <v>0</v>
      </c>
      <c r="BH16" s="372">
        <f t="shared" si="17"/>
        <v>0</v>
      </c>
      <c r="BI16" s="372">
        <f t="shared" si="36"/>
        <v>0</v>
      </c>
      <c r="BJ16" s="436"/>
      <c r="BK16" s="160">
        <f>VLOOKUP($B16,Test!$A$69:$J$122,8,0)</f>
        <v>0</v>
      </c>
    </row>
    <row r="17" spans="1:63" s="149" customFormat="1" ht="30" customHeight="1">
      <c r="A17" s="40">
        <f t="shared" si="37"/>
        <v>11</v>
      </c>
      <c r="B17" s="197">
        <v>51310</v>
      </c>
      <c r="C17" s="198" t="s">
        <v>10</v>
      </c>
      <c r="D17" s="150" t="s">
        <v>89</v>
      </c>
      <c r="E17" s="168"/>
      <c r="F17" s="161"/>
      <c r="G17" s="448">
        <f t="shared" si="18"/>
        <v>0</v>
      </c>
      <c r="H17" s="161"/>
      <c r="I17" s="161"/>
      <c r="J17" s="448">
        <f t="shared" si="19"/>
        <v>0</v>
      </c>
      <c r="K17" s="161"/>
      <c r="L17" s="161"/>
      <c r="M17" s="444">
        <f t="shared" si="20"/>
        <v>0</v>
      </c>
      <c r="N17" s="404">
        <f t="shared" si="38"/>
        <v>0</v>
      </c>
      <c r="O17" s="161">
        <f t="shared" si="39"/>
        <v>0</v>
      </c>
      <c r="P17" s="403">
        <f t="shared" si="21"/>
        <v>0</v>
      </c>
      <c r="Q17" s="161"/>
      <c r="R17" s="161"/>
      <c r="S17" s="448">
        <f t="shared" si="22"/>
        <v>0</v>
      </c>
      <c r="T17" s="161"/>
      <c r="U17" s="161"/>
      <c r="V17" s="448">
        <f t="shared" si="23"/>
        <v>0</v>
      </c>
      <c r="W17" s="161"/>
      <c r="X17" s="161"/>
      <c r="Y17" s="444">
        <f t="shared" si="24"/>
        <v>0</v>
      </c>
      <c r="Z17" s="168">
        <f t="shared" si="40"/>
        <v>0</v>
      </c>
      <c r="AA17" s="161">
        <f t="shared" si="41"/>
        <v>0</v>
      </c>
      <c r="AB17" s="403">
        <f t="shared" si="25"/>
        <v>0</v>
      </c>
      <c r="AC17" s="404">
        <f t="shared" si="42"/>
        <v>0</v>
      </c>
      <c r="AD17" s="161">
        <f t="shared" si="43"/>
        <v>0</v>
      </c>
      <c r="AE17" s="403">
        <f t="shared" si="26"/>
        <v>0</v>
      </c>
      <c r="AF17" s="161"/>
      <c r="AG17" s="161"/>
      <c r="AH17" s="462">
        <f t="shared" si="27"/>
        <v>0</v>
      </c>
      <c r="AI17" s="161"/>
      <c r="AJ17" s="161"/>
      <c r="AK17" s="462">
        <f t="shared" si="28"/>
        <v>0</v>
      </c>
      <c r="AL17" s="161"/>
      <c r="AM17" s="161"/>
      <c r="AN17" s="444">
        <f t="shared" si="29"/>
        <v>0</v>
      </c>
      <c r="AO17" s="404">
        <f t="shared" si="10"/>
        <v>0</v>
      </c>
      <c r="AP17" s="161">
        <f t="shared" si="11"/>
        <v>0</v>
      </c>
      <c r="AQ17" s="403">
        <f t="shared" si="30"/>
        <v>0</v>
      </c>
      <c r="AR17" s="161"/>
      <c r="AS17" s="161"/>
      <c r="AT17" s="462">
        <f t="shared" si="31"/>
        <v>0</v>
      </c>
      <c r="AU17" s="161"/>
      <c r="AV17" s="161"/>
      <c r="AW17" s="448">
        <f t="shared" si="32"/>
        <v>0</v>
      </c>
      <c r="AX17" s="161"/>
      <c r="AY17" s="161"/>
      <c r="AZ17" s="444">
        <f t="shared" si="33"/>
        <v>0</v>
      </c>
      <c r="BA17" s="272">
        <f t="shared" si="12"/>
        <v>0</v>
      </c>
      <c r="BB17" s="364">
        <f t="shared" si="13"/>
        <v>0</v>
      </c>
      <c r="BC17" s="364">
        <f t="shared" si="34"/>
        <v>0</v>
      </c>
      <c r="BD17" s="371">
        <f t="shared" si="14"/>
        <v>0</v>
      </c>
      <c r="BE17" s="372">
        <f t="shared" si="15"/>
        <v>0</v>
      </c>
      <c r="BF17" s="372">
        <f t="shared" si="35"/>
        <v>0</v>
      </c>
      <c r="BG17" s="371">
        <f t="shared" si="16"/>
        <v>0</v>
      </c>
      <c r="BH17" s="372">
        <f t="shared" si="17"/>
        <v>0</v>
      </c>
      <c r="BI17" s="372">
        <f t="shared" si="36"/>
        <v>0</v>
      </c>
      <c r="BJ17" s="436"/>
      <c r="BK17" s="160">
        <f>VLOOKUP($B17,Test!$A$69:$J$122,8,0)</f>
        <v>0</v>
      </c>
    </row>
    <row r="18" spans="1:63" s="149" customFormat="1" ht="30" customHeight="1">
      <c r="A18" s="40">
        <f t="shared" si="37"/>
        <v>12</v>
      </c>
      <c r="B18" s="197">
        <v>51311</v>
      </c>
      <c r="C18" s="198" t="s">
        <v>79</v>
      </c>
      <c r="D18" s="151" t="s">
        <v>51</v>
      </c>
      <c r="E18" s="168"/>
      <c r="F18" s="161"/>
      <c r="G18" s="448">
        <f t="shared" si="18"/>
        <v>0</v>
      </c>
      <c r="H18" s="161"/>
      <c r="I18" s="161"/>
      <c r="J18" s="448">
        <f t="shared" si="19"/>
        <v>0</v>
      </c>
      <c r="K18" s="161"/>
      <c r="L18" s="161"/>
      <c r="M18" s="444">
        <f t="shared" si="20"/>
        <v>0</v>
      </c>
      <c r="N18" s="404">
        <f t="shared" si="38"/>
        <v>0</v>
      </c>
      <c r="O18" s="161">
        <f t="shared" si="39"/>
        <v>0</v>
      </c>
      <c r="P18" s="403">
        <f t="shared" si="21"/>
        <v>0</v>
      </c>
      <c r="Q18" s="161"/>
      <c r="R18" s="161"/>
      <c r="S18" s="448">
        <f t="shared" si="22"/>
        <v>0</v>
      </c>
      <c r="T18" s="161"/>
      <c r="U18" s="161"/>
      <c r="V18" s="448">
        <f t="shared" si="23"/>
        <v>0</v>
      </c>
      <c r="W18" s="161"/>
      <c r="X18" s="161"/>
      <c r="Y18" s="444">
        <f t="shared" si="24"/>
        <v>0</v>
      </c>
      <c r="Z18" s="168">
        <f t="shared" si="40"/>
        <v>0</v>
      </c>
      <c r="AA18" s="161">
        <f t="shared" si="41"/>
        <v>0</v>
      </c>
      <c r="AB18" s="403">
        <f t="shared" si="25"/>
        <v>0</v>
      </c>
      <c r="AC18" s="404">
        <f t="shared" si="42"/>
        <v>0</v>
      </c>
      <c r="AD18" s="161">
        <f t="shared" si="43"/>
        <v>0</v>
      </c>
      <c r="AE18" s="403">
        <f t="shared" si="26"/>
        <v>0</v>
      </c>
      <c r="AF18" s="161"/>
      <c r="AG18" s="161"/>
      <c r="AH18" s="462">
        <f t="shared" si="27"/>
        <v>0</v>
      </c>
      <c r="AI18" s="161"/>
      <c r="AJ18" s="161"/>
      <c r="AK18" s="462">
        <f t="shared" si="28"/>
        <v>0</v>
      </c>
      <c r="AL18" s="161"/>
      <c r="AM18" s="161"/>
      <c r="AN18" s="444">
        <f t="shared" si="29"/>
        <v>0</v>
      </c>
      <c r="AO18" s="404">
        <f t="shared" si="10"/>
        <v>0</v>
      </c>
      <c r="AP18" s="161">
        <f t="shared" si="11"/>
        <v>0</v>
      </c>
      <c r="AQ18" s="403">
        <f t="shared" si="30"/>
        <v>0</v>
      </c>
      <c r="AR18" s="161"/>
      <c r="AS18" s="161"/>
      <c r="AT18" s="462">
        <f t="shared" si="31"/>
        <v>0</v>
      </c>
      <c r="AU18" s="161"/>
      <c r="AV18" s="161"/>
      <c r="AW18" s="448">
        <f t="shared" si="32"/>
        <v>0</v>
      </c>
      <c r="AX18" s="161"/>
      <c r="AY18" s="161"/>
      <c r="AZ18" s="444">
        <f t="shared" si="33"/>
        <v>0</v>
      </c>
      <c r="BA18" s="272">
        <f t="shared" si="12"/>
        <v>0</v>
      </c>
      <c r="BB18" s="364">
        <f t="shared" si="13"/>
        <v>0</v>
      </c>
      <c r="BC18" s="364">
        <f t="shared" si="34"/>
        <v>0</v>
      </c>
      <c r="BD18" s="371">
        <f t="shared" si="14"/>
        <v>0</v>
      </c>
      <c r="BE18" s="372">
        <f t="shared" si="15"/>
        <v>0</v>
      </c>
      <c r="BF18" s="372">
        <f t="shared" si="35"/>
        <v>0</v>
      </c>
      <c r="BG18" s="371">
        <f t="shared" si="16"/>
        <v>0</v>
      </c>
      <c r="BH18" s="372">
        <f t="shared" si="17"/>
        <v>0</v>
      </c>
      <c r="BI18" s="372">
        <f t="shared" si="36"/>
        <v>0</v>
      </c>
      <c r="BJ18" s="436"/>
      <c r="BK18" s="160">
        <f>VLOOKUP($B18,Test!$A$69:$J$122,8,0)</f>
        <v>0</v>
      </c>
    </row>
    <row r="19" spans="1:63" s="149" customFormat="1" ht="30" customHeight="1">
      <c r="A19" s="40">
        <f t="shared" si="37"/>
        <v>13</v>
      </c>
      <c r="B19" s="197">
        <v>51312</v>
      </c>
      <c r="C19" s="198" t="s">
        <v>80</v>
      </c>
      <c r="D19" s="151" t="s">
        <v>52</v>
      </c>
      <c r="E19" s="168"/>
      <c r="F19" s="161"/>
      <c r="G19" s="448">
        <f t="shared" si="18"/>
        <v>0</v>
      </c>
      <c r="H19" s="161"/>
      <c r="I19" s="161"/>
      <c r="J19" s="448">
        <f t="shared" si="19"/>
        <v>0</v>
      </c>
      <c r="K19" s="161"/>
      <c r="L19" s="161"/>
      <c r="M19" s="444">
        <f t="shared" si="20"/>
        <v>0</v>
      </c>
      <c r="N19" s="404">
        <f t="shared" si="38"/>
        <v>0</v>
      </c>
      <c r="O19" s="161">
        <f t="shared" si="39"/>
        <v>0</v>
      </c>
      <c r="P19" s="403">
        <f t="shared" si="21"/>
        <v>0</v>
      </c>
      <c r="Q19" s="161"/>
      <c r="R19" s="161"/>
      <c r="S19" s="448">
        <f t="shared" si="22"/>
        <v>0</v>
      </c>
      <c r="T19" s="161"/>
      <c r="U19" s="161"/>
      <c r="V19" s="448">
        <f t="shared" si="23"/>
        <v>0</v>
      </c>
      <c r="W19" s="161"/>
      <c r="X19" s="161"/>
      <c r="Y19" s="444">
        <f t="shared" si="24"/>
        <v>0</v>
      </c>
      <c r="Z19" s="168">
        <f t="shared" si="40"/>
        <v>0</v>
      </c>
      <c r="AA19" s="161">
        <f t="shared" si="41"/>
        <v>0</v>
      </c>
      <c r="AB19" s="403">
        <f t="shared" si="25"/>
        <v>0</v>
      </c>
      <c r="AC19" s="404">
        <f t="shared" si="42"/>
        <v>0</v>
      </c>
      <c r="AD19" s="161">
        <f t="shared" si="43"/>
        <v>0</v>
      </c>
      <c r="AE19" s="403">
        <f t="shared" si="26"/>
        <v>0</v>
      </c>
      <c r="AF19" s="161"/>
      <c r="AG19" s="161"/>
      <c r="AH19" s="462">
        <f t="shared" si="27"/>
        <v>0</v>
      </c>
      <c r="AI19" s="161"/>
      <c r="AJ19" s="161"/>
      <c r="AK19" s="462">
        <f t="shared" si="28"/>
        <v>0</v>
      </c>
      <c r="AL19" s="161"/>
      <c r="AM19" s="161"/>
      <c r="AN19" s="444">
        <f t="shared" si="29"/>
        <v>0</v>
      </c>
      <c r="AO19" s="404">
        <f t="shared" si="10"/>
        <v>0</v>
      </c>
      <c r="AP19" s="161">
        <f t="shared" si="11"/>
        <v>0</v>
      </c>
      <c r="AQ19" s="403">
        <f t="shared" si="30"/>
        <v>0</v>
      </c>
      <c r="AR19" s="161"/>
      <c r="AS19" s="161"/>
      <c r="AT19" s="462">
        <f t="shared" si="31"/>
        <v>0</v>
      </c>
      <c r="AU19" s="161"/>
      <c r="AV19" s="161"/>
      <c r="AW19" s="448">
        <f t="shared" si="32"/>
        <v>0</v>
      </c>
      <c r="AX19" s="161"/>
      <c r="AY19" s="161"/>
      <c r="AZ19" s="444">
        <f t="shared" si="33"/>
        <v>0</v>
      </c>
      <c r="BA19" s="272">
        <f t="shared" si="12"/>
        <v>0</v>
      </c>
      <c r="BB19" s="364">
        <f t="shared" si="13"/>
        <v>0</v>
      </c>
      <c r="BC19" s="364">
        <f t="shared" si="34"/>
        <v>0</v>
      </c>
      <c r="BD19" s="371">
        <f t="shared" si="14"/>
        <v>0</v>
      </c>
      <c r="BE19" s="372">
        <f t="shared" si="15"/>
        <v>0</v>
      </c>
      <c r="BF19" s="372">
        <f t="shared" si="35"/>
        <v>0</v>
      </c>
      <c r="BG19" s="371">
        <f t="shared" si="16"/>
        <v>0</v>
      </c>
      <c r="BH19" s="372">
        <f t="shared" si="17"/>
        <v>0</v>
      </c>
      <c r="BI19" s="372">
        <f t="shared" si="36"/>
        <v>0</v>
      </c>
      <c r="BJ19" s="436"/>
      <c r="BK19" s="160">
        <f>VLOOKUP($B19,Test!$A$69:$J$122,8,0)</f>
        <v>0</v>
      </c>
    </row>
    <row r="20" spans="1:63" s="149" customFormat="1" ht="30" customHeight="1">
      <c r="A20" s="40">
        <f t="shared" si="37"/>
        <v>14</v>
      </c>
      <c r="B20" s="197">
        <v>51313</v>
      </c>
      <c r="C20" s="198" t="s">
        <v>11</v>
      </c>
      <c r="D20" s="151" t="s">
        <v>53</v>
      </c>
      <c r="E20" s="168"/>
      <c r="F20" s="161"/>
      <c r="G20" s="448">
        <f t="shared" si="18"/>
        <v>0</v>
      </c>
      <c r="H20" s="161"/>
      <c r="I20" s="161"/>
      <c r="J20" s="448">
        <f t="shared" si="19"/>
        <v>0</v>
      </c>
      <c r="K20" s="161"/>
      <c r="L20" s="161"/>
      <c r="M20" s="444">
        <f t="shared" si="20"/>
        <v>0</v>
      </c>
      <c r="N20" s="404">
        <f t="shared" si="38"/>
        <v>0</v>
      </c>
      <c r="O20" s="161">
        <f t="shared" si="39"/>
        <v>0</v>
      </c>
      <c r="P20" s="403">
        <f t="shared" si="21"/>
        <v>0</v>
      </c>
      <c r="Q20" s="161"/>
      <c r="R20" s="161"/>
      <c r="S20" s="448">
        <f t="shared" si="22"/>
        <v>0</v>
      </c>
      <c r="T20" s="161"/>
      <c r="U20" s="161"/>
      <c r="V20" s="448">
        <f t="shared" si="23"/>
        <v>0</v>
      </c>
      <c r="W20" s="161"/>
      <c r="X20" s="161"/>
      <c r="Y20" s="444">
        <f t="shared" si="24"/>
        <v>0</v>
      </c>
      <c r="Z20" s="168">
        <f t="shared" si="40"/>
        <v>0</v>
      </c>
      <c r="AA20" s="161">
        <f t="shared" si="41"/>
        <v>0</v>
      </c>
      <c r="AB20" s="403">
        <f t="shared" si="25"/>
        <v>0</v>
      </c>
      <c r="AC20" s="404">
        <f t="shared" si="42"/>
        <v>0</v>
      </c>
      <c r="AD20" s="161">
        <f t="shared" si="43"/>
        <v>0</v>
      </c>
      <c r="AE20" s="403">
        <f t="shared" si="26"/>
        <v>0</v>
      </c>
      <c r="AF20" s="161"/>
      <c r="AG20" s="161"/>
      <c r="AH20" s="462">
        <f t="shared" si="27"/>
        <v>0</v>
      </c>
      <c r="AI20" s="161"/>
      <c r="AJ20" s="161"/>
      <c r="AK20" s="462">
        <f t="shared" si="28"/>
        <v>0</v>
      </c>
      <c r="AL20" s="161"/>
      <c r="AM20" s="161"/>
      <c r="AN20" s="444">
        <f t="shared" si="29"/>
        <v>0</v>
      </c>
      <c r="AO20" s="404">
        <f t="shared" si="10"/>
        <v>0</v>
      </c>
      <c r="AP20" s="161">
        <f t="shared" si="11"/>
        <v>0</v>
      </c>
      <c r="AQ20" s="403">
        <f t="shared" si="30"/>
        <v>0</v>
      </c>
      <c r="AR20" s="161"/>
      <c r="AS20" s="161"/>
      <c r="AT20" s="462">
        <f t="shared" si="31"/>
        <v>0</v>
      </c>
      <c r="AU20" s="161"/>
      <c r="AV20" s="161"/>
      <c r="AW20" s="448">
        <f t="shared" si="32"/>
        <v>0</v>
      </c>
      <c r="AX20" s="161"/>
      <c r="AY20" s="161"/>
      <c r="AZ20" s="444">
        <f t="shared" si="33"/>
        <v>0</v>
      </c>
      <c r="BA20" s="272">
        <f t="shared" si="12"/>
        <v>0</v>
      </c>
      <c r="BB20" s="364">
        <f t="shared" si="13"/>
        <v>0</v>
      </c>
      <c r="BC20" s="364">
        <f t="shared" si="34"/>
        <v>0</v>
      </c>
      <c r="BD20" s="371">
        <f t="shared" si="14"/>
        <v>0</v>
      </c>
      <c r="BE20" s="372">
        <f t="shared" si="15"/>
        <v>0</v>
      </c>
      <c r="BF20" s="372">
        <f t="shared" si="35"/>
        <v>0</v>
      </c>
      <c r="BG20" s="371">
        <f t="shared" si="16"/>
        <v>0</v>
      </c>
      <c r="BH20" s="372">
        <f t="shared" si="17"/>
        <v>0</v>
      </c>
      <c r="BI20" s="372">
        <f t="shared" si="36"/>
        <v>0</v>
      </c>
      <c r="BJ20" s="436"/>
      <c r="BK20" s="160">
        <f>VLOOKUP($B20,Test!$A$69:$J$122,8,0)</f>
        <v>0</v>
      </c>
    </row>
    <row r="21" spans="1:63" s="149" customFormat="1" ht="30" customHeight="1">
      <c r="A21" s="40">
        <f t="shared" si="37"/>
        <v>15</v>
      </c>
      <c r="B21" s="197">
        <v>51314</v>
      </c>
      <c r="C21" s="198" t="s">
        <v>12</v>
      </c>
      <c r="D21" s="151" t="s">
        <v>54</v>
      </c>
      <c r="E21" s="415"/>
      <c r="F21" s="161"/>
      <c r="G21" s="455">
        <f t="shared" si="18"/>
        <v>0</v>
      </c>
      <c r="H21" s="164"/>
      <c r="I21" s="161"/>
      <c r="J21" s="455">
        <f t="shared" si="19"/>
        <v>0</v>
      </c>
      <c r="K21" s="164"/>
      <c r="L21" s="161"/>
      <c r="M21" s="453">
        <f t="shared" si="20"/>
        <v>0</v>
      </c>
      <c r="N21" s="404">
        <f t="shared" si="38"/>
        <v>0</v>
      </c>
      <c r="O21" s="161">
        <f t="shared" si="39"/>
        <v>0</v>
      </c>
      <c r="P21" s="403">
        <f t="shared" si="21"/>
        <v>0</v>
      </c>
      <c r="Q21" s="164"/>
      <c r="R21" s="161"/>
      <c r="S21" s="455">
        <f t="shared" si="22"/>
        <v>0</v>
      </c>
      <c r="T21" s="164"/>
      <c r="U21" s="161"/>
      <c r="V21" s="455">
        <f t="shared" si="23"/>
        <v>0</v>
      </c>
      <c r="W21" s="164"/>
      <c r="X21" s="161"/>
      <c r="Y21" s="453">
        <f t="shared" si="24"/>
        <v>0</v>
      </c>
      <c r="Z21" s="168">
        <f t="shared" si="40"/>
        <v>0</v>
      </c>
      <c r="AA21" s="161">
        <f t="shared" si="41"/>
        <v>0</v>
      </c>
      <c r="AB21" s="403">
        <f t="shared" si="25"/>
        <v>0</v>
      </c>
      <c r="AC21" s="417">
        <f t="shared" si="42"/>
        <v>0</v>
      </c>
      <c r="AD21" s="164">
        <f t="shared" si="43"/>
        <v>0</v>
      </c>
      <c r="AE21" s="416">
        <f t="shared" si="26"/>
        <v>0</v>
      </c>
      <c r="AF21" s="164"/>
      <c r="AG21" s="161"/>
      <c r="AH21" s="462">
        <f t="shared" si="27"/>
        <v>0</v>
      </c>
      <c r="AI21" s="164"/>
      <c r="AJ21" s="161"/>
      <c r="AK21" s="462">
        <f t="shared" si="28"/>
        <v>0</v>
      </c>
      <c r="AL21" s="164"/>
      <c r="AM21" s="161"/>
      <c r="AN21" s="444">
        <f t="shared" si="29"/>
        <v>0</v>
      </c>
      <c r="AO21" s="404">
        <f t="shared" si="10"/>
        <v>0</v>
      </c>
      <c r="AP21" s="161">
        <f t="shared" si="11"/>
        <v>0</v>
      </c>
      <c r="AQ21" s="403">
        <f t="shared" si="30"/>
        <v>0</v>
      </c>
      <c r="AR21" s="164"/>
      <c r="AS21" s="161"/>
      <c r="AT21" s="462">
        <f t="shared" si="31"/>
        <v>0</v>
      </c>
      <c r="AU21" s="164"/>
      <c r="AV21" s="161"/>
      <c r="AW21" s="448">
        <f t="shared" si="32"/>
        <v>0</v>
      </c>
      <c r="AX21" s="164"/>
      <c r="AY21" s="161"/>
      <c r="AZ21" s="444">
        <f t="shared" si="33"/>
        <v>0</v>
      </c>
      <c r="BA21" s="272">
        <f t="shared" si="12"/>
        <v>0</v>
      </c>
      <c r="BB21" s="364">
        <f t="shared" si="13"/>
        <v>0</v>
      </c>
      <c r="BC21" s="364">
        <f t="shared" si="34"/>
        <v>0</v>
      </c>
      <c r="BD21" s="377">
        <f t="shared" si="14"/>
        <v>0</v>
      </c>
      <c r="BE21" s="378">
        <f t="shared" si="15"/>
        <v>0</v>
      </c>
      <c r="BF21" s="378">
        <f t="shared" si="35"/>
        <v>0</v>
      </c>
      <c r="BG21" s="377">
        <f t="shared" si="16"/>
        <v>0</v>
      </c>
      <c r="BH21" s="378">
        <f t="shared" si="17"/>
        <v>0</v>
      </c>
      <c r="BI21" s="378">
        <f t="shared" si="36"/>
        <v>0</v>
      </c>
      <c r="BJ21" s="436"/>
      <c r="BK21" s="160">
        <f>VLOOKUP($B21,Test!$A$69:$J$122,8,0)</f>
        <v>0</v>
      </c>
    </row>
    <row r="22" spans="1:63" s="149" customFormat="1" ht="30" customHeight="1">
      <c r="A22" s="40">
        <f t="shared" si="37"/>
        <v>16</v>
      </c>
      <c r="B22" s="197">
        <v>51315</v>
      </c>
      <c r="C22" s="198" t="s">
        <v>108</v>
      </c>
      <c r="D22" s="151" t="s">
        <v>109</v>
      </c>
      <c r="E22" s="168"/>
      <c r="F22" s="161"/>
      <c r="G22" s="448">
        <f t="shared" si="18"/>
        <v>0</v>
      </c>
      <c r="H22" s="161"/>
      <c r="I22" s="161"/>
      <c r="J22" s="448">
        <f t="shared" si="19"/>
        <v>0</v>
      </c>
      <c r="K22" s="161"/>
      <c r="L22" s="161"/>
      <c r="M22" s="444">
        <f t="shared" si="20"/>
        <v>0</v>
      </c>
      <c r="N22" s="404">
        <f t="shared" si="38"/>
        <v>0</v>
      </c>
      <c r="O22" s="161">
        <f t="shared" si="39"/>
        <v>0</v>
      </c>
      <c r="P22" s="403">
        <f t="shared" si="21"/>
        <v>0</v>
      </c>
      <c r="Q22" s="161"/>
      <c r="R22" s="161"/>
      <c r="S22" s="448">
        <f t="shared" si="22"/>
        <v>0</v>
      </c>
      <c r="T22" s="161"/>
      <c r="U22" s="161"/>
      <c r="V22" s="448">
        <f t="shared" si="23"/>
        <v>0</v>
      </c>
      <c r="W22" s="161"/>
      <c r="X22" s="161"/>
      <c r="Y22" s="444">
        <f t="shared" si="24"/>
        <v>0</v>
      </c>
      <c r="Z22" s="168">
        <f t="shared" si="40"/>
        <v>0</v>
      </c>
      <c r="AA22" s="161">
        <f t="shared" si="41"/>
        <v>0</v>
      </c>
      <c r="AB22" s="403">
        <f t="shared" si="25"/>
        <v>0</v>
      </c>
      <c r="AC22" s="404">
        <f t="shared" si="42"/>
        <v>0</v>
      </c>
      <c r="AD22" s="161">
        <f t="shared" si="43"/>
        <v>0</v>
      </c>
      <c r="AE22" s="403">
        <f t="shared" si="26"/>
        <v>0</v>
      </c>
      <c r="AF22" s="161"/>
      <c r="AG22" s="161"/>
      <c r="AH22" s="462">
        <f t="shared" si="27"/>
        <v>0</v>
      </c>
      <c r="AI22" s="161"/>
      <c r="AJ22" s="161"/>
      <c r="AK22" s="462">
        <f t="shared" si="28"/>
        <v>0</v>
      </c>
      <c r="AL22" s="161"/>
      <c r="AM22" s="161"/>
      <c r="AN22" s="444">
        <f t="shared" si="29"/>
        <v>0</v>
      </c>
      <c r="AO22" s="404">
        <f t="shared" si="10"/>
        <v>0</v>
      </c>
      <c r="AP22" s="161">
        <f t="shared" si="11"/>
        <v>0</v>
      </c>
      <c r="AQ22" s="403">
        <f t="shared" si="30"/>
        <v>0</v>
      </c>
      <c r="AR22" s="161"/>
      <c r="AS22" s="161"/>
      <c r="AT22" s="462">
        <f t="shared" si="31"/>
        <v>0</v>
      </c>
      <c r="AU22" s="161"/>
      <c r="AV22" s="161"/>
      <c r="AW22" s="448">
        <f t="shared" si="32"/>
        <v>0</v>
      </c>
      <c r="AX22" s="161"/>
      <c r="AY22" s="161"/>
      <c r="AZ22" s="444">
        <f t="shared" si="33"/>
        <v>0</v>
      </c>
      <c r="BA22" s="272">
        <f t="shared" si="12"/>
        <v>0</v>
      </c>
      <c r="BB22" s="364">
        <f t="shared" si="13"/>
        <v>0</v>
      </c>
      <c r="BC22" s="364">
        <f t="shared" si="34"/>
        <v>0</v>
      </c>
      <c r="BD22" s="371">
        <f t="shared" si="14"/>
        <v>0</v>
      </c>
      <c r="BE22" s="372">
        <f t="shared" si="15"/>
        <v>0</v>
      </c>
      <c r="BF22" s="372">
        <f t="shared" si="35"/>
        <v>0</v>
      </c>
      <c r="BG22" s="371">
        <f t="shared" si="16"/>
        <v>0</v>
      </c>
      <c r="BH22" s="372">
        <f t="shared" si="17"/>
        <v>0</v>
      </c>
      <c r="BI22" s="372">
        <f t="shared" si="36"/>
        <v>0</v>
      </c>
      <c r="BJ22" s="436"/>
      <c r="BK22" s="160">
        <f>VLOOKUP($B22,Test!$A$69:$J$122,8,0)</f>
        <v>0</v>
      </c>
    </row>
    <row r="23" spans="1:63" s="149" customFormat="1" ht="30" customHeight="1">
      <c r="A23" s="40">
        <f t="shared" si="37"/>
        <v>17</v>
      </c>
      <c r="B23" s="197">
        <v>51316</v>
      </c>
      <c r="C23" s="198" t="s">
        <v>150</v>
      </c>
      <c r="D23" s="151"/>
      <c r="E23" s="168"/>
      <c r="F23" s="161"/>
      <c r="G23" s="448">
        <f t="shared" si="18"/>
        <v>0</v>
      </c>
      <c r="H23" s="161"/>
      <c r="I23" s="161"/>
      <c r="J23" s="448">
        <f t="shared" si="19"/>
        <v>0</v>
      </c>
      <c r="K23" s="161"/>
      <c r="L23" s="161"/>
      <c r="M23" s="444">
        <f t="shared" si="20"/>
        <v>0</v>
      </c>
      <c r="N23" s="404">
        <f t="shared" si="38"/>
        <v>0</v>
      </c>
      <c r="O23" s="161">
        <f t="shared" si="39"/>
        <v>0</v>
      </c>
      <c r="P23" s="403">
        <f t="shared" si="21"/>
        <v>0</v>
      </c>
      <c r="Q23" s="161"/>
      <c r="R23" s="161"/>
      <c r="S23" s="448">
        <f t="shared" si="22"/>
        <v>0</v>
      </c>
      <c r="T23" s="161"/>
      <c r="U23" s="161"/>
      <c r="V23" s="448">
        <f t="shared" si="23"/>
        <v>0</v>
      </c>
      <c r="W23" s="161"/>
      <c r="X23" s="161"/>
      <c r="Y23" s="444">
        <f t="shared" si="24"/>
        <v>0</v>
      </c>
      <c r="Z23" s="168">
        <f t="shared" si="40"/>
        <v>0</v>
      </c>
      <c r="AA23" s="161">
        <f t="shared" si="41"/>
        <v>0</v>
      </c>
      <c r="AB23" s="403">
        <f t="shared" si="25"/>
        <v>0</v>
      </c>
      <c r="AC23" s="404">
        <f t="shared" si="42"/>
        <v>0</v>
      </c>
      <c r="AD23" s="161">
        <f t="shared" si="43"/>
        <v>0</v>
      </c>
      <c r="AE23" s="403">
        <f t="shared" si="26"/>
        <v>0</v>
      </c>
      <c r="AF23" s="161"/>
      <c r="AG23" s="161"/>
      <c r="AH23" s="462">
        <f t="shared" si="27"/>
        <v>0</v>
      </c>
      <c r="AI23" s="161"/>
      <c r="AJ23" s="161"/>
      <c r="AK23" s="462">
        <f t="shared" si="28"/>
        <v>0</v>
      </c>
      <c r="AL23" s="161"/>
      <c r="AM23" s="161"/>
      <c r="AN23" s="444">
        <f t="shared" si="29"/>
        <v>0</v>
      </c>
      <c r="AO23" s="404">
        <f t="shared" si="10"/>
        <v>0</v>
      </c>
      <c r="AP23" s="161">
        <f t="shared" si="11"/>
        <v>0</v>
      </c>
      <c r="AQ23" s="403">
        <f t="shared" si="30"/>
        <v>0</v>
      </c>
      <c r="AR23" s="161"/>
      <c r="AS23" s="161"/>
      <c r="AT23" s="462">
        <f t="shared" si="31"/>
        <v>0</v>
      </c>
      <c r="AU23" s="161"/>
      <c r="AV23" s="161"/>
      <c r="AW23" s="448">
        <f t="shared" si="32"/>
        <v>0</v>
      </c>
      <c r="AX23" s="161"/>
      <c r="AY23" s="161"/>
      <c r="AZ23" s="444">
        <f t="shared" si="33"/>
        <v>0</v>
      </c>
      <c r="BA23" s="272">
        <f t="shared" si="12"/>
        <v>0</v>
      </c>
      <c r="BB23" s="364">
        <f t="shared" si="13"/>
        <v>0</v>
      </c>
      <c r="BC23" s="364">
        <f t="shared" si="34"/>
        <v>0</v>
      </c>
      <c r="BD23" s="371">
        <f t="shared" si="14"/>
        <v>0</v>
      </c>
      <c r="BE23" s="372">
        <f t="shared" si="15"/>
        <v>0</v>
      </c>
      <c r="BF23" s="372">
        <f t="shared" si="35"/>
        <v>0</v>
      </c>
      <c r="BG23" s="371">
        <f t="shared" si="16"/>
        <v>0</v>
      </c>
      <c r="BH23" s="372">
        <f t="shared" si="17"/>
        <v>0</v>
      </c>
      <c r="BI23" s="372">
        <f t="shared" si="36"/>
        <v>0</v>
      </c>
      <c r="BJ23" s="436"/>
      <c r="BK23" s="160">
        <f>VLOOKUP($B23,Test!$A$69:$J$122,8,0)</f>
        <v>0</v>
      </c>
    </row>
    <row r="24" spans="1:63" s="149" customFormat="1" ht="30" customHeight="1">
      <c r="A24" s="40">
        <f t="shared" si="37"/>
        <v>18</v>
      </c>
      <c r="B24" s="197">
        <v>51399</v>
      </c>
      <c r="C24" s="198" t="s">
        <v>13</v>
      </c>
      <c r="D24" s="151" t="s">
        <v>55</v>
      </c>
      <c r="E24" s="168"/>
      <c r="F24" s="161"/>
      <c r="G24" s="448">
        <f t="shared" si="18"/>
        <v>0</v>
      </c>
      <c r="H24" s="161"/>
      <c r="I24" s="161"/>
      <c r="J24" s="448">
        <f t="shared" si="19"/>
        <v>0</v>
      </c>
      <c r="K24" s="161"/>
      <c r="L24" s="161"/>
      <c r="M24" s="444">
        <f t="shared" si="20"/>
        <v>0</v>
      </c>
      <c r="N24" s="404">
        <f t="shared" si="38"/>
        <v>0</v>
      </c>
      <c r="O24" s="161">
        <f t="shared" si="39"/>
        <v>0</v>
      </c>
      <c r="P24" s="403">
        <f t="shared" si="21"/>
        <v>0</v>
      </c>
      <c r="Q24" s="161"/>
      <c r="R24" s="161"/>
      <c r="S24" s="448">
        <f t="shared" si="22"/>
        <v>0</v>
      </c>
      <c r="T24" s="161"/>
      <c r="U24" s="161"/>
      <c r="V24" s="448">
        <f t="shared" si="23"/>
        <v>0</v>
      </c>
      <c r="W24" s="161"/>
      <c r="X24" s="161"/>
      <c r="Y24" s="444">
        <f t="shared" si="24"/>
        <v>0</v>
      </c>
      <c r="Z24" s="168">
        <f t="shared" si="40"/>
        <v>0</v>
      </c>
      <c r="AA24" s="161">
        <f t="shared" si="41"/>
        <v>0</v>
      </c>
      <c r="AB24" s="403">
        <f t="shared" si="25"/>
        <v>0</v>
      </c>
      <c r="AC24" s="404">
        <f t="shared" si="42"/>
        <v>0</v>
      </c>
      <c r="AD24" s="161">
        <f t="shared" si="43"/>
        <v>0</v>
      </c>
      <c r="AE24" s="403">
        <f t="shared" si="26"/>
        <v>0</v>
      </c>
      <c r="AF24" s="161"/>
      <c r="AG24" s="161"/>
      <c r="AH24" s="462">
        <f t="shared" si="27"/>
        <v>0</v>
      </c>
      <c r="AI24" s="161"/>
      <c r="AJ24" s="161"/>
      <c r="AK24" s="462">
        <f t="shared" si="28"/>
        <v>0</v>
      </c>
      <c r="AL24" s="161"/>
      <c r="AM24" s="161"/>
      <c r="AN24" s="444">
        <f t="shared" si="29"/>
        <v>0</v>
      </c>
      <c r="AO24" s="404">
        <f t="shared" si="10"/>
        <v>0</v>
      </c>
      <c r="AP24" s="161">
        <f t="shared" si="11"/>
        <v>0</v>
      </c>
      <c r="AQ24" s="403">
        <f t="shared" si="30"/>
        <v>0</v>
      </c>
      <c r="AR24" s="161"/>
      <c r="AS24" s="161"/>
      <c r="AT24" s="462">
        <f t="shared" si="31"/>
        <v>0</v>
      </c>
      <c r="AU24" s="161"/>
      <c r="AV24" s="161"/>
      <c r="AW24" s="448">
        <f t="shared" si="32"/>
        <v>0</v>
      </c>
      <c r="AX24" s="161"/>
      <c r="AY24" s="161"/>
      <c r="AZ24" s="444">
        <f t="shared" si="33"/>
        <v>0</v>
      </c>
      <c r="BA24" s="272">
        <f t="shared" si="12"/>
        <v>0</v>
      </c>
      <c r="BB24" s="364">
        <f t="shared" si="13"/>
        <v>0</v>
      </c>
      <c r="BC24" s="364">
        <f t="shared" si="34"/>
        <v>0</v>
      </c>
      <c r="BD24" s="371">
        <f t="shared" si="14"/>
        <v>0</v>
      </c>
      <c r="BE24" s="372">
        <f t="shared" si="15"/>
        <v>0</v>
      </c>
      <c r="BF24" s="372">
        <f t="shared" si="35"/>
        <v>0</v>
      </c>
      <c r="BG24" s="371">
        <f t="shared" si="16"/>
        <v>0</v>
      </c>
      <c r="BH24" s="372">
        <f t="shared" si="17"/>
        <v>0</v>
      </c>
      <c r="BI24" s="372">
        <f t="shared" si="36"/>
        <v>0</v>
      </c>
      <c r="BJ24" s="436"/>
      <c r="BK24" s="160">
        <f>VLOOKUP($B24,Test!$A$69:$J$122,8,0)</f>
        <v>0</v>
      </c>
    </row>
    <row r="25" spans="1:63" s="149" customFormat="1" ht="30" customHeight="1">
      <c r="A25" s="40">
        <f t="shared" si="37"/>
        <v>19</v>
      </c>
      <c r="B25" s="197">
        <v>51401</v>
      </c>
      <c r="C25" s="198" t="s">
        <v>14</v>
      </c>
      <c r="D25" s="151" t="s">
        <v>56</v>
      </c>
      <c r="E25" s="168"/>
      <c r="F25" s="161"/>
      <c r="G25" s="448">
        <f t="shared" si="18"/>
        <v>0</v>
      </c>
      <c r="H25" s="161"/>
      <c r="I25" s="161"/>
      <c r="J25" s="448">
        <f t="shared" si="19"/>
        <v>0</v>
      </c>
      <c r="K25" s="161"/>
      <c r="L25" s="161"/>
      <c r="M25" s="444">
        <f t="shared" si="20"/>
        <v>0</v>
      </c>
      <c r="N25" s="404">
        <f t="shared" si="38"/>
        <v>0</v>
      </c>
      <c r="O25" s="161">
        <f t="shared" si="39"/>
        <v>0</v>
      </c>
      <c r="P25" s="403">
        <f t="shared" si="21"/>
        <v>0</v>
      </c>
      <c r="Q25" s="161"/>
      <c r="R25" s="161"/>
      <c r="S25" s="448">
        <f t="shared" si="22"/>
        <v>0</v>
      </c>
      <c r="T25" s="161"/>
      <c r="U25" s="161"/>
      <c r="V25" s="448">
        <f t="shared" si="23"/>
        <v>0</v>
      </c>
      <c r="W25" s="161"/>
      <c r="X25" s="161"/>
      <c r="Y25" s="444">
        <f t="shared" si="24"/>
        <v>0</v>
      </c>
      <c r="Z25" s="168">
        <f t="shared" si="40"/>
        <v>0</v>
      </c>
      <c r="AA25" s="161">
        <f t="shared" si="41"/>
        <v>0</v>
      </c>
      <c r="AB25" s="403">
        <f t="shared" si="25"/>
        <v>0</v>
      </c>
      <c r="AC25" s="404">
        <f t="shared" si="42"/>
        <v>0</v>
      </c>
      <c r="AD25" s="161">
        <f t="shared" si="43"/>
        <v>0</v>
      </c>
      <c r="AE25" s="403">
        <f t="shared" si="26"/>
        <v>0</v>
      </c>
      <c r="AF25" s="161"/>
      <c r="AG25" s="161"/>
      <c r="AH25" s="462">
        <f t="shared" si="27"/>
        <v>0</v>
      </c>
      <c r="AI25" s="161"/>
      <c r="AJ25" s="161"/>
      <c r="AK25" s="462">
        <f t="shared" si="28"/>
        <v>0</v>
      </c>
      <c r="AL25" s="161"/>
      <c r="AM25" s="161"/>
      <c r="AN25" s="444">
        <f t="shared" si="29"/>
        <v>0</v>
      </c>
      <c r="AO25" s="404">
        <f t="shared" si="10"/>
        <v>0</v>
      </c>
      <c r="AP25" s="161">
        <f t="shared" si="11"/>
        <v>0</v>
      </c>
      <c r="AQ25" s="403">
        <f t="shared" si="30"/>
        <v>0</v>
      </c>
      <c r="AR25" s="161"/>
      <c r="AS25" s="161"/>
      <c r="AT25" s="462">
        <f t="shared" si="31"/>
        <v>0</v>
      </c>
      <c r="AU25" s="161"/>
      <c r="AV25" s="161"/>
      <c r="AW25" s="448">
        <f t="shared" si="32"/>
        <v>0</v>
      </c>
      <c r="AX25" s="161"/>
      <c r="AY25" s="161"/>
      <c r="AZ25" s="444">
        <f t="shared" si="33"/>
        <v>0</v>
      </c>
      <c r="BA25" s="272">
        <f t="shared" si="12"/>
        <v>0</v>
      </c>
      <c r="BB25" s="364">
        <f t="shared" si="13"/>
        <v>0</v>
      </c>
      <c r="BC25" s="364">
        <f t="shared" si="34"/>
        <v>0</v>
      </c>
      <c r="BD25" s="371">
        <f t="shared" si="14"/>
        <v>0</v>
      </c>
      <c r="BE25" s="372">
        <f t="shared" si="15"/>
        <v>0</v>
      </c>
      <c r="BF25" s="372">
        <f t="shared" si="35"/>
        <v>0</v>
      </c>
      <c r="BG25" s="371">
        <f t="shared" si="16"/>
        <v>0</v>
      </c>
      <c r="BH25" s="372">
        <f t="shared" si="17"/>
        <v>0</v>
      </c>
      <c r="BI25" s="372">
        <f t="shared" si="36"/>
        <v>0</v>
      </c>
      <c r="BJ25" s="436"/>
      <c r="BK25" s="160">
        <f>VLOOKUP($B25,Test!$A$69:$J$122,8,0)</f>
        <v>0</v>
      </c>
    </row>
    <row r="26" spans="1:63" s="149" customFormat="1" ht="30" customHeight="1">
      <c r="A26" s="40">
        <f t="shared" si="37"/>
        <v>20</v>
      </c>
      <c r="B26" s="197">
        <v>51402</v>
      </c>
      <c r="C26" s="198" t="s">
        <v>15</v>
      </c>
      <c r="D26" s="151" t="s">
        <v>57</v>
      </c>
      <c r="E26" s="168"/>
      <c r="F26" s="161"/>
      <c r="G26" s="448">
        <f t="shared" si="18"/>
        <v>0</v>
      </c>
      <c r="H26" s="161"/>
      <c r="I26" s="161"/>
      <c r="J26" s="448">
        <f t="shared" si="19"/>
        <v>0</v>
      </c>
      <c r="K26" s="161"/>
      <c r="L26" s="161"/>
      <c r="M26" s="444">
        <f t="shared" si="20"/>
        <v>0</v>
      </c>
      <c r="N26" s="404">
        <f t="shared" si="38"/>
        <v>0</v>
      </c>
      <c r="O26" s="161">
        <f t="shared" si="39"/>
        <v>0</v>
      </c>
      <c r="P26" s="403">
        <f t="shared" si="21"/>
        <v>0</v>
      </c>
      <c r="Q26" s="161"/>
      <c r="R26" s="161"/>
      <c r="S26" s="448">
        <f t="shared" si="22"/>
        <v>0</v>
      </c>
      <c r="T26" s="161"/>
      <c r="U26" s="161"/>
      <c r="V26" s="448">
        <f t="shared" si="23"/>
        <v>0</v>
      </c>
      <c r="W26" s="161"/>
      <c r="X26" s="161"/>
      <c r="Y26" s="444">
        <f t="shared" si="24"/>
        <v>0</v>
      </c>
      <c r="Z26" s="168">
        <f t="shared" si="40"/>
        <v>0</v>
      </c>
      <c r="AA26" s="161">
        <f t="shared" si="41"/>
        <v>0</v>
      </c>
      <c r="AB26" s="403">
        <f t="shared" si="25"/>
        <v>0</v>
      </c>
      <c r="AC26" s="404">
        <f t="shared" si="42"/>
        <v>0</v>
      </c>
      <c r="AD26" s="161">
        <f t="shared" si="43"/>
        <v>0</v>
      </c>
      <c r="AE26" s="403">
        <f t="shared" si="26"/>
        <v>0</v>
      </c>
      <c r="AF26" s="161"/>
      <c r="AG26" s="161"/>
      <c r="AH26" s="462">
        <f t="shared" si="27"/>
        <v>0</v>
      </c>
      <c r="AI26" s="161"/>
      <c r="AJ26" s="161"/>
      <c r="AK26" s="462">
        <f t="shared" si="28"/>
        <v>0</v>
      </c>
      <c r="AL26" s="161"/>
      <c r="AM26" s="161"/>
      <c r="AN26" s="444">
        <f t="shared" si="29"/>
        <v>0</v>
      </c>
      <c r="AO26" s="404">
        <f t="shared" si="10"/>
        <v>0</v>
      </c>
      <c r="AP26" s="161">
        <f t="shared" si="11"/>
        <v>0</v>
      </c>
      <c r="AQ26" s="403">
        <f t="shared" si="30"/>
        <v>0</v>
      </c>
      <c r="AR26" s="161"/>
      <c r="AS26" s="161"/>
      <c r="AT26" s="462">
        <f t="shared" si="31"/>
        <v>0</v>
      </c>
      <c r="AU26" s="161"/>
      <c r="AV26" s="161"/>
      <c r="AW26" s="448">
        <f t="shared" si="32"/>
        <v>0</v>
      </c>
      <c r="AX26" s="161"/>
      <c r="AY26" s="161"/>
      <c r="AZ26" s="444">
        <f t="shared" si="33"/>
        <v>0</v>
      </c>
      <c r="BA26" s="272">
        <f t="shared" si="12"/>
        <v>0</v>
      </c>
      <c r="BB26" s="364">
        <f t="shared" si="13"/>
        <v>0</v>
      </c>
      <c r="BC26" s="364">
        <f t="shared" si="34"/>
        <v>0</v>
      </c>
      <c r="BD26" s="371">
        <f t="shared" si="14"/>
        <v>0</v>
      </c>
      <c r="BE26" s="372">
        <f t="shared" si="15"/>
        <v>0</v>
      </c>
      <c r="BF26" s="372">
        <f t="shared" si="35"/>
        <v>0</v>
      </c>
      <c r="BG26" s="371">
        <f t="shared" si="16"/>
        <v>0</v>
      </c>
      <c r="BH26" s="372">
        <f t="shared" si="17"/>
        <v>0</v>
      </c>
      <c r="BI26" s="372">
        <f t="shared" si="36"/>
        <v>0</v>
      </c>
      <c r="BJ26" s="436"/>
      <c r="BK26" s="160">
        <f>VLOOKUP($B26,Test!$A$69:$J$122,8,0)</f>
        <v>0</v>
      </c>
    </row>
    <row r="27" spans="1:63" s="149" customFormat="1" ht="30" customHeight="1">
      <c r="A27" s="40">
        <f t="shared" si="37"/>
        <v>21</v>
      </c>
      <c r="B27" s="197">
        <v>51403</v>
      </c>
      <c r="C27" s="198" t="s">
        <v>16</v>
      </c>
      <c r="D27" s="151" t="s">
        <v>58</v>
      </c>
      <c r="E27" s="168"/>
      <c r="F27" s="161"/>
      <c r="G27" s="448">
        <f t="shared" si="18"/>
        <v>0</v>
      </c>
      <c r="H27" s="161"/>
      <c r="I27" s="161"/>
      <c r="J27" s="448">
        <f t="shared" si="19"/>
        <v>0</v>
      </c>
      <c r="K27" s="161"/>
      <c r="L27" s="161"/>
      <c r="M27" s="444">
        <f t="shared" si="20"/>
        <v>0</v>
      </c>
      <c r="N27" s="404">
        <f t="shared" si="38"/>
        <v>0</v>
      </c>
      <c r="O27" s="161">
        <f t="shared" si="39"/>
        <v>0</v>
      </c>
      <c r="P27" s="403">
        <f t="shared" si="21"/>
        <v>0</v>
      </c>
      <c r="Q27" s="161"/>
      <c r="R27" s="161"/>
      <c r="S27" s="448">
        <f t="shared" si="22"/>
        <v>0</v>
      </c>
      <c r="T27" s="161"/>
      <c r="U27" s="161"/>
      <c r="V27" s="448">
        <f t="shared" si="23"/>
        <v>0</v>
      </c>
      <c r="W27" s="161"/>
      <c r="X27" s="161"/>
      <c r="Y27" s="444">
        <f t="shared" si="24"/>
        <v>0</v>
      </c>
      <c r="Z27" s="168">
        <f t="shared" si="40"/>
        <v>0</v>
      </c>
      <c r="AA27" s="161">
        <f t="shared" si="41"/>
        <v>0</v>
      </c>
      <c r="AB27" s="403">
        <f t="shared" si="25"/>
        <v>0</v>
      </c>
      <c r="AC27" s="404">
        <f t="shared" si="42"/>
        <v>0</v>
      </c>
      <c r="AD27" s="161">
        <f t="shared" si="43"/>
        <v>0</v>
      </c>
      <c r="AE27" s="403">
        <f t="shared" si="26"/>
        <v>0</v>
      </c>
      <c r="AF27" s="161"/>
      <c r="AG27" s="161"/>
      <c r="AH27" s="462">
        <f t="shared" si="27"/>
        <v>0</v>
      </c>
      <c r="AI27" s="161"/>
      <c r="AJ27" s="161"/>
      <c r="AK27" s="462">
        <f t="shared" si="28"/>
        <v>0</v>
      </c>
      <c r="AL27" s="161"/>
      <c r="AM27" s="161"/>
      <c r="AN27" s="444">
        <f t="shared" si="29"/>
        <v>0</v>
      </c>
      <c r="AO27" s="404">
        <f t="shared" si="10"/>
        <v>0</v>
      </c>
      <c r="AP27" s="161">
        <f t="shared" si="11"/>
        <v>0</v>
      </c>
      <c r="AQ27" s="403">
        <f t="shared" si="30"/>
        <v>0</v>
      </c>
      <c r="AR27" s="161"/>
      <c r="AS27" s="161"/>
      <c r="AT27" s="462">
        <f t="shared" si="31"/>
        <v>0</v>
      </c>
      <c r="AU27" s="161"/>
      <c r="AV27" s="161"/>
      <c r="AW27" s="448">
        <f t="shared" si="32"/>
        <v>0</v>
      </c>
      <c r="AX27" s="161"/>
      <c r="AY27" s="161"/>
      <c r="AZ27" s="444">
        <f t="shared" si="33"/>
        <v>0</v>
      </c>
      <c r="BA27" s="272">
        <f t="shared" si="12"/>
        <v>0</v>
      </c>
      <c r="BB27" s="364">
        <f t="shared" si="13"/>
        <v>0</v>
      </c>
      <c r="BC27" s="364">
        <f t="shared" si="34"/>
        <v>0</v>
      </c>
      <c r="BD27" s="371">
        <f t="shared" si="14"/>
        <v>0</v>
      </c>
      <c r="BE27" s="372">
        <f t="shared" si="15"/>
        <v>0</v>
      </c>
      <c r="BF27" s="372">
        <f t="shared" si="35"/>
        <v>0</v>
      </c>
      <c r="BG27" s="371">
        <f t="shared" si="16"/>
        <v>0</v>
      </c>
      <c r="BH27" s="372">
        <f t="shared" si="17"/>
        <v>0</v>
      </c>
      <c r="BI27" s="372">
        <f t="shared" si="36"/>
        <v>0</v>
      </c>
      <c r="BJ27" s="436"/>
      <c r="BK27" s="160">
        <f>VLOOKUP($B27,Test!$A$69:$J$122,8,0)</f>
        <v>0</v>
      </c>
    </row>
    <row r="28" spans="1:63" s="149" customFormat="1" ht="30" customHeight="1">
      <c r="A28" s="40">
        <f t="shared" si="37"/>
        <v>22</v>
      </c>
      <c r="B28" s="197">
        <v>51404</v>
      </c>
      <c r="C28" s="198" t="s">
        <v>17</v>
      </c>
      <c r="D28" s="151" t="s">
        <v>59</v>
      </c>
      <c r="E28" s="168"/>
      <c r="F28" s="161"/>
      <c r="G28" s="448">
        <f t="shared" si="18"/>
        <v>0</v>
      </c>
      <c r="H28" s="161"/>
      <c r="I28" s="161"/>
      <c r="J28" s="448">
        <f t="shared" si="19"/>
        <v>0</v>
      </c>
      <c r="K28" s="161"/>
      <c r="L28" s="161"/>
      <c r="M28" s="444">
        <f t="shared" si="20"/>
        <v>0</v>
      </c>
      <c r="N28" s="404">
        <f t="shared" si="38"/>
        <v>0</v>
      </c>
      <c r="O28" s="161">
        <f t="shared" si="39"/>
        <v>0</v>
      </c>
      <c r="P28" s="403">
        <f t="shared" si="21"/>
        <v>0</v>
      </c>
      <c r="Q28" s="161"/>
      <c r="R28" s="161"/>
      <c r="S28" s="448">
        <f t="shared" si="22"/>
        <v>0</v>
      </c>
      <c r="T28" s="161"/>
      <c r="U28" s="161"/>
      <c r="V28" s="448">
        <f t="shared" si="23"/>
        <v>0</v>
      </c>
      <c r="W28" s="161"/>
      <c r="X28" s="161"/>
      <c r="Y28" s="444">
        <f t="shared" si="24"/>
        <v>0</v>
      </c>
      <c r="Z28" s="168">
        <f t="shared" si="40"/>
        <v>0</v>
      </c>
      <c r="AA28" s="161">
        <f t="shared" si="41"/>
        <v>0</v>
      </c>
      <c r="AB28" s="403">
        <f t="shared" si="25"/>
        <v>0</v>
      </c>
      <c r="AC28" s="404">
        <f t="shared" si="42"/>
        <v>0</v>
      </c>
      <c r="AD28" s="161">
        <f t="shared" si="43"/>
        <v>0</v>
      </c>
      <c r="AE28" s="403">
        <f t="shared" si="26"/>
        <v>0</v>
      </c>
      <c r="AF28" s="161"/>
      <c r="AG28" s="161"/>
      <c r="AH28" s="462">
        <f t="shared" si="27"/>
        <v>0</v>
      </c>
      <c r="AI28" s="161"/>
      <c r="AJ28" s="161"/>
      <c r="AK28" s="462">
        <f t="shared" si="28"/>
        <v>0</v>
      </c>
      <c r="AL28" s="161"/>
      <c r="AM28" s="161"/>
      <c r="AN28" s="444">
        <f t="shared" si="29"/>
        <v>0</v>
      </c>
      <c r="AO28" s="404">
        <f t="shared" si="10"/>
        <v>0</v>
      </c>
      <c r="AP28" s="161">
        <f t="shared" si="11"/>
        <v>0</v>
      </c>
      <c r="AQ28" s="403">
        <f t="shared" si="30"/>
        <v>0</v>
      </c>
      <c r="AR28" s="161"/>
      <c r="AS28" s="161"/>
      <c r="AT28" s="462">
        <f t="shared" si="31"/>
        <v>0</v>
      </c>
      <c r="AU28" s="161"/>
      <c r="AV28" s="161"/>
      <c r="AW28" s="448">
        <f t="shared" si="32"/>
        <v>0</v>
      </c>
      <c r="AX28" s="161"/>
      <c r="AY28" s="161"/>
      <c r="AZ28" s="444">
        <f t="shared" si="33"/>
        <v>0</v>
      </c>
      <c r="BA28" s="272">
        <f t="shared" si="12"/>
        <v>0</v>
      </c>
      <c r="BB28" s="364">
        <f t="shared" si="13"/>
        <v>0</v>
      </c>
      <c r="BC28" s="364">
        <f t="shared" si="34"/>
        <v>0</v>
      </c>
      <c r="BD28" s="371">
        <f t="shared" si="14"/>
        <v>0</v>
      </c>
      <c r="BE28" s="372">
        <f t="shared" si="15"/>
        <v>0</v>
      </c>
      <c r="BF28" s="372">
        <f t="shared" si="35"/>
        <v>0</v>
      </c>
      <c r="BG28" s="371">
        <f t="shared" si="16"/>
        <v>0</v>
      </c>
      <c r="BH28" s="372">
        <f t="shared" si="17"/>
        <v>0</v>
      </c>
      <c r="BI28" s="372">
        <f t="shared" si="36"/>
        <v>0</v>
      </c>
      <c r="BJ28" s="436"/>
      <c r="BK28" s="160">
        <f>VLOOKUP($B28,Test!$A$69:$J$122,8,0)</f>
        <v>0</v>
      </c>
    </row>
    <row r="29" spans="1:63" s="149" customFormat="1" ht="30" customHeight="1">
      <c r="A29" s="40">
        <f t="shared" si="37"/>
        <v>23</v>
      </c>
      <c r="B29" s="197">
        <v>51405</v>
      </c>
      <c r="C29" s="198" t="s">
        <v>18</v>
      </c>
      <c r="D29" s="151" t="s">
        <v>60</v>
      </c>
      <c r="E29" s="168"/>
      <c r="F29" s="161"/>
      <c r="G29" s="448">
        <f t="shared" si="18"/>
        <v>0</v>
      </c>
      <c r="H29" s="161"/>
      <c r="I29" s="161"/>
      <c r="J29" s="448">
        <f t="shared" si="19"/>
        <v>0</v>
      </c>
      <c r="K29" s="161"/>
      <c r="L29" s="161"/>
      <c r="M29" s="444">
        <f t="shared" si="20"/>
        <v>0</v>
      </c>
      <c r="N29" s="404">
        <f>+E29+H29+K29</f>
        <v>0</v>
      </c>
      <c r="O29" s="161">
        <f>+F29+I29+L29</f>
        <v>0</v>
      </c>
      <c r="P29" s="403">
        <f t="shared" si="21"/>
        <v>0</v>
      </c>
      <c r="Q29" s="161"/>
      <c r="R29" s="161"/>
      <c r="S29" s="448">
        <f t="shared" si="22"/>
        <v>0</v>
      </c>
      <c r="T29" s="161"/>
      <c r="U29" s="161"/>
      <c r="V29" s="448">
        <f t="shared" si="23"/>
        <v>0</v>
      </c>
      <c r="W29" s="161"/>
      <c r="X29" s="161"/>
      <c r="Y29" s="444">
        <f t="shared" si="24"/>
        <v>0</v>
      </c>
      <c r="Z29" s="168">
        <f>+Q29+T29+W29</f>
        <v>0</v>
      </c>
      <c r="AA29" s="161">
        <f>+R29+U29+X29</f>
        <v>0</v>
      </c>
      <c r="AB29" s="403">
        <f t="shared" si="25"/>
        <v>0</v>
      </c>
      <c r="AC29" s="404">
        <f>+E29+H29+K29+Q29+T29+W29</f>
        <v>0</v>
      </c>
      <c r="AD29" s="161">
        <f>+F29+I29+L29+R29+U29+X29</f>
        <v>0</v>
      </c>
      <c r="AE29" s="403">
        <f t="shared" si="26"/>
        <v>0</v>
      </c>
      <c r="AF29" s="161"/>
      <c r="AG29" s="161"/>
      <c r="AH29" s="462">
        <f t="shared" si="27"/>
        <v>0</v>
      </c>
      <c r="AI29" s="161"/>
      <c r="AJ29" s="161"/>
      <c r="AK29" s="462">
        <f t="shared" si="28"/>
        <v>0</v>
      </c>
      <c r="AL29" s="161"/>
      <c r="AM29" s="161"/>
      <c r="AN29" s="444">
        <f t="shared" si="29"/>
        <v>0</v>
      </c>
      <c r="AO29" s="404">
        <f t="shared" si="10"/>
        <v>0</v>
      </c>
      <c r="AP29" s="161">
        <f t="shared" si="11"/>
        <v>0</v>
      </c>
      <c r="AQ29" s="403">
        <f t="shared" si="30"/>
        <v>0</v>
      </c>
      <c r="AR29" s="161"/>
      <c r="AS29" s="161"/>
      <c r="AT29" s="462">
        <f t="shared" si="31"/>
        <v>0</v>
      </c>
      <c r="AU29" s="161"/>
      <c r="AV29" s="161"/>
      <c r="AW29" s="448">
        <f t="shared" si="32"/>
        <v>0</v>
      </c>
      <c r="AX29" s="161"/>
      <c r="AY29" s="161"/>
      <c r="AZ29" s="444">
        <f t="shared" si="33"/>
        <v>0</v>
      </c>
      <c r="BA29" s="272">
        <f t="shared" si="12"/>
        <v>0</v>
      </c>
      <c r="BB29" s="364">
        <f t="shared" si="13"/>
        <v>0</v>
      </c>
      <c r="BC29" s="364">
        <f t="shared" si="34"/>
        <v>0</v>
      </c>
      <c r="BD29" s="371">
        <f t="shared" si="14"/>
        <v>0</v>
      </c>
      <c r="BE29" s="372">
        <f t="shared" si="15"/>
        <v>0</v>
      </c>
      <c r="BF29" s="372">
        <f t="shared" si="35"/>
        <v>0</v>
      </c>
      <c r="BG29" s="371">
        <f t="shared" si="16"/>
        <v>0</v>
      </c>
      <c r="BH29" s="372">
        <f t="shared" si="17"/>
        <v>0</v>
      </c>
      <c r="BI29" s="372">
        <f t="shared" si="36"/>
        <v>0</v>
      </c>
      <c r="BJ29" s="436"/>
      <c r="BK29" s="160">
        <f>VLOOKUP($B29,Test!$A$69:$J$122,8,0)</f>
        <v>0</v>
      </c>
    </row>
    <row r="30" spans="1:63" s="149" customFormat="1" ht="30" customHeight="1">
      <c r="A30" s="40">
        <f t="shared" si="37"/>
        <v>24</v>
      </c>
      <c r="B30" s="197">
        <v>51406</v>
      </c>
      <c r="C30" s="198" t="s">
        <v>19</v>
      </c>
      <c r="D30" s="151" t="s">
        <v>61</v>
      </c>
      <c r="E30" s="168"/>
      <c r="F30" s="161"/>
      <c r="G30" s="448">
        <f t="shared" si="18"/>
        <v>0</v>
      </c>
      <c r="H30" s="161"/>
      <c r="I30" s="161"/>
      <c r="J30" s="448">
        <f t="shared" si="19"/>
        <v>0</v>
      </c>
      <c r="K30" s="161"/>
      <c r="L30" s="161"/>
      <c r="M30" s="444">
        <f t="shared" si="20"/>
        <v>0</v>
      </c>
      <c r="N30" s="404">
        <f t="shared" ref="N30:N39" si="44">+E30+H30+K30</f>
        <v>0</v>
      </c>
      <c r="O30" s="161">
        <f t="shared" ref="O30:O39" si="45">+F30+I30+L30</f>
        <v>0</v>
      </c>
      <c r="P30" s="403">
        <f t="shared" si="21"/>
        <v>0</v>
      </c>
      <c r="Q30" s="161"/>
      <c r="R30" s="161"/>
      <c r="S30" s="448">
        <f t="shared" si="22"/>
        <v>0</v>
      </c>
      <c r="T30" s="161"/>
      <c r="U30" s="161"/>
      <c r="V30" s="448">
        <f t="shared" si="23"/>
        <v>0</v>
      </c>
      <c r="W30" s="161"/>
      <c r="X30" s="161"/>
      <c r="Y30" s="444">
        <f t="shared" si="24"/>
        <v>0</v>
      </c>
      <c r="Z30" s="168">
        <f t="shared" ref="Z30:Z39" si="46">+Q30+T30+W30</f>
        <v>0</v>
      </c>
      <c r="AA30" s="161">
        <f t="shared" ref="AA30:AA39" si="47">+R30+U30+X30</f>
        <v>0</v>
      </c>
      <c r="AB30" s="403">
        <f t="shared" si="25"/>
        <v>0</v>
      </c>
      <c r="AC30" s="404">
        <f t="shared" ref="AC30:AC39" si="48">+E30+H30+K30+Q30+T30+W30</f>
        <v>0</v>
      </c>
      <c r="AD30" s="161">
        <f t="shared" ref="AD30:AD39" si="49">+F30+I30+L30+R30+U30+X30</f>
        <v>0</v>
      </c>
      <c r="AE30" s="403">
        <f t="shared" si="26"/>
        <v>0</v>
      </c>
      <c r="AF30" s="161"/>
      <c r="AG30" s="161"/>
      <c r="AH30" s="462">
        <f t="shared" si="27"/>
        <v>0</v>
      </c>
      <c r="AI30" s="161"/>
      <c r="AJ30" s="161"/>
      <c r="AK30" s="462">
        <f t="shared" si="28"/>
        <v>0</v>
      </c>
      <c r="AL30" s="161"/>
      <c r="AM30" s="161"/>
      <c r="AN30" s="444">
        <f t="shared" si="29"/>
        <v>0</v>
      </c>
      <c r="AO30" s="404">
        <f t="shared" si="10"/>
        <v>0</v>
      </c>
      <c r="AP30" s="161">
        <f t="shared" si="11"/>
        <v>0</v>
      </c>
      <c r="AQ30" s="403">
        <f t="shared" si="30"/>
        <v>0</v>
      </c>
      <c r="AR30" s="161"/>
      <c r="AS30" s="161"/>
      <c r="AT30" s="462">
        <f t="shared" si="31"/>
        <v>0</v>
      </c>
      <c r="AU30" s="161"/>
      <c r="AV30" s="161"/>
      <c r="AW30" s="448">
        <f t="shared" si="32"/>
        <v>0</v>
      </c>
      <c r="AX30" s="161"/>
      <c r="AY30" s="161"/>
      <c r="AZ30" s="444">
        <f t="shared" si="33"/>
        <v>0</v>
      </c>
      <c r="BA30" s="272">
        <f t="shared" si="12"/>
        <v>0</v>
      </c>
      <c r="BB30" s="364">
        <f t="shared" si="13"/>
        <v>0</v>
      </c>
      <c r="BC30" s="364">
        <f t="shared" si="34"/>
        <v>0</v>
      </c>
      <c r="BD30" s="371">
        <f t="shared" si="14"/>
        <v>0</v>
      </c>
      <c r="BE30" s="372">
        <f t="shared" si="15"/>
        <v>0</v>
      </c>
      <c r="BF30" s="372">
        <f t="shared" si="35"/>
        <v>0</v>
      </c>
      <c r="BG30" s="371">
        <f t="shared" si="16"/>
        <v>0</v>
      </c>
      <c r="BH30" s="372">
        <f t="shared" si="17"/>
        <v>0</v>
      </c>
      <c r="BI30" s="372">
        <f t="shared" si="36"/>
        <v>0</v>
      </c>
      <c r="BJ30" s="436"/>
      <c r="BK30" s="160">
        <f>VLOOKUP($B30,Test!$A$69:$J$122,8,0)</f>
        <v>0</v>
      </c>
    </row>
    <row r="31" spans="1:63" s="149" customFormat="1" ht="30" customHeight="1">
      <c r="A31" s="40">
        <f t="shared" si="37"/>
        <v>25</v>
      </c>
      <c r="B31" s="197">
        <v>51407</v>
      </c>
      <c r="C31" s="198" t="s">
        <v>20</v>
      </c>
      <c r="D31" s="151" t="s">
        <v>62</v>
      </c>
      <c r="E31" s="168"/>
      <c r="F31" s="161"/>
      <c r="G31" s="448">
        <f t="shared" si="18"/>
        <v>0</v>
      </c>
      <c r="H31" s="161"/>
      <c r="I31" s="161"/>
      <c r="J31" s="448">
        <f t="shared" si="19"/>
        <v>0</v>
      </c>
      <c r="K31" s="161"/>
      <c r="L31" s="161"/>
      <c r="M31" s="444">
        <f t="shared" si="20"/>
        <v>0</v>
      </c>
      <c r="N31" s="404">
        <f t="shared" si="44"/>
        <v>0</v>
      </c>
      <c r="O31" s="161">
        <f t="shared" si="45"/>
        <v>0</v>
      </c>
      <c r="P31" s="403">
        <f t="shared" si="21"/>
        <v>0</v>
      </c>
      <c r="Q31" s="161"/>
      <c r="R31" s="161"/>
      <c r="S31" s="448">
        <f t="shared" si="22"/>
        <v>0</v>
      </c>
      <c r="T31" s="161"/>
      <c r="U31" s="161"/>
      <c r="V31" s="448">
        <f t="shared" si="23"/>
        <v>0</v>
      </c>
      <c r="W31" s="161"/>
      <c r="X31" s="161"/>
      <c r="Y31" s="444">
        <f t="shared" si="24"/>
        <v>0</v>
      </c>
      <c r="Z31" s="168">
        <f t="shared" si="46"/>
        <v>0</v>
      </c>
      <c r="AA31" s="161">
        <f t="shared" si="47"/>
        <v>0</v>
      </c>
      <c r="AB31" s="403">
        <f t="shared" si="25"/>
        <v>0</v>
      </c>
      <c r="AC31" s="404">
        <f t="shared" si="48"/>
        <v>0</v>
      </c>
      <c r="AD31" s="161">
        <f t="shared" si="49"/>
        <v>0</v>
      </c>
      <c r="AE31" s="403">
        <f t="shared" si="26"/>
        <v>0</v>
      </c>
      <c r="AF31" s="161"/>
      <c r="AG31" s="161"/>
      <c r="AH31" s="462">
        <f t="shared" si="27"/>
        <v>0</v>
      </c>
      <c r="AI31" s="161"/>
      <c r="AJ31" s="161"/>
      <c r="AK31" s="462">
        <f t="shared" si="28"/>
        <v>0</v>
      </c>
      <c r="AL31" s="161"/>
      <c r="AM31" s="161"/>
      <c r="AN31" s="444">
        <f t="shared" si="29"/>
        <v>0</v>
      </c>
      <c r="AO31" s="404">
        <f t="shared" si="10"/>
        <v>0</v>
      </c>
      <c r="AP31" s="161">
        <f t="shared" si="11"/>
        <v>0</v>
      </c>
      <c r="AQ31" s="403">
        <f t="shared" si="30"/>
        <v>0</v>
      </c>
      <c r="AR31" s="161"/>
      <c r="AS31" s="161"/>
      <c r="AT31" s="462">
        <f t="shared" si="31"/>
        <v>0</v>
      </c>
      <c r="AU31" s="161"/>
      <c r="AV31" s="161"/>
      <c r="AW31" s="448">
        <f t="shared" si="32"/>
        <v>0</v>
      </c>
      <c r="AX31" s="161"/>
      <c r="AY31" s="161"/>
      <c r="AZ31" s="444">
        <f t="shared" si="33"/>
        <v>0</v>
      </c>
      <c r="BA31" s="272">
        <f t="shared" si="12"/>
        <v>0</v>
      </c>
      <c r="BB31" s="364">
        <f t="shared" si="13"/>
        <v>0</v>
      </c>
      <c r="BC31" s="364">
        <f t="shared" si="34"/>
        <v>0</v>
      </c>
      <c r="BD31" s="371">
        <f t="shared" si="14"/>
        <v>0</v>
      </c>
      <c r="BE31" s="372">
        <f t="shared" si="15"/>
        <v>0</v>
      </c>
      <c r="BF31" s="372">
        <f t="shared" si="35"/>
        <v>0</v>
      </c>
      <c r="BG31" s="371">
        <f t="shared" si="16"/>
        <v>0</v>
      </c>
      <c r="BH31" s="372">
        <f t="shared" si="17"/>
        <v>0</v>
      </c>
      <c r="BI31" s="372">
        <f t="shared" si="36"/>
        <v>0</v>
      </c>
      <c r="BJ31" s="436"/>
      <c r="BK31" s="160">
        <f>VLOOKUP($B31,Test!$A$69:$J$122,8,0)</f>
        <v>0</v>
      </c>
    </row>
    <row r="32" spans="1:63" s="149" customFormat="1" ht="30" customHeight="1">
      <c r="A32" s="40">
        <f t="shared" si="37"/>
        <v>26</v>
      </c>
      <c r="B32" s="197">
        <v>51408</v>
      </c>
      <c r="C32" s="198" t="s">
        <v>21</v>
      </c>
      <c r="D32" s="151" t="s">
        <v>63</v>
      </c>
      <c r="E32" s="168"/>
      <c r="F32" s="161"/>
      <c r="G32" s="448">
        <f t="shared" si="18"/>
        <v>0</v>
      </c>
      <c r="H32" s="161"/>
      <c r="I32" s="161"/>
      <c r="J32" s="448">
        <f t="shared" si="19"/>
        <v>0</v>
      </c>
      <c r="K32" s="161"/>
      <c r="L32" s="161"/>
      <c r="M32" s="444">
        <f t="shared" si="20"/>
        <v>0</v>
      </c>
      <c r="N32" s="404">
        <f t="shared" si="44"/>
        <v>0</v>
      </c>
      <c r="O32" s="161">
        <f t="shared" si="45"/>
        <v>0</v>
      </c>
      <c r="P32" s="403">
        <f t="shared" si="21"/>
        <v>0</v>
      </c>
      <c r="Q32" s="161"/>
      <c r="R32" s="161"/>
      <c r="S32" s="448">
        <f t="shared" si="22"/>
        <v>0</v>
      </c>
      <c r="T32" s="161"/>
      <c r="U32" s="161"/>
      <c r="V32" s="448">
        <f t="shared" si="23"/>
        <v>0</v>
      </c>
      <c r="W32" s="161"/>
      <c r="X32" s="161"/>
      <c r="Y32" s="444">
        <f t="shared" si="24"/>
        <v>0</v>
      </c>
      <c r="Z32" s="168">
        <f t="shared" si="46"/>
        <v>0</v>
      </c>
      <c r="AA32" s="161">
        <f t="shared" si="47"/>
        <v>0</v>
      </c>
      <c r="AB32" s="403">
        <f t="shared" si="25"/>
        <v>0</v>
      </c>
      <c r="AC32" s="404">
        <f t="shared" si="48"/>
        <v>0</v>
      </c>
      <c r="AD32" s="161">
        <f t="shared" si="49"/>
        <v>0</v>
      </c>
      <c r="AE32" s="403">
        <f t="shared" si="26"/>
        <v>0</v>
      </c>
      <c r="AF32" s="161"/>
      <c r="AG32" s="161"/>
      <c r="AH32" s="462">
        <f t="shared" si="27"/>
        <v>0</v>
      </c>
      <c r="AI32" s="161"/>
      <c r="AJ32" s="161"/>
      <c r="AK32" s="462">
        <f t="shared" si="28"/>
        <v>0</v>
      </c>
      <c r="AL32" s="161"/>
      <c r="AM32" s="161"/>
      <c r="AN32" s="444">
        <f t="shared" si="29"/>
        <v>0</v>
      </c>
      <c r="AO32" s="404">
        <f t="shared" si="10"/>
        <v>0</v>
      </c>
      <c r="AP32" s="161">
        <f t="shared" si="11"/>
        <v>0</v>
      </c>
      <c r="AQ32" s="403">
        <f t="shared" si="30"/>
        <v>0</v>
      </c>
      <c r="AR32" s="161"/>
      <c r="AS32" s="161"/>
      <c r="AT32" s="462">
        <f t="shared" si="31"/>
        <v>0</v>
      </c>
      <c r="AU32" s="161"/>
      <c r="AV32" s="161"/>
      <c r="AW32" s="448">
        <f t="shared" si="32"/>
        <v>0</v>
      </c>
      <c r="AX32" s="161"/>
      <c r="AY32" s="161"/>
      <c r="AZ32" s="444">
        <f t="shared" si="33"/>
        <v>0</v>
      </c>
      <c r="BA32" s="272">
        <f t="shared" si="12"/>
        <v>0</v>
      </c>
      <c r="BB32" s="364">
        <f t="shared" si="13"/>
        <v>0</v>
      </c>
      <c r="BC32" s="364">
        <f t="shared" si="34"/>
        <v>0</v>
      </c>
      <c r="BD32" s="371">
        <f t="shared" si="14"/>
        <v>0</v>
      </c>
      <c r="BE32" s="372">
        <f t="shared" si="15"/>
        <v>0</v>
      </c>
      <c r="BF32" s="372">
        <f t="shared" si="35"/>
        <v>0</v>
      </c>
      <c r="BG32" s="371">
        <f t="shared" si="16"/>
        <v>0</v>
      </c>
      <c r="BH32" s="372">
        <f t="shared" si="17"/>
        <v>0</v>
      </c>
      <c r="BI32" s="372">
        <f t="shared" si="36"/>
        <v>0</v>
      </c>
      <c r="BJ32" s="436"/>
      <c r="BK32" s="160">
        <f>VLOOKUP($B32,Test!$A$69:$J$122,8,0)</f>
        <v>0</v>
      </c>
    </row>
    <row r="33" spans="1:63" s="149" customFormat="1" ht="30" customHeight="1">
      <c r="A33" s="40">
        <f t="shared" si="37"/>
        <v>27</v>
      </c>
      <c r="B33" s="197">
        <v>51409</v>
      </c>
      <c r="C33" s="198" t="s">
        <v>22</v>
      </c>
      <c r="D33" s="151" t="s">
        <v>64</v>
      </c>
      <c r="E33" s="168"/>
      <c r="F33" s="161"/>
      <c r="G33" s="448">
        <f t="shared" si="18"/>
        <v>0</v>
      </c>
      <c r="H33" s="161"/>
      <c r="I33" s="161"/>
      <c r="J33" s="448">
        <f t="shared" si="19"/>
        <v>0</v>
      </c>
      <c r="K33" s="161"/>
      <c r="L33" s="161"/>
      <c r="M33" s="444">
        <f t="shared" si="20"/>
        <v>0</v>
      </c>
      <c r="N33" s="404">
        <f t="shared" si="44"/>
        <v>0</v>
      </c>
      <c r="O33" s="161">
        <f t="shared" si="45"/>
        <v>0</v>
      </c>
      <c r="P33" s="403">
        <f t="shared" si="21"/>
        <v>0</v>
      </c>
      <c r="Q33" s="161"/>
      <c r="R33" s="161"/>
      <c r="S33" s="448">
        <f t="shared" si="22"/>
        <v>0</v>
      </c>
      <c r="T33" s="161"/>
      <c r="U33" s="161"/>
      <c r="V33" s="448">
        <f t="shared" si="23"/>
        <v>0</v>
      </c>
      <c r="W33" s="161"/>
      <c r="X33" s="161"/>
      <c r="Y33" s="444">
        <f t="shared" si="24"/>
        <v>0</v>
      </c>
      <c r="Z33" s="168">
        <f t="shared" si="46"/>
        <v>0</v>
      </c>
      <c r="AA33" s="161">
        <f t="shared" si="47"/>
        <v>0</v>
      </c>
      <c r="AB33" s="403">
        <f t="shared" si="25"/>
        <v>0</v>
      </c>
      <c r="AC33" s="404">
        <f t="shared" si="48"/>
        <v>0</v>
      </c>
      <c r="AD33" s="161">
        <f t="shared" si="49"/>
        <v>0</v>
      </c>
      <c r="AE33" s="403">
        <f t="shared" si="26"/>
        <v>0</v>
      </c>
      <c r="AF33" s="161"/>
      <c r="AG33" s="161"/>
      <c r="AH33" s="462">
        <f t="shared" si="27"/>
        <v>0</v>
      </c>
      <c r="AI33" s="161"/>
      <c r="AJ33" s="161"/>
      <c r="AK33" s="462">
        <f t="shared" si="28"/>
        <v>0</v>
      </c>
      <c r="AL33" s="161"/>
      <c r="AM33" s="161"/>
      <c r="AN33" s="444">
        <f t="shared" si="29"/>
        <v>0</v>
      </c>
      <c r="AO33" s="404">
        <f t="shared" si="10"/>
        <v>0</v>
      </c>
      <c r="AP33" s="161">
        <f t="shared" si="11"/>
        <v>0</v>
      </c>
      <c r="AQ33" s="403">
        <f t="shared" si="30"/>
        <v>0</v>
      </c>
      <c r="AR33" s="161"/>
      <c r="AS33" s="161"/>
      <c r="AT33" s="462">
        <f t="shared" si="31"/>
        <v>0</v>
      </c>
      <c r="AU33" s="161"/>
      <c r="AV33" s="161"/>
      <c r="AW33" s="448">
        <f t="shared" si="32"/>
        <v>0</v>
      </c>
      <c r="AX33" s="161"/>
      <c r="AY33" s="161"/>
      <c r="AZ33" s="444">
        <f t="shared" si="33"/>
        <v>0</v>
      </c>
      <c r="BA33" s="272">
        <f t="shared" si="12"/>
        <v>0</v>
      </c>
      <c r="BB33" s="364">
        <f t="shared" si="13"/>
        <v>0</v>
      </c>
      <c r="BC33" s="364">
        <f t="shared" si="34"/>
        <v>0</v>
      </c>
      <c r="BD33" s="371">
        <f t="shared" si="14"/>
        <v>0</v>
      </c>
      <c r="BE33" s="372">
        <f t="shared" si="15"/>
        <v>0</v>
      </c>
      <c r="BF33" s="372">
        <f t="shared" si="35"/>
        <v>0</v>
      </c>
      <c r="BG33" s="371">
        <f t="shared" si="16"/>
        <v>0</v>
      </c>
      <c r="BH33" s="372">
        <f t="shared" si="17"/>
        <v>0</v>
      </c>
      <c r="BI33" s="372">
        <f t="shared" si="36"/>
        <v>0</v>
      </c>
      <c r="BJ33" s="436"/>
      <c r="BK33" s="160">
        <f>VLOOKUP($B33,Test!$A$69:$J$122,8,0)</f>
        <v>0</v>
      </c>
    </row>
    <row r="34" spans="1:63" s="149" customFormat="1" ht="30" customHeight="1">
      <c r="A34" s="40">
        <f t="shared" si="37"/>
        <v>28</v>
      </c>
      <c r="B34" s="197">
        <v>51499</v>
      </c>
      <c r="C34" s="198" t="s">
        <v>23</v>
      </c>
      <c r="D34" s="151" t="s">
        <v>65</v>
      </c>
      <c r="E34" s="168"/>
      <c r="F34" s="161"/>
      <c r="G34" s="448">
        <f t="shared" si="18"/>
        <v>0</v>
      </c>
      <c r="H34" s="161"/>
      <c r="I34" s="161"/>
      <c r="J34" s="448">
        <f t="shared" si="19"/>
        <v>0</v>
      </c>
      <c r="K34" s="161"/>
      <c r="L34" s="161"/>
      <c r="M34" s="444">
        <f t="shared" si="20"/>
        <v>0</v>
      </c>
      <c r="N34" s="404">
        <f t="shared" si="44"/>
        <v>0</v>
      </c>
      <c r="O34" s="161">
        <f t="shared" si="45"/>
        <v>0</v>
      </c>
      <c r="P34" s="403">
        <f t="shared" si="21"/>
        <v>0</v>
      </c>
      <c r="Q34" s="161"/>
      <c r="R34" s="161"/>
      <c r="S34" s="448">
        <f t="shared" si="22"/>
        <v>0</v>
      </c>
      <c r="T34" s="161"/>
      <c r="U34" s="161"/>
      <c r="V34" s="448">
        <f t="shared" si="23"/>
        <v>0</v>
      </c>
      <c r="W34" s="161"/>
      <c r="X34" s="161"/>
      <c r="Y34" s="444">
        <f t="shared" si="24"/>
        <v>0</v>
      </c>
      <c r="Z34" s="168">
        <f t="shared" si="46"/>
        <v>0</v>
      </c>
      <c r="AA34" s="161">
        <f t="shared" si="47"/>
        <v>0</v>
      </c>
      <c r="AB34" s="403">
        <f t="shared" si="25"/>
        <v>0</v>
      </c>
      <c r="AC34" s="404">
        <f t="shared" si="48"/>
        <v>0</v>
      </c>
      <c r="AD34" s="161">
        <f t="shared" si="49"/>
        <v>0</v>
      </c>
      <c r="AE34" s="403">
        <f t="shared" si="26"/>
        <v>0</v>
      </c>
      <c r="AF34" s="161"/>
      <c r="AG34" s="161"/>
      <c r="AH34" s="462">
        <f t="shared" si="27"/>
        <v>0</v>
      </c>
      <c r="AI34" s="161"/>
      <c r="AJ34" s="161"/>
      <c r="AK34" s="462">
        <f t="shared" si="28"/>
        <v>0</v>
      </c>
      <c r="AL34" s="161"/>
      <c r="AM34" s="161"/>
      <c r="AN34" s="444">
        <f t="shared" si="29"/>
        <v>0</v>
      </c>
      <c r="AO34" s="404">
        <f t="shared" si="10"/>
        <v>0</v>
      </c>
      <c r="AP34" s="161">
        <f t="shared" si="11"/>
        <v>0</v>
      </c>
      <c r="AQ34" s="403">
        <f t="shared" si="30"/>
        <v>0</v>
      </c>
      <c r="AR34" s="161"/>
      <c r="AS34" s="161"/>
      <c r="AT34" s="462">
        <f t="shared" si="31"/>
        <v>0</v>
      </c>
      <c r="AU34" s="161"/>
      <c r="AV34" s="161"/>
      <c r="AW34" s="448">
        <f t="shared" si="32"/>
        <v>0</v>
      </c>
      <c r="AX34" s="161"/>
      <c r="AY34" s="161"/>
      <c r="AZ34" s="444">
        <f t="shared" si="33"/>
        <v>0</v>
      </c>
      <c r="BA34" s="272">
        <f t="shared" si="12"/>
        <v>0</v>
      </c>
      <c r="BB34" s="364">
        <f t="shared" si="13"/>
        <v>0</v>
      </c>
      <c r="BC34" s="364">
        <f t="shared" si="34"/>
        <v>0</v>
      </c>
      <c r="BD34" s="371">
        <f t="shared" si="14"/>
        <v>0</v>
      </c>
      <c r="BE34" s="372">
        <f t="shared" si="15"/>
        <v>0</v>
      </c>
      <c r="BF34" s="372">
        <f t="shared" si="35"/>
        <v>0</v>
      </c>
      <c r="BG34" s="371">
        <f t="shared" si="16"/>
        <v>0</v>
      </c>
      <c r="BH34" s="372">
        <f t="shared" si="17"/>
        <v>0</v>
      </c>
      <c r="BI34" s="372">
        <f t="shared" si="36"/>
        <v>0</v>
      </c>
      <c r="BJ34" s="436"/>
      <c r="BK34" s="160">
        <f>VLOOKUP($B34,Test!$A$69:$J$122,8,0)</f>
        <v>0</v>
      </c>
    </row>
    <row r="35" spans="1:63" s="149" customFormat="1" ht="30" customHeight="1">
      <c r="A35" s="40">
        <f t="shared" si="37"/>
        <v>29</v>
      </c>
      <c r="B35" s="197">
        <v>51601</v>
      </c>
      <c r="C35" s="198" t="s">
        <v>24</v>
      </c>
      <c r="D35" s="151" t="s">
        <v>66</v>
      </c>
      <c r="E35" s="168"/>
      <c r="F35" s="161"/>
      <c r="G35" s="448">
        <f t="shared" si="18"/>
        <v>0</v>
      </c>
      <c r="H35" s="161"/>
      <c r="I35" s="161"/>
      <c r="J35" s="448">
        <f t="shared" si="19"/>
        <v>0</v>
      </c>
      <c r="K35" s="161"/>
      <c r="L35" s="161"/>
      <c r="M35" s="444">
        <f t="shared" si="20"/>
        <v>0</v>
      </c>
      <c r="N35" s="404">
        <f t="shared" si="44"/>
        <v>0</v>
      </c>
      <c r="O35" s="161">
        <f t="shared" si="45"/>
        <v>0</v>
      </c>
      <c r="P35" s="403">
        <f t="shared" si="21"/>
        <v>0</v>
      </c>
      <c r="Q35" s="161"/>
      <c r="R35" s="161"/>
      <c r="S35" s="448">
        <f t="shared" si="22"/>
        <v>0</v>
      </c>
      <c r="T35" s="161"/>
      <c r="U35" s="161"/>
      <c r="V35" s="448">
        <f t="shared" si="23"/>
        <v>0</v>
      </c>
      <c r="W35" s="161"/>
      <c r="X35" s="161"/>
      <c r="Y35" s="444">
        <f t="shared" si="24"/>
        <v>0</v>
      </c>
      <c r="Z35" s="168">
        <f t="shared" si="46"/>
        <v>0</v>
      </c>
      <c r="AA35" s="161">
        <f t="shared" si="47"/>
        <v>0</v>
      </c>
      <c r="AB35" s="403">
        <f t="shared" si="25"/>
        <v>0</v>
      </c>
      <c r="AC35" s="404">
        <f t="shared" si="48"/>
        <v>0</v>
      </c>
      <c r="AD35" s="161">
        <f t="shared" si="49"/>
        <v>0</v>
      </c>
      <c r="AE35" s="403">
        <f t="shared" si="26"/>
        <v>0</v>
      </c>
      <c r="AF35" s="161"/>
      <c r="AG35" s="161"/>
      <c r="AH35" s="462">
        <f t="shared" si="27"/>
        <v>0</v>
      </c>
      <c r="AI35" s="161"/>
      <c r="AJ35" s="161"/>
      <c r="AK35" s="462">
        <f t="shared" si="28"/>
        <v>0</v>
      </c>
      <c r="AL35" s="161"/>
      <c r="AM35" s="161"/>
      <c r="AN35" s="444">
        <f t="shared" si="29"/>
        <v>0</v>
      </c>
      <c r="AO35" s="404">
        <f t="shared" si="10"/>
        <v>0</v>
      </c>
      <c r="AP35" s="161">
        <f t="shared" si="11"/>
        <v>0</v>
      </c>
      <c r="AQ35" s="403">
        <f t="shared" si="30"/>
        <v>0</v>
      </c>
      <c r="AR35" s="161"/>
      <c r="AS35" s="161"/>
      <c r="AT35" s="462">
        <f t="shared" si="31"/>
        <v>0</v>
      </c>
      <c r="AU35" s="161"/>
      <c r="AV35" s="161"/>
      <c r="AW35" s="448">
        <f t="shared" si="32"/>
        <v>0</v>
      </c>
      <c r="AX35" s="161"/>
      <c r="AY35" s="161"/>
      <c r="AZ35" s="444">
        <f t="shared" si="33"/>
        <v>0</v>
      </c>
      <c r="BA35" s="272">
        <f t="shared" si="12"/>
        <v>0</v>
      </c>
      <c r="BB35" s="364">
        <f t="shared" si="13"/>
        <v>0</v>
      </c>
      <c r="BC35" s="364">
        <f t="shared" si="34"/>
        <v>0</v>
      </c>
      <c r="BD35" s="371">
        <f t="shared" si="14"/>
        <v>0</v>
      </c>
      <c r="BE35" s="372">
        <f t="shared" si="15"/>
        <v>0</v>
      </c>
      <c r="BF35" s="372">
        <f t="shared" si="35"/>
        <v>0</v>
      </c>
      <c r="BG35" s="371">
        <f t="shared" si="16"/>
        <v>0</v>
      </c>
      <c r="BH35" s="372">
        <f t="shared" si="17"/>
        <v>0</v>
      </c>
      <c r="BI35" s="372">
        <f t="shared" si="36"/>
        <v>0</v>
      </c>
      <c r="BJ35" s="436"/>
      <c r="BK35" s="160">
        <f>VLOOKUP($B35,Test!$A$69:$J$122,8,0)</f>
        <v>0</v>
      </c>
    </row>
    <row r="36" spans="1:63" s="149" customFormat="1" ht="30" customHeight="1">
      <c r="A36" s="40">
        <f t="shared" si="37"/>
        <v>30</v>
      </c>
      <c r="B36" s="197">
        <v>51602</v>
      </c>
      <c r="C36" s="198" t="s">
        <v>25</v>
      </c>
      <c r="D36" s="151" t="s">
        <v>67</v>
      </c>
      <c r="E36" s="168"/>
      <c r="F36" s="161"/>
      <c r="G36" s="448">
        <f t="shared" si="18"/>
        <v>0</v>
      </c>
      <c r="H36" s="161"/>
      <c r="I36" s="161"/>
      <c r="J36" s="448">
        <f t="shared" si="19"/>
        <v>0</v>
      </c>
      <c r="K36" s="161"/>
      <c r="L36" s="161"/>
      <c r="M36" s="444">
        <f t="shared" si="20"/>
        <v>0</v>
      </c>
      <c r="N36" s="404">
        <f t="shared" si="44"/>
        <v>0</v>
      </c>
      <c r="O36" s="161">
        <f t="shared" si="45"/>
        <v>0</v>
      </c>
      <c r="P36" s="403">
        <f t="shared" si="21"/>
        <v>0</v>
      </c>
      <c r="Q36" s="161"/>
      <c r="R36" s="161"/>
      <c r="S36" s="448">
        <f t="shared" si="22"/>
        <v>0</v>
      </c>
      <c r="T36" s="161"/>
      <c r="U36" s="161"/>
      <c r="V36" s="448">
        <f t="shared" si="23"/>
        <v>0</v>
      </c>
      <c r="W36" s="161"/>
      <c r="X36" s="161"/>
      <c r="Y36" s="444">
        <f t="shared" si="24"/>
        <v>0</v>
      </c>
      <c r="Z36" s="168">
        <f t="shared" si="46"/>
        <v>0</v>
      </c>
      <c r="AA36" s="161">
        <f t="shared" si="47"/>
        <v>0</v>
      </c>
      <c r="AB36" s="403">
        <f t="shared" si="25"/>
        <v>0</v>
      </c>
      <c r="AC36" s="404">
        <f t="shared" si="48"/>
        <v>0</v>
      </c>
      <c r="AD36" s="161">
        <f t="shared" si="49"/>
        <v>0</v>
      </c>
      <c r="AE36" s="403">
        <f t="shared" si="26"/>
        <v>0</v>
      </c>
      <c r="AF36" s="161"/>
      <c r="AG36" s="161"/>
      <c r="AH36" s="462">
        <f t="shared" si="27"/>
        <v>0</v>
      </c>
      <c r="AI36" s="161"/>
      <c r="AJ36" s="161"/>
      <c r="AK36" s="462">
        <f t="shared" si="28"/>
        <v>0</v>
      </c>
      <c r="AL36" s="161"/>
      <c r="AM36" s="161"/>
      <c r="AN36" s="444">
        <f t="shared" si="29"/>
        <v>0</v>
      </c>
      <c r="AO36" s="404">
        <f t="shared" si="10"/>
        <v>0</v>
      </c>
      <c r="AP36" s="161">
        <f t="shared" si="11"/>
        <v>0</v>
      </c>
      <c r="AQ36" s="403">
        <f t="shared" si="30"/>
        <v>0</v>
      </c>
      <c r="AR36" s="161"/>
      <c r="AS36" s="161"/>
      <c r="AT36" s="462">
        <f t="shared" si="31"/>
        <v>0</v>
      </c>
      <c r="AU36" s="161"/>
      <c r="AV36" s="161"/>
      <c r="AW36" s="448">
        <f t="shared" si="32"/>
        <v>0</v>
      </c>
      <c r="AX36" s="161"/>
      <c r="AY36" s="161"/>
      <c r="AZ36" s="444">
        <f t="shared" si="33"/>
        <v>0</v>
      </c>
      <c r="BA36" s="272">
        <f t="shared" si="12"/>
        <v>0</v>
      </c>
      <c r="BB36" s="364">
        <f t="shared" si="13"/>
        <v>0</v>
      </c>
      <c r="BC36" s="364">
        <f t="shared" si="34"/>
        <v>0</v>
      </c>
      <c r="BD36" s="371">
        <f t="shared" si="14"/>
        <v>0</v>
      </c>
      <c r="BE36" s="372">
        <f t="shared" si="15"/>
        <v>0</v>
      </c>
      <c r="BF36" s="372">
        <f t="shared" si="35"/>
        <v>0</v>
      </c>
      <c r="BG36" s="371">
        <f t="shared" si="16"/>
        <v>0</v>
      </c>
      <c r="BH36" s="372">
        <f t="shared" si="17"/>
        <v>0</v>
      </c>
      <c r="BI36" s="372">
        <f t="shared" si="36"/>
        <v>0</v>
      </c>
      <c r="BJ36" s="436"/>
      <c r="BK36" s="160">
        <f>VLOOKUP($B36,Test!$A$69:$J$122,8,0)</f>
        <v>0</v>
      </c>
    </row>
    <row r="37" spans="1:63" s="149" customFormat="1" ht="30" customHeight="1">
      <c r="A37" s="40">
        <f t="shared" si="37"/>
        <v>31</v>
      </c>
      <c r="B37" s="197">
        <v>51603</v>
      </c>
      <c r="C37" s="198" t="s">
        <v>26</v>
      </c>
      <c r="D37" s="151" t="s">
        <v>84</v>
      </c>
      <c r="E37" s="168"/>
      <c r="F37" s="161"/>
      <c r="G37" s="448">
        <f t="shared" si="18"/>
        <v>0</v>
      </c>
      <c r="H37" s="161"/>
      <c r="I37" s="161"/>
      <c r="J37" s="448">
        <f t="shared" si="19"/>
        <v>0</v>
      </c>
      <c r="K37" s="161"/>
      <c r="L37" s="161"/>
      <c r="M37" s="444">
        <f t="shared" si="20"/>
        <v>0</v>
      </c>
      <c r="N37" s="404">
        <f t="shared" si="44"/>
        <v>0</v>
      </c>
      <c r="O37" s="161">
        <f t="shared" si="45"/>
        <v>0</v>
      </c>
      <c r="P37" s="403">
        <f t="shared" si="21"/>
        <v>0</v>
      </c>
      <c r="Q37" s="161"/>
      <c r="R37" s="161"/>
      <c r="S37" s="448">
        <f t="shared" si="22"/>
        <v>0</v>
      </c>
      <c r="T37" s="161"/>
      <c r="U37" s="161"/>
      <c r="V37" s="448">
        <f t="shared" si="23"/>
        <v>0</v>
      </c>
      <c r="W37" s="161"/>
      <c r="X37" s="161"/>
      <c r="Y37" s="444">
        <f t="shared" si="24"/>
        <v>0</v>
      </c>
      <c r="Z37" s="168">
        <f t="shared" si="46"/>
        <v>0</v>
      </c>
      <c r="AA37" s="161">
        <f t="shared" si="47"/>
        <v>0</v>
      </c>
      <c r="AB37" s="403">
        <f t="shared" si="25"/>
        <v>0</v>
      </c>
      <c r="AC37" s="404">
        <f t="shared" si="48"/>
        <v>0</v>
      </c>
      <c r="AD37" s="161">
        <f t="shared" si="49"/>
        <v>0</v>
      </c>
      <c r="AE37" s="403">
        <f t="shared" si="26"/>
        <v>0</v>
      </c>
      <c r="AF37" s="161"/>
      <c r="AG37" s="161"/>
      <c r="AH37" s="462">
        <f t="shared" si="27"/>
        <v>0</v>
      </c>
      <c r="AI37" s="161"/>
      <c r="AJ37" s="161"/>
      <c r="AK37" s="462">
        <f t="shared" si="28"/>
        <v>0</v>
      </c>
      <c r="AL37" s="161"/>
      <c r="AM37" s="161"/>
      <c r="AN37" s="444">
        <f t="shared" si="29"/>
        <v>0</v>
      </c>
      <c r="AO37" s="404">
        <f t="shared" si="10"/>
        <v>0</v>
      </c>
      <c r="AP37" s="161">
        <f t="shared" si="11"/>
        <v>0</v>
      </c>
      <c r="AQ37" s="403">
        <f t="shared" si="30"/>
        <v>0</v>
      </c>
      <c r="AR37" s="161"/>
      <c r="AS37" s="161"/>
      <c r="AT37" s="462">
        <f t="shared" si="31"/>
        <v>0</v>
      </c>
      <c r="AU37" s="161"/>
      <c r="AV37" s="161"/>
      <c r="AW37" s="448">
        <f t="shared" si="32"/>
        <v>0</v>
      </c>
      <c r="AX37" s="161"/>
      <c r="AY37" s="161"/>
      <c r="AZ37" s="444">
        <f t="shared" si="33"/>
        <v>0</v>
      </c>
      <c r="BA37" s="272">
        <f t="shared" si="12"/>
        <v>0</v>
      </c>
      <c r="BB37" s="364">
        <f t="shared" si="13"/>
        <v>0</v>
      </c>
      <c r="BC37" s="364">
        <f t="shared" si="34"/>
        <v>0</v>
      </c>
      <c r="BD37" s="371">
        <f t="shared" si="14"/>
        <v>0</v>
      </c>
      <c r="BE37" s="372">
        <f t="shared" si="15"/>
        <v>0</v>
      </c>
      <c r="BF37" s="372">
        <f t="shared" si="35"/>
        <v>0</v>
      </c>
      <c r="BG37" s="371">
        <f t="shared" si="16"/>
        <v>0</v>
      </c>
      <c r="BH37" s="372">
        <f t="shared" si="17"/>
        <v>0</v>
      </c>
      <c r="BI37" s="372">
        <f t="shared" si="36"/>
        <v>0</v>
      </c>
      <c r="BJ37" s="436"/>
      <c r="BK37" s="160">
        <f>VLOOKUP($B37,Test!$A$69:$J$122,8,0)</f>
        <v>0</v>
      </c>
    </row>
    <row r="38" spans="1:63" s="149" customFormat="1" ht="30" customHeight="1">
      <c r="A38" s="40">
        <f t="shared" si="37"/>
        <v>32</v>
      </c>
      <c r="B38" s="197">
        <v>51604</v>
      </c>
      <c r="C38" s="198" t="s">
        <v>27</v>
      </c>
      <c r="D38" s="151" t="s">
        <v>68</v>
      </c>
      <c r="E38" s="168"/>
      <c r="F38" s="161"/>
      <c r="G38" s="448">
        <f t="shared" si="18"/>
        <v>0</v>
      </c>
      <c r="H38" s="161"/>
      <c r="I38" s="161"/>
      <c r="J38" s="448">
        <f t="shared" si="19"/>
        <v>0</v>
      </c>
      <c r="K38" s="161"/>
      <c r="L38" s="161"/>
      <c r="M38" s="444">
        <f t="shared" si="20"/>
        <v>0</v>
      </c>
      <c r="N38" s="404">
        <f t="shared" si="44"/>
        <v>0</v>
      </c>
      <c r="O38" s="161">
        <f t="shared" si="45"/>
        <v>0</v>
      </c>
      <c r="P38" s="403">
        <f t="shared" si="21"/>
        <v>0</v>
      </c>
      <c r="Q38" s="161"/>
      <c r="R38" s="161"/>
      <c r="S38" s="448">
        <f t="shared" si="22"/>
        <v>0</v>
      </c>
      <c r="T38" s="161"/>
      <c r="U38" s="161"/>
      <c r="V38" s="448">
        <f t="shared" si="23"/>
        <v>0</v>
      </c>
      <c r="W38" s="161"/>
      <c r="X38" s="161"/>
      <c r="Y38" s="444">
        <f t="shared" si="24"/>
        <v>0</v>
      </c>
      <c r="Z38" s="168">
        <f t="shared" si="46"/>
        <v>0</v>
      </c>
      <c r="AA38" s="161">
        <f t="shared" si="47"/>
        <v>0</v>
      </c>
      <c r="AB38" s="403">
        <f t="shared" si="25"/>
        <v>0</v>
      </c>
      <c r="AC38" s="404">
        <f t="shared" si="48"/>
        <v>0</v>
      </c>
      <c r="AD38" s="161">
        <f t="shared" si="49"/>
        <v>0</v>
      </c>
      <c r="AE38" s="403">
        <f t="shared" si="26"/>
        <v>0</v>
      </c>
      <c r="AF38" s="161"/>
      <c r="AG38" s="161"/>
      <c r="AH38" s="462">
        <f t="shared" si="27"/>
        <v>0</v>
      </c>
      <c r="AI38" s="161"/>
      <c r="AJ38" s="161"/>
      <c r="AK38" s="462">
        <f t="shared" si="28"/>
        <v>0</v>
      </c>
      <c r="AL38" s="161"/>
      <c r="AM38" s="161"/>
      <c r="AN38" s="444">
        <f t="shared" si="29"/>
        <v>0</v>
      </c>
      <c r="AO38" s="404">
        <f t="shared" si="10"/>
        <v>0</v>
      </c>
      <c r="AP38" s="161">
        <f t="shared" si="11"/>
        <v>0</v>
      </c>
      <c r="AQ38" s="403">
        <f t="shared" si="30"/>
        <v>0</v>
      </c>
      <c r="AR38" s="161"/>
      <c r="AS38" s="161"/>
      <c r="AT38" s="462">
        <f t="shared" si="31"/>
        <v>0</v>
      </c>
      <c r="AU38" s="161"/>
      <c r="AV38" s="161"/>
      <c r="AW38" s="448">
        <f t="shared" si="32"/>
        <v>0</v>
      </c>
      <c r="AX38" s="161"/>
      <c r="AY38" s="161"/>
      <c r="AZ38" s="444">
        <f t="shared" si="33"/>
        <v>0</v>
      </c>
      <c r="BA38" s="272">
        <f t="shared" si="12"/>
        <v>0</v>
      </c>
      <c r="BB38" s="364">
        <f t="shared" si="13"/>
        <v>0</v>
      </c>
      <c r="BC38" s="364">
        <f t="shared" si="34"/>
        <v>0</v>
      </c>
      <c r="BD38" s="371">
        <f t="shared" si="14"/>
        <v>0</v>
      </c>
      <c r="BE38" s="372">
        <f t="shared" si="15"/>
        <v>0</v>
      </c>
      <c r="BF38" s="372">
        <f t="shared" si="35"/>
        <v>0</v>
      </c>
      <c r="BG38" s="371">
        <f t="shared" si="16"/>
        <v>0</v>
      </c>
      <c r="BH38" s="372">
        <f t="shared" si="17"/>
        <v>0</v>
      </c>
      <c r="BI38" s="372">
        <f t="shared" si="36"/>
        <v>0</v>
      </c>
      <c r="BJ38" s="436"/>
      <c r="BK38" s="160">
        <f>VLOOKUP($B38,Test!$A$69:$J$122,8,0)</f>
        <v>0</v>
      </c>
    </row>
    <row r="39" spans="1:63" s="149" customFormat="1" ht="30" customHeight="1">
      <c r="A39" s="40">
        <f t="shared" si="37"/>
        <v>33</v>
      </c>
      <c r="B39" s="197">
        <v>51605</v>
      </c>
      <c r="C39" s="198" t="s">
        <v>28</v>
      </c>
      <c r="D39" s="151" t="s">
        <v>85</v>
      </c>
      <c r="E39" s="168"/>
      <c r="F39" s="161"/>
      <c r="G39" s="448">
        <f t="shared" si="18"/>
        <v>0</v>
      </c>
      <c r="H39" s="161"/>
      <c r="I39" s="161"/>
      <c r="J39" s="448">
        <f t="shared" si="19"/>
        <v>0</v>
      </c>
      <c r="K39" s="161"/>
      <c r="L39" s="161"/>
      <c r="M39" s="444">
        <f t="shared" si="20"/>
        <v>0</v>
      </c>
      <c r="N39" s="404">
        <f t="shared" si="44"/>
        <v>0</v>
      </c>
      <c r="O39" s="161">
        <f t="shared" si="45"/>
        <v>0</v>
      </c>
      <c r="P39" s="403">
        <f t="shared" si="21"/>
        <v>0</v>
      </c>
      <c r="Q39" s="161"/>
      <c r="R39" s="161"/>
      <c r="S39" s="448">
        <f t="shared" si="22"/>
        <v>0</v>
      </c>
      <c r="T39" s="161"/>
      <c r="U39" s="161"/>
      <c r="V39" s="448">
        <f t="shared" si="23"/>
        <v>0</v>
      </c>
      <c r="W39" s="161"/>
      <c r="X39" s="161"/>
      <c r="Y39" s="444">
        <f t="shared" si="24"/>
        <v>0</v>
      </c>
      <c r="Z39" s="168">
        <f t="shared" si="46"/>
        <v>0</v>
      </c>
      <c r="AA39" s="161">
        <f t="shared" si="47"/>
        <v>0</v>
      </c>
      <c r="AB39" s="403">
        <f t="shared" si="25"/>
        <v>0</v>
      </c>
      <c r="AC39" s="404">
        <f t="shared" si="48"/>
        <v>0</v>
      </c>
      <c r="AD39" s="161">
        <f t="shared" si="49"/>
        <v>0</v>
      </c>
      <c r="AE39" s="403">
        <f t="shared" si="26"/>
        <v>0</v>
      </c>
      <c r="AF39" s="161"/>
      <c r="AG39" s="161"/>
      <c r="AH39" s="462">
        <f t="shared" si="27"/>
        <v>0</v>
      </c>
      <c r="AI39" s="161"/>
      <c r="AJ39" s="161"/>
      <c r="AK39" s="462">
        <f t="shared" si="28"/>
        <v>0</v>
      </c>
      <c r="AL39" s="161"/>
      <c r="AM39" s="161"/>
      <c r="AN39" s="444">
        <f t="shared" si="29"/>
        <v>0</v>
      </c>
      <c r="AO39" s="404">
        <f t="shared" si="10"/>
        <v>0</v>
      </c>
      <c r="AP39" s="161">
        <f t="shared" si="11"/>
        <v>0</v>
      </c>
      <c r="AQ39" s="403">
        <f t="shared" si="30"/>
        <v>0</v>
      </c>
      <c r="AR39" s="161"/>
      <c r="AS39" s="161"/>
      <c r="AT39" s="462">
        <f t="shared" si="31"/>
        <v>0</v>
      </c>
      <c r="AU39" s="161"/>
      <c r="AV39" s="161"/>
      <c r="AW39" s="448">
        <f t="shared" si="32"/>
        <v>0</v>
      </c>
      <c r="AX39" s="161"/>
      <c r="AY39" s="161"/>
      <c r="AZ39" s="444">
        <f t="shared" si="33"/>
        <v>0</v>
      </c>
      <c r="BA39" s="272">
        <f t="shared" si="12"/>
        <v>0</v>
      </c>
      <c r="BB39" s="364">
        <f t="shared" si="13"/>
        <v>0</v>
      </c>
      <c r="BC39" s="364">
        <f t="shared" si="34"/>
        <v>0</v>
      </c>
      <c r="BD39" s="371">
        <f t="shared" si="14"/>
        <v>0</v>
      </c>
      <c r="BE39" s="372">
        <f t="shared" si="15"/>
        <v>0</v>
      </c>
      <c r="BF39" s="372">
        <f t="shared" si="35"/>
        <v>0</v>
      </c>
      <c r="BG39" s="371">
        <f t="shared" si="16"/>
        <v>0</v>
      </c>
      <c r="BH39" s="372">
        <f t="shared" si="17"/>
        <v>0</v>
      </c>
      <c r="BI39" s="372">
        <f t="shared" si="36"/>
        <v>0</v>
      </c>
      <c r="BJ39" s="436"/>
      <c r="BK39" s="160">
        <f>VLOOKUP($B39,Test!$A$69:$J$122,8,0)</f>
        <v>0</v>
      </c>
    </row>
    <row r="40" spans="1:63" s="149" customFormat="1" ht="30" customHeight="1">
      <c r="A40" s="40">
        <f t="shared" si="37"/>
        <v>34</v>
      </c>
      <c r="B40" s="197">
        <v>51606</v>
      </c>
      <c r="C40" s="198" t="s">
        <v>29</v>
      </c>
      <c r="D40" s="151" t="s">
        <v>69</v>
      </c>
      <c r="E40" s="168"/>
      <c r="F40" s="161"/>
      <c r="G40" s="448">
        <f t="shared" si="18"/>
        <v>0</v>
      </c>
      <c r="H40" s="161"/>
      <c r="I40" s="161"/>
      <c r="J40" s="448">
        <f t="shared" si="19"/>
        <v>0</v>
      </c>
      <c r="K40" s="161"/>
      <c r="L40" s="161"/>
      <c r="M40" s="444">
        <f t="shared" si="20"/>
        <v>0</v>
      </c>
      <c r="N40" s="404">
        <f>+E40+H40+K40</f>
        <v>0</v>
      </c>
      <c r="O40" s="161">
        <f>+F40+I40+L40</f>
        <v>0</v>
      </c>
      <c r="P40" s="403">
        <f t="shared" si="21"/>
        <v>0</v>
      </c>
      <c r="Q40" s="161"/>
      <c r="R40" s="161"/>
      <c r="S40" s="448">
        <f t="shared" si="22"/>
        <v>0</v>
      </c>
      <c r="T40" s="161"/>
      <c r="U40" s="161"/>
      <c r="V40" s="448">
        <f t="shared" si="23"/>
        <v>0</v>
      </c>
      <c r="W40" s="161"/>
      <c r="X40" s="161"/>
      <c r="Y40" s="444">
        <f t="shared" si="24"/>
        <v>0</v>
      </c>
      <c r="Z40" s="168">
        <f>+Q40+T40+W40</f>
        <v>0</v>
      </c>
      <c r="AA40" s="161">
        <f>+R40+U40+X40</f>
        <v>0</v>
      </c>
      <c r="AB40" s="403">
        <f t="shared" si="25"/>
        <v>0</v>
      </c>
      <c r="AC40" s="404">
        <f>+E40+H40+K40+Q40+T40+W40</f>
        <v>0</v>
      </c>
      <c r="AD40" s="161">
        <f>+F40+I40+L40+R40+U40+X40</f>
        <v>0</v>
      </c>
      <c r="AE40" s="403">
        <f t="shared" si="26"/>
        <v>0</v>
      </c>
      <c r="AF40" s="161"/>
      <c r="AG40" s="161"/>
      <c r="AH40" s="462">
        <f t="shared" si="27"/>
        <v>0</v>
      </c>
      <c r="AI40" s="161"/>
      <c r="AJ40" s="161"/>
      <c r="AK40" s="462">
        <f t="shared" si="28"/>
        <v>0</v>
      </c>
      <c r="AL40" s="161"/>
      <c r="AM40" s="161"/>
      <c r="AN40" s="444">
        <f t="shared" si="29"/>
        <v>0</v>
      </c>
      <c r="AO40" s="404">
        <f t="shared" si="10"/>
        <v>0</v>
      </c>
      <c r="AP40" s="161">
        <f t="shared" si="11"/>
        <v>0</v>
      </c>
      <c r="AQ40" s="403">
        <f t="shared" si="30"/>
        <v>0</v>
      </c>
      <c r="AR40" s="161"/>
      <c r="AS40" s="161"/>
      <c r="AT40" s="462">
        <f t="shared" si="31"/>
        <v>0</v>
      </c>
      <c r="AU40" s="161"/>
      <c r="AV40" s="161"/>
      <c r="AW40" s="448">
        <f t="shared" si="32"/>
        <v>0</v>
      </c>
      <c r="AX40" s="161"/>
      <c r="AY40" s="161"/>
      <c r="AZ40" s="444">
        <f t="shared" si="33"/>
        <v>0</v>
      </c>
      <c r="BA40" s="272">
        <f t="shared" si="12"/>
        <v>0</v>
      </c>
      <c r="BB40" s="364">
        <f t="shared" si="13"/>
        <v>0</v>
      </c>
      <c r="BC40" s="364">
        <f t="shared" si="34"/>
        <v>0</v>
      </c>
      <c r="BD40" s="371">
        <f t="shared" si="14"/>
        <v>0</v>
      </c>
      <c r="BE40" s="372">
        <f t="shared" si="15"/>
        <v>0</v>
      </c>
      <c r="BF40" s="372">
        <f t="shared" si="35"/>
        <v>0</v>
      </c>
      <c r="BG40" s="371">
        <f t="shared" si="16"/>
        <v>0</v>
      </c>
      <c r="BH40" s="372">
        <f t="shared" si="17"/>
        <v>0</v>
      </c>
      <c r="BI40" s="372">
        <f t="shared" si="36"/>
        <v>0</v>
      </c>
      <c r="BJ40" s="436"/>
      <c r="BK40" s="160">
        <f>VLOOKUP($B40,Test!$A$69:$J$122,8,0)</f>
        <v>0</v>
      </c>
    </row>
    <row r="41" spans="1:63" s="149" customFormat="1" ht="30" customHeight="1">
      <c r="A41" s="40">
        <f t="shared" si="37"/>
        <v>35</v>
      </c>
      <c r="B41" s="197">
        <v>51607</v>
      </c>
      <c r="C41" s="198" t="s">
        <v>328</v>
      </c>
      <c r="D41" s="151" t="s">
        <v>70</v>
      </c>
      <c r="E41" s="168"/>
      <c r="F41" s="161"/>
      <c r="G41" s="448">
        <f t="shared" si="18"/>
        <v>0</v>
      </c>
      <c r="H41" s="161"/>
      <c r="I41" s="161"/>
      <c r="J41" s="448">
        <f t="shared" si="19"/>
        <v>0</v>
      </c>
      <c r="K41" s="161"/>
      <c r="L41" s="161"/>
      <c r="M41" s="444">
        <f t="shared" si="20"/>
        <v>0</v>
      </c>
      <c r="N41" s="404">
        <f t="shared" ref="N41:N50" si="50">+E41+H41+K41</f>
        <v>0</v>
      </c>
      <c r="O41" s="161">
        <f t="shared" ref="O41:O50" si="51">+F41+I41+L41</f>
        <v>0</v>
      </c>
      <c r="P41" s="403">
        <f t="shared" si="21"/>
        <v>0</v>
      </c>
      <c r="Q41" s="161"/>
      <c r="R41" s="161"/>
      <c r="S41" s="448">
        <f t="shared" si="22"/>
        <v>0</v>
      </c>
      <c r="T41" s="161"/>
      <c r="U41" s="161"/>
      <c r="V41" s="448">
        <f t="shared" si="23"/>
        <v>0</v>
      </c>
      <c r="W41" s="161"/>
      <c r="X41" s="161"/>
      <c r="Y41" s="444">
        <f t="shared" si="24"/>
        <v>0</v>
      </c>
      <c r="Z41" s="168">
        <f t="shared" ref="Z41:Z50" si="52">+Q41+T41+W41</f>
        <v>0</v>
      </c>
      <c r="AA41" s="161">
        <f t="shared" ref="AA41:AA50" si="53">+R41+U41+X41</f>
        <v>0</v>
      </c>
      <c r="AB41" s="403">
        <f t="shared" si="25"/>
        <v>0</v>
      </c>
      <c r="AC41" s="404">
        <f t="shared" ref="AC41:AC50" si="54">+E41+H41+K41+Q41+T41+W41</f>
        <v>0</v>
      </c>
      <c r="AD41" s="161">
        <f t="shared" ref="AD41:AD50" si="55">+F41+I41+L41+R41+U41+X41</f>
        <v>0</v>
      </c>
      <c r="AE41" s="403">
        <f t="shared" si="26"/>
        <v>0</v>
      </c>
      <c r="AF41" s="161"/>
      <c r="AG41" s="161"/>
      <c r="AH41" s="462">
        <f t="shared" si="27"/>
        <v>0</v>
      </c>
      <c r="AI41" s="161"/>
      <c r="AJ41" s="161"/>
      <c r="AK41" s="462">
        <f t="shared" si="28"/>
        <v>0</v>
      </c>
      <c r="AL41" s="161"/>
      <c r="AM41" s="161"/>
      <c r="AN41" s="444">
        <f t="shared" si="29"/>
        <v>0</v>
      </c>
      <c r="AO41" s="404">
        <f t="shared" si="10"/>
        <v>0</v>
      </c>
      <c r="AP41" s="161">
        <f t="shared" si="11"/>
        <v>0</v>
      </c>
      <c r="AQ41" s="403">
        <f t="shared" si="30"/>
        <v>0</v>
      </c>
      <c r="AR41" s="161"/>
      <c r="AS41" s="161"/>
      <c r="AT41" s="462">
        <f t="shared" si="31"/>
        <v>0</v>
      </c>
      <c r="AU41" s="161"/>
      <c r="AV41" s="161"/>
      <c r="AW41" s="448">
        <f t="shared" si="32"/>
        <v>0</v>
      </c>
      <c r="AX41" s="161"/>
      <c r="AY41" s="161"/>
      <c r="AZ41" s="444">
        <f t="shared" si="33"/>
        <v>0</v>
      </c>
      <c r="BA41" s="272">
        <f t="shared" si="12"/>
        <v>0</v>
      </c>
      <c r="BB41" s="364">
        <f t="shared" si="13"/>
        <v>0</v>
      </c>
      <c r="BC41" s="364">
        <f t="shared" si="34"/>
        <v>0</v>
      </c>
      <c r="BD41" s="371">
        <f t="shared" si="14"/>
        <v>0</v>
      </c>
      <c r="BE41" s="372">
        <f t="shared" si="15"/>
        <v>0</v>
      </c>
      <c r="BF41" s="372">
        <f t="shared" si="35"/>
        <v>0</v>
      </c>
      <c r="BG41" s="371">
        <f t="shared" si="16"/>
        <v>0</v>
      </c>
      <c r="BH41" s="372">
        <f t="shared" si="17"/>
        <v>0</v>
      </c>
      <c r="BI41" s="372">
        <f t="shared" si="36"/>
        <v>0</v>
      </c>
      <c r="BJ41" s="436"/>
      <c r="BK41" s="160">
        <f>VLOOKUP($B41,Test!$A$69:$J$122,8,0)</f>
        <v>0</v>
      </c>
    </row>
    <row r="42" spans="1:63" s="149" customFormat="1" ht="30" customHeight="1">
      <c r="A42" s="40">
        <f t="shared" si="37"/>
        <v>36</v>
      </c>
      <c r="B42" s="197">
        <v>51608</v>
      </c>
      <c r="C42" s="198" t="s">
        <v>31</v>
      </c>
      <c r="D42" s="151" t="s">
        <v>71</v>
      </c>
      <c r="E42" s="168"/>
      <c r="F42" s="161"/>
      <c r="G42" s="448">
        <f t="shared" si="18"/>
        <v>0</v>
      </c>
      <c r="H42" s="161"/>
      <c r="I42" s="161"/>
      <c r="J42" s="448">
        <f t="shared" si="19"/>
        <v>0</v>
      </c>
      <c r="K42" s="161"/>
      <c r="L42" s="161"/>
      <c r="M42" s="444">
        <f t="shared" si="20"/>
        <v>0</v>
      </c>
      <c r="N42" s="404">
        <f t="shared" si="50"/>
        <v>0</v>
      </c>
      <c r="O42" s="161">
        <f t="shared" si="51"/>
        <v>0</v>
      </c>
      <c r="P42" s="403">
        <f t="shared" si="21"/>
        <v>0</v>
      </c>
      <c r="Q42" s="161"/>
      <c r="R42" s="161"/>
      <c r="S42" s="448">
        <f t="shared" si="22"/>
        <v>0</v>
      </c>
      <c r="T42" s="161"/>
      <c r="U42" s="161"/>
      <c r="V42" s="448">
        <f t="shared" si="23"/>
        <v>0</v>
      </c>
      <c r="W42" s="161"/>
      <c r="X42" s="161"/>
      <c r="Y42" s="444">
        <f t="shared" si="24"/>
        <v>0</v>
      </c>
      <c r="Z42" s="168">
        <f t="shared" si="52"/>
        <v>0</v>
      </c>
      <c r="AA42" s="161">
        <f t="shared" si="53"/>
        <v>0</v>
      </c>
      <c r="AB42" s="403">
        <f t="shared" si="25"/>
        <v>0</v>
      </c>
      <c r="AC42" s="404">
        <f t="shared" si="54"/>
        <v>0</v>
      </c>
      <c r="AD42" s="161">
        <f t="shared" si="55"/>
        <v>0</v>
      </c>
      <c r="AE42" s="403">
        <f t="shared" si="26"/>
        <v>0</v>
      </c>
      <c r="AF42" s="161"/>
      <c r="AG42" s="161"/>
      <c r="AH42" s="462">
        <f t="shared" si="27"/>
        <v>0</v>
      </c>
      <c r="AI42" s="161"/>
      <c r="AJ42" s="161"/>
      <c r="AK42" s="462">
        <f t="shared" si="28"/>
        <v>0</v>
      </c>
      <c r="AL42" s="161"/>
      <c r="AM42" s="161"/>
      <c r="AN42" s="444">
        <f t="shared" si="29"/>
        <v>0</v>
      </c>
      <c r="AO42" s="404">
        <f t="shared" si="10"/>
        <v>0</v>
      </c>
      <c r="AP42" s="161">
        <f t="shared" si="11"/>
        <v>0</v>
      </c>
      <c r="AQ42" s="403">
        <f t="shared" si="30"/>
        <v>0</v>
      </c>
      <c r="AR42" s="161"/>
      <c r="AS42" s="161"/>
      <c r="AT42" s="462">
        <f t="shared" si="31"/>
        <v>0</v>
      </c>
      <c r="AU42" s="161"/>
      <c r="AV42" s="161"/>
      <c r="AW42" s="448">
        <f t="shared" si="32"/>
        <v>0</v>
      </c>
      <c r="AX42" s="161"/>
      <c r="AY42" s="161"/>
      <c r="AZ42" s="444">
        <f t="shared" si="33"/>
        <v>0</v>
      </c>
      <c r="BA42" s="272">
        <f t="shared" si="12"/>
        <v>0</v>
      </c>
      <c r="BB42" s="364">
        <f t="shared" si="13"/>
        <v>0</v>
      </c>
      <c r="BC42" s="364">
        <f t="shared" si="34"/>
        <v>0</v>
      </c>
      <c r="BD42" s="371">
        <f t="shared" si="14"/>
        <v>0</v>
      </c>
      <c r="BE42" s="372">
        <f t="shared" si="15"/>
        <v>0</v>
      </c>
      <c r="BF42" s="372">
        <f t="shared" si="35"/>
        <v>0</v>
      </c>
      <c r="BG42" s="371">
        <f t="shared" si="16"/>
        <v>0</v>
      </c>
      <c r="BH42" s="372">
        <f t="shared" si="17"/>
        <v>0</v>
      </c>
      <c r="BI42" s="372">
        <f t="shared" si="36"/>
        <v>0</v>
      </c>
      <c r="BJ42" s="436"/>
      <c r="BK42" s="160">
        <f>VLOOKUP($B42,Test!$A$69:$J$122,8,0)</f>
        <v>0</v>
      </c>
    </row>
    <row r="43" spans="1:63" s="149" customFormat="1" ht="30" customHeight="1">
      <c r="A43" s="40">
        <f t="shared" si="37"/>
        <v>37</v>
      </c>
      <c r="B43" s="197">
        <v>51609</v>
      </c>
      <c r="C43" s="198" t="s">
        <v>32</v>
      </c>
      <c r="D43" s="151" t="s">
        <v>72</v>
      </c>
      <c r="E43" s="168"/>
      <c r="F43" s="161"/>
      <c r="G43" s="448">
        <f t="shared" si="18"/>
        <v>0</v>
      </c>
      <c r="H43" s="161"/>
      <c r="I43" s="161"/>
      <c r="J43" s="448">
        <f t="shared" si="19"/>
        <v>0</v>
      </c>
      <c r="K43" s="161"/>
      <c r="L43" s="161"/>
      <c r="M43" s="444">
        <f t="shared" si="20"/>
        <v>0</v>
      </c>
      <c r="N43" s="404">
        <f t="shared" si="50"/>
        <v>0</v>
      </c>
      <c r="O43" s="161">
        <f t="shared" si="51"/>
        <v>0</v>
      </c>
      <c r="P43" s="403">
        <f t="shared" si="21"/>
        <v>0</v>
      </c>
      <c r="Q43" s="161"/>
      <c r="R43" s="161"/>
      <c r="S43" s="448">
        <f t="shared" si="22"/>
        <v>0</v>
      </c>
      <c r="T43" s="161"/>
      <c r="U43" s="161"/>
      <c r="V43" s="448">
        <f t="shared" si="23"/>
        <v>0</v>
      </c>
      <c r="W43" s="161"/>
      <c r="X43" s="161"/>
      <c r="Y43" s="444">
        <f t="shared" si="24"/>
        <v>0</v>
      </c>
      <c r="Z43" s="168">
        <f t="shared" si="52"/>
        <v>0</v>
      </c>
      <c r="AA43" s="161">
        <f t="shared" si="53"/>
        <v>0</v>
      </c>
      <c r="AB43" s="403">
        <f t="shared" si="25"/>
        <v>0</v>
      </c>
      <c r="AC43" s="404">
        <f t="shared" si="54"/>
        <v>0</v>
      </c>
      <c r="AD43" s="161">
        <f t="shared" si="55"/>
        <v>0</v>
      </c>
      <c r="AE43" s="403">
        <f t="shared" si="26"/>
        <v>0</v>
      </c>
      <c r="AF43" s="161"/>
      <c r="AG43" s="161"/>
      <c r="AH43" s="462">
        <f t="shared" si="27"/>
        <v>0</v>
      </c>
      <c r="AI43" s="161"/>
      <c r="AJ43" s="161"/>
      <c r="AK43" s="462">
        <f t="shared" si="28"/>
        <v>0</v>
      </c>
      <c r="AL43" s="161"/>
      <c r="AM43" s="161"/>
      <c r="AN43" s="444">
        <f t="shared" si="29"/>
        <v>0</v>
      </c>
      <c r="AO43" s="404">
        <f t="shared" si="10"/>
        <v>0</v>
      </c>
      <c r="AP43" s="161">
        <f t="shared" si="11"/>
        <v>0</v>
      </c>
      <c r="AQ43" s="403">
        <f t="shared" si="30"/>
        <v>0</v>
      </c>
      <c r="AR43" s="161"/>
      <c r="AS43" s="161"/>
      <c r="AT43" s="462">
        <f t="shared" si="31"/>
        <v>0</v>
      </c>
      <c r="AU43" s="161"/>
      <c r="AV43" s="161"/>
      <c r="AW43" s="448">
        <f t="shared" si="32"/>
        <v>0</v>
      </c>
      <c r="AX43" s="161"/>
      <c r="AY43" s="161"/>
      <c r="AZ43" s="444">
        <f t="shared" si="33"/>
        <v>0</v>
      </c>
      <c r="BA43" s="272">
        <f t="shared" si="12"/>
        <v>0</v>
      </c>
      <c r="BB43" s="364">
        <f t="shared" si="13"/>
        <v>0</v>
      </c>
      <c r="BC43" s="364">
        <f t="shared" si="34"/>
        <v>0</v>
      </c>
      <c r="BD43" s="371">
        <f t="shared" si="14"/>
        <v>0</v>
      </c>
      <c r="BE43" s="372">
        <f t="shared" si="15"/>
        <v>0</v>
      </c>
      <c r="BF43" s="372">
        <f t="shared" si="35"/>
        <v>0</v>
      </c>
      <c r="BG43" s="371">
        <f t="shared" si="16"/>
        <v>0</v>
      </c>
      <c r="BH43" s="372">
        <f t="shared" si="17"/>
        <v>0</v>
      </c>
      <c r="BI43" s="372">
        <f t="shared" si="36"/>
        <v>0</v>
      </c>
      <c r="BJ43" s="436"/>
      <c r="BK43" s="160">
        <f>VLOOKUP($B43,Test!$A$69:$J$122,8,0)</f>
        <v>0</v>
      </c>
    </row>
    <row r="44" spans="1:63" s="149" customFormat="1" ht="30" customHeight="1">
      <c r="A44" s="40">
        <f t="shared" si="37"/>
        <v>38</v>
      </c>
      <c r="B44" s="197">
        <v>51610</v>
      </c>
      <c r="C44" s="198" t="s">
        <v>33</v>
      </c>
      <c r="D44" s="151" t="s">
        <v>73</v>
      </c>
      <c r="E44" s="168"/>
      <c r="F44" s="161"/>
      <c r="G44" s="448">
        <f t="shared" si="18"/>
        <v>0</v>
      </c>
      <c r="H44" s="161"/>
      <c r="I44" s="161"/>
      <c r="J44" s="448">
        <f t="shared" si="19"/>
        <v>0</v>
      </c>
      <c r="K44" s="161"/>
      <c r="L44" s="161"/>
      <c r="M44" s="444">
        <f t="shared" si="20"/>
        <v>0</v>
      </c>
      <c r="N44" s="404">
        <f t="shared" si="50"/>
        <v>0</v>
      </c>
      <c r="O44" s="161">
        <f t="shared" si="51"/>
        <v>0</v>
      </c>
      <c r="P44" s="403">
        <f t="shared" si="21"/>
        <v>0</v>
      </c>
      <c r="Q44" s="161"/>
      <c r="R44" s="161"/>
      <c r="S44" s="448">
        <f t="shared" si="22"/>
        <v>0</v>
      </c>
      <c r="T44" s="161"/>
      <c r="U44" s="161"/>
      <c r="V44" s="448">
        <f t="shared" si="23"/>
        <v>0</v>
      </c>
      <c r="W44" s="161"/>
      <c r="X44" s="161"/>
      <c r="Y44" s="444">
        <f t="shared" si="24"/>
        <v>0</v>
      </c>
      <c r="Z44" s="168">
        <f t="shared" si="52"/>
        <v>0</v>
      </c>
      <c r="AA44" s="161">
        <f t="shared" si="53"/>
        <v>0</v>
      </c>
      <c r="AB44" s="403">
        <f t="shared" si="25"/>
        <v>0</v>
      </c>
      <c r="AC44" s="404">
        <f t="shared" si="54"/>
        <v>0</v>
      </c>
      <c r="AD44" s="161">
        <f t="shared" si="55"/>
        <v>0</v>
      </c>
      <c r="AE44" s="403">
        <f t="shared" si="26"/>
        <v>0</v>
      </c>
      <c r="AF44" s="161"/>
      <c r="AG44" s="161"/>
      <c r="AH44" s="462">
        <f t="shared" si="27"/>
        <v>0</v>
      </c>
      <c r="AI44" s="161"/>
      <c r="AJ44" s="161"/>
      <c r="AK44" s="462">
        <f t="shared" si="28"/>
        <v>0</v>
      </c>
      <c r="AL44" s="161"/>
      <c r="AM44" s="161"/>
      <c r="AN44" s="444">
        <f t="shared" si="29"/>
        <v>0</v>
      </c>
      <c r="AO44" s="404">
        <f t="shared" si="10"/>
        <v>0</v>
      </c>
      <c r="AP44" s="161">
        <f t="shared" si="11"/>
        <v>0</v>
      </c>
      <c r="AQ44" s="403">
        <f t="shared" si="30"/>
        <v>0</v>
      </c>
      <c r="AR44" s="161"/>
      <c r="AS44" s="161"/>
      <c r="AT44" s="462">
        <f t="shared" si="31"/>
        <v>0</v>
      </c>
      <c r="AU44" s="161"/>
      <c r="AV44" s="161"/>
      <c r="AW44" s="448">
        <f t="shared" si="32"/>
        <v>0</v>
      </c>
      <c r="AX44" s="161"/>
      <c r="AY44" s="161"/>
      <c r="AZ44" s="444">
        <f t="shared" si="33"/>
        <v>0</v>
      </c>
      <c r="BA44" s="272">
        <f t="shared" si="12"/>
        <v>0</v>
      </c>
      <c r="BB44" s="364">
        <f t="shared" si="13"/>
        <v>0</v>
      </c>
      <c r="BC44" s="364">
        <f t="shared" si="34"/>
        <v>0</v>
      </c>
      <c r="BD44" s="371">
        <f t="shared" si="14"/>
        <v>0</v>
      </c>
      <c r="BE44" s="372">
        <f t="shared" si="15"/>
        <v>0</v>
      </c>
      <c r="BF44" s="372">
        <f t="shared" si="35"/>
        <v>0</v>
      </c>
      <c r="BG44" s="371">
        <f t="shared" si="16"/>
        <v>0</v>
      </c>
      <c r="BH44" s="372">
        <f t="shared" si="17"/>
        <v>0</v>
      </c>
      <c r="BI44" s="372">
        <f t="shared" si="36"/>
        <v>0</v>
      </c>
      <c r="BJ44" s="436"/>
      <c r="BK44" s="160">
        <f>VLOOKUP($B44,Test!$A$69:$J$122,8,0)</f>
        <v>0</v>
      </c>
    </row>
    <row r="45" spans="1:63" s="149" customFormat="1" ht="30" customHeight="1">
      <c r="A45" s="40">
        <f t="shared" si="37"/>
        <v>39</v>
      </c>
      <c r="B45" s="197">
        <v>51611</v>
      </c>
      <c r="C45" s="198" t="s">
        <v>34</v>
      </c>
      <c r="D45" s="151" t="s">
        <v>74</v>
      </c>
      <c r="E45" s="168"/>
      <c r="F45" s="161"/>
      <c r="G45" s="448">
        <f t="shared" si="18"/>
        <v>0</v>
      </c>
      <c r="H45" s="161"/>
      <c r="I45" s="161"/>
      <c r="J45" s="448">
        <f t="shared" si="19"/>
        <v>0</v>
      </c>
      <c r="K45" s="161"/>
      <c r="L45" s="161"/>
      <c r="M45" s="444">
        <f t="shared" si="20"/>
        <v>0</v>
      </c>
      <c r="N45" s="404">
        <f t="shared" si="50"/>
        <v>0</v>
      </c>
      <c r="O45" s="161">
        <f t="shared" si="51"/>
        <v>0</v>
      </c>
      <c r="P45" s="403">
        <f t="shared" si="21"/>
        <v>0</v>
      </c>
      <c r="Q45" s="161"/>
      <c r="R45" s="161"/>
      <c r="S45" s="448">
        <f t="shared" si="22"/>
        <v>0</v>
      </c>
      <c r="T45" s="161"/>
      <c r="U45" s="161"/>
      <c r="V45" s="448">
        <f t="shared" si="23"/>
        <v>0</v>
      </c>
      <c r="W45" s="161"/>
      <c r="X45" s="161"/>
      <c r="Y45" s="444">
        <f t="shared" si="24"/>
        <v>0</v>
      </c>
      <c r="Z45" s="168">
        <f t="shared" si="52"/>
        <v>0</v>
      </c>
      <c r="AA45" s="161">
        <f t="shared" si="53"/>
        <v>0</v>
      </c>
      <c r="AB45" s="403">
        <f t="shared" si="25"/>
        <v>0</v>
      </c>
      <c r="AC45" s="404">
        <f t="shared" si="54"/>
        <v>0</v>
      </c>
      <c r="AD45" s="161">
        <f t="shared" si="55"/>
        <v>0</v>
      </c>
      <c r="AE45" s="403">
        <f t="shared" si="26"/>
        <v>0</v>
      </c>
      <c r="AF45" s="161"/>
      <c r="AG45" s="161"/>
      <c r="AH45" s="462">
        <f t="shared" si="27"/>
        <v>0</v>
      </c>
      <c r="AI45" s="161"/>
      <c r="AJ45" s="161"/>
      <c r="AK45" s="462">
        <f t="shared" si="28"/>
        <v>0</v>
      </c>
      <c r="AL45" s="161"/>
      <c r="AM45" s="161"/>
      <c r="AN45" s="444">
        <f t="shared" si="29"/>
        <v>0</v>
      </c>
      <c r="AO45" s="404">
        <f t="shared" si="10"/>
        <v>0</v>
      </c>
      <c r="AP45" s="161">
        <f t="shared" si="11"/>
        <v>0</v>
      </c>
      <c r="AQ45" s="403">
        <f t="shared" si="30"/>
        <v>0</v>
      </c>
      <c r="AR45" s="161"/>
      <c r="AS45" s="161"/>
      <c r="AT45" s="462">
        <f t="shared" si="31"/>
        <v>0</v>
      </c>
      <c r="AU45" s="161"/>
      <c r="AV45" s="161"/>
      <c r="AW45" s="448">
        <f t="shared" si="32"/>
        <v>0</v>
      </c>
      <c r="AX45" s="161"/>
      <c r="AY45" s="161"/>
      <c r="AZ45" s="444">
        <f t="shared" si="33"/>
        <v>0</v>
      </c>
      <c r="BA45" s="272">
        <f t="shared" si="12"/>
        <v>0</v>
      </c>
      <c r="BB45" s="364">
        <f t="shared" si="13"/>
        <v>0</v>
      </c>
      <c r="BC45" s="364">
        <f t="shared" si="34"/>
        <v>0</v>
      </c>
      <c r="BD45" s="371">
        <f t="shared" si="14"/>
        <v>0</v>
      </c>
      <c r="BE45" s="372">
        <f t="shared" si="15"/>
        <v>0</v>
      </c>
      <c r="BF45" s="372">
        <f t="shared" si="35"/>
        <v>0</v>
      </c>
      <c r="BG45" s="371">
        <f t="shared" si="16"/>
        <v>0</v>
      </c>
      <c r="BH45" s="372">
        <f t="shared" si="17"/>
        <v>0</v>
      </c>
      <c r="BI45" s="372">
        <f t="shared" si="36"/>
        <v>0</v>
      </c>
      <c r="BJ45" s="436"/>
      <c r="BK45" s="160">
        <f>VLOOKUP($B45,Test!$A$69:$J$122,8,0)</f>
        <v>0</v>
      </c>
    </row>
    <row r="46" spans="1:63" s="149" customFormat="1" ht="30" customHeight="1">
      <c r="A46" s="40">
        <f t="shared" si="37"/>
        <v>40</v>
      </c>
      <c r="B46" s="197">
        <v>51612</v>
      </c>
      <c r="C46" s="198" t="s">
        <v>35</v>
      </c>
      <c r="D46" s="151" t="s">
        <v>86</v>
      </c>
      <c r="E46" s="168"/>
      <c r="F46" s="161"/>
      <c r="G46" s="448">
        <f t="shared" si="18"/>
        <v>0</v>
      </c>
      <c r="H46" s="161"/>
      <c r="I46" s="161"/>
      <c r="J46" s="448">
        <f t="shared" si="19"/>
        <v>0</v>
      </c>
      <c r="K46" s="161"/>
      <c r="L46" s="161"/>
      <c r="M46" s="444">
        <f t="shared" si="20"/>
        <v>0</v>
      </c>
      <c r="N46" s="404">
        <f t="shared" si="50"/>
        <v>0</v>
      </c>
      <c r="O46" s="161">
        <f t="shared" si="51"/>
        <v>0</v>
      </c>
      <c r="P46" s="403">
        <f t="shared" si="21"/>
        <v>0</v>
      </c>
      <c r="Q46" s="161"/>
      <c r="R46" s="161"/>
      <c r="S46" s="448">
        <f t="shared" si="22"/>
        <v>0</v>
      </c>
      <c r="T46" s="161"/>
      <c r="U46" s="161"/>
      <c r="V46" s="448">
        <f t="shared" si="23"/>
        <v>0</v>
      </c>
      <c r="W46" s="161"/>
      <c r="X46" s="161"/>
      <c r="Y46" s="444">
        <f t="shared" si="24"/>
        <v>0</v>
      </c>
      <c r="Z46" s="168">
        <f t="shared" si="52"/>
        <v>0</v>
      </c>
      <c r="AA46" s="161">
        <f t="shared" si="53"/>
        <v>0</v>
      </c>
      <c r="AB46" s="403">
        <f t="shared" si="25"/>
        <v>0</v>
      </c>
      <c r="AC46" s="404">
        <f t="shared" si="54"/>
        <v>0</v>
      </c>
      <c r="AD46" s="161">
        <f t="shared" si="55"/>
        <v>0</v>
      </c>
      <c r="AE46" s="403">
        <f t="shared" si="26"/>
        <v>0</v>
      </c>
      <c r="AF46" s="161"/>
      <c r="AG46" s="161"/>
      <c r="AH46" s="462">
        <f t="shared" si="27"/>
        <v>0</v>
      </c>
      <c r="AI46" s="161"/>
      <c r="AJ46" s="161"/>
      <c r="AK46" s="462">
        <f t="shared" si="28"/>
        <v>0</v>
      </c>
      <c r="AL46" s="161"/>
      <c r="AM46" s="161"/>
      <c r="AN46" s="444">
        <f t="shared" si="29"/>
        <v>0</v>
      </c>
      <c r="AO46" s="404">
        <f t="shared" si="10"/>
        <v>0</v>
      </c>
      <c r="AP46" s="161">
        <f t="shared" si="11"/>
        <v>0</v>
      </c>
      <c r="AQ46" s="403">
        <f t="shared" si="30"/>
        <v>0</v>
      </c>
      <c r="AR46" s="161"/>
      <c r="AS46" s="161"/>
      <c r="AT46" s="462">
        <f t="shared" si="31"/>
        <v>0</v>
      </c>
      <c r="AU46" s="161"/>
      <c r="AV46" s="161"/>
      <c r="AW46" s="448">
        <f t="shared" si="32"/>
        <v>0</v>
      </c>
      <c r="AX46" s="161"/>
      <c r="AY46" s="161"/>
      <c r="AZ46" s="444">
        <f t="shared" si="33"/>
        <v>0</v>
      </c>
      <c r="BA46" s="272">
        <f t="shared" si="12"/>
        <v>0</v>
      </c>
      <c r="BB46" s="364">
        <f t="shared" si="13"/>
        <v>0</v>
      </c>
      <c r="BC46" s="364">
        <f t="shared" si="34"/>
        <v>0</v>
      </c>
      <c r="BD46" s="371">
        <f t="shared" si="14"/>
        <v>0</v>
      </c>
      <c r="BE46" s="372">
        <f t="shared" si="15"/>
        <v>0</v>
      </c>
      <c r="BF46" s="372">
        <f t="shared" si="35"/>
        <v>0</v>
      </c>
      <c r="BG46" s="371">
        <f t="shared" si="16"/>
        <v>0</v>
      </c>
      <c r="BH46" s="372">
        <f t="shared" si="17"/>
        <v>0</v>
      </c>
      <c r="BI46" s="372">
        <f t="shared" si="36"/>
        <v>0</v>
      </c>
      <c r="BJ46" s="436"/>
      <c r="BK46" s="160">
        <f>VLOOKUP($B46,Test!$A$69:$J$122,8,0)</f>
        <v>0</v>
      </c>
    </row>
    <row r="47" spans="1:63" s="149" customFormat="1" ht="30" customHeight="1">
      <c r="A47" s="40">
        <f t="shared" si="37"/>
        <v>41</v>
      </c>
      <c r="B47" s="197">
        <v>51613</v>
      </c>
      <c r="C47" s="198" t="s">
        <v>36</v>
      </c>
      <c r="D47" s="151" t="s">
        <v>75</v>
      </c>
      <c r="E47" s="168"/>
      <c r="F47" s="161"/>
      <c r="G47" s="448">
        <f t="shared" si="18"/>
        <v>0</v>
      </c>
      <c r="H47" s="161"/>
      <c r="I47" s="161"/>
      <c r="J47" s="448">
        <f t="shared" si="19"/>
        <v>0</v>
      </c>
      <c r="K47" s="161"/>
      <c r="L47" s="161"/>
      <c r="M47" s="444">
        <f t="shared" si="20"/>
        <v>0</v>
      </c>
      <c r="N47" s="404">
        <f t="shared" si="50"/>
        <v>0</v>
      </c>
      <c r="O47" s="161">
        <f t="shared" si="51"/>
        <v>0</v>
      </c>
      <c r="P47" s="403">
        <f t="shared" si="21"/>
        <v>0</v>
      </c>
      <c r="Q47" s="161"/>
      <c r="R47" s="161"/>
      <c r="S47" s="448">
        <f t="shared" si="22"/>
        <v>0</v>
      </c>
      <c r="T47" s="161"/>
      <c r="U47" s="161"/>
      <c r="V47" s="448">
        <f t="shared" si="23"/>
        <v>0</v>
      </c>
      <c r="W47" s="161"/>
      <c r="X47" s="161"/>
      <c r="Y47" s="444">
        <f t="shared" si="24"/>
        <v>0</v>
      </c>
      <c r="Z47" s="168">
        <f t="shared" si="52"/>
        <v>0</v>
      </c>
      <c r="AA47" s="161">
        <f t="shared" si="53"/>
        <v>0</v>
      </c>
      <c r="AB47" s="403">
        <f t="shared" si="25"/>
        <v>0</v>
      </c>
      <c r="AC47" s="404">
        <f t="shared" si="54"/>
        <v>0</v>
      </c>
      <c r="AD47" s="161">
        <f t="shared" si="55"/>
        <v>0</v>
      </c>
      <c r="AE47" s="403">
        <f t="shared" si="26"/>
        <v>0</v>
      </c>
      <c r="AF47" s="161"/>
      <c r="AG47" s="161"/>
      <c r="AH47" s="462">
        <f t="shared" si="27"/>
        <v>0</v>
      </c>
      <c r="AI47" s="161"/>
      <c r="AJ47" s="161"/>
      <c r="AK47" s="462">
        <f t="shared" si="28"/>
        <v>0</v>
      </c>
      <c r="AL47" s="161"/>
      <c r="AM47" s="161"/>
      <c r="AN47" s="444">
        <f t="shared" si="29"/>
        <v>0</v>
      </c>
      <c r="AO47" s="404">
        <f t="shared" si="10"/>
        <v>0</v>
      </c>
      <c r="AP47" s="161">
        <f t="shared" si="11"/>
        <v>0</v>
      </c>
      <c r="AQ47" s="403">
        <f t="shared" si="30"/>
        <v>0</v>
      </c>
      <c r="AR47" s="161"/>
      <c r="AS47" s="161"/>
      <c r="AT47" s="462">
        <f t="shared" si="31"/>
        <v>0</v>
      </c>
      <c r="AU47" s="161"/>
      <c r="AV47" s="161"/>
      <c r="AW47" s="448">
        <f t="shared" si="32"/>
        <v>0</v>
      </c>
      <c r="AX47" s="161"/>
      <c r="AY47" s="161"/>
      <c r="AZ47" s="444">
        <f t="shared" si="33"/>
        <v>0</v>
      </c>
      <c r="BA47" s="272">
        <f t="shared" si="12"/>
        <v>0</v>
      </c>
      <c r="BB47" s="364">
        <f t="shared" si="13"/>
        <v>0</v>
      </c>
      <c r="BC47" s="364">
        <f t="shared" si="34"/>
        <v>0</v>
      </c>
      <c r="BD47" s="371">
        <f t="shared" si="14"/>
        <v>0</v>
      </c>
      <c r="BE47" s="372">
        <f t="shared" si="15"/>
        <v>0</v>
      </c>
      <c r="BF47" s="372">
        <f t="shared" si="35"/>
        <v>0</v>
      </c>
      <c r="BG47" s="371">
        <f t="shared" si="16"/>
        <v>0</v>
      </c>
      <c r="BH47" s="372">
        <f t="shared" si="17"/>
        <v>0</v>
      </c>
      <c r="BI47" s="372">
        <f t="shared" si="36"/>
        <v>0</v>
      </c>
      <c r="BJ47" s="436"/>
      <c r="BK47" s="160">
        <f>VLOOKUP($B47,Test!$A$69:$J$122,8,0)</f>
        <v>0</v>
      </c>
    </row>
    <row r="48" spans="1:63" s="149" customFormat="1" ht="30" customHeight="1">
      <c r="A48" s="40">
        <f t="shared" si="37"/>
        <v>42</v>
      </c>
      <c r="B48" s="197">
        <v>51614</v>
      </c>
      <c r="C48" s="198" t="s">
        <v>81</v>
      </c>
      <c r="D48" s="151" t="s">
        <v>76</v>
      </c>
      <c r="E48" s="168"/>
      <c r="F48" s="161"/>
      <c r="G48" s="448">
        <f t="shared" si="18"/>
        <v>0</v>
      </c>
      <c r="H48" s="161"/>
      <c r="I48" s="161"/>
      <c r="J48" s="448">
        <f t="shared" si="19"/>
        <v>0</v>
      </c>
      <c r="K48" s="161"/>
      <c r="L48" s="161"/>
      <c r="M48" s="444">
        <f t="shared" si="20"/>
        <v>0</v>
      </c>
      <c r="N48" s="404">
        <f t="shared" si="50"/>
        <v>0</v>
      </c>
      <c r="O48" s="161">
        <f t="shared" si="51"/>
        <v>0</v>
      </c>
      <c r="P48" s="403">
        <f t="shared" si="21"/>
        <v>0</v>
      </c>
      <c r="Q48" s="161"/>
      <c r="R48" s="161"/>
      <c r="S48" s="448">
        <f t="shared" si="22"/>
        <v>0</v>
      </c>
      <c r="T48" s="161"/>
      <c r="U48" s="161"/>
      <c r="V48" s="448">
        <f t="shared" si="23"/>
        <v>0</v>
      </c>
      <c r="W48" s="161"/>
      <c r="X48" s="161"/>
      <c r="Y48" s="444">
        <f t="shared" si="24"/>
        <v>0</v>
      </c>
      <c r="Z48" s="168">
        <f t="shared" si="52"/>
        <v>0</v>
      </c>
      <c r="AA48" s="161">
        <f t="shared" si="53"/>
        <v>0</v>
      </c>
      <c r="AB48" s="403">
        <f t="shared" si="25"/>
        <v>0</v>
      </c>
      <c r="AC48" s="404">
        <f t="shared" si="54"/>
        <v>0</v>
      </c>
      <c r="AD48" s="161">
        <f t="shared" si="55"/>
        <v>0</v>
      </c>
      <c r="AE48" s="403">
        <f t="shared" si="26"/>
        <v>0</v>
      </c>
      <c r="AF48" s="161"/>
      <c r="AG48" s="161"/>
      <c r="AH48" s="462">
        <f t="shared" si="27"/>
        <v>0</v>
      </c>
      <c r="AI48" s="161"/>
      <c r="AJ48" s="161"/>
      <c r="AK48" s="462">
        <f t="shared" si="28"/>
        <v>0</v>
      </c>
      <c r="AL48" s="161"/>
      <c r="AM48" s="161"/>
      <c r="AN48" s="444">
        <f t="shared" si="29"/>
        <v>0</v>
      </c>
      <c r="AO48" s="404">
        <f t="shared" si="10"/>
        <v>0</v>
      </c>
      <c r="AP48" s="161">
        <f t="shared" si="11"/>
        <v>0</v>
      </c>
      <c r="AQ48" s="403">
        <f t="shared" si="30"/>
        <v>0</v>
      </c>
      <c r="AR48" s="161"/>
      <c r="AS48" s="161"/>
      <c r="AT48" s="462">
        <f t="shared" si="31"/>
        <v>0</v>
      </c>
      <c r="AU48" s="161"/>
      <c r="AV48" s="161"/>
      <c r="AW48" s="448">
        <f t="shared" si="32"/>
        <v>0</v>
      </c>
      <c r="AX48" s="161"/>
      <c r="AY48" s="161"/>
      <c r="AZ48" s="444">
        <f t="shared" si="33"/>
        <v>0</v>
      </c>
      <c r="BA48" s="272">
        <f t="shared" si="12"/>
        <v>0</v>
      </c>
      <c r="BB48" s="364">
        <f t="shared" si="13"/>
        <v>0</v>
      </c>
      <c r="BC48" s="364">
        <f t="shared" si="34"/>
        <v>0</v>
      </c>
      <c r="BD48" s="371">
        <f t="shared" si="14"/>
        <v>0</v>
      </c>
      <c r="BE48" s="372">
        <f t="shared" si="15"/>
        <v>0</v>
      </c>
      <c r="BF48" s="372">
        <f t="shared" si="35"/>
        <v>0</v>
      </c>
      <c r="BG48" s="371">
        <f t="shared" si="16"/>
        <v>0</v>
      </c>
      <c r="BH48" s="372">
        <f t="shared" si="17"/>
        <v>0</v>
      </c>
      <c r="BI48" s="372">
        <f t="shared" si="36"/>
        <v>0</v>
      </c>
      <c r="BJ48" s="436"/>
      <c r="BK48" s="160">
        <f>VLOOKUP($B48,Test!$A$69:$J$122,8,0)</f>
        <v>0</v>
      </c>
    </row>
    <row r="49" spans="1:63" s="149" customFormat="1" ht="30" customHeight="1">
      <c r="A49" s="40">
        <f t="shared" si="37"/>
        <v>43</v>
      </c>
      <c r="B49" s="197">
        <v>51615</v>
      </c>
      <c r="C49" s="198" t="s">
        <v>82</v>
      </c>
      <c r="D49" s="151" t="s">
        <v>87</v>
      </c>
      <c r="E49" s="168"/>
      <c r="F49" s="161"/>
      <c r="G49" s="448">
        <f t="shared" si="18"/>
        <v>0</v>
      </c>
      <c r="H49" s="161"/>
      <c r="I49" s="161"/>
      <c r="J49" s="448">
        <f t="shared" si="19"/>
        <v>0</v>
      </c>
      <c r="K49" s="161"/>
      <c r="L49" s="161"/>
      <c r="M49" s="444">
        <f t="shared" si="20"/>
        <v>0</v>
      </c>
      <c r="N49" s="404">
        <f t="shared" si="50"/>
        <v>0</v>
      </c>
      <c r="O49" s="161">
        <f t="shared" si="51"/>
        <v>0</v>
      </c>
      <c r="P49" s="403">
        <f t="shared" si="21"/>
        <v>0</v>
      </c>
      <c r="Q49" s="161"/>
      <c r="R49" s="161"/>
      <c r="S49" s="448">
        <f t="shared" si="22"/>
        <v>0</v>
      </c>
      <c r="T49" s="161"/>
      <c r="U49" s="161"/>
      <c r="V49" s="448">
        <f t="shared" si="23"/>
        <v>0</v>
      </c>
      <c r="W49" s="161"/>
      <c r="X49" s="161"/>
      <c r="Y49" s="444">
        <f t="shared" si="24"/>
        <v>0</v>
      </c>
      <c r="Z49" s="168">
        <f t="shared" si="52"/>
        <v>0</v>
      </c>
      <c r="AA49" s="161">
        <f t="shared" si="53"/>
        <v>0</v>
      </c>
      <c r="AB49" s="403">
        <f t="shared" si="25"/>
        <v>0</v>
      </c>
      <c r="AC49" s="404">
        <f t="shared" si="54"/>
        <v>0</v>
      </c>
      <c r="AD49" s="161">
        <f t="shared" si="55"/>
        <v>0</v>
      </c>
      <c r="AE49" s="403">
        <f t="shared" si="26"/>
        <v>0</v>
      </c>
      <c r="AF49" s="161"/>
      <c r="AG49" s="161"/>
      <c r="AH49" s="462">
        <f t="shared" si="27"/>
        <v>0</v>
      </c>
      <c r="AI49" s="161"/>
      <c r="AJ49" s="161"/>
      <c r="AK49" s="462">
        <f t="shared" si="28"/>
        <v>0</v>
      </c>
      <c r="AL49" s="161"/>
      <c r="AM49" s="161"/>
      <c r="AN49" s="444">
        <f t="shared" si="29"/>
        <v>0</v>
      </c>
      <c r="AO49" s="404">
        <f t="shared" si="10"/>
        <v>0</v>
      </c>
      <c r="AP49" s="161">
        <f t="shared" si="11"/>
        <v>0</v>
      </c>
      <c r="AQ49" s="403">
        <f t="shared" si="30"/>
        <v>0</v>
      </c>
      <c r="AR49" s="161"/>
      <c r="AS49" s="161"/>
      <c r="AT49" s="462">
        <f t="shared" si="31"/>
        <v>0</v>
      </c>
      <c r="AU49" s="161"/>
      <c r="AV49" s="161"/>
      <c r="AW49" s="448">
        <f t="shared" si="32"/>
        <v>0</v>
      </c>
      <c r="AX49" s="161"/>
      <c r="AY49" s="161"/>
      <c r="AZ49" s="444">
        <f t="shared" si="33"/>
        <v>0</v>
      </c>
      <c r="BA49" s="272">
        <f t="shared" si="12"/>
        <v>0</v>
      </c>
      <c r="BB49" s="364">
        <f t="shared" si="13"/>
        <v>0</v>
      </c>
      <c r="BC49" s="364">
        <f t="shared" si="34"/>
        <v>0</v>
      </c>
      <c r="BD49" s="371">
        <f t="shared" si="14"/>
        <v>0</v>
      </c>
      <c r="BE49" s="372">
        <f t="shared" si="15"/>
        <v>0</v>
      </c>
      <c r="BF49" s="372">
        <f t="shared" si="35"/>
        <v>0</v>
      </c>
      <c r="BG49" s="371">
        <f t="shared" si="16"/>
        <v>0</v>
      </c>
      <c r="BH49" s="372">
        <f t="shared" si="17"/>
        <v>0</v>
      </c>
      <c r="BI49" s="372">
        <f t="shared" si="36"/>
        <v>0</v>
      </c>
      <c r="BJ49" s="436"/>
      <c r="BK49" s="160">
        <f>VLOOKUP($B49,Test!$A$69:$J$122,8,0)</f>
        <v>0</v>
      </c>
    </row>
    <row r="50" spans="1:63" s="149" customFormat="1" ht="30" customHeight="1">
      <c r="A50" s="40">
        <f t="shared" si="37"/>
        <v>44</v>
      </c>
      <c r="B50" s="197">
        <v>51616</v>
      </c>
      <c r="C50" s="198" t="s">
        <v>37</v>
      </c>
      <c r="D50" s="151" t="s">
        <v>77</v>
      </c>
      <c r="E50" s="168"/>
      <c r="F50" s="161"/>
      <c r="G50" s="448">
        <f t="shared" si="18"/>
        <v>0</v>
      </c>
      <c r="H50" s="161"/>
      <c r="I50" s="161"/>
      <c r="J50" s="448">
        <f t="shared" si="19"/>
        <v>0</v>
      </c>
      <c r="K50" s="161"/>
      <c r="L50" s="161"/>
      <c r="M50" s="444">
        <f t="shared" si="20"/>
        <v>0</v>
      </c>
      <c r="N50" s="404">
        <f t="shared" si="50"/>
        <v>0</v>
      </c>
      <c r="O50" s="161">
        <f t="shared" si="51"/>
        <v>0</v>
      </c>
      <c r="P50" s="403">
        <f t="shared" si="21"/>
        <v>0</v>
      </c>
      <c r="Q50" s="161"/>
      <c r="R50" s="161"/>
      <c r="S50" s="448">
        <f t="shared" si="22"/>
        <v>0</v>
      </c>
      <c r="T50" s="161"/>
      <c r="U50" s="161"/>
      <c r="V50" s="448">
        <f t="shared" si="23"/>
        <v>0</v>
      </c>
      <c r="W50" s="161"/>
      <c r="X50" s="161"/>
      <c r="Y50" s="444">
        <f t="shared" si="24"/>
        <v>0</v>
      </c>
      <c r="Z50" s="168">
        <f t="shared" si="52"/>
        <v>0</v>
      </c>
      <c r="AA50" s="161">
        <f t="shared" si="53"/>
        <v>0</v>
      </c>
      <c r="AB50" s="403">
        <f t="shared" si="25"/>
        <v>0</v>
      </c>
      <c r="AC50" s="404">
        <f t="shared" si="54"/>
        <v>0</v>
      </c>
      <c r="AD50" s="161">
        <f t="shared" si="55"/>
        <v>0</v>
      </c>
      <c r="AE50" s="403">
        <f t="shared" si="26"/>
        <v>0</v>
      </c>
      <c r="AF50" s="161"/>
      <c r="AG50" s="161"/>
      <c r="AH50" s="462">
        <f t="shared" si="27"/>
        <v>0</v>
      </c>
      <c r="AI50" s="161"/>
      <c r="AJ50" s="161"/>
      <c r="AK50" s="462">
        <f t="shared" si="28"/>
        <v>0</v>
      </c>
      <c r="AL50" s="161"/>
      <c r="AM50" s="161"/>
      <c r="AN50" s="444">
        <f t="shared" si="29"/>
        <v>0</v>
      </c>
      <c r="AO50" s="404">
        <f t="shared" si="10"/>
        <v>0</v>
      </c>
      <c r="AP50" s="161">
        <f t="shared" si="11"/>
        <v>0</v>
      </c>
      <c r="AQ50" s="403">
        <f t="shared" si="30"/>
        <v>0</v>
      </c>
      <c r="AR50" s="161"/>
      <c r="AS50" s="161"/>
      <c r="AT50" s="462">
        <f t="shared" si="31"/>
        <v>0</v>
      </c>
      <c r="AU50" s="161"/>
      <c r="AV50" s="161"/>
      <c r="AW50" s="448">
        <f t="shared" si="32"/>
        <v>0</v>
      </c>
      <c r="AX50" s="161"/>
      <c r="AY50" s="161"/>
      <c r="AZ50" s="444">
        <f t="shared" si="33"/>
        <v>0</v>
      </c>
      <c r="BA50" s="272">
        <f t="shared" si="12"/>
        <v>0</v>
      </c>
      <c r="BB50" s="364">
        <f t="shared" si="13"/>
        <v>0</v>
      </c>
      <c r="BC50" s="364">
        <f t="shared" si="34"/>
        <v>0</v>
      </c>
      <c r="BD50" s="371">
        <f t="shared" si="14"/>
        <v>0</v>
      </c>
      <c r="BE50" s="372">
        <f t="shared" si="15"/>
        <v>0</v>
      </c>
      <c r="BF50" s="372">
        <f t="shared" si="35"/>
        <v>0</v>
      </c>
      <c r="BG50" s="371">
        <f t="shared" si="16"/>
        <v>0</v>
      </c>
      <c r="BH50" s="372">
        <f t="shared" si="17"/>
        <v>0</v>
      </c>
      <c r="BI50" s="372">
        <f t="shared" si="36"/>
        <v>0</v>
      </c>
      <c r="BJ50" s="436"/>
      <c r="BK50" s="160">
        <f>VLOOKUP($B50,Test!$A$69:$J$122,8,0)</f>
        <v>0</v>
      </c>
    </row>
    <row r="51" spans="1:63" s="149" customFormat="1" ht="30" customHeight="1">
      <c r="A51" s="40">
        <f t="shared" si="37"/>
        <v>45</v>
      </c>
      <c r="B51" s="197">
        <v>51617</v>
      </c>
      <c r="C51" s="198" t="s">
        <v>38</v>
      </c>
      <c r="D51" s="151" t="s">
        <v>77</v>
      </c>
      <c r="E51" s="168"/>
      <c r="F51" s="161"/>
      <c r="G51" s="448">
        <f t="shared" si="18"/>
        <v>0</v>
      </c>
      <c r="H51" s="161"/>
      <c r="I51" s="161"/>
      <c r="J51" s="448">
        <f t="shared" si="19"/>
        <v>0</v>
      </c>
      <c r="K51" s="161"/>
      <c r="L51" s="161"/>
      <c r="M51" s="444">
        <f t="shared" si="20"/>
        <v>0</v>
      </c>
      <c r="N51" s="404">
        <f t="shared" ref="N51:N52" si="56">+E51+H51+K51</f>
        <v>0</v>
      </c>
      <c r="O51" s="161">
        <f t="shared" ref="O51:O52" si="57">+F51+I51+L51</f>
        <v>0</v>
      </c>
      <c r="P51" s="403">
        <f t="shared" si="21"/>
        <v>0</v>
      </c>
      <c r="Q51" s="161"/>
      <c r="R51" s="161"/>
      <c r="S51" s="448">
        <f t="shared" si="22"/>
        <v>0</v>
      </c>
      <c r="T51" s="161"/>
      <c r="U51" s="161"/>
      <c r="V51" s="448">
        <f t="shared" si="23"/>
        <v>0</v>
      </c>
      <c r="W51" s="161"/>
      <c r="X51" s="161"/>
      <c r="Y51" s="444">
        <f t="shared" si="24"/>
        <v>0</v>
      </c>
      <c r="Z51" s="168">
        <f t="shared" ref="Z51:Z52" si="58">+Q51+T51+W51</f>
        <v>0</v>
      </c>
      <c r="AA51" s="161">
        <f t="shared" ref="AA51:AA52" si="59">+R51+U51+X51</f>
        <v>0</v>
      </c>
      <c r="AB51" s="403">
        <f t="shared" si="25"/>
        <v>0</v>
      </c>
      <c r="AC51" s="404">
        <f t="shared" ref="AC51:AC52" si="60">+E51+H51+K51+Q51+T51+W51</f>
        <v>0</v>
      </c>
      <c r="AD51" s="161">
        <f t="shared" ref="AD51:AD52" si="61">+F51+I51+L51+R51+U51+X51</f>
        <v>0</v>
      </c>
      <c r="AE51" s="403">
        <f t="shared" si="26"/>
        <v>0</v>
      </c>
      <c r="AF51" s="161"/>
      <c r="AG51" s="161"/>
      <c r="AH51" s="462">
        <f t="shared" si="27"/>
        <v>0</v>
      </c>
      <c r="AI51" s="161"/>
      <c r="AJ51" s="161"/>
      <c r="AK51" s="462">
        <f t="shared" si="28"/>
        <v>0</v>
      </c>
      <c r="AL51" s="161"/>
      <c r="AM51" s="161"/>
      <c r="AN51" s="444">
        <f t="shared" si="29"/>
        <v>0</v>
      </c>
      <c r="AO51" s="404">
        <f t="shared" ref="AO51:AO52" si="62">+AF51+AI51+AL51</f>
        <v>0</v>
      </c>
      <c r="AP51" s="161">
        <f t="shared" ref="AP51:AP52" si="63">+AG51+AJ51+AM51</f>
        <v>0</v>
      </c>
      <c r="AQ51" s="403">
        <f t="shared" si="30"/>
        <v>0</v>
      </c>
      <c r="AR51" s="161"/>
      <c r="AS51" s="161"/>
      <c r="AT51" s="462">
        <f t="shared" si="31"/>
        <v>0</v>
      </c>
      <c r="AU51" s="161"/>
      <c r="AV51" s="161"/>
      <c r="AW51" s="448">
        <f t="shared" si="32"/>
        <v>0</v>
      </c>
      <c r="AX51" s="161"/>
      <c r="AY51" s="161"/>
      <c r="AZ51" s="444">
        <f t="shared" si="33"/>
        <v>0</v>
      </c>
      <c r="BA51" s="272">
        <f t="shared" ref="BA51:BA52" si="64">+AR51+AU51+AX51</f>
        <v>0</v>
      </c>
      <c r="BB51" s="364">
        <f t="shared" ref="BB51:BB52" si="65">+AS51+AV51+AY51</f>
        <v>0</v>
      </c>
      <c r="BC51" s="364">
        <f t="shared" si="34"/>
        <v>0</v>
      </c>
      <c r="BD51" s="371">
        <f t="shared" ref="BD51:BD52" si="66">AF51+AI51+AL51+AR51+AU51+AX51</f>
        <v>0</v>
      </c>
      <c r="BE51" s="372">
        <f t="shared" ref="BE51:BE52" si="67">+AG51+AJ51+AM51+AS51+AV51+AY51</f>
        <v>0</v>
      </c>
      <c r="BF51" s="372">
        <f t="shared" si="35"/>
        <v>0</v>
      </c>
      <c r="BG51" s="371">
        <f t="shared" ref="BG51:BG52" si="68">+AC51+BD51</f>
        <v>0</v>
      </c>
      <c r="BH51" s="372">
        <f t="shared" ref="BH51:BH52" si="69">+AD51+BE51</f>
        <v>0</v>
      </c>
      <c r="BI51" s="372">
        <f t="shared" si="36"/>
        <v>0</v>
      </c>
      <c r="BJ51" s="436"/>
      <c r="BK51" s="160">
        <f>VLOOKUP($B51,Test!$A$69:$J$122,8,0)</f>
        <v>0</v>
      </c>
    </row>
    <row r="52" spans="1:63" s="149" customFormat="1" ht="30" customHeight="1">
      <c r="A52" s="40">
        <f t="shared" si="37"/>
        <v>46</v>
      </c>
      <c r="B52" s="488">
        <v>51708</v>
      </c>
      <c r="C52" s="489" t="s">
        <v>306</v>
      </c>
      <c r="D52" s="152"/>
      <c r="E52" s="168"/>
      <c r="F52" s="161"/>
      <c r="G52" s="448">
        <f t="shared" si="18"/>
        <v>0</v>
      </c>
      <c r="H52" s="161"/>
      <c r="I52" s="161"/>
      <c r="J52" s="448">
        <f t="shared" si="19"/>
        <v>0</v>
      </c>
      <c r="K52" s="161"/>
      <c r="L52" s="161"/>
      <c r="M52" s="444">
        <f t="shared" si="20"/>
        <v>0</v>
      </c>
      <c r="N52" s="404">
        <f t="shared" si="56"/>
        <v>0</v>
      </c>
      <c r="O52" s="161">
        <f t="shared" si="57"/>
        <v>0</v>
      </c>
      <c r="P52" s="403">
        <f t="shared" si="21"/>
        <v>0</v>
      </c>
      <c r="Q52" s="161"/>
      <c r="R52" s="161"/>
      <c r="S52" s="448">
        <f t="shared" si="22"/>
        <v>0</v>
      </c>
      <c r="T52" s="161"/>
      <c r="U52" s="161"/>
      <c r="V52" s="448">
        <f t="shared" si="23"/>
        <v>0</v>
      </c>
      <c r="W52" s="161"/>
      <c r="X52" s="161"/>
      <c r="Y52" s="444">
        <f t="shared" si="24"/>
        <v>0</v>
      </c>
      <c r="Z52" s="168">
        <f t="shared" si="58"/>
        <v>0</v>
      </c>
      <c r="AA52" s="161">
        <f t="shared" si="59"/>
        <v>0</v>
      </c>
      <c r="AB52" s="403">
        <f t="shared" si="25"/>
        <v>0</v>
      </c>
      <c r="AC52" s="404">
        <f t="shared" si="60"/>
        <v>0</v>
      </c>
      <c r="AD52" s="161">
        <f t="shared" si="61"/>
        <v>0</v>
      </c>
      <c r="AE52" s="403">
        <f t="shared" si="26"/>
        <v>0</v>
      </c>
      <c r="AF52" s="161"/>
      <c r="AG52" s="161"/>
      <c r="AH52" s="462">
        <f t="shared" si="27"/>
        <v>0</v>
      </c>
      <c r="AI52" s="161"/>
      <c r="AJ52" s="161"/>
      <c r="AK52" s="462">
        <f t="shared" si="28"/>
        <v>0</v>
      </c>
      <c r="AL52" s="161"/>
      <c r="AM52" s="161"/>
      <c r="AN52" s="444">
        <f t="shared" si="29"/>
        <v>0</v>
      </c>
      <c r="AO52" s="404">
        <f t="shared" si="62"/>
        <v>0</v>
      </c>
      <c r="AP52" s="161">
        <f t="shared" si="63"/>
        <v>0</v>
      </c>
      <c r="AQ52" s="403">
        <f t="shared" si="30"/>
        <v>0</v>
      </c>
      <c r="AR52" s="161"/>
      <c r="AS52" s="161"/>
      <c r="AT52" s="462">
        <f t="shared" si="31"/>
        <v>0</v>
      </c>
      <c r="AU52" s="161"/>
      <c r="AV52" s="161"/>
      <c r="AW52" s="448">
        <f t="shared" si="32"/>
        <v>0</v>
      </c>
      <c r="AX52" s="161"/>
      <c r="AY52" s="161"/>
      <c r="AZ52" s="444">
        <f t="shared" si="33"/>
        <v>0</v>
      </c>
      <c r="BA52" s="272">
        <f t="shared" si="64"/>
        <v>0</v>
      </c>
      <c r="BB52" s="364">
        <f t="shared" si="65"/>
        <v>0</v>
      </c>
      <c r="BC52" s="364">
        <f t="shared" si="34"/>
        <v>0</v>
      </c>
      <c r="BD52" s="371">
        <f t="shared" si="66"/>
        <v>0</v>
      </c>
      <c r="BE52" s="372">
        <f t="shared" si="67"/>
        <v>0</v>
      </c>
      <c r="BF52" s="372">
        <f t="shared" si="35"/>
        <v>0</v>
      </c>
      <c r="BG52" s="371">
        <f t="shared" si="68"/>
        <v>0</v>
      </c>
      <c r="BH52" s="372">
        <f t="shared" si="69"/>
        <v>0</v>
      </c>
      <c r="BI52" s="372">
        <f t="shared" si="36"/>
        <v>0</v>
      </c>
      <c r="BJ52" s="436"/>
      <c r="BK52" s="160">
        <f>VLOOKUP($B52,Test!$A$69:$J$122,8,0)</f>
        <v>0</v>
      </c>
    </row>
    <row r="53" spans="1:63" s="149" customFormat="1" ht="30" customHeight="1" thickBot="1">
      <c r="A53" s="40">
        <f>+A52+1</f>
        <v>47</v>
      </c>
      <c r="B53" s="471" t="s">
        <v>301</v>
      </c>
      <c r="C53" s="472" t="s">
        <v>302</v>
      </c>
      <c r="D53" s="152" t="s">
        <v>78</v>
      </c>
      <c r="E53" s="169"/>
      <c r="F53" s="388"/>
      <c r="G53" s="449">
        <f t="shared" si="18"/>
        <v>0</v>
      </c>
      <c r="H53" s="162"/>
      <c r="I53" s="388"/>
      <c r="J53" s="449">
        <f t="shared" si="19"/>
        <v>0</v>
      </c>
      <c r="K53" s="162"/>
      <c r="L53" s="388"/>
      <c r="M53" s="445">
        <f t="shared" si="20"/>
        <v>0</v>
      </c>
      <c r="N53" s="406">
        <f>+E53+H53+K53</f>
        <v>0</v>
      </c>
      <c r="O53" s="162">
        <f>+F53+I53+L53</f>
        <v>0</v>
      </c>
      <c r="P53" s="405">
        <f t="shared" si="21"/>
        <v>0</v>
      </c>
      <c r="Q53" s="162"/>
      <c r="R53" s="388"/>
      <c r="S53" s="449">
        <f t="shared" si="22"/>
        <v>0</v>
      </c>
      <c r="T53" s="162"/>
      <c r="U53" s="388"/>
      <c r="V53" s="449">
        <f t="shared" si="23"/>
        <v>0</v>
      </c>
      <c r="W53" s="162"/>
      <c r="X53" s="388"/>
      <c r="Y53" s="444">
        <f t="shared" si="24"/>
        <v>0</v>
      </c>
      <c r="Z53" s="169">
        <f>+Q53+T53+W53</f>
        <v>0</v>
      </c>
      <c r="AA53" s="162">
        <f>+R53+U53+X53</f>
        <v>0</v>
      </c>
      <c r="AB53" s="405">
        <f t="shared" si="25"/>
        <v>0</v>
      </c>
      <c r="AC53" s="407">
        <f>+E53+H53+K53+Q53+T53+W53</f>
        <v>0</v>
      </c>
      <c r="AD53" s="163">
        <f>+F53+I53+L53+R53+U53+X53</f>
        <v>0</v>
      </c>
      <c r="AE53" s="408">
        <f t="shared" si="26"/>
        <v>0</v>
      </c>
      <c r="AF53" s="162"/>
      <c r="AG53" s="388"/>
      <c r="AH53" s="463">
        <f t="shared" si="27"/>
        <v>0</v>
      </c>
      <c r="AI53" s="162"/>
      <c r="AJ53" s="388"/>
      <c r="AK53" s="463">
        <f t="shared" si="28"/>
        <v>0</v>
      </c>
      <c r="AL53" s="162"/>
      <c r="AM53" s="388"/>
      <c r="AN53" s="445">
        <f t="shared" si="29"/>
        <v>0</v>
      </c>
      <c r="AO53" s="406">
        <f t="shared" si="10"/>
        <v>0</v>
      </c>
      <c r="AP53" s="162">
        <f t="shared" si="11"/>
        <v>0</v>
      </c>
      <c r="AQ53" s="405">
        <f t="shared" si="30"/>
        <v>0</v>
      </c>
      <c r="AR53" s="162"/>
      <c r="AS53" s="388"/>
      <c r="AT53" s="463">
        <f t="shared" si="31"/>
        <v>0</v>
      </c>
      <c r="AU53" s="162"/>
      <c r="AV53" s="388"/>
      <c r="AW53" s="449">
        <f t="shared" si="32"/>
        <v>0</v>
      </c>
      <c r="AX53" s="162"/>
      <c r="AY53" s="388"/>
      <c r="AZ53" s="445">
        <f t="shared" si="33"/>
        <v>0</v>
      </c>
      <c r="BA53" s="273">
        <f t="shared" si="12"/>
        <v>0</v>
      </c>
      <c r="BB53" s="365">
        <f t="shared" si="13"/>
        <v>0</v>
      </c>
      <c r="BC53" s="365">
        <f t="shared" si="34"/>
        <v>0</v>
      </c>
      <c r="BD53" s="373">
        <f t="shared" si="14"/>
        <v>0</v>
      </c>
      <c r="BE53" s="374">
        <f t="shared" si="15"/>
        <v>0</v>
      </c>
      <c r="BF53" s="374">
        <f t="shared" si="35"/>
        <v>0</v>
      </c>
      <c r="BG53" s="373">
        <f t="shared" si="16"/>
        <v>0</v>
      </c>
      <c r="BH53" s="374">
        <f t="shared" si="17"/>
        <v>0</v>
      </c>
      <c r="BI53" s="374">
        <f t="shared" si="36"/>
        <v>0</v>
      </c>
      <c r="BJ53" s="436"/>
      <c r="BK53" s="338"/>
    </row>
    <row r="54" spans="1:63" s="158" customFormat="1" ht="35.1" customHeight="1" thickBot="1">
      <c r="A54" s="571" t="s">
        <v>98</v>
      </c>
      <c r="B54" s="572"/>
      <c r="C54" s="573"/>
      <c r="D54" s="155"/>
      <c r="E54" s="157">
        <f t="shared" ref="E54:AJ54" si="70">SUM(E7:E53)</f>
        <v>0</v>
      </c>
      <c r="F54" s="354">
        <f t="shared" si="70"/>
        <v>0</v>
      </c>
      <c r="G54" s="451">
        <f t="shared" si="70"/>
        <v>0</v>
      </c>
      <c r="H54" s="156">
        <f t="shared" si="70"/>
        <v>0</v>
      </c>
      <c r="I54" s="156">
        <f t="shared" si="70"/>
        <v>0</v>
      </c>
      <c r="J54" s="450">
        <f t="shared" si="70"/>
        <v>0</v>
      </c>
      <c r="K54" s="156">
        <f t="shared" si="70"/>
        <v>0</v>
      </c>
      <c r="L54" s="156">
        <f t="shared" si="70"/>
        <v>0</v>
      </c>
      <c r="M54" s="446">
        <f t="shared" si="70"/>
        <v>0</v>
      </c>
      <c r="N54" s="410">
        <f t="shared" si="70"/>
        <v>0</v>
      </c>
      <c r="O54" s="411">
        <f t="shared" si="70"/>
        <v>0</v>
      </c>
      <c r="P54" s="412">
        <f t="shared" si="70"/>
        <v>0</v>
      </c>
      <c r="Q54" s="157">
        <f t="shared" si="70"/>
        <v>0</v>
      </c>
      <c r="R54" s="156">
        <f t="shared" si="70"/>
        <v>0</v>
      </c>
      <c r="S54" s="451">
        <f t="shared" si="70"/>
        <v>0</v>
      </c>
      <c r="T54" s="156">
        <f t="shared" si="70"/>
        <v>0</v>
      </c>
      <c r="U54" s="156">
        <f t="shared" si="70"/>
        <v>0</v>
      </c>
      <c r="V54" s="450">
        <f t="shared" si="70"/>
        <v>0</v>
      </c>
      <c r="W54" s="156">
        <f t="shared" si="70"/>
        <v>0</v>
      </c>
      <c r="X54" s="156">
        <f t="shared" si="70"/>
        <v>0</v>
      </c>
      <c r="Y54" s="446">
        <f t="shared" si="70"/>
        <v>0</v>
      </c>
      <c r="Z54" s="413">
        <f t="shared" si="70"/>
        <v>0</v>
      </c>
      <c r="AA54" s="411">
        <f t="shared" si="70"/>
        <v>0</v>
      </c>
      <c r="AB54" s="412">
        <f t="shared" si="70"/>
        <v>0</v>
      </c>
      <c r="AC54" s="414">
        <f t="shared" si="70"/>
        <v>0</v>
      </c>
      <c r="AD54" s="156">
        <f t="shared" si="70"/>
        <v>0</v>
      </c>
      <c r="AE54" s="409">
        <f t="shared" si="70"/>
        <v>0</v>
      </c>
      <c r="AF54" s="157">
        <f t="shared" si="70"/>
        <v>0</v>
      </c>
      <c r="AG54" s="156">
        <f t="shared" si="70"/>
        <v>0</v>
      </c>
      <c r="AH54" s="451">
        <f t="shared" si="70"/>
        <v>0</v>
      </c>
      <c r="AI54" s="156">
        <f t="shared" si="70"/>
        <v>0</v>
      </c>
      <c r="AJ54" s="156">
        <f t="shared" si="70"/>
        <v>0</v>
      </c>
      <c r="AK54" s="451">
        <f t="shared" ref="AK54:BI54" si="71">SUM(AK7:AK53)</f>
        <v>0</v>
      </c>
      <c r="AL54" s="156">
        <f t="shared" si="71"/>
        <v>0</v>
      </c>
      <c r="AM54" s="156">
        <f t="shared" si="71"/>
        <v>0</v>
      </c>
      <c r="AN54" s="446">
        <f t="shared" si="71"/>
        <v>0</v>
      </c>
      <c r="AO54" s="410">
        <f t="shared" si="71"/>
        <v>0</v>
      </c>
      <c r="AP54" s="411">
        <f t="shared" si="71"/>
        <v>0</v>
      </c>
      <c r="AQ54" s="412">
        <f t="shared" si="71"/>
        <v>0</v>
      </c>
      <c r="AR54" s="478">
        <f t="shared" si="71"/>
        <v>0</v>
      </c>
      <c r="AS54" s="156">
        <f t="shared" si="71"/>
        <v>0</v>
      </c>
      <c r="AT54" s="451">
        <f t="shared" si="71"/>
        <v>0</v>
      </c>
      <c r="AU54" s="156">
        <f t="shared" si="71"/>
        <v>0</v>
      </c>
      <c r="AV54" s="156">
        <f t="shared" si="71"/>
        <v>0</v>
      </c>
      <c r="AW54" s="450">
        <f t="shared" si="71"/>
        <v>0</v>
      </c>
      <c r="AX54" s="156">
        <f t="shared" si="71"/>
        <v>0</v>
      </c>
      <c r="AY54" s="354">
        <f t="shared" si="71"/>
        <v>0</v>
      </c>
      <c r="AZ54" s="446">
        <f t="shared" si="71"/>
        <v>0</v>
      </c>
      <c r="BA54" s="274">
        <f t="shared" si="71"/>
        <v>0</v>
      </c>
      <c r="BB54" s="366">
        <f t="shared" si="71"/>
        <v>0</v>
      </c>
      <c r="BC54" s="366">
        <f t="shared" si="71"/>
        <v>0</v>
      </c>
      <c r="BD54" s="375">
        <f t="shared" si="71"/>
        <v>0</v>
      </c>
      <c r="BE54" s="376">
        <f t="shared" si="71"/>
        <v>0</v>
      </c>
      <c r="BF54" s="376">
        <f t="shared" si="71"/>
        <v>0</v>
      </c>
      <c r="BG54" s="375">
        <f t="shared" si="71"/>
        <v>0</v>
      </c>
      <c r="BH54" s="376">
        <f t="shared" si="71"/>
        <v>0</v>
      </c>
      <c r="BI54" s="376">
        <f t="shared" si="71"/>
        <v>0</v>
      </c>
      <c r="BJ54" s="434"/>
      <c r="BK54" s="339">
        <f>SUM(BK7:BK53)</f>
        <v>0</v>
      </c>
    </row>
    <row r="55" spans="1:63" ht="29.25" customHeight="1"/>
    <row r="56" spans="1:63" ht="29.25" customHeight="1"/>
    <row r="57" spans="1:63" ht="29.25" customHeight="1"/>
    <row r="58" spans="1:63" ht="29.25" customHeight="1"/>
    <row r="59" spans="1:63" ht="29.25" customHeight="1"/>
    <row r="64" spans="1:63" ht="16.5" customHeight="1"/>
  </sheetData>
  <protectedRanges>
    <protectedRange sqref="BJ4:BQ4" name="ช่วง1"/>
  </protectedRanges>
  <mergeCells count="6">
    <mergeCell ref="A54:C54"/>
    <mergeCell ref="E4:M4"/>
    <mergeCell ref="Q4:Y4"/>
    <mergeCell ref="AR4:AZ4"/>
    <mergeCell ref="AF4:AN4"/>
    <mergeCell ref="AL5:AN5"/>
  </mergeCells>
  <phoneticPr fontId="3" type="noConversion"/>
  <printOptions horizontalCentered="1"/>
  <pageMargins left="0.25" right="0" top="0.5" bottom="0.25" header="0.25" footer="0.25"/>
  <pageSetup paperSize="9" scale="47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63</vt:i4>
      </vt:variant>
    </vt:vector>
  </HeadingPairs>
  <TitlesOfParts>
    <vt:vector size="97" baseType="lpstr">
      <vt:lpstr>Manual</vt:lpstr>
      <vt:lpstr>Amount</vt:lpstr>
      <vt:lpstr>Test</vt:lpstr>
      <vt:lpstr>Grand Total</vt:lpstr>
      <vt:lpstr>42 92</vt:lpstr>
      <vt:lpstr>Total Factory</vt:lpstr>
      <vt:lpstr>Total Convetional</vt:lpstr>
      <vt:lpstr>Other Spring</vt:lpstr>
      <vt:lpstr>Total Spring</vt:lpstr>
      <vt:lpstr>42 61</vt:lpstr>
      <vt:lpstr>42 63</vt:lpstr>
      <vt:lpstr>42 64</vt:lpstr>
      <vt:lpstr>42 65</vt:lpstr>
      <vt:lpstr>42 66</vt:lpstr>
      <vt:lpstr>42 67</vt:lpstr>
      <vt:lpstr>42 69</vt:lpstr>
      <vt:lpstr>Total Chain Tensioner</vt:lpstr>
      <vt:lpstr>42 62</vt:lpstr>
      <vt:lpstr>42 68</vt:lpstr>
      <vt:lpstr>Total HDD</vt:lpstr>
      <vt:lpstr>42 78</vt:lpstr>
      <vt:lpstr>42 79</vt:lpstr>
      <vt:lpstr>42 80</vt:lpstr>
      <vt:lpstr>42 82</vt:lpstr>
      <vt:lpstr>42 83</vt:lpstr>
      <vt:lpstr>42 84</vt:lpstr>
      <vt:lpstr>Proj.9</vt:lpstr>
      <vt:lpstr>P1+P4</vt:lpstr>
      <vt:lpstr>Gasket</vt:lpstr>
      <vt:lpstr>L-lever</vt:lpstr>
      <vt:lpstr>Proj.2</vt:lpstr>
      <vt:lpstr>Proj.3</vt:lpstr>
      <vt:lpstr>Proj.4</vt:lpstr>
      <vt:lpstr>Proj.5</vt:lpstr>
      <vt:lpstr>'42 61'!Print_Area</vt:lpstr>
      <vt:lpstr>'42 62'!Print_Area</vt:lpstr>
      <vt:lpstr>'42 63'!Print_Area</vt:lpstr>
      <vt:lpstr>'42 64'!Print_Area</vt:lpstr>
      <vt:lpstr>'42 65'!Print_Area</vt:lpstr>
      <vt:lpstr>'42 66'!Print_Area</vt:lpstr>
      <vt:lpstr>'42 67'!Print_Area</vt:lpstr>
      <vt:lpstr>'42 68'!Print_Area</vt:lpstr>
      <vt:lpstr>'42 69'!Print_Area</vt:lpstr>
      <vt:lpstr>'42 78'!Print_Area</vt:lpstr>
      <vt:lpstr>'42 79'!Print_Area</vt:lpstr>
      <vt:lpstr>'42 80'!Print_Area</vt:lpstr>
      <vt:lpstr>'42 82'!Print_Area</vt:lpstr>
      <vt:lpstr>'42 83'!Print_Area</vt:lpstr>
      <vt:lpstr>'42 84'!Print_Area</vt:lpstr>
      <vt:lpstr>'42 92'!Print_Area</vt:lpstr>
      <vt:lpstr>Amount!Print_Area</vt:lpstr>
      <vt:lpstr>Gasket!Print_Area</vt:lpstr>
      <vt:lpstr>'Grand Total'!Print_Area</vt:lpstr>
      <vt:lpstr>'L-lever'!Print_Area</vt:lpstr>
      <vt:lpstr>'Other Spring'!Print_Area</vt:lpstr>
      <vt:lpstr>'P1+P4'!Print_Area</vt:lpstr>
      <vt:lpstr>Proj.2!Print_Area</vt:lpstr>
      <vt:lpstr>Proj.3!Print_Area</vt:lpstr>
      <vt:lpstr>Proj.4!Print_Area</vt:lpstr>
      <vt:lpstr>Proj.5!Print_Area</vt:lpstr>
      <vt:lpstr>Proj.9!Print_Area</vt:lpstr>
      <vt:lpstr>'Total Chain Tensioner'!Print_Area</vt:lpstr>
      <vt:lpstr>'Total Convetional'!Print_Area</vt:lpstr>
      <vt:lpstr>'Total Factory'!Print_Area</vt:lpstr>
      <vt:lpstr>'Total HDD'!Print_Area</vt:lpstr>
      <vt:lpstr>'Total Spring'!Print_Area</vt:lpstr>
      <vt:lpstr>'42 61'!Print_Titles</vt:lpstr>
      <vt:lpstr>'42 62'!Print_Titles</vt:lpstr>
      <vt:lpstr>'42 63'!Print_Titles</vt:lpstr>
      <vt:lpstr>'42 64'!Print_Titles</vt:lpstr>
      <vt:lpstr>'42 65'!Print_Titles</vt:lpstr>
      <vt:lpstr>'42 66'!Print_Titles</vt:lpstr>
      <vt:lpstr>'42 67'!Print_Titles</vt:lpstr>
      <vt:lpstr>'42 68'!Print_Titles</vt:lpstr>
      <vt:lpstr>'42 69'!Print_Titles</vt:lpstr>
      <vt:lpstr>'42 78'!Print_Titles</vt:lpstr>
      <vt:lpstr>'42 79'!Print_Titles</vt:lpstr>
      <vt:lpstr>'42 80'!Print_Titles</vt:lpstr>
      <vt:lpstr>'42 82'!Print_Titles</vt:lpstr>
      <vt:lpstr>'42 83'!Print_Titles</vt:lpstr>
      <vt:lpstr>'42 84'!Print_Titles</vt:lpstr>
      <vt:lpstr>'42 92'!Print_Titles</vt:lpstr>
      <vt:lpstr>Gasket!Print_Titles</vt:lpstr>
      <vt:lpstr>'Grand Total'!Print_Titles</vt:lpstr>
      <vt:lpstr>'L-lever'!Print_Titles</vt:lpstr>
      <vt:lpstr>'Other Spring'!Print_Titles</vt:lpstr>
      <vt:lpstr>'P1+P4'!Print_Titles</vt:lpstr>
      <vt:lpstr>Proj.2!Print_Titles</vt:lpstr>
      <vt:lpstr>Proj.3!Print_Titles</vt:lpstr>
      <vt:lpstr>Proj.4!Print_Titles</vt:lpstr>
      <vt:lpstr>Proj.5!Print_Titles</vt:lpstr>
      <vt:lpstr>Proj.9!Print_Titles</vt:lpstr>
      <vt:lpstr>'Total Chain Tensioner'!Print_Titles</vt:lpstr>
      <vt:lpstr>'Total Convetional'!Print_Titles</vt:lpstr>
      <vt:lpstr>'Total Factory'!Print_Titles</vt:lpstr>
      <vt:lpstr>'Total HDD'!Print_Titles</vt:lpstr>
      <vt:lpstr>'Total Spring'!Print_Titles</vt:lpstr>
    </vt:vector>
  </TitlesOfParts>
  <Company>Notebook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NHKBN.ROBOT02 by Nantawan Buranateerawit</cp:lastModifiedBy>
  <cp:lastPrinted>2011-03-04T11:52:54Z</cp:lastPrinted>
  <dcterms:created xsi:type="dcterms:W3CDTF">2000-06-20T04:25:50Z</dcterms:created>
  <dcterms:modified xsi:type="dcterms:W3CDTF">2020-05-11T03:41:22Z</dcterms:modified>
</cp:coreProperties>
</file>